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s\Aquatiris\MVC\OutilChiffrage\SC\"/>
    </mc:Choice>
  </mc:AlternateContent>
  <xr:revisionPtr revIDLastSave="0" documentId="13_ncr:1_{D1D033FD-91C2-4E80-975D-84D95055AB83}" xr6:coauthVersionLast="47" xr6:coauthVersionMax="47" xr10:uidLastSave="{00000000-0000-0000-0000-000000000000}"/>
  <bookViews>
    <workbookView xWindow="-120" yWindow="-120" windowWidth="29040" windowHeight="15840" tabRatio="688" firstSheet="1" activeTab="2" xr2:uid="{00000000-000D-0000-FFFF-FFFF00000000}"/>
  </bookViews>
  <sheets>
    <sheet name="Lots" sheetId="50" r:id="rId1"/>
    <sheet name="TexteDevis" sheetId="43" r:id="rId2"/>
    <sheet name="MATIERE" sheetId="20" r:id="rId3"/>
    <sheet name="EXUTOIRE_FCE_new" sheetId="49" r:id="rId4"/>
    <sheet name="COLLECTE_new" sheetId="48" r:id="rId5"/>
    <sheet name="TCPREFILTRECAREX" sheetId="54" r:id="rId6"/>
    <sheet name="TCCAREX" sheetId="53" r:id="rId7"/>
    <sheet name="DISTRI" sheetId="39" r:id="rId8"/>
    <sheet name="CALCUL" sheetId="28" r:id="rId9"/>
    <sheet name="MINIPELLE" sheetId="3" r:id="rId10"/>
    <sheet name="CHANTIER" sheetId="2" r:id="rId11"/>
    <sheet name="FVCAREXPVC1" sheetId="51" r:id="rId12"/>
    <sheet name="FVCAREXECOP" sheetId="52" r:id="rId13"/>
    <sheet name="EXUTOIRE_FCE" sheetId="41" r:id="rId14"/>
    <sheet name="COLLECTE" sheetId="40" r:id="rId15"/>
    <sheet name="FV10" sheetId="45" r:id="rId16"/>
    <sheet name="FV11" sheetId="46" r:id="rId17"/>
    <sheet name="CLOTURE" sheetId="47" r:id="rId18"/>
    <sheet name="ATELIER" sheetId="1" r:id="rId19"/>
    <sheet name="TCFV" sheetId="4" r:id="rId20"/>
    <sheet name="ALIM_REL_DN63_BAC" sheetId="33" r:id="rId21"/>
    <sheet name="TCFV15" sheetId="31" r:id="rId22"/>
    <sheet name="TCFV15FH" sheetId="44" r:id="rId23"/>
    <sheet name="TCFVBAC" sheetId="5" r:id="rId24"/>
    <sheet name="TCFVBACFH" sheetId="42" r:id="rId25"/>
    <sheet name="FV1" sheetId="7" r:id="rId26"/>
    <sheet name="FV2" sheetId="8" r:id="rId27"/>
    <sheet name="FV3" sheetId="9" r:id="rId28"/>
    <sheet name="FV4" sheetId="10" r:id="rId29"/>
    <sheet name="FV5" sheetId="11" r:id="rId30"/>
    <sheet name="FV6" sheetId="12" r:id="rId31"/>
    <sheet name="FV7" sheetId="13" r:id="rId32"/>
    <sheet name="FV8" sheetId="14" r:id="rId33"/>
    <sheet name="FV9" sheetId="15" r:id="rId34"/>
    <sheet name="ZI_ZRV" sheetId="32" r:id="rId35"/>
    <sheet name="BORDURE" sheetId="30" r:id="rId36"/>
    <sheet name="PS1" sheetId="21" r:id="rId37"/>
    <sheet name="ALIM_REL_DN63" sheetId="38" r:id="rId38"/>
    <sheet name="TCFH" sheetId="6" r:id="rId39"/>
    <sheet name="ALIM_REL_DN50 (inutile)" sheetId="37" r:id="rId40"/>
    <sheet name="ALIM_GRAV" sheetId="36" r:id="rId41"/>
    <sheet name="ALIM_GRAV_BAC" sheetId="34" r:id="rId42"/>
    <sheet name="ALIM_REL_DN50_BAC" sheetId="35" r:id="rId43"/>
    <sheet name="FVBAC1" sheetId="16" r:id="rId44"/>
    <sheet name="FVBAC2" sheetId="17" r:id="rId45"/>
    <sheet name="FVBAC3" sheetId="18" r:id="rId46"/>
    <sheet name="FH9" sheetId="19" r:id="rId47"/>
    <sheet name="FH2" sheetId="22" r:id="rId48"/>
    <sheet name="FH3" sheetId="23" r:id="rId49"/>
    <sheet name="HAB" sheetId="24" r:id="rId50"/>
    <sheet name="BP" sheetId="29" r:id="rId51"/>
    <sheet name="FINITION" sheetId="25" r:id="rId52"/>
    <sheet name="SYSTEME_CALCUL" sheetId="26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109" i="48" l="1"/>
  <c r="AM109" i="48"/>
  <c r="AL110" i="48"/>
  <c r="AM110" i="48"/>
  <c r="AL111" i="48"/>
  <c r="AM111" i="48"/>
  <c r="AL112" i="48"/>
  <c r="AM112" i="48"/>
  <c r="AL113" i="48"/>
  <c r="AM113" i="48"/>
  <c r="AL114" i="48"/>
  <c r="AM114" i="48"/>
  <c r="AL115" i="48"/>
  <c r="AM115" i="48"/>
  <c r="AL116" i="48"/>
  <c r="AM116" i="48"/>
  <c r="AL117" i="48"/>
  <c r="AM117" i="48"/>
  <c r="AL118" i="48"/>
  <c r="AM118" i="48"/>
  <c r="AL119" i="48"/>
  <c r="AM119" i="48"/>
  <c r="AL120" i="48"/>
  <c r="AM120" i="48"/>
  <c r="AL121" i="48"/>
  <c r="AM121" i="48"/>
  <c r="AL122" i="48"/>
  <c r="AM122" i="48"/>
  <c r="AL123" i="48"/>
  <c r="AM123" i="48"/>
  <c r="AL124" i="48"/>
  <c r="AM124" i="48"/>
  <c r="AL125" i="48"/>
  <c r="AM125" i="48"/>
  <c r="AL126" i="48"/>
  <c r="AL127" i="48"/>
  <c r="AM127" i="48"/>
  <c r="AL128" i="48"/>
  <c r="AM128" i="48"/>
  <c r="AL129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W121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W122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W123" i="48"/>
  <c r="X123" i="48"/>
  <c r="Y123" i="48"/>
  <c r="Z123" i="48"/>
  <c r="AA123" i="48"/>
  <c r="AB123" i="48"/>
  <c r="AC123" i="48"/>
  <c r="AD123" i="48"/>
  <c r="AE123" i="48"/>
  <c r="AF123" i="48"/>
  <c r="AG123" i="48"/>
  <c r="AH123" i="48"/>
  <c r="AI123" i="48"/>
  <c r="AJ123" i="48"/>
  <c r="W124" i="48"/>
  <c r="X124" i="48"/>
  <c r="Y124" i="48"/>
  <c r="Z124" i="48"/>
  <c r="AA124" i="48"/>
  <c r="AB124" i="48"/>
  <c r="AC124" i="48"/>
  <c r="AD124" i="48"/>
  <c r="AE124" i="48"/>
  <c r="AF124" i="48"/>
  <c r="AG124" i="48"/>
  <c r="AH124" i="48"/>
  <c r="AI124" i="48"/>
  <c r="AJ124" i="48"/>
  <c r="W125" i="48"/>
  <c r="X125" i="48"/>
  <c r="Y125" i="48"/>
  <c r="Z125" i="48"/>
  <c r="AA125" i="48"/>
  <c r="AB125" i="48"/>
  <c r="AC125" i="48"/>
  <c r="AD125" i="48"/>
  <c r="AE125" i="48"/>
  <c r="AF125" i="48"/>
  <c r="AG125" i="48"/>
  <c r="AH125" i="48"/>
  <c r="AI125" i="48"/>
  <c r="AJ125" i="48"/>
  <c r="W126" i="48"/>
  <c r="X126" i="48"/>
  <c r="Y126" i="48"/>
  <c r="Z126" i="48"/>
  <c r="AA126" i="48"/>
  <c r="AB126" i="48"/>
  <c r="AC126" i="48"/>
  <c r="AD126" i="48"/>
  <c r="AE126" i="48"/>
  <c r="AF126" i="48"/>
  <c r="AG126" i="48"/>
  <c r="AH126" i="48"/>
  <c r="AI126" i="48"/>
  <c r="AJ126" i="48"/>
  <c r="AK126" i="48"/>
  <c r="W127" i="48"/>
  <c r="X127" i="48"/>
  <c r="Y127" i="48"/>
  <c r="Z127" i="48"/>
  <c r="AA127" i="48"/>
  <c r="AB127" i="48"/>
  <c r="AC127" i="48"/>
  <c r="AD127" i="48"/>
  <c r="AE127" i="48"/>
  <c r="AF127" i="48"/>
  <c r="AG127" i="48"/>
  <c r="AH127" i="48"/>
  <c r="AI127" i="48"/>
  <c r="AJ127" i="48"/>
  <c r="W128" i="48"/>
  <c r="X128" i="48"/>
  <c r="Y128" i="48"/>
  <c r="Z128" i="48"/>
  <c r="AA128" i="48"/>
  <c r="AB128" i="48"/>
  <c r="AC128" i="48"/>
  <c r="AD128" i="48"/>
  <c r="AE128" i="48"/>
  <c r="AF128" i="48"/>
  <c r="AG128" i="48"/>
  <c r="AH128" i="48"/>
  <c r="AI128" i="48"/>
  <c r="AJ128" i="48"/>
  <c r="A116" i="48"/>
  <c r="A117" i="48"/>
  <c r="A123" i="48"/>
  <c r="AK123" i="48" s="1"/>
  <c r="A124" i="48"/>
  <c r="AK124" i="48" s="1"/>
  <c r="A126" i="48"/>
  <c r="AM126" i="48" s="1"/>
  <c r="A127" i="48"/>
  <c r="AK127" i="48" s="1"/>
  <c r="A129" i="48"/>
  <c r="A130" i="48"/>
  <c r="A131" i="48"/>
  <c r="A132" i="48"/>
  <c r="K610" i="20"/>
  <c r="K611" i="20"/>
  <c r="K612" i="20"/>
  <c r="A125" i="48" s="1"/>
  <c r="AK125" i="48" s="1"/>
  <c r="K613" i="20"/>
  <c r="K614" i="20"/>
  <c r="K615" i="20"/>
  <c r="A128" i="48" s="1"/>
  <c r="AK128" i="48" s="1"/>
  <c r="K616" i="20"/>
  <c r="K617" i="20"/>
  <c r="K618" i="20"/>
  <c r="K619" i="20"/>
  <c r="K620" i="20"/>
  <c r="K621" i="20"/>
  <c r="K622" i="20"/>
  <c r="K623" i="20"/>
  <c r="K624" i="20"/>
  <c r="K625" i="20"/>
  <c r="K626" i="20"/>
  <c r="Q17" i="54" l="1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Q5" i="54"/>
  <c r="M5" i="54"/>
  <c r="D5" i="54"/>
  <c r="D4" i="54"/>
  <c r="K604" i="20"/>
  <c r="A11" i="39" s="1"/>
  <c r="K605" i="20"/>
  <c r="A118" i="48" s="1"/>
  <c r="AK118" i="48" s="1"/>
  <c r="K606" i="20"/>
  <c r="A119" i="48" s="1"/>
  <c r="AK119" i="48" s="1"/>
  <c r="K607" i="20"/>
  <c r="A120" i="48" s="1"/>
  <c r="AK120" i="48" s="1"/>
  <c r="K608" i="20"/>
  <c r="A121" i="48" s="1"/>
  <c r="AK121" i="48" s="1"/>
  <c r="K609" i="20"/>
  <c r="A122" i="48" s="1"/>
  <c r="AK122" i="48" s="1"/>
  <c r="Q14" i="53"/>
  <c r="M15" i="53"/>
  <c r="M20" i="53"/>
  <c r="Q20" i="53"/>
  <c r="M22" i="53"/>
  <c r="Q22" i="53"/>
  <c r="M23" i="53"/>
  <c r="Q23" i="53"/>
  <c r="M24" i="53"/>
  <c r="Q24" i="53"/>
  <c r="Q31" i="53"/>
  <c r="Q10" i="53"/>
  <c r="M10" i="53"/>
  <c r="Q9" i="53"/>
  <c r="M9" i="53"/>
  <c r="A20" i="53"/>
  <c r="A22" i="53"/>
  <c r="D35" i="53"/>
  <c r="D34" i="53"/>
  <c r="D33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P11" i="52"/>
  <c r="P12" i="52"/>
  <c r="P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6" i="52"/>
  <c r="A9" i="52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P9" i="51"/>
  <c r="P10" i="51"/>
  <c r="N4" i="51"/>
  <c r="O4" i="51"/>
  <c r="P4" i="51"/>
  <c r="Q4" i="51"/>
  <c r="A7" i="51"/>
  <c r="D10" i="51"/>
  <c r="D9" i="51"/>
  <c r="D8" i="51"/>
  <c r="D7" i="51"/>
  <c r="D6" i="51"/>
  <c r="D5" i="51"/>
  <c r="D4" i="51"/>
  <c r="H101" i="2" l="1"/>
  <c r="H102" i="2"/>
  <c r="H103" i="2"/>
  <c r="H104" i="2"/>
  <c r="H105" i="2"/>
  <c r="H106" i="2"/>
  <c r="H34" i="3"/>
  <c r="H35" i="3"/>
  <c r="H36" i="3"/>
  <c r="H37" i="3"/>
  <c r="H38" i="3"/>
  <c r="H39" i="3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K592" i="20"/>
  <c r="A4" i="52" s="1"/>
  <c r="M4" i="52" s="1"/>
  <c r="K593" i="20"/>
  <c r="A5" i="52" s="1"/>
  <c r="Q5" i="52" s="1"/>
  <c r="K594" i="20"/>
  <c r="A4" i="51" s="1"/>
  <c r="M4" i="51" s="1"/>
  <c r="K595" i="20"/>
  <c r="A5" i="51" s="1"/>
  <c r="Q5" i="51" s="1"/>
  <c r="K596" i="20"/>
  <c r="K597" i="20"/>
  <c r="K598" i="20"/>
  <c r="K599" i="20"/>
  <c r="A14" i="53" s="1"/>
  <c r="M14" i="53" s="1"/>
  <c r="K600" i="20"/>
  <c r="A15" i="53" s="1"/>
  <c r="Q15" i="53" s="1"/>
  <c r="K601" i="20"/>
  <c r="K602" i="20"/>
  <c r="K603" i="20"/>
  <c r="A5" i="54" s="1"/>
  <c r="X117" i="28"/>
  <c r="Y117" i="28"/>
  <c r="Z117" i="28"/>
  <c r="AA117" i="28"/>
  <c r="X118" i="28"/>
  <c r="Y118" i="28"/>
  <c r="X119" i="28"/>
  <c r="Y119" i="28"/>
  <c r="J591" i="20"/>
  <c r="K591" i="20"/>
  <c r="J590" i="20" l="1"/>
  <c r="K590" i="20"/>
  <c r="AI41" i="48" l="1"/>
  <c r="AI42" i="48"/>
  <c r="AI43" i="48"/>
  <c r="AI44" i="48"/>
  <c r="AI45" i="48"/>
  <c r="AI46" i="48"/>
  <c r="AI47" i="48"/>
  <c r="AI48" i="48"/>
  <c r="AI49" i="48"/>
  <c r="AI50" i="48"/>
  <c r="AI51" i="48"/>
  <c r="AI52" i="48"/>
  <c r="AI53" i="48"/>
  <c r="AI54" i="48"/>
  <c r="AI55" i="48"/>
  <c r="AI56" i="48"/>
  <c r="AI57" i="48"/>
  <c r="AI58" i="48"/>
  <c r="AI59" i="48"/>
  <c r="AI60" i="48"/>
  <c r="AI61" i="48"/>
  <c r="AI62" i="48"/>
  <c r="AI63" i="48"/>
  <c r="AI64" i="48"/>
  <c r="AI65" i="48"/>
  <c r="AI66" i="48"/>
  <c r="AI67" i="48"/>
  <c r="AI68" i="48"/>
  <c r="AI69" i="48"/>
  <c r="AI70" i="48"/>
  <c r="AI71" i="48"/>
  <c r="AI72" i="48"/>
  <c r="AI73" i="48"/>
  <c r="AI74" i="48"/>
  <c r="AI75" i="48"/>
  <c r="AI76" i="48"/>
  <c r="AI77" i="48"/>
  <c r="AI78" i="48"/>
  <c r="AI79" i="48"/>
  <c r="AI80" i="48"/>
  <c r="AI81" i="48"/>
  <c r="AI82" i="48"/>
  <c r="AI83" i="48"/>
  <c r="AI84" i="48"/>
  <c r="AI85" i="48"/>
  <c r="AI86" i="48"/>
  <c r="AI87" i="48"/>
  <c r="AI88" i="48"/>
  <c r="AI89" i="48"/>
  <c r="AI90" i="48"/>
  <c r="AI91" i="48"/>
  <c r="AI92" i="48"/>
  <c r="AI93" i="48"/>
  <c r="AI94" i="48"/>
  <c r="AI95" i="48"/>
  <c r="AI96" i="48"/>
  <c r="AI97" i="48"/>
  <c r="AI98" i="48"/>
  <c r="AI99" i="48"/>
  <c r="AI100" i="48"/>
  <c r="AI101" i="48"/>
  <c r="AI102" i="48"/>
  <c r="AI103" i="48"/>
  <c r="AI104" i="48"/>
  <c r="AI105" i="48"/>
  <c r="AI106" i="48"/>
  <c r="AI107" i="48"/>
  <c r="AI108" i="48"/>
  <c r="AI109" i="48"/>
  <c r="AI110" i="48"/>
  <c r="AI111" i="48"/>
  <c r="AI112" i="48"/>
  <c r="AI113" i="48"/>
  <c r="AI114" i="48"/>
  <c r="AI115" i="48"/>
  <c r="D116" i="48"/>
  <c r="H100" i="2"/>
  <c r="C86" i="43" l="1"/>
  <c r="E86" i="43"/>
  <c r="E88" i="43" l="1"/>
  <c r="C88" i="43"/>
  <c r="E87" i="43"/>
  <c r="C87" i="43"/>
  <c r="C11" i="50" l="1"/>
  <c r="D11" i="50" s="1"/>
  <c r="D14" i="50" s="1"/>
  <c r="D1" i="50"/>
  <c r="D5" i="50" s="1"/>
  <c r="O1" i="49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5" i="43"/>
  <c r="E78" i="43"/>
  <c r="E83" i="43"/>
  <c r="E84" i="43"/>
  <c r="E85" i="43"/>
  <c r="E89" i="43"/>
  <c r="E91" i="43"/>
  <c r="E92" i="43"/>
  <c r="E93" i="43"/>
  <c r="E94" i="43"/>
  <c r="E95" i="43"/>
  <c r="E96" i="43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D4" i="50" l="1"/>
  <c r="D2" i="50"/>
  <c r="C14" i="50"/>
  <c r="D3" i="50"/>
  <c r="D6" i="50"/>
  <c r="C69" i="43" l="1"/>
  <c r="C70" i="43"/>
  <c r="C91" i="43"/>
  <c r="C92" i="43"/>
  <c r="C93" i="43"/>
  <c r="C94" i="43"/>
  <c r="C95" i="43"/>
  <c r="C96" i="43"/>
  <c r="C72" i="43"/>
  <c r="C75" i="43"/>
  <c r="C78" i="43"/>
  <c r="C83" i="43"/>
  <c r="C84" i="43"/>
  <c r="C85" i="43"/>
  <c r="C89" i="43"/>
  <c r="C71" i="43"/>
  <c r="C54" i="43"/>
  <c r="C53" i="43"/>
  <c r="C67" i="43"/>
  <c r="C68" i="43"/>
  <c r="C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W1" i="48"/>
  <c r="AI116" i="48" s="1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2" i="48"/>
  <c r="Y12" i="48"/>
  <c r="Z12" i="48"/>
  <c r="AA12" i="48"/>
  <c r="AB12" i="48"/>
  <c r="AC12" i="48"/>
  <c r="AD12" i="48"/>
  <c r="AE12" i="48"/>
  <c r="AF12" i="48"/>
  <c r="AG12" i="48"/>
  <c r="AH12" i="48"/>
  <c r="AJ12" i="48"/>
  <c r="AK12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J42" i="48"/>
  <c r="AK42" i="48"/>
  <c r="X43" i="48"/>
  <c r="Y43" i="48"/>
  <c r="Z43" i="48"/>
  <c r="AA43" i="48"/>
  <c r="AB43" i="48"/>
  <c r="AD43" i="48"/>
  <c r="AF43" i="48"/>
  <c r="AG43" i="48"/>
  <c r="AH43" i="48"/>
  <c r="AJ43" i="48"/>
  <c r="AK43" i="48"/>
  <c r="X44" i="48"/>
  <c r="Y44" i="48"/>
  <c r="Z44" i="48"/>
  <c r="AA44" i="48"/>
  <c r="AB44" i="48"/>
  <c r="AD44" i="48"/>
  <c r="AF44" i="48"/>
  <c r="AG44" i="48"/>
  <c r="AH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J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J109" i="48"/>
  <c r="AK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J110" i="48"/>
  <c r="AK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J111" i="48"/>
  <c r="AK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J112" i="48"/>
  <c r="AK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J113" i="48"/>
  <c r="AK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J114" i="48"/>
  <c r="AK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J115" i="48"/>
  <c r="AK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J116" i="48"/>
  <c r="AK116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W109" i="48"/>
  <c r="W110" i="48"/>
  <c r="W111" i="48"/>
  <c r="W112" i="48"/>
  <c r="W113" i="48"/>
  <c r="W114" i="48"/>
  <c r="W115" i="48"/>
  <c r="W116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K56" i="48"/>
  <c r="A109" i="48"/>
  <c r="A110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N6" i="47"/>
  <c r="Q6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Y34" i="28"/>
  <c r="Z34" i="28"/>
  <c r="AB34" i="28"/>
  <c r="AC34" i="28"/>
  <c r="AD34" i="28"/>
  <c r="AF34" i="28"/>
  <c r="AH34" i="28"/>
  <c r="AI34" i="28"/>
  <c r="AJ34" i="28"/>
  <c r="AK34" i="28"/>
  <c r="AL34" i="28"/>
  <c r="W34" i="28"/>
  <c r="AD26" i="28"/>
  <c r="AE26" i="28"/>
  <c r="AM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L26" i="28" l="1"/>
  <c r="AI26" i="28"/>
  <c r="AF26" i="28"/>
  <c r="AA26" i="28"/>
  <c r="X34" i="28"/>
  <c r="Z118" i="28"/>
  <c r="AA118" i="28"/>
  <c r="Z119" i="28"/>
  <c r="AA119" i="28"/>
  <c r="AN26" i="28"/>
  <c r="X26" i="28"/>
  <c r="AG34" i="28"/>
  <c r="AN34" i="28"/>
  <c r="A27" i="10"/>
  <c r="A39" i="7"/>
  <c r="A25" i="14"/>
  <c r="A27" i="48"/>
  <c r="A23" i="49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8" i="31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0" i="5" l="1"/>
  <c r="A33" i="44"/>
  <c r="A21" i="53"/>
  <c r="A40" i="6"/>
  <c r="A5" i="15"/>
  <c r="A12" i="13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3" i="44"/>
  <c r="BY33" i="44"/>
  <c r="BG33" i="44"/>
  <c r="BJ33" i="44"/>
  <c r="DF33" i="44"/>
  <c r="CW33" i="44"/>
  <c r="CZ33" i="44"/>
  <c r="CK33" i="44"/>
  <c r="CQ33" i="44"/>
  <c r="CB33" i="44"/>
  <c r="BV33" i="44"/>
  <c r="CH33" i="44"/>
  <c r="BP33" i="44"/>
  <c r="DC33" i="44"/>
  <c r="CT33" i="44"/>
  <c r="CE33" i="44"/>
  <c r="BM33" i="44"/>
  <c r="CN33" i="44"/>
  <c r="A36" i="4"/>
  <c r="A15" i="12"/>
  <c r="A14" i="7"/>
  <c r="AE44" i="48"/>
  <c r="AC44" i="48"/>
  <c r="A15" i="13"/>
  <c r="A14" i="9"/>
  <c r="A14" i="14"/>
  <c r="A16" i="12"/>
  <c r="A15" i="7"/>
  <c r="A15" i="15"/>
  <c r="A13" i="7"/>
  <c r="A14" i="12"/>
  <c r="A17" i="12"/>
  <c r="A16" i="7"/>
  <c r="DF34" i="44"/>
  <c r="CB34" i="44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M21" i="53" l="1"/>
  <c r="Q21" i="53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A19" i="53" s="1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M19" i="53" l="1"/>
  <c r="Q19" i="53"/>
  <c r="A25" i="48"/>
  <c r="Y25" i="48" s="1"/>
  <c r="A6" i="33"/>
  <c r="A10" i="41"/>
  <c r="A6" i="40"/>
  <c r="H6" i="40" s="1"/>
  <c r="Q5" i="47"/>
  <c r="N5" i="47"/>
  <c r="A42" i="48"/>
  <c r="AC42" i="48" s="1"/>
  <c r="A8" i="40"/>
  <c r="H8" i="40" s="1"/>
  <c r="A24" i="44"/>
  <c r="A24" i="31"/>
  <c r="A14" i="48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AI14" i="48"/>
  <c r="W14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52" i="48"/>
  <c r="AM52" i="48" s="1"/>
  <c r="A52" i="40"/>
  <c r="H52" i="40" s="1"/>
  <c r="A63" i="48"/>
  <c r="AK63" i="48" s="1"/>
  <c r="A34" i="49"/>
  <c r="U34" i="49" s="1"/>
  <c r="A51" i="40"/>
  <c r="H51" i="40" s="1"/>
  <c r="A40" i="41"/>
  <c r="H40" i="41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A33" i="53" s="1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K27" i="3"/>
  <c r="K28" i="3"/>
  <c r="K3" i="3"/>
  <c r="A35" i="53" s="1"/>
  <c r="K2" i="3"/>
  <c r="A34" i="53" s="1"/>
  <c r="K4" i="20"/>
  <c r="K5" i="20"/>
  <c r="K6" i="20"/>
  <c r="A18" i="53" s="1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A6" i="54" s="1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A6" i="53" s="1"/>
  <c r="K184" i="20"/>
  <c r="K185" i="20"/>
  <c r="K186" i="20"/>
  <c r="K187" i="20"/>
  <c r="K188" i="20"/>
  <c r="A29" i="6" s="1"/>
  <c r="K189" i="20"/>
  <c r="K190" i="20"/>
  <c r="A5" i="53" s="1"/>
  <c r="K191" i="20"/>
  <c r="K192" i="20"/>
  <c r="K193" i="20"/>
  <c r="A4" i="53" s="1"/>
  <c r="K194" i="20"/>
  <c r="K195" i="20"/>
  <c r="K196" i="20"/>
  <c r="K197" i="20"/>
  <c r="K198" i="20"/>
  <c r="K199" i="20"/>
  <c r="A31" i="6" s="1"/>
  <c r="K200" i="20"/>
  <c r="A8" i="53" s="1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K334" i="20"/>
  <c r="A8" i="39" s="1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A17" i="53" s="1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A12" i="53" s="1"/>
  <c r="K374" i="20"/>
  <c r="K375" i="20"/>
  <c r="A11" i="53" s="1"/>
  <c r="K376" i="20"/>
  <c r="A13" i="53" s="1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A115" i="48" s="1"/>
  <c r="K60" i="2"/>
  <c r="A53" i="6" s="1"/>
  <c r="K61" i="2"/>
  <c r="A31" i="53" s="1"/>
  <c r="K62" i="2"/>
  <c r="K63" i="2"/>
  <c r="A55" i="32" s="1"/>
  <c r="K64" i="2"/>
  <c r="K65" i="2"/>
  <c r="A25" i="53" s="1"/>
  <c r="K66" i="2"/>
  <c r="K67" i="2"/>
  <c r="A29" i="53" s="1"/>
  <c r="K68" i="2"/>
  <c r="A28" i="53" s="1"/>
  <c r="K69" i="2"/>
  <c r="A51" i="6" s="1"/>
  <c r="K70" i="2"/>
  <c r="A26" i="53" s="1"/>
  <c r="K71" i="2"/>
  <c r="K72" i="2"/>
  <c r="A27" i="53" s="1"/>
  <c r="K73" i="2"/>
  <c r="A30" i="53" s="1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A7" i="52" s="1"/>
  <c r="K88" i="2"/>
  <c r="K89" i="2"/>
  <c r="K90" i="2"/>
  <c r="K2" i="2"/>
  <c r="M30" i="53" l="1"/>
  <c r="Q30" i="53"/>
  <c r="M25" i="53"/>
  <c r="Q25" i="53"/>
  <c r="M27" i="53"/>
  <c r="Q27" i="53"/>
  <c r="M26" i="53"/>
  <c r="Q26" i="53"/>
  <c r="M7" i="52"/>
  <c r="Q7" i="52"/>
  <c r="M28" i="53"/>
  <c r="Q28" i="53"/>
  <c r="M29" i="53"/>
  <c r="Q29" i="53"/>
  <c r="M34" i="53"/>
  <c r="Q34" i="53"/>
  <c r="Q4" i="53"/>
  <c r="M4" i="53"/>
  <c r="A16" i="53"/>
  <c r="A4" i="54"/>
  <c r="M12" i="53"/>
  <c r="Q12" i="53"/>
  <c r="M17" i="53"/>
  <c r="Q17" i="53"/>
  <c r="Q6" i="54"/>
  <c r="M6" i="54"/>
  <c r="A30" i="6"/>
  <c r="A7" i="53"/>
  <c r="M13" i="53"/>
  <c r="Q13" i="53"/>
  <c r="Q8" i="53"/>
  <c r="M8" i="53"/>
  <c r="M18" i="53"/>
  <c r="Q18" i="53"/>
  <c r="M11" i="53"/>
  <c r="Q11" i="53"/>
  <c r="Q6" i="53"/>
  <c r="M6" i="53"/>
  <c r="Q5" i="53"/>
  <c r="M5" i="53"/>
  <c r="M35" i="53"/>
  <c r="Q35" i="53"/>
  <c r="A11" i="52"/>
  <c r="A9" i="51"/>
  <c r="M33" i="53"/>
  <c r="Q33" i="53"/>
  <c r="A43" i="11"/>
  <c r="A10" i="51"/>
  <c r="A12" i="52"/>
  <c r="A10" i="52"/>
  <c r="A8" i="51"/>
  <c r="A21" i="44"/>
  <c r="CZ21" i="44" s="1"/>
  <c r="A20" i="44"/>
  <c r="CW20" i="44" s="1"/>
  <c r="A21" i="31"/>
  <c r="A20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53" i="48"/>
  <c r="A28" i="49"/>
  <c r="U28" i="49" s="1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7" i="48"/>
  <c r="A7" i="49"/>
  <c r="O7" i="49" s="1"/>
  <c r="A26" i="44"/>
  <c r="A9" i="40"/>
  <c r="A10" i="40"/>
  <c r="H10" i="40" s="1"/>
  <c r="A26" i="3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9" i="5"/>
  <c r="A9" i="42"/>
  <c r="A37" i="42"/>
  <c r="A37" i="5"/>
  <c r="A37" i="44"/>
  <c r="A37" i="31"/>
  <c r="A27" i="42"/>
  <c r="A27" i="5"/>
  <c r="A40" i="4"/>
  <c r="A16" i="14"/>
  <c r="A18" i="13"/>
  <c r="A17" i="9"/>
  <c r="A38" i="48"/>
  <c r="A25" i="4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83" i="48"/>
  <c r="AK83" i="48" s="1"/>
  <c r="A74" i="40"/>
  <c r="H74" i="40" s="1"/>
  <c r="A43" i="44"/>
  <c r="A43" i="31"/>
  <c r="A24" i="5"/>
  <c r="A24" i="42"/>
  <c r="A46" i="6"/>
  <c r="A46" i="4"/>
  <c r="A30" i="48"/>
  <c r="AG30" i="48" s="1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9" i="12"/>
  <c r="A8" i="7"/>
  <c r="A45" i="48"/>
  <c r="AM45" i="48" s="1"/>
  <c r="A34" i="40"/>
  <c r="H34" i="40" s="1"/>
  <c r="A16" i="44"/>
  <c r="CE16" i="44" s="1"/>
  <c r="A16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A8" i="48"/>
  <c r="W8" i="48" s="1"/>
  <c r="A8" i="49"/>
  <c r="O8" i="49" s="1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13" i="48"/>
  <c r="A12" i="49"/>
  <c r="O12" i="49" s="1"/>
  <c r="A29" i="40"/>
  <c r="H29" i="40" s="1"/>
  <c r="A31" i="41"/>
  <c r="A78" i="48"/>
  <c r="AK78" i="48" s="1"/>
  <c r="A69" i="40"/>
  <c r="H69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16" i="41"/>
  <c r="H16" i="41" s="1"/>
  <c r="A21" i="40"/>
  <c r="H21" i="40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36" i="41"/>
  <c r="H36" i="41" s="1"/>
  <c r="A46" i="40"/>
  <c r="H46" i="40" s="1"/>
  <c r="A17" i="8"/>
  <c r="A23" i="12"/>
  <c r="A22" i="7"/>
  <c r="A5" i="48"/>
  <c r="A5" i="49"/>
  <c r="A4" i="40"/>
  <c r="H4" i="40" s="1"/>
  <c r="A25" i="44"/>
  <c r="A4" i="6"/>
  <c r="A15" i="5"/>
  <c r="A25" i="31"/>
  <c r="A15" i="42"/>
  <c r="A8" i="41"/>
  <c r="A4" i="41"/>
  <c r="H4" i="41" s="1"/>
  <c r="A28" i="4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42" i="44"/>
  <c r="A45" i="6"/>
  <c r="A45" i="4"/>
  <c r="A42" i="31"/>
  <c r="A45" i="44"/>
  <c r="A48" i="4"/>
  <c r="A45" i="31"/>
  <c r="A49" i="6"/>
  <c r="A23" i="42"/>
  <c r="A23" i="5"/>
  <c r="A54" i="32"/>
  <c r="A28" i="40"/>
  <c r="A15" i="48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A60" i="40"/>
  <c r="H60" i="40" s="1"/>
  <c r="A24" i="4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9" i="46"/>
  <c r="A9" i="45"/>
  <c r="A10" i="10"/>
  <c r="CZ10" i="10" s="1"/>
  <c r="A67" i="48"/>
  <c r="AK67" i="48" s="1"/>
  <c r="A37" i="49"/>
  <c r="U37" i="49" s="1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A11" i="48"/>
  <c r="W11" i="48" s="1"/>
  <c r="A11" i="49"/>
  <c r="O11" i="49" s="1"/>
  <c r="A29" i="41"/>
  <c r="A26" i="40"/>
  <c r="H26" i="40" s="1"/>
  <c r="A54" i="48"/>
  <c r="AK54" i="48" s="1"/>
  <c r="A29" i="49"/>
  <c r="U29" i="49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34" i="41"/>
  <c r="H34" i="41" s="1"/>
  <c r="A52" i="6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68" i="48"/>
  <c r="AK68" i="48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75" i="48"/>
  <c r="AK75" i="48" s="1"/>
  <c r="A66" i="40"/>
  <c r="H66" i="40" s="1"/>
  <c r="A6" i="7"/>
  <c r="A7" i="12"/>
  <c r="A47" i="48"/>
  <c r="AM47" i="48" s="1"/>
  <c r="A36" i="40"/>
  <c r="H36" i="40" s="1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A44" i="49"/>
  <c r="W44" i="49" s="1"/>
  <c r="A114" i="48"/>
  <c r="A32" i="41"/>
  <c r="A12" i="45"/>
  <c r="A12" i="46"/>
  <c r="A13" i="10"/>
  <c r="DF13" i="10" s="1"/>
  <c r="A5" i="45"/>
  <c r="A5" i="46"/>
  <c r="A6" i="10"/>
  <c r="CW6" i="10" s="1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A13" i="49"/>
  <c r="O13" i="49" s="1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Q7" i="53" l="1"/>
  <c r="M7" i="53"/>
  <c r="Q4" i="54"/>
  <c r="M4" i="54"/>
  <c r="M16" i="53"/>
  <c r="Q16" i="53"/>
  <c r="M10" i="51"/>
  <c r="Q10" i="51"/>
  <c r="CH15" i="10"/>
  <c r="CH19" i="10"/>
  <c r="Q9" i="51"/>
  <c r="M9" i="51"/>
  <c r="Q8" i="51"/>
  <c r="M8" i="51"/>
  <c r="M11" i="52"/>
  <c r="Q11" i="52"/>
  <c r="Q10" i="52"/>
  <c r="M10" i="52"/>
  <c r="M12" i="52"/>
  <c r="Q12" i="52"/>
  <c r="BJ6" i="10"/>
  <c r="CE6" i="10"/>
  <c r="BS19" i="10"/>
  <c r="CE19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3" i="48"/>
  <c r="AE43" i="48"/>
  <c r="CN13" i="10"/>
  <c r="CE13" i="10"/>
  <c r="BG19" i="10"/>
  <c r="BV19" i="10"/>
  <c r="BJ10" i="10"/>
  <c r="BY10" i="10"/>
  <c r="W12" i="48"/>
  <c r="AI12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AI15" i="48"/>
  <c r="W15" i="48"/>
  <c r="CN45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8" i="48"/>
  <c r="AC38" i="48"/>
  <c r="CK37" i="44"/>
  <c r="CW37" i="44"/>
  <c r="CN37" i="44"/>
  <c r="BV37" i="44"/>
  <c r="CH37" i="44"/>
  <c r="BS37" i="44"/>
  <c r="BY37" i="44"/>
  <c r="BP37" i="44"/>
  <c r="DC37" i="44"/>
  <c r="DF37" i="44"/>
  <c r="CQ37" i="44"/>
  <c r="CT37" i="44"/>
  <c r="BJ37" i="44"/>
  <c r="CE37" i="44"/>
  <c r="CB37" i="44"/>
  <c r="BM37" i="44"/>
  <c r="BG37" i="44"/>
  <c r="CZ37" i="44"/>
  <c r="BV39" i="44"/>
  <c r="BS39" i="44"/>
  <c r="BP39" i="44"/>
  <c r="BJ39" i="44"/>
  <c r="DC39" i="44"/>
  <c r="CW39" i="44"/>
  <c r="CE39" i="44"/>
  <c r="CN39" i="44"/>
  <c r="CK39" i="44"/>
  <c r="BG39" i="44"/>
  <c r="CZ39" i="44"/>
  <c r="CT39" i="44"/>
  <c r="BY39" i="44"/>
  <c r="CB39" i="44"/>
  <c r="BM39" i="44"/>
  <c r="DF39" i="44"/>
  <c r="CH39" i="44"/>
  <c r="CQ39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3" i="44"/>
  <c r="CH43" i="44"/>
  <c r="CQ43" i="44"/>
  <c r="BV43" i="44"/>
  <c r="DC43" i="44"/>
  <c r="BS43" i="44"/>
  <c r="BJ43" i="44"/>
  <c r="CE43" i="44"/>
  <c r="BP43" i="44"/>
  <c r="BY43" i="44"/>
  <c r="CW43" i="44"/>
  <c r="BG43" i="44"/>
  <c r="CK43" i="44"/>
  <c r="CZ43" i="44"/>
  <c r="CB43" i="44"/>
  <c r="BM43" i="44"/>
  <c r="DF43" i="44"/>
  <c r="CN43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4" i="44"/>
  <c r="CQ44" i="44"/>
  <c r="BG44" i="44"/>
  <c r="CN44" i="44"/>
  <c r="BS44" i="44"/>
  <c r="BM44" i="44"/>
  <c r="CB44" i="44"/>
  <c r="BV44" i="44"/>
  <c r="BP44" i="44"/>
  <c r="CW44" i="44"/>
  <c r="CH44" i="44"/>
  <c r="DF44" i="44"/>
  <c r="CK44" i="44"/>
  <c r="BJ44" i="44"/>
  <c r="CT44" i="44"/>
  <c r="BY44" i="44"/>
  <c r="DC44" i="44"/>
  <c r="CE44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1" i="44"/>
  <c r="BJ51" i="44"/>
  <c r="DC51" i="44"/>
  <c r="CZ51" i="44"/>
  <c r="CK51" i="44"/>
  <c r="BG51" i="44"/>
  <c r="CN51" i="44"/>
  <c r="BY51" i="44"/>
  <c r="CB51" i="44"/>
  <c r="BM51" i="44"/>
  <c r="CE51" i="44"/>
  <c r="BS51" i="44"/>
  <c r="BP51" i="44"/>
  <c r="DF51" i="44"/>
  <c r="CT51" i="44"/>
  <c r="CH51" i="44"/>
  <c r="BV51" i="44"/>
  <c r="CQ51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9" i="48"/>
  <c r="AA39" i="48"/>
  <c r="AC39" i="48"/>
  <c r="AE39" i="48"/>
  <c r="CH38" i="44"/>
  <c r="BV38" i="44"/>
  <c r="CZ38" i="44"/>
  <c r="CE38" i="44"/>
  <c r="BJ38" i="44"/>
  <c r="DC38" i="44"/>
  <c r="CK38" i="44"/>
  <c r="BS38" i="44"/>
  <c r="CQ38" i="44"/>
  <c r="CW38" i="44"/>
  <c r="DF38" i="44"/>
  <c r="BM38" i="44"/>
  <c r="BY38" i="44"/>
  <c r="CB38" i="44"/>
  <c r="CN38" i="44"/>
  <c r="CT38" i="44"/>
  <c r="BG38" i="44"/>
  <c r="BP38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6" i="44"/>
  <c r="CH46" i="44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W6" i="48"/>
  <c r="AE6" i="48"/>
  <c r="Y6" i="48"/>
  <c r="AA6" i="48"/>
  <c r="AC6" i="48"/>
  <c r="DF42" i="44"/>
  <c r="BG42" i="44"/>
  <c r="BM42" i="44"/>
  <c r="CW42" i="44"/>
  <c r="CT42" i="44"/>
  <c r="BP42" i="44"/>
  <c r="BY42" i="44"/>
  <c r="CH42" i="44"/>
  <c r="BV42" i="44"/>
  <c r="CZ42" i="44"/>
  <c r="BJ42" i="44"/>
  <c r="DC42" i="44"/>
  <c r="CB42" i="44"/>
  <c r="CE42" i="44"/>
  <c r="CQ42" i="44"/>
  <c r="CN42" i="44"/>
  <c r="BS42" i="44"/>
  <c r="CK42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AI7" i="48"/>
  <c r="W7" i="48"/>
  <c r="DF22" i="44"/>
  <c r="DC22" i="44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9" i="44"/>
  <c r="CW49" i="44"/>
  <c r="DF49" i="44"/>
  <c r="DC49" i="44"/>
  <c r="BP49" i="44"/>
  <c r="CT49" i="44"/>
  <c r="CQ49" i="44"/>
  <c r="CH49" i="44"/>
  <c r="CE49" i="44"/>
  <c r="CK49" i="44"/>
  <c r="CZ49" i="44"/>
  <c r="BV49" i="44"/>
  <c r="BS49" i="44"/>
  <c r="BJ49" i="44"/>
  <c r="BG49" i="44"/>
  <c r="BM49" i="44"/>
  <c r="BY49" i="44"/>
  <c r="CN49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1" i="44"/>
  <c r="BY41" i="44"/>
  <c r="BG41" i="44"/>
  <c r="CZ41" i="44"/>
  <c r="CT41" i="44"/>
  <c r="DF41" i="44"/>
  <c r="CN41" i="44"/>
  <c r="BV41" i="44"/>
  <c r="CB41" i="44"/>
  <c r="BP41" i="44"/>
  <c r="BM41" i="44"/>
  <c r="DC41" i="44"/>
  <c r="CK41" i="44"/>
  <c r="BJ41" i="44"/>
  <c r="CQ41" i="44"/>
  <c r="CE41" i="44"/>
  <c r="CW41" i="44"/>
  <c r="CH41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CN18" i="44"/>
  <c r="CQ18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50" i="44"/>
  <c r="BJ50" i="44"/>
  <c r="DC50" i="44"/>
  <c r="CQ50" i="44"/>
  <c r="CB50" i="44"/>
  <c r="BP50" i="44"/>
  <c r="CE50" i="44"/>
  <c r="CH50" i="44"/>
  <c r="DF50" i="44"/>
  <c r="BS50" i="44"/>
  <c r="CZ50" i="44"/>
  <c r="CW50" i="44"/>
  <c r="CT50" i="44"/>
  <c r="BG50" i="44"/>
  <c r="CK50" i="44"/>
  <c r="BY50" i="44"/>
  <c r="BV50" i="44"/>
  <c r="CN50" i="44"/>
  <c r="AE5" i="48"/>
  <c r="AA5" i="48"/>
  <c r="AC5" i="48"/>
  <c r="Y5" i="48"/>
  <c r="W5" i="48"/>
  <c r="AK5" i="48"/>
  <c r="AI5" i="48"/>
  <c r="AI13" i="48"/>
  <c r="W13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K53" i="48"/>
  <c r="AM53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7" i="48"/>
  <c r="AA37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CK17" i="44"/>
  <c r="CH17" i="44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62" i="43"/>
  <c r="C64" i="43"/>
  <c r="C60" i="43"/>
  <c r="C63" i="43"/>
  <c r="C65" i="43"/>
  <c r="C61" i="43"/>
  <c r="C58" i="43"/>
  <c r="C56" i="43"/>
  <c r="C57" i="43"/>
  <c r="C55" i="43"/>
  <c r="C59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K10" i="36"/>
  <c r="J14" i="36"/>
  <c r="K14" i="36"/>
  <c r="N14" i="36" s="1"/>
  <c r="J15" i="36"/>
  <c r="N15" i="36" s="1"/>
  <c r="K15" i="36"/>
  <c r="I8" i="36"/>
  <c r="L8" i="36" s="1"/>
  <c r="I10" i="36"/>
  <c r="L10" i="36" s="1"/>
  <c r="I14" i="36"/>
  <c r="L14" i="36" s="1"/>
  <c r="I15" i="36"/>
  <c r="L15" i="36" s="1"/>
  <c r="I1" i="36"/>
  <c r="D13" i="36"/>
  <c r="D12" i="36"/>
  <c r="D11" i="36"/>
  <c r="A9" i="36"/>
  <c r="D7" i="36"/>
  <c r="D6" i="36"/>
  <c r="D5" i="36"/>
  <c r="D4" i="36"/>
  <c r="A16" i="36"/>
  <c r="I16" i="36" s="1"/>
  <c r="L16" i="36" s="1"/>
  <c r="A13" i="36"/>
  <c r="A12" i="36"/>
  <c r="A11" i="36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Z4" i="35"/>
  <c r="W4" i="35"/>
  <c r="Q4" i="35"/>
  <c r="N4" i="35"/>
  <c r="K4" i="35"/>
  <c r="H4" i="35"/>
  <c r="E4" i="35"/>
  <c r="D4" i="35"/>
  <c r="A4" i="35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F11" i="35" l="1"/>
  <c r="O10" i="36"/>
  <c r="N10" i="36"/>
  <c r="K11" i="36"/>
  <c r="I9" i="36"/>
  <c r="L9" i="36" s="1"/>
  <c r="AR5" i="35"/>
  <c r="AR12" i="35"/>
  <c r="AR4" i="35"/>
  <c r="O15" i="36"/>
  <c r="Q23" i="39"/>
  <c r="AU11" i="35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P8" i="36" s="1"/>
  <c r="K7" i="36"/>
  <c r="K5" i="36"/>
  <c r="O5" i="36" s="1"/>
  <c r="I6" i="36"/>
  <c r="K16" i="36"/>
  <c r="K12" i="36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N12" i="36" l="1"/>
  <c r="Q8" i="36"/>
  <c r="S8" i="36"/>
  <c r="N13" i="36"/>
  <c r="R13" i="36" s="1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 l="1"/>
  <c r="Q13" i="36"/>
  <c r="U13" i="36" s="1"/>
  <c r="Q9" i="36"/>
  <c r="U9" i="36" s="1"/>
  <c r="W16" i="36"/>
  <c r="R16" i="36"/>
  <c r="P13" i="36"/>
  <c r="S13" i="36" s="1"/>
  <c r="V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Y13" i="36" l="1"/>
  <c r="T9" i="36"/>
  <c r="X9" i="36" s="1"/>
  <c r="T13" i="36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W9" i="36" l="1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DC41" i="11" l="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<sst xmlns="http://schemas.openxmlformats.org/spreadsheetml/2006/main" count="17855" uniqueCount="2265">
  <si>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</si>
  <si>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</si>
  <si>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</si>
  <si>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</si>
  <si>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</si>
  <si>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</si>
  <si>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</si>
  <si>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</si>
  <si>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</si>
  <si>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</si>
  <si>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</si>
  <si>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</si>
  <si>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</si>
  <si>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</si>
  <si>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</si>
  <si>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</si>
  <si>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</si>
  <si>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</si>
  <si>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</si>
  <si>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</si>
  <si>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</si>
  <si>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</si>
  <si>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</si>
  <si>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</si>
  <si>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</si>
  <si>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</si>
  <si>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</si>
  <si>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</si>
  <si>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</si>
  <si>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</si>
  <si>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</si>
  <si>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</si>
  <si>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</si>
  <si>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</si>
  <si>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</si>
  <si>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</si>
  <si>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</si>
  <si>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</si>
  <si>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</si>
  <si>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</si>
  <si>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</si>
  <si>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</si>
  <si>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</si>
  <si>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</si>
  <si>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</si>
  <si>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</si>
  <si>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</si>
  <si>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</si>
  <si>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</si>
  <si>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</si>
  <si>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</si>
  <si>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</si>
  <si>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</si>
  <si>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</si>
  <si>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</si>
  <si>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</si>
  <si>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</si>
  <si>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</si>
  <si>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</si>
  <si>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</si>
  <si>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</si>
  <si>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</si>
  <si>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</si>
  <si>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</si>
  <si>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</si>
  <si>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</si>
  <si>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</si>
  <si>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</si>
  <si>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</si>
  <si>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</si>
  <si>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</si>
  <si>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</si>
  <si>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</si>
  <si>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</si>
  <si>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</si>
  <si>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</si>
  <si>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</si>
  <si>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</si>
  <si>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</si>
  <si>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</si>
  <si>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</si>
  <si>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</si>
  <si>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</si>
  <si>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</si>
  <si>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</si>
  <si>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</si>
  <si>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</si>
  <si>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</si>
  <si>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</si>
  <si>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</si>
  <si>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</si>
  <si>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</si>
  <si>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</si>
  <si>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</si>
  <si>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</si>
  <si>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</si>
  <si>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</si>
  <si>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</si>
  <si>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</si>
  <si>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</si>
  <si>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</si>
  <si>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</si>
  <si>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</si>
  <si>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</si>
  <si>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</si>
  <si>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</si>
  <si>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</si>
  <si>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</si>
  <si>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</si>
  <si>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</si>
  <si>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</si>
  <si>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</si>
  <si>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</si>
  <si>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</si>
  <si>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</si>
  <si>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</si>
  <si>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</si>
  <si>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</si>
  <si>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</si>
  <si>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</si>
  <si>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</si>
  <si>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</si>
  <si>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</si>
  <si>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</si>
  <si>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</si>
  <si>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</si>
  <si>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</si>
  <si>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</si>
  <si>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</si>
  <si>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</si>
  <si>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</si>
  <si>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</si>
  <si>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</si>
  <si>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</si>
  <si>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</si>
  <si>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</si>
  <si>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</si>
  <si>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</si>
  <si>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</si>
  <si>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</si>
  <si>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</si>
  <si>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</si>
  <si>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</si>
  <si>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</si>
  <si>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</si>
  <si>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</si>
  <si>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</si>
  <si>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</si>
  <si>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</si>
  <si>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</si>
  <si>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</si>
  <si>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</si>
  <si>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</si>
  <si>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</si>
  <si>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</si>
  <si>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</si>
  <si>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</si>
  <si>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</si>
  <si>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</si>
  <si>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</si>
  <si>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</si>
  <si>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</si>
  <si>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</si>
  <si>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</si>
  <si>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</si>
  <si>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</si>
  <si>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</si>
  <si>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</si>
  <si>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</si>
  <si>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</si>
  <si>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</si>
  <si>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</si>
  <si>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</si>
  <si>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</si>
  <si>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</si>
  <si>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</si>
  <si>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</si>
  <si>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</si>
  <si>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</si>
  <si>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</si>
  <si>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</si>
  <si>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</si>
  <si>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</si>
  <si>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</si>
  <si>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</si>
  <si>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</si>
  <si>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</si>
  <si>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</si>
  <si>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</si>
  <si>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</si>
  <si>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</si>
  <si>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</si>
  <si>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</si>
  <si>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</si>
  <si>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</si>
  <si>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</si>
  <si>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</si>
  <si>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</si>
  <si>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</si>
  <si>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</si>
  <si>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</si>
  <si>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</si>
  <si>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</si>
  <si>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</si>
  <si>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</si>
  <si>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</si>
  <si>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</si>
  <si>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</si>
  <si>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</si>
  <si>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</si>
  <si>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</si>
  <si>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</si>
  <si>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</si>
  <si>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</si>
  <si>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</si>
  <si>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</si>
  <si>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</si>
  <si>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</si>
  <si>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</si>
  <si>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</si>
  <si>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</si>
  <si>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</si>
  <si>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</si>
  <si>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</si>
  <si>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</si>
  <si>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</si>
  <si>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</si>
  <si>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</si>
  <si>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</si>
  <si>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</si>
  <si>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</si>
  <si>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</si>
  <si>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</si>
  <si>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</si>
  <si>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</si>
  <si>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</si>
  <si>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</si>
  <si>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</si>
  <si>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</si>
  <si>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</si>
  <si>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</si>
  <si>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</si>
  <si>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</si>
  <si>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</si>
  <si>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</si>
  <si>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</si>
  <si>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</si>
  <si>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</si>
  <si>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</si>
  <si>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</si>
  <si>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</si>
  <si>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</si>
  <si>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</si>
  <si>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</si>
  <si>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</si>
  <si>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</si>
  <si>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</si>
  <si>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</si>
  <si>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</si>
  <si>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</si>
  <si>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</si>
  <si>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</si>
  <si>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</si>
  <si>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</si>
  <si>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</si>
  <si>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</si>
  <si>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</si>
  <si>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</si>
  <si>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</si>
  <si>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</si>
  <si>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</si>
  <si>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</si>
  <si>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</si>
  <si>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</si>
  <si>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</si>
  <si>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</si>
  <si>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</si>
  <si>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</si>
  <si>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</si>
  <si>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</si>
  <si>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</si>
  <si>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</si>
  <si>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</si>
  <si>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</si>
  <si>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</si>
  <si>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</si>
  <si>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</si>
  <si>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</si>
  <si>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</si>
  <si>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</si>
  <si>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</si>
  <si>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</si>
  <si>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</si>
  <si>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</si>
  <si>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</si>
  <si>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</si>
  <si>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</si>
  <si>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</si>
  <si>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</si>
  <si>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</si>
  <si>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</si>
  <si>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</si>
  <si>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</si>
  <si>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</si>
  <si>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</si>
  <si>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</si>
  <si>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</si>
  <si>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</si>
  <si>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</si>
  <si>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</si>
  <si>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</si>
  <si>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</si>
  <si>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</si>
  <si>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</si>
  <si>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</si>
  <si>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</si>
  <si>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</si>
  <si>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</si>
  <si>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</si>
  <si>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</si>
  <si>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</si>
  <si>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</si>
  <si>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</si>
  <si>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</si>
  <si>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</si>
  <si>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</si>
  <si>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</si>
  <si>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</si>
  <si>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</si>
  <si>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</si>
  <si>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</si>
  <si>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</si>
  <si>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</si>
  <si>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</si>
  <si>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</si>
  <si>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</si>
  <si>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</si>
  <si>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</si>
  <si>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</si>
  <si>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</si>
  <si>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</si>
  <si>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</si>
  <si>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</si>
  <si>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</si>
  <si>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</si>
  <si>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</si>
  <si>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</si>
  <si>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</si>
  <si>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</si>
  <si>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</si>
  <si>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</si>
  <si>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</si>
  <si>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</si>
  <si>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</si>
  <si>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</si>
  <si>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</si>
  <si>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</si>
  <si>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</si>
  <si>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</si>
  <si>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</si>
  <si>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</si>
  <si>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</si>
  <si>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</si>
  <si>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</si>
  <si>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</si>
  <si>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</si>
  <si>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</si>
  <si>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</si>
  <si>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</si>
  <si>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</si>
  <si>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</si>
  <si>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</si>
  <si>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</si>
  <si>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</si>
  <si>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</si>
  <si>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</si>
  <si>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</si>
  <si>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</si>
  <si>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</si>
  <si>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</si>
  <si>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</si>
  <si>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</si>
  <si>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</si>
  <si>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</si>
  <si>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</si>
  <si>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</si>
  <si>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</si>
  <si>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</si>
  <si>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</si>
  <si>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</si>
  <si>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</si>
  <si>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</si>
  <si>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</si>
  <si>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</si>
  <si>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</si>
  <si>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</si>
  <si>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</si>
  <si>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</si>
  <si>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</si>
  <si>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</si>
  <si>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</si>
  <si>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</si>
  <si>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</si>
  <si>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</si>
  <si>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</si>
  <si>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</si>
  <si>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</si>
  <si>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</si>
  <si>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</si>
  <si>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</si>
  <si>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</si>
  <si>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</si>
  <si>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</si>
  <si>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</si>
  <si>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</si>
  <si>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</si>
  <si>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</si>
  <si>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</si>
  <si>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</si>
  <si>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</si>
  <si>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</si>
  <si>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</si>
  <si>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</si>
  <si>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</si>
  <si>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</si>
  <si>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</si>
  <si>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</si>
  <si>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</si>
  <si>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</si>
  <si>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</si>
  <si>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</si>
  <si>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</si>
  <si>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</si>
  <si>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</si>
  <si>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</si>
  <si>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</si>
  <si>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</si>
  <si>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</si>
  <si>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</si>
  <si>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</si>
  <si>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</si>
  <si>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</si>
  <si>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</si>
  <si>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</si>
  <si>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</si>
  <si>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</si>
  <si>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</si>
  <si>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</si>
  <si>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</si>
  <si>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</si>
  <si>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</si>
  <si>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</si>
  <si>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</si>
  <si>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</si>
  <si>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</si>
  <si>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</si>
  <si>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</si>
  <si>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</si>
  <si>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</si>
  <si>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</si>
  <si>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</si>
  <si>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</si>
  <si>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</si>
  <si>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</si>
  <si>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</si>
  <si>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</si>
  <si>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</si>
  <si>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</si>
  <si>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</si>
  <si>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</si>
  <si>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</si>
  <si>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</si>
  <si>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</si>
  <si>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</si>
  <si>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</si>
  <si>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</si>
  <si>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</si>
  <si>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</si>
  <si>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</si>
  <si>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</si>
  <si>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</si>
  <si>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</si>
  <si>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</si>
  <si>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</si>
  <si>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</si>
  <si>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</si>
  <si>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</si>
  <si>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</si>
  <si>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</si>
  <si>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</si>
  <si>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</si>
  <si>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</si>
  <si>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</si>
  <si>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</si>
  <si>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</si>
  <si>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</si>
  <si>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</si>
  <si>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</si>
  <si>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</si>
  <si>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</si>
  <si>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</si>
  <si>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</si>
  <si>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</si>
  <si>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</si>
  <si>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</si>
  <si>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</si>
  <si>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</si>
  <si>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</si>
  <si>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</si>
  <si>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</si>
  <si>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</si>
  <si>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</si>
  <si>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</si>
  <si>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</si>
  <si>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</si>
  <si>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</si>
  <si>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</si>
  <si>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</si>
  <si>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</si>
  <si>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</si>
  <si>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</si>
  <si>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</si>
  <si>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</si>
  <si>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</si>
  <si>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</si>
  <si>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</si>
  <si>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</si>
  <si>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</si>
  <si>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</si>
  <si>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</si>
  <si>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</si>
  <si>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</si>
  <si>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</si>
  <si>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</si>
  <si>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</si>
  <si>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</si>
  <si>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</si>
  <si>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</si>
  <si>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</si>
  <si>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</si>
  <si>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</si>
  <si>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</si>
  <si>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</si>
  <si>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</si>
  <si>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</si>
  <si>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</si>
  <si>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</si>
  <si>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</si>
  <si>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</si>
  <si>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</si>
  <si>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</si>
  <si>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</si>
  <si>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</si>
  <si>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</si>
  <si>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</si>
  <si>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</si>
  <si>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</si>
  <si>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</si>
  <si>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</si>
  <si>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</si>
  <si>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</si>
  <si>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</si>
  <si>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</si>
  <si>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</si>
  <si>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</si>
  <si>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</si>
  <si>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</si>
  <si>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</si>
  <si>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</si>
  <si>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</si>
  <si>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</si>
  <si>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</si>
  <si>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</si>
  <si>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</si>
  <si>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</si>
  <si>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</si>
  <si>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</si>
  <si>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</si>
  <si>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</si>
  <si>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</si>
  <si>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</si>
  <si>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</si>
  <si>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</si>
  <si>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</si>
  <si>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</si>
  <si>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</si>
  <si>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</si>
  <si>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</si>
  <si>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</si>
  <si>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</si>
  <si>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</si>
  <si>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</si>
  <si>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</si>
  <si>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</si>
  <si>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</si>
  <si>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</si>
  <si>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</si>
  <si>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</si>
  <si>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</si>
  <si>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</si>
  <si>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</si>
  <si>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</si>
  <si>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</si>
  <si>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</si>
  <si>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</si>
  <si>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</si>
  <si>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</si>
  <si>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</si>
  <si>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</si>
  <si>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</si>
  <si>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</si>
  <si>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</si>
  <si>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</si>
  <si>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</si>
  <si>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</si>
  <si>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</si>
  <si>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</si>
  <si>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</si>
  <si>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</si>
  <si>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</si>
  <si>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</si>
  <si>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</si>
  <si>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</si>
  <si>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</si>
  <si>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</si>
  <si>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</si>
  <si>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</si>
  <si>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</si>
  <si>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</si>
  <si>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</si>
  <si>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</si>
  <si>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</si>
  <si>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</si>
  <si>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</si>
  <si>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</si>
  <si>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</si>
  <si>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</si>
  <si>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</si>
  <si>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</si>
  <si>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</si>
  <si>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</si>
  <si>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</si>
  <si>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</si>
  <si>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</si>
  <si>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</si>
  <si>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</si>
  <si>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</si>
  <si>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</si>
  <si>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</si>
  <si>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</si>
  <si>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</si>
  <si>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</si>
  <si>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</si>
  <si>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</si>
  <si>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</si>
  <si>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</si>
  <si>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</si>
  <si>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</si>
  <si>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</si>
  <si>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</si>
  <si>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</si>
  <si>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</si>
  <si>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</si>
  <si>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</si>
  <si>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</si>
  <si>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</si>
  <si>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</si>
  <si>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</si>
  <si>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</si>
  <si>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</si>
  <si>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</si>
  <si>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</si>
  <si>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</si>
  <si>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</si>
  <si>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</si>
  <si>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</si>
  <si>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</si>
  <si>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</si>
  <si>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</si>
  <si>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</si>
  <si>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</si>
  <si>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</si>
  <si>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</si>
  <si>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</si>
  <si>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</si>
  <si>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</si>
  <si>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</si>
  <si>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</si>
  <si>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</si>
  <si>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</si>
  <si>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</si>
  <si>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</si>
  <si>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</si>
  <si>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</si>
  <si>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</si>
  <si>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</si>
  <si>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</si>
  <si>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</si>
  <si>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</si>
  <si>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</si>
  <si>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</si>
  <si>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</si>
  <si>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</si>
  <si>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</si>
  <si>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</si>
  <si>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</si>
  <si>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</si>
  <si>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</si>
  <si>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</si>
  <si>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</si>
  <si>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</si>
  <si>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</si>
  <si>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</si>
  <si>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</si>
  <si>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</si>
  <si>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</si>
  <si>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</si>
  <si>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</si>
  <si>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</si>
  <si>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</si>
  <si>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</si>
  <si>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</si>
  <si>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</si>
  <si>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</si>
  <si>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</si>
  <si>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</si>
  <si>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</si>
  <si>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</si>
  <si>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</si>
  <si>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</si>
  <si>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</si>
  <si>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</si>
  <si>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</si>
  <si>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</si>
  <si>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</si>
  <si>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</si>
  <si>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</si>
  <si>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</si>
  <si>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</si>
  <si>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</si>
  <si>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</si>
  <si>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</si>
  <si>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</si>
  <si>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</si>
  <si>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</si>
  <si>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</si>
  <si>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</si>
  <si>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</si>
  <si>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</si>
  <si>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</si>
  <si>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</si>
  <si>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</si>
  <si>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</si>
  <si>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</si>
  <si>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</si>
  <si>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</si>
  <si>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</si>
  <si>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</si>
  <si>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</si>
  <si>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</si>
  <si>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</si>
  <si>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</si>
  <si>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</si>
  <si>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</si>
  <si>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</si>
  <si>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</si>
  <si>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</si>
  <si>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</si>
  <si>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</si>
  <si>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</si>
  <si>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</si>
  <si>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</si>
  <si>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</si>
  <si>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</si>
  <si>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</si>
  <si>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</si>
  <si>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</si>
  <si>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</si>
  <si>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</si>
  <si>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</si>
  <si>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</si>
  <si>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</si>
  <si>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</si>
  <si>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</si>
  <si>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</si>
  <si>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</si>
  <si>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</si>
  <si>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</si>
  <si>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</si>
  <si>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</si>
  <si>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</si>
  <si>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</si>
  <si>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</si>
  <si>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</si>
  <si>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</si>
  <si>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</si>
  <si>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</si>
  <si>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</si>
  <si>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</si>
  <si>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</si>
  <si>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</si>
  <si>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</si>
  <si>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</si>
  <si>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</si>
  <si>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</si>
  <si>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</si>
  <si>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</si>
  <si>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</si>
  <si>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</si>
  <si>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</si>
  <si>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</si>
  <si>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</si>
  <si>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</si>
  <si>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</si>
  <si>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</si>
  <si>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</si>
  <si>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</si>
  <si>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</si>
  <si>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</si>
  <si>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</si>
  <si>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</si>
  <si>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</si>
  <si>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</si>
  <si>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</si>
  <si>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</si>
  <si>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</si>
  <si>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</si>
  <si>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</si>
  <si>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</si>
  <si>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</si>
  <si>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</si>
  <si>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</si>
  <si>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</si>
  <si>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</si>
  <si>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</si>
  <si>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</si>
  <si>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</si>
  <si>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</si>
  <si>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</si>
  <si>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</si>
  <si>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</si>
  <si>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</si>
  <si>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</si>
  <si>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</si>
  <si>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</si>
  <si>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</si>
  <si>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</si>
  <si>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</si>
  <si>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</si>
  <si>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</si>
  <si>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</si>
  <si>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</si>
  <si>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</si>
  <si>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</si>
  <si>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</si>
  <si>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</si>
  <si>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</si>
  <si>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</si>
  <si>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</si>
  <si>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</si>
  <si>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</si>
  <si>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</si>
  <si>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</si>
  <si>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</si>
  <si>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</si>
  <si>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</si>
  <si>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</si>
  <si>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</si>
  <si>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</si>
  <si>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</si>
  <si>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</si>
  <si>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</si>
  <si>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</si>
  <si>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</si>
  <si>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</si>
  <si>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</si>
  <si>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</si>
  <si>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</si>
  <si>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</si>
  <si>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</si>
  <si>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</si>
  <si>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</si>
  <si>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</si>
  <si>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</si>
  <si>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</si>
  <si>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</si>
  <si>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</si>
  <si>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</si>
  <si>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</si>
  <si>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</si>
  <si>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</si>
  <si>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</si>
  <si>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</si>
  <si>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</si>
  <si>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</si>
  <si>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</si>
  <si>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</si>
  <si>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</si>
  <si>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</si>
  <si>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</si>
  <si>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</si>
  <si>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</si>
  <si>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</si>
  <si>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</si>
  <si>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</si>
  <si>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</si>
  <si>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</si>
  <si>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</si>
  <si>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</si>
  <si>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</si>
  <si>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</si>
  <si>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</si>
  <si>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</si>
  <si>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</si>
  <si>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</si>
  <si>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</si>
  <si>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</si>
  <si>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</si>
  <si>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</si>
  <si>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</si>
  <si>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</si>
  <si>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</si>
  <si>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</si>
  <si>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</si>
  <si>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</si>
  <si>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</si>
  <si>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</si>
  <si>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</si>
  <si>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</si>
  <si>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</si>
  <si>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</si>
  <si>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</si>
  <si>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</si>
  <si>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</si>
  <si>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</si>
  <si>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</si>
  <si>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</si>
  <si>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</si>
  <si>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</si>
  <si>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</si>
  <si>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</si>
  <si>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</si>
  <si>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</si>
  <si>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</si>
  <si>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</si>
  <si>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</si>
  <si>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</si>
  <si>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</si>
  <si>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</si>
  <si>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</si>
  <si>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</si>
  <si>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</si>
  <si>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</si>
  <si>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</si>
  <si>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</si>
  <si>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</si>
  <si>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</si>
  <si>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</si>
  <si>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</si>
  <si>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</si>
  <si>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</si>
  <si>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</si>
  <si>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</si>
  <si>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</si>
  <si>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</si>
  <si>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</si>
  <si>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</si>
  <si>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</si>
  <si>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</si>
  <si>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</si>
  <si>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</si>
  <si>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</si>
  <si>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</si>
  <si>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</si>
  <si>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</si>
  <si>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</si>
  <si>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</si>
  <si>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</si>
  <si>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</si>
  <si>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</si>
  <si>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</si>
  <si>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</si>
  <si>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</si>
  <si>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</si>
  <si>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</si>
  <si>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</si>
  <si>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</si>
  <si>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</si>
  <si>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</si>
  <si>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</si>
  <si>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</si>
  <si>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</si>
  <si>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</si>
  <si>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</si>
  <si>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</si>
  <si>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</si>
  <si>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</si>
  <si>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</si>
  <si>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</si>
  <si>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</si>
  <si>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</si>
  <si>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</si>
  <si>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</si>
  <si>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</si>
  <si>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</si>
  <si>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</si>
  <si>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</si>
  <si>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</si>
  <si>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</si>
  <si>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</si>
  <si>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</si>
  <si>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</si>
  <si>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</si>
  <si>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</si>
  <si>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</si>
  <si>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</si>
  <si>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</si>
  <si>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</si>
  <si>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</si>
  <si>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</si>
  <si>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</si>
  <si>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</si>
  <si>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</si>
  <si>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</si>
  <si>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</si>
  <si>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</si>
  <si>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</si>
  <si>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</si>
  <si>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</si>
  <si>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</si>
  <si>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</si>
  <si>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</si>
  <si>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</si>
  <si>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</si>
  <si>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</si>
  <si>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</si>
  <si>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</si>
  <si>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</si>
  <si>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</si>
  <si>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</si>
  <si>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</si>
  <si>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</si>
  <si>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</si>
  <si>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</si>
  <si>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</si>
  <si>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</si>
  <si>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</si>
  <si>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</si>
  <si>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</si>
  <si>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</si>
  <si>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</si>
  <si>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</si>
  <si>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</si>
  <si>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</si>
  <si>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</si>
  <si>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</si>
  <si>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</si>
  <si>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</si>
  <si>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</si>
  <si>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</si>
  <si>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</si>
  <si>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</si>
  <si>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</si>
  <si>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</si>
  <si>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</si>
  <si>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</si>
  <si>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</si>
  <si>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</si>
  <si>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</si>
  <si>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</si>
  <si>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</si>
  <si>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</si>
  <si>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</si>
  <si>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</si>
  <si>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</si>
  <si>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</si>
  <si>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</si>
  <si>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</si>
  <si>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</si>
  <si>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</si>
  <si>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</si>
  <si>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</si>
  <si>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</si>
  <si>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</si>
  <si>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</si>
  <si>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</si>
  <si>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</si>
  <si>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</si>
  <si>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</si>
  <si>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</si>
  <si>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</si>
  <si>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</si>
  <si>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</si>
  <si>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</si>
  <si>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</si>
  <si>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</si>
  <si>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</si>
  <si>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</si>
  <si>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</si>
  <si>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</si>
  <si>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</si>
  <si>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</si>
  <si>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</si>
  <si>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</si>
  <si>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</si>
  <si>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</si>
  <si>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</si>
  <si>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</si>
  <si>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</si>
  <si>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</si>
  <si>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</si>
  <si>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</si>
  <si>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</si>
  <si>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</si>
  <si>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</si>
  <si>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</si>
  <si>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</si>
  <si>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</si>
  <si>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</si>
  <si>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</si>
  <si>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</si>
  <si>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</si>
  <si>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</si>
  <si>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</si>
  <si>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</si>
  <si>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</si>
  <si>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</si>
  <si>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</si>
  <si>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</si>
  <si>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</si>
  <si>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</si>
  <si>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</si>
  <si>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</si>
  <si>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</si>
  <si>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</si>
  <si>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</si>
  <si>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</si>
  <si>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</si>
  <si>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</si>
  <si>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</si>
  <si>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</si>
  <si>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</si>
  <si>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</si>
  <si>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</si>
  <si>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</si>
  <si>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</si>
  <si>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</si>
  <si>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</si>
  <si>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</si>
  <si>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</si>
  <si>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</si>
  <si>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</si>
  <si>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</si>
  <si>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</si>
  <si>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</si>
  <si>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</si>
  <si>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</si>
  <si>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</si>
  <si>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</si>
  <si>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</si>
  <si>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</si>
  <si>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</si>
  <si>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</si>
  <si>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</si>
  <si>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</si>
  <si>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</si>
  <si>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</si>
  <si>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</si>
  <si>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</si>
  <si>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</si>
  <si>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</si>
  <si>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</si>
  <si>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</si>
  <si>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</si>
  <si>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</si>
  <si>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</si>
  <si>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</si>
  <si>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</si>
  <si>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</si>
  <si>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</si>
  <si>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</si>
  <si>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</si>
  <si>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</si>
  <si>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</si>
  <si>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</si>
  <si>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</si>
  <si>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</si>
  <si>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</si>
  <si>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</si>
  <si>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</si>
  <si>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</si>
  <si>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</si>
  <si>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</si>
  <si>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</si>
  <si>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</si>
  <si>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</si>
  <si>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</si>
  <si>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</si>
  <si>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</si>
  <si>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</si>
  <si>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</si>
  <si>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</si>
  <si>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</si>
  <si>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</si>
  <si>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</si>
  <si>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</si>
  <si>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</si>
  <si>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</si>
  <si>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</si>
  <si>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</si>
  <si>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</si>
  <si>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</si>
  <si>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</si>
  <si>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</si>
  <si>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</si>
  <si>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</si>
  <si>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</si>
  <si>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</si>
  <si>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</si>
  <si>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</si>
  <si>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</si>
  <si>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</si>
  <si>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</si>
  <si>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</si>
  <si>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</si>
  <si>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</si>
  <si>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</si>
  <si>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</si>
  <si>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</si>
  <si>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</si>
  <si>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</si>
  <si>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</si>
  <si>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</si>
  <si>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</si>
  <si>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</si>
  <si>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</si>
  <si>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</si>
  <si>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</si>
  <si>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</si>
  <si>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</si>
  <si>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</si>
  <si>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</si>
  <si>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</si>
  <si>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</si>
  <si>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</si>
  <si>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</si>
  <si>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</si>
  <si>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</si>
  <si>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</si>
  <si>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</si>
  <si>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</si>
  <si>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</si>
  <si>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</si>
  <si>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</si>
  <si>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</si>
  <si>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</si>
  <si>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</si>
  <si>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</si>
  <si>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</si>
  <si>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</si>
  <si>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</si>
  <si>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</si>
  <si>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</si>
  <si>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</si>
  <si>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</si>
  <si>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</si>
  <si>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</si>
  <si>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</si>
  <si>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</si>
  <si>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</si>
  <si>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</si>
  <si>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</si>
  <si>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</si>
  <si>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</si>
  <si>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</si>
  <si>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</si>
  <si>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</si>
  <si>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</si>
  <si>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</si>
  <si>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</si>
  <si>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</si>
  <si>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</si>
  <si>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</si>
  <si>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</si>
  <si>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</si>
  <si>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</si>
  <si>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</si>
  <si>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</si>
  <si>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</si>
  <si>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</si>
  <si>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</si>
  <si>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</si>
  <si>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</si>
  <si>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</si>
  <si>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</si>
  <si>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</si>
  <si>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</si>
  <si>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</si>
  <si>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</si>
  <si>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</si>
  <si>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</si>
  <si>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</si>
  <si>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</si>
  <si>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</si>
  <si>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</si>
  <si>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</si>
  <si>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</si>
  <si>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</si>
  <si>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</si>
  <si>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</si>
  <si>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</si>
  <si>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</si>
  <si>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</si>
  <si>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</si>
  <si>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</si>
  <si>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</si>
  <si>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</si>
  <si>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</si>
  <si>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</si>
  <si>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</si>
  <si>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</si>
  <si>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</si>
  <si>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</si>
  <si>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</si>
  <si>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</si>
  <si>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</si>
  <si>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</si>
  <si>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</si>
  <si>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</si>
  <si>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</si>
  <si>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</si>
  <si>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</si>
  <si>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</si>
  <si>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</si>
  <si>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</si>
  <si>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</si>
  <si>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</si>
  <si>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</si>
  <si>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</si>
  <si>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</si>
  <si>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</si>
  <si>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</si>
  <si>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</si>
  <si>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</si>
  <si>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</si>
  <si>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</si>
  <si>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</si>
  <si>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</si>
  <si>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</si>
  <si>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</si>
  <si>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</si>
  <si>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</si>
  <si>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</si>
  <si>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</si>
  <si>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</si>
  <si>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</si>
  <si>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</si>
  <si>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</si>
  <si>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</si>
  <si>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</si>
  <si>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</si>
  <si>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</si>
  <si>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</si>
  <si>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</si>
  <si>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</si>
  <si>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</si>
  <si>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</si>
  <si>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</si>
  <si>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</si>
  <si>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</si>
  <si>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</si>
  <si>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</si>
  <si>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</si>
  <si>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</si>
  <si>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</si>
  <si>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</si>
  <si>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</si>
  <si>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</si>
  <si>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</si>
  <si>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</si>
  <si>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</si>
  <si>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</si>
  <si>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</si>
  <si>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</si>
  <si>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</si>
  <si>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</si>
  <si>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</si>
  <si>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</si>
  <si>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</si>
  <si>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</si>
  <si>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</si>
  <si>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</si>
  <si>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</si>
  <si>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</si>
  <si>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</si>
  <si>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</si>
  <si>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</si>
  <si>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</si>
  <si>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</si>
  <si>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</si>
  <si>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</si>
  <si>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</si>
  <si>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</si>
  <si>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</si>
  <si>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</si>
  <si>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</si>
  <si>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</si>
  <si>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</si>
  <si>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</si>
  <si>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</si>
  <si>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</si>
  <si>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</si>
  <si>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</si>
  <si>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</si>
  <si>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</si>
  <si>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</si>
  <si>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</si>
  <si>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</si>
  <si>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</si>
  <si>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</si>
  <si>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</si>
  <si>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</si>
  <si>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</si>
  <si>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</si>
  <si>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</si>
  <si>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</si>
  <si>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</si>
  <si>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</si>
  <si>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</si>
  <si>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</si>
  <si>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</si>
  <si>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</si>
  <si>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</si>
  <si>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</si>
  <si>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</si>
  <si>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</si>
  <si>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</si>
  <si>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</si>
  <si>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</si>
  <si>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</si>
  <si>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</si>
  <si>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</si>
  <si>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</si>
  <si>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</si>
  <si>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</si>
  <si>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</si>
  <si>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</si>
  <si>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</si>
  <si>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</si>
  <si>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</si>
  <si>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</si>
  <si>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</si>
  <si>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</si>
  <si>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</si>
  <si>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</si>
  <si>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</si>
  <si>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</si>
  <si>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</si>
  <si>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</si>
  <si>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</si>
  <si>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</si>
  <si>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</si>
  <si>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</si>
  <si>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</si>
  <si>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</si>
  <si>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</si>
  <si>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</si>
  <si>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</si>
  <si>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</si>
  <si>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</si>
  <si>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</si>
  <si>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</si>
  <si>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</si>
  <si>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</si>
  <si>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</si>
  <si>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</si>
  <si>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</si>
  <si>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</si>
  <si>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</si>
  <si>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</si>
  <si>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</si>
  <si>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</si>
  <si>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</si>
  <si>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</si>
  <si>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</si>
  <si>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</si>
  <si>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</si>
  <si>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</si>
  <si>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</si>
  <si>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</si>
  <si>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</si>
  <si>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</si>
  <si>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</si>
  <si>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</si>
  <si>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</si>
  <si>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</si>
  <si>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</si>
  <si>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</si>
  <si>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</si>
  <si>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</si>
  <si>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</si>
  <si>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</si>
  <si>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</si>
  <si>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</si>
  <si>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</si>
  <si>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</si>
  <si>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</si>
  <si>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</si>
  <si>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</si>
  <si>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</si>
  <si>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</si>
  <si>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</si>
  <si>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</si>
  <si>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</si>
  <si>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</si>
  <si>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</si>
  <si>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</si>
  <si>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</si>
  <si>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</si>
  <si>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</si>
  <si>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</si>
  <si>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</si>
  <si>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</si>
  <si>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</si>
  <si>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</si>
  <si>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</si>
  <si>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</si>
  <si>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</si>
  <si>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</si>
  <si>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</si>
  <si>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</si>
  <si>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</si>
  <si>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</si>
  <si>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</si>
  <si>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</si>
  <si>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</si>
  <si>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</si>
  <si>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</si>
  <si>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</si>
  <si>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</si>
  <si>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</si>
  <si>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</si>
  <si>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</si>
  <si>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</si>
  <si>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</si>
  <si>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</si>
  <si>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</si>
  <si>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</si>
  <si>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</si>
  <si>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</si>
  <si>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</si>
  <si>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</si>
  <si>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</si>
  <si>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</si>
  <si>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</si>
  <si>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</si>
  <si>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</si>
  <si>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</si>
  <si>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</si>
  <si>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</si>
  <si>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</si>
  <si>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</si>
  <si>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</si>
  <si>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</si>
  <si>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</si>
  <si>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</si>
  <si>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</si>
  <si>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</si>
  <si>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</si>
  <si>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</si>
  <si>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</si>
  <si>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</si>
  <si>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</si>
  <si>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</si>
  <si>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</si>
  <si>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</si>
  <si>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</si>
  <si>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</si>
  <si>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</si>
  <si>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</si>
  <si>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</si>
  <si>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</si>
  <si>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</si>
  <si>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</si>
  <si>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</si>
  <si>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</si>
  <si>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</si>
  <si>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</si>
  <si>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</si>
  <si>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</si>
  <si>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</si>
  <si>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</si>
  <si>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</si>
  <si>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</si>
  <si>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</si>
  <si>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</si>
  <si>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</si>
  <si>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</si>
  <si>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</si>
  <si>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</si>
  <si>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</si>
  <si>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</si>
  <si>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</si>
  <si>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</si>
  <si>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</si>
  <si>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</si>
  <si>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</si>
  <si>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</si>
  <si>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</si>
  <si>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</si>
  <si>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</si>
  <si>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</si>
  <si>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</si>
  <si>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</si>
  <si>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</si>
  <si>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</si>
  <si>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</si>
  <si>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</si>
  <si>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</si>
  <si>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</si>
  <si>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</si>
  <si>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</si>
  <si>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</si>
  <si>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</si>
  <si>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</si>
  <si>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</si>
  <si>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</si>
  <si>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</si>
  <si>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</si>
  <si>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</si>
  <si>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</si>
  <si>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</si>
  <si>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</si>
  <si>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</si>
  <si>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</si>
  <si>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</si>
  <si>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</si>
  <si>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</si>
  <si>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</si>
  <si>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</si>
  <si>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</si>
  <si>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</si>
  <si>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</si>
  <si>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</si>
  <si>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</si>
  <si>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</si>
  <si>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</si>
  <si>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</si>
  <si>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</si>
  <si>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</si>
  <si>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</si>
  <si>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</si>
  <si>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</si>
  <si>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</si>
  <si>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</si>
  <si>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</si>
  <si>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</si>
  <si>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</si>
  <si>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</si>
  <si>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</si>
  <si>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</si>
  <si>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</si>
  <si>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</si>
  <si>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</si>
  <si>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</si>
  <si>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</si>
  <si>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</si>
  <si>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</si>
  <si>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</si>
  <si>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</si>
  <si>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</si>
  <si>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</si>
  <si>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</si>
  <si>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</si>
  <si>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</si>
  <si>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</si>
  <si>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</si>
  <si>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</si>
  <si>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</si>
  <si>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</si>
  <si>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</si>
  <si>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</si>
  <si>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</si>
  <si>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</si>
  <si>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</si>
  <si>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</si>
  <si>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</si>
  <si>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</si>
  <si>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</si>
  <si>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</si>
  <si>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</si>
  <si>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</si>
  <si>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</si>
  <si>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</si>
  <si>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</si>
  <si>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</si>
  <si>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</si>
  <si>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</si>
  <si>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</si>
  <si>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</si>
  <si>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</si>
  <si>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</si>
  <si>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</si>
  <si>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</si>
  <si>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</si>
  <si>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</si>
  <si>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</si>
  <si>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</si>
  <si>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</si>
  <si>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</si>
  <si>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</si>
  <si>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</si>
  <si>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</si>
  <si>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</si>
  <si>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</si>
  <si>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</si>
  <si>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</si>
  <si>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</si>
  <si>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</si>
  <si>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</si>
  <si>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</si>
  <si>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</si>
  <si>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</si>
  <si>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</si>
  <si>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</si>
  <si>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</si>
  <si>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</si>
  <si>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</si>
  <si>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</si>
  <si>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</si>
  <si>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</si>
  <si>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</si>
  <si>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</si>
  <si>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</si>
  <si>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</si>
  <si>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</si>
  <si>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</si>
  <si>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</si>
  <si>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</si>
  <si>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</si>
  <si>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</si>
  <si>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</si>
  <si>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</si>
  <si>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</si>
  <si>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</si>
  <si>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</si>
  <si>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</si>
  <si>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</si>
  <si>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</si>
  <si>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</si>
  <si>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</si>
  <si>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</si>
  <si>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</si>
  <si>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</si>
  <si>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</si>
  <si>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</si>
  <si>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</si>
  <si>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</si>
  <si>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</si>
  <si>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</si>
  <si>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</si>
  <si>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</si>
  <si>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</si>
  <si>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</si>
  <si>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</si>
  <si>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</si>
  <si>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</si>
  <si>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</si>
  <si>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</si>
  <si>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</si>
  <si>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</si>
  <si>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</si>
  <si>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</si>
  <si>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</si>
  <si>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</si>
  <si>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</si>
  <si>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</si>
  <si>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</si>
  <si>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</si>
  <si>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</si>
  <si>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</si>
  <si>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</si>
  <si>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</si>
  <si>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</si>
  <si>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</si>
  <si>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</si>
  <si>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</si>
  <si>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</si>
  <si>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</si>
  <si>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</si>
  <si>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</si>
  <si>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</si>
  <si>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</si>
  <si>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</si>
  <si>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</si>
  <si>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</si>
  <si>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</si>
  <si>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</si>
  <si>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</si>
  <si>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</si>
  <si>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</si>
  <si>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</si>
  <si>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</si>
  <si>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</si>
  <si>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</si>
  <si>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</si>
  <si>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</si>
  <si>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</si>
  <si>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</si>
  <si>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</si>
  <si>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</si>
  <si>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</si>
  <si>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</si>
  <si>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</si>
  <si>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</si>
  <si>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</si>
  <si>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</si>
  <si>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</si>
  <si>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</si>
  <si>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</si>
  <si>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</si>
  <si>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</si>
  <si>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</si>
  <si>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</si>
  <si>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</si>
  <si>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</si>
  <si>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</si>
  <si>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</si>
  <si>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</si>
  <si>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</si>
  <si>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</si>
  <si>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</si>
  <si>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</si>
  <si>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</si>
  <si>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</si>
  <si>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</si>
  <si>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</si>
  <si>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</si>
  <si>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</si>
  <si>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</si>
  <si>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</si>
  <si>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</si>
  <si>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</si>
  <si>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</si>
  <si>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</si>
  <si>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</si>
  <si>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</si>
  <si>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</si>
  <si>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</si>
  <si>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</si>
  <si>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</si>
  <si>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</si>
  <si>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</si>
  <si>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</si>
  <si>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</si>
  <si>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</si>
  <si>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</si>
  <si>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</si>
  <si>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</si>
  <si>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</si>
  <si>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</si>
  <si>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</si>
  <si>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</si>
  <si>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</si>
  <si>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</si>
  <si>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</si>
  <si>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</si>
  <si>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</si>
  <si>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</si>
  <si>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</si>
  <si>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</si>
  <si>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</si>
  <si>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</si>
  <si>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</si>
  <si>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</si>
  <si>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</si>
  <si>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</si>
  <si>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</si>
  <si>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</si>
  <si>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</si>
  <si>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</si>
  <si>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</si>
  <si>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</si>
  <si>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</si>
  <si>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</si>
  <si>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</si>
  <si>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</si>
  <si>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</si>
  <si>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</si>
  <si>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</si>
  <si>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</si>
  <si>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</si>
  <si>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</si>
  <si>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</si>
  <si>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</si>
  <si>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</si>
  <si>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</si>
  <si>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</si>
  <si>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</si>
  <si>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</si>
  <si>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</si>
  <si>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</si>
  <si>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</si>
  <si>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</si>
  <si>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</si>
  <si>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</si>
  <si>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</si>
  <si>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</si>
  <si>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</si>
  <si>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</si>
  <si>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</si>
  <si>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</si>
  <si>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</si>
  <si>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</si>
  <si>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</si>
  <si>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</si>
  <si>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</si>
  <si>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</si>
  <si>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</si>
  <si>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</si>
  <si>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</si>
  <si>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</si>
  <si>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</si>
  <si>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</si>
  <si>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</si>
  <si>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</si>
  <si>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</si>
  <si>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</si>
  <si>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</si>
  <si>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</si>
  <si>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</si>
  <si>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</si>
  <si>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</si>
  <si>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</si>
  <si>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</si>
  <si>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</si>
  <si>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</si>
  <si>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</si>
  <si>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</si>
  <si>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</si>
  <si>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</si>
  <si>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</si>
  <si>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</si>
  <si>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</si>
  <si>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</si>
  <si>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</si>
  <si>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</si>
  <si>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</si>
  <si>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</si>
  <si>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</si>
  <si>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</si>
  <si>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</si>
  <si>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</si>
  <si>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</si>
  <si>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</si>
  <si>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</si>
  <si>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</si>
  <si>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</si>
  <si>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</si>
  <si>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</si>
  <si>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</si>
  <si>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</si>
  <si>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</si>
  <si>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</si>
  <si>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</si>
  <si>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</si>
  <si>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</si>
  <si>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</si>
  <si>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</si>
  <si>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</si>
  <si>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</si>
  <si>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</si>
  <si>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</si>
  <si>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</si>
  <si>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</si>
  <si>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</si>
  <si>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</si>
  <si>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</si>
  <si>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</si>
  <si>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</si>
  <si>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</si>
  <si>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</si>
  <si>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</si>
  <si>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</si>
  <si>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</si>
  <si>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</si>
  <si>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</si>
  <si>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</si>
  <si>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</si>
  <si>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</si>
  <si>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</si>
  <si>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</si>
  <si>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</si>
  <si>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</si>
  <si>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</si>
  <si>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</si>
  <si>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</si>
  <si>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</si>
  <si>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</si>
  <si>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</si>
  <si>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</si>
  <si>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</si>
  <si>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</si>
  <si>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</si>
  <si>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</si>
  <si>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</si>
  <si>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</si>
  <si>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</si>
  <si>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</si>
  <si>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</si>
  <si>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</si>
  <si>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</si>
  <si>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</si>
  <si>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</si>
  <si>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</si>
  <si>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</si>
  <si>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</si>
  <si>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</si>
  <si>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</si>
  <si>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</si>
  <si>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</si>
  <si>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</si>
  <si>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</si>
  <si>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</si>
  <si>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</si>
  <si>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</si>
  <si>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</si>
  <si>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</si>
  <si>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</si>
  <si>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</si>
  <si>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</si>
  <si>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</si>
  <si>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</si>
  <si>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</si>
  <si>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</si>
  <si>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</si>
  <si>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</si>
  <si>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</si>
  <si>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</si>
  <si>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</si>
  <si>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</si>
  <si>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</si>
  <si>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</si>
  <si>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</si>
  <si>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</si>
  <si>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</si>
  <si>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</si>
  <si>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</si>
  <si>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</si>
  <si>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</si>
  <si>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</si>
  <si>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</si>
  <si>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</si>
  <si>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</si>
  <si>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</si>
  <si>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</si>
  <si>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</si>
  <si>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</si>
  <si>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</si>
  <si>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</si>
  <si>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</si>
  <si>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</si>
  <si>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</si>
  <si>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</si>
  <si>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</si>
  <si>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</si>
  <si>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</si>
  <si>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</si>
  <si>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</si>
  <si>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</si>
  <si>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</si>
  <si>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</si>
  <si>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</si>
  <si>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</si>
  <si>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</si>
  <si>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</si>
  <si>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</si>
  <si>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</si>
  <si>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</si>
  <si>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</si>
  <si>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</si>
  <si>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</si>
  <si>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</si>
  <si>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</si>
  <si>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</si>
  <si>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</si>
  <si>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</si>
  <si>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</si>
  <si>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</si>
  <si>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</si>
  <si>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</si>
  <si>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</si>
  <si>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</si>
  <si>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</si>
  <si>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</si>
  <si>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</si>
  <si>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</si>
  <si>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</si>
  <si>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</si>
  <si>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</si>
  <si>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</si>
  <si>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</si>
  <si>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</si>
  <si>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</si>
  <si>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</si>
  <si>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</si>
  <si>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</si>
  <si>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</si>
  <si>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</si>
  <si>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</si>
  <si>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</si>
  <si>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</si>
  <si>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</si>
  <si>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</si>
  <si>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</si>
  <si>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</si>
  <si>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</si>
  <si>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</si>
  <si>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</si>
  <si>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</si>
  <si>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</si>
  <si>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</si>
  <si>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</si>
  <si>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</si>
  <si>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</si>
  <si>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 xml:space="preserve">&lt;h3 class='nunito'&gt;Fourniture et pose d'une pompe de relevage incluant :&lt;/h3&gt;
&lt;ul class='nunito black'&gt;
&lt;li&gt;pompe EBARA toutes eaux à roue vortex  (VOX #PR1_PUISSANCE#)&lt;/li&gt;
#PR1_TEXTE_BG#
&lt;li&gt;alarme intégrée avec signalisation visuelle et sonore&lt;/li&gt;
&lt;li&gt;boitier éléctrique avec protections adaptées&lt;/li&gt;
&lt;/ul&gt;
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</si>
  <si>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</si>
  <si>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</si>
  <si>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</si>
  <si>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</si>
  <si>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</si>
  <si>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</si>
  <si>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</si>
  <si>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</si>
  <si>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</si>
  <si>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</si>
  <si>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</si>
  <si>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</si>
  <si>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</si>
  <si>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</si>
  <si>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</si>
  <si>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</si>
  <si>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</si>
  <si>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</si>
  <si>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</si>
  <si>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class='nunito'&gt;Fourniture et pose d'une station de relèvement Aquatiris incluant :&lt;/h3&gt;
&lt;ul class='nunito black'&gt;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</si>
  <si>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</si>
  <si>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</si>
  <si>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</si>
  <si>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</si>
  <si>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</si>
  <si>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</si>
  <si>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</si>
  <si>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</si>
  <si>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</si>
  <si>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</si>
  <si>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</si>
  <si>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</si>
  <si>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</si>
  <si>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</si>
  <si>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</si>
  <si>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</si>
  <si>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</si>
  <si>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</si>
  <si>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</si>
  <si>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PERIMETRE_FV_CAREX</t>
  </si>
  <si>
    <t>SURFACE_FV_CAREX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</si>
  <si>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</si>
  <si>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</si>
  <si>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</si>
  <si>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</si>
  <si>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</si>
  <si>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</si>
  <si>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</si>
  <si>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</si>
  <si>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</si>
  <si>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</si>
  <si>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</si>
  <si>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</si>
  <si>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</si>
  <si>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</si>
  <si>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</si>
  <si>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</si>
  <si>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</si>
  <si>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</si>
  <si>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</si>
  <si>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</si>
  <si>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</si>
  <si>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</si>
  <si>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</si>
  <si>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</si>
  <si>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</si>
  <si>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</si>
  <si>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</si>
  <si>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</si>
  <si>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</si>
  <si>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</si>
  <si>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</si>
  <si>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</si>
  <si>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</si>
  <si>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</si>
  <si>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</si>
  <si>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</si>
  <si>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</si>
  <si>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</si>
  <si>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</si>
  <si>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</si>
  <si>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</si>
  <si>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</si>
  <si>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</si>
  <si>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</si>
  <si>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</si>
  <si>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</si>
  <si>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</si>
  <si>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</si>
  <si>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</si>
  <si>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</si>
  <si>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</si>
  <si>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</si>
  <si>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</si>
  <si>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CTE1*20</t>
  </si>
  <si>
    <t>DALLE_CAREX</t>
  </si>
  <si>
    <t>0.7*CTE1</t>
  </si>
  <si>
    <t>Remplissage cuve carex</t>
  </si>
  <si>
    <t>KIT FV GRAVITAIRE  VANNES GUILLOTINES 110 AVEC REHAUSSE</t>
  </si>
  <si>
    <t>KITFVGVAN110R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</si>
  <si>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/ul&gt;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</si>
  <si>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</si>
  <si>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</si>
  <si>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</si>
  <si>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</si>
  <si>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</si>
  <si>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DP-SPR1200V75BG</t>
  </si>
  <si>
    <t>DP-SPR1500V75BG</t>
  </si>
  <si>
    <t>SBGDA02H900</t>
  </si>
  <si>
    <t>BROYEUR DOUBLE POMPE AVEC ALTERNANCE H=900</t>
  </si>
  <si>
    <t>SRS 4/15</t>
  </si>
  <si>
    <t>POSTE DE RELEVAGE DOUBLE POMPE 1M50</t>
  </si>
  <si>
    <t>SRS 4/20</t>
  </si>
  <si>
    <t>POSTE DE RELEVAGE DOUBLE POMPE 2M</t>
  </si>
  <si>
    <t>POSTE DOUBLE POMPE H1200 2 SORTIES 2 POIRES</t>
  </si>
  <si>
    <t>POSTE DOUBLE POMPE H1500 2 SORTIES 2 POIRES</t>
  </si>
  <si>
    <t>DP-SPR1900V75BG</t>
  </si>
  <si>
    <t>POSTE DOUBLE POMPE H1900V75 2 SORTIES 2 POIRE</t>
  </si>
  <si>
    <t>DSPR1200V75ALT</t>
  </si>
  <si>
    <t>POSTE DOUBLE POMPE H=1200 2 SORTIES 1 POIRE</t>
  </si>
  <si>
    <t>DSPR1500V75ALT</t>
  </si>
  <si>
    <t>POSTE DOUBLE POMPE H=1500 2 SORTIES 1 POIRE</t>
  </si>
  <si>
    <t>DSPR1900V75ALT</t>
  </si>
  <si>
    <t>POSTE DOUBLE POMPE H=1900 2 SORTIES 1 POIRE</t>
  </si>
  <si>
    <t>DSPR2200V75ALT</t>
  </si>
  <si>
    <t>POSTE DOUBLE POMPE H=2200 2 SORTIES 1 POIRE</t>
  </si>
  <si>
    <t>DP-SPR2200V75BG</t>
  </si>
  <si>
    <t>POSTE DOUBLE POMPE H2200V75 2 SORTIES 2 POIRE</t>
  </si>
  <si>
    <t>#DP-SPR1200V75BG#</t>
  </si>
  <si>
    <t>#DP-SPR1500V75BG#</t>
  </si>
  <si>
    <t>#DP-SPR1900V75BG#</t>
  </si>
  <si>
    <t>#DP-SPR2200V75BG#</t>
  </si>
  <si>
    <t>#DSPR1200V75ALT#</t>
  </si>
  <si>
    <t>#DSPR1500V75ALT#</t>
  </si>
  <si>
    <t>#SRS 4/20#</t>
  </si>
  <si>
    <t>#DSPR1900V75ALT#</t>
  </si>
  <si>
    <t>#SRS 4/15#</t>
  </si>
  <si>
    <t>#DSPR2200V75ALT#</t>
  </si>
  <si>
    <t>#SBGDA02H900#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</si>
</sst>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6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303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29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  <xf numFmtId="164" fontId="2" fillId="31" borderId="1" xfId="2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5" fontId="1" fillId="32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9" borderId="1" xfId="1" applyNumberFormat="1" applyFont="1" applyFill="1" applyBorder="1" applyAlignment="1">
      <alignment horizontal="center" vertical="center" wrapText="1"/>
    </xf>
    <xf numFmtId="0" fontId="0" fillId="34" borderId="7" xfId="0" applyFont="1" applyFill="1" applyBorder="1"/>
    <xf numFmtId="0" fontId="14" fillId="33" borderId="7" xfId="0" applyFont="1" applyFill="1" applyBorder="1"/>
    <xf numFmtId="0" fontId="3" fillId="33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5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5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6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29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37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9" borderId="4" xfId="1" applyNumberFormat="1" applyFont="1" applyFill="1" applyBorder="1" applyAlignment="1">
      <alignment horizontal="center" vertical="center" wrapText="1"/>
    </xf>
    <xf numFmtId="164" fontId="7" fillId="29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39" borderId="0" xfId="0" applyFill="1"/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8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39" borderId="1" xfId="1" applyFont="1" applyFill="1" applyBorder="1" applyAlignment="1">
      <alignment horizontal="center" vertical="center" wrapText="1"/>
    </xf>
    <xf numFmtId="0" fontId="0" fillId="39" borderId="0" xfId="0" applyFont="1" applyFill="1"/>
    <xf numFmtId="0" fontId="3" fillId="39" borderId="7" xfId="0" applyFont="1" applyFill="1" applyBorder="1"/>
    <xf numFmtId="164" fontId="0" fillId="39" borderId="1" xfId="1" applyFont="1" applyFill="1" applyBorder="1" applyAlignment="1">
      <alignment horizontal="center" vertical="center" wrapText="1"/>
    </xf>
    <xf numFmtId="164" fontId="20" fillId="39" borderId="4" xfId="1" applyFont="1" applyFill="1" applyBorder="1" applyAlignment="1">
      <alignment horizontal="center" vertical="center" wrapText="1"/>
    </xf>
    <xf numFmtId="0" fontId="0" fillId="39" borderId="0" xfId="0" applyFont="1" applyFill="1" applyAlignment="1">
      <alignment horizontal="center"/>
    </xf>
    <xf numFmtId="164" fontId="18" fillId="39" borderId="4" xfId="1" applyFont="1" applyFill="1" applyBorder="1" applyAlignment="1">
      <alignment horizontal="center" vertical="center" wrapText="1"/>
    </xf>
    <xf numFmtId="0" fontId="15" fillId="39" borderId="0" xfId="0" applyFont="1" applyFill="1"/>
    <xf numFmtId="0" fontId="0" fillId="0" borderId="12" xfId="0" applyFill="1" applyBorder="1"/>
    <xf numFmtId="0" fontId="0" fillId="0" borderId="0" xfId="0" applyFill="1"/>
    <xf numFmtId="0" fontId="15" fillId="0" borderId="7" xfId="0" applyFont="1" applyFill="1" applyBorder="1"/>
    <xf numFmtId="0" fontId="0" fillId="7" borderId="0" xfId="0" applyFill="1"/>
    <xf numFmtId="0" fontId="0" fillId="38" borderId="0" xfId="0" applyFill="1"/>
    <xf numFmtId="0" fontId="0" fillId="0" borderId="0" xfId="0" applyAlignment="1">
      <alignment wrapText="1"/>
    </xf>
    <xf numFmtId="0" fontId="15" fillId="40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0" borderId="0" xfId="0" applyFill="1"/>
    <xf numFmtId="0" fontId="17" fillId="0" borderId="0" xfId="0" applyFont="1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0" fontId="0" fillId="22" borderId="0" xfId="0" applyFill="1"/>
    <xf numFmtId="164" fontId="1" fillId="15" borderId="1" xfId="1" applyFill="1" applyBorder="1" applyAlignment="1">
      <alignment horizontal="center" vertical="center" wrapText="1"/>
    </xf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22" borderId="0" xfId="0" applyFont="1" applyFill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0" borderId="0" xfId="0" applyFont="1" applyFill="1"/>
    <xf numFmtId="0" fontId="0" fillId="0" borderId="0" xfId="0" applyFill="1" applyBorder="1"/>
    <xf numFmtId="164" fontId="1" fillId="42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164" fontId="1" fillId="15" borderId="0" xfId="1" applyFont="1" applyFill="1" applyBorder="1" applyAlignment="1">
      <alignment horizontal="center" vertical="center" wrapText="1"/>
    </xf>
    <xf numFmtId="0" fontId="25" fillId="23" borderId="0" xfId="0" applyFont="1" applyFill="1"/>
    <xf numFmtId="0" fontId="25" fillId="23" borderId="7" xfId="0" applyFont="1" applyFill="1" applyBorder="1"/>
    <xf numFmtId="0" fontId="25" fillId="40" borderId="0" xfId="0" applyFont="1" applyFill="1"/>
    <xf numFmtId="0" fontId="25" fillId="0" borderId="0" xfId="0" applyFont="1" applyFill="1"/>
    <xf numFmtId="0" fontId="0" fillId="22" borderId="0" xfId="0" applyFill="1" applyAlignment="1">
      <alignment wrapText="1"/>
    </xf>
    <xf numFmtId="164" fontId="10" fillId="4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0" fontId="3" fillId="0" borderId="7" xfId="0" applyFont="1" applyFill="1" applyBorder="1"/>
    <xf numFmtId="0" fontId="15" fillId="0" borderId="0" xfId="0" applyFont="1" applyFill="1"/>
    <xf numFmtId="0" fontId="0" fillId="0" borderId="0" xfId="0" applyFont="1" applyFill="1"/>
    <xf numFmtId="49" fontId="7" fillId="0" borderId="4" xfId="2" applyNumberFormat="1" applyFont="1" applyFill="1" applyBorder="1" applyAlignment="1" applyProtection="1">
      <alignment horizontal="center" vertical="center" wrapText="1"/>
      <protection locked="0"/>
    </xf>
    <xf numFmtId="0" fontId="0" fillId="45" borderId="0" xfId="0" applyFont="1" applyFill="1"/>
    <xf numFmtId="0" fontId="15" fillId="45" borderId="0" xfId="0" applyFont="1" applyFill="1"/>
    <xf numFmtId="0" fontId="0" fillId="45" borderId="0" xfId="0" applyFill="1"/>
    <xf numFmtId="0" fontId="0" fillId="7" borderId="0" xfId="0" applyFill="1"/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0" fillId="0" borderId="0" xfId="0" applyFont="1" applyFill="1"/>
    <xf numFmtId="0" fontId="15" fillId="0" borderId="7" xfId="0" applyFont="1" applyFill="1" applyBorder="1"/>
    <xf numFmtId="0" fontId="15" fillId="0" borderId="0" xfId="0" applyFont="1" applyFill="1" applyBorder="1"/>
    <xf numFmtId="2" fontId="15" fillId="0" borderId="0" xfId="0" applyNumberFormat="1" applyFont="1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5" fillId="0" borderId="0" xfId="0" applyFont="1"/>
    <xf numFmtId="0" fontId="17" fillId="7" borderId="0" xfId="0" applyFont="1" applyFill="1"/>
    <xf numFmtId="0" fontId="15" fillId="22" borderId="7" xfId="0" applyFont="1" applyFill="1" applyBorder="1"/>
    <xf numFmtId="0" fontId="0" fillId="0" borderId="0" xfId="0" applyAlignment="1">
      <alignment horizontal="left"/>
    </xf>
    <xf numFmtId="164" fontId="1" fillId="28" borderId="2" xfId="1" applyFill="1" applyBorder="1" applyAlignment="1">
      <alignment horizontal="center" vertical="center" wrapText="1"/>
    </xf>
    <xf numFmtId="0" fontId="17" fillId="0" borderId="0" xfId="0" applyFont="1"/>
    <xf numFmtId="164" fontId="1" fillId="29" borderId="1" xfId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vertical="center" wrapText="1"/>
    </xf>
    <xf numFmtId="164" fontId="1" fillId="15" borderId="14" xfId="1" applyFill="1" applyBorder="1" applyAlignment="1">
      <alignment horizontal="center" vertical="center" wrapText="1"/>
    </xf>
    <xf numFmtId="164" fontId="1" fillId="15" borderId="0" xfId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3" fillId="38" borderId="13" xfId="0" applyFont="1" applyFill="1" applyBorder="1" applyAlignment="1">
      <alignment horizontal="center" vertical="center"/>
    </xf>
    <xf numFmtId="0" fontId="23" fillId="38" borderId="0" xfId="0" applyFont="1" applyFill="1" applyBorder="1" applyAlignment="1">
      <alignment horizontal="center" vertical="center"/>
    </xf>
    <xf numFmtId="0" fontId="23" fillId="40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1" borderId="0" xfId="0" applyFill="1" applyAlignment="1">
      <alignment horizontal="center"/>
    </xf>
    <xf numFmtId="0" fontId="24" fillId="43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3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62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505765" y="773206"/>
          <a:ext cx="5412378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9912803" y="2650673"/>
          <a:ext cx="135527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8156121" y="2647951"/>
          <a:ext cx="91984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154576</xdr:colOff>
      <xdr:row>14</xdr:row>
      <xdr:rowOff>175260</xdr:rowOff>
    </xdr:from>
    <xdr:to>
      <xdr:col>20</xdr:col>
      <xdr:colOff>118654</xdr:colOff>
      <xdr:row>23</xdr:row>
      <xdr:rowOff>59055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0106296" y="4632960"/>
          <a:ext cx="4848498" cy="1529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9912803" y="2650673"/>
          <a:ext cx="135527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8156121" y="2647951"/>
          <a:ext cx="91984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A161C1D-1A76-0B61-D26F-F90965546CD1}"/>
            </a:ext>
          </a:extLst>
        </xdr:cNvPr>
        <xdr:cNvSpPr/>
      </xdr:nvSpPr>
      <xdr:spPr>
        <a:xfrm>
          <a:off x="7772400" y="1188720"/>
          <a:ext cx="20574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urces/Aquatiris/MVC/Projet%20Outil%20de%20chiffrage/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9-01-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05-0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7_03_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0_12_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B590" t="str">
            <v>MANCHON A BUTEE FF D100 SN8 A JOINT</v>
          </cell>
          <cell r="E590" t="str">
            <v>PUM</v>
          </cell>
          <cell r="F590" t="str">
            <v>2.5</v>
          </cell>
          <cell r="G590" t="str">
            <v>pc</v>
          </cell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 refreshError="1"/>
      <sheetData sheetId="1" refreshError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 refreshError="1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 refreshError="1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 refreshError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5" x14ac:dyDescent="0.25"/>
  <cols>
    <col min="1" max="1" width="11.42578125" style="223"/>
    <col min="2" max="2" width="19.140625" customWidth="1"/>
    <col min="3" max="3" width="55.85546875" customWidth="1"/>
  </cols>
  <sheetData>
    <row r="1" spans="1:4" s="223" customFormat="1" x14ac:dyDescent="0.25">
      <c r="A1" s="223" t="s">
        <v>2103</v>
      </c>
      <c r="B1" s="223" t="s">
        <v>2104</v>
      </c>
      <c r="C1" s="223" t="s">
        <v>2105</v>
      </c>
      <c r="D1" s="223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25">
      <c r="A2" s="223">
        <v>1</v>
      </c>
      <c r="B2" s="255" t="s">
        <v>2097</v>
      </c>
      <c r="C2" s="260" t="s">
        <v>2100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25">
      <c r="A3" s="223">
        <v>2</v>
      </c>
      <c r="B3" s="255" t="s">
        <v>2094</v>
      </c>
      <c r="C3" s="260" t="s">
        <v>2106</v>
      </c>
      <c r="D3" s="22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25">
      <c r="A4" s="223">
        <v>3</v>
      </c>
      <c r="B4" s="255" t="s">
        <v>2098</v>
      </c>
      <c r="C4" s="260" t="s">
        <v>2107</v>
      </c>
      <c r="D4" s="223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25">
      <c r="A5" s="223">
        <v>4</v>
      </c>
      <c r="B5" s="255" t="s">
        <v>2095</v>
      </c>
      <c r="C5" s="260" t="s">
        <v>2101</v>
      </c>
      <c r="D5" s="223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25">
      <c r="A6" s="223">
        <v>5</v>
      </c>
      <c r="B6" s="255" t="s">
        <v>2096</v>
      </c>
      <c r="C6" s="260" t="s">
        <v>2102</v>
      </c>
      <c r="D6" s="223" t="str">
        <f t="shared" si="0"/>
        <v xml:space="preserve">INSERT INTO SC_Lots(Position,Lot,Libelle) values (5,'TRAVAUX COMPLEMENTAIRES','LOT 5 : Travaux complémentaires ');
</v>
      </c>
    </row>
    <row r="11" spans="1:4" x14ac:dyDescent="0.25">
      <c r="C11">
        <f>3160.32</f>
        <v>3160.32</v>
      </c>
      <c r="D11">
        <f>C11</f>
        <v>3160.32</v>
      </c>
    </row>
    <row r="12" spans="1:4" x14ac:dyDescent="0.25">
      <c r="C12">
        <v>1949.84</v>
      </c>
      <c r="D12">
        <v>1768.5</v>
      </c>
    </row>
    <row r="13" spans="1:4" x14ac:dyDescent="0.25">
      <c r="C13">
        <v>870</v>
      </c>
      <c r="D13">
        <v>248.36</v>
      </c>
    </row>
    <row r="14" spans="1:4" x14ac:dyDescent="0.25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104"/>
  <sheetViews>
    <sheetView topLeftCell="A96" workbookViewId="0">
      <selection activeCell="A101" sqref="A101:B104"/>
    </sheetView>
  </sheetViews>
  <sheetFormatPr baseColWidth="10" defaultRowHeight="16.5" customHeight="1" x14ac:dyDescent="0.25"/>
  <cols>
    <col min="1" max="1" width="40.85546875" bestFit="1" customWidth="1"/>
    <col min="2" max="2" width="119.28515625" customWidth="1"/>
    <col min="4" max="4" width="13.85546875" style="227" customWidth="1"/>
  </cols>
  <sheetData>
    <row r="1" spans="1:6" ht="16.5" customHeight="1" x14ac:dyDescent="0.25">
      <c r="A1" t="s">
        <v>995</v>
      </c>
      <c r="B1" t="s">
        <v>996</v>
      </c>
      <c r="C1" t="s">
        <v>998</v>
      </c>
      <c r="E1" s="191" t="s">
        <v>2099</v>
      </c>
      <c r="F1" s="223"/>
    </row>
    <row r="2" spans="1:6" ht="13.5" customHeight="1" x14ac:dyDescent="0.25">
      <c r="A2" s="43" t="s">
        <v>668</v>
      </c>
      <c r="B2" s="54" t="s">
        <v>2073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s="227" t="s">
        <v>2094</v>
      </c>
      <c r="E2" s="223" t="str">
        <f>SUBSTITUTE(SUBSTITUTE($E$1,"##NOM##",A2),"##LOT##",SUBSTITUTE(D2,"'","\'"))</f>
        <v xml:space="preserve">Update SC_Systeme set Lot = 'CONSTRUCTION' Where Nom = 'FV1';
</v>
      </c>
    </row>
    <row r="3" spans="1:6" ht="13.5" customHeight="1" x14ac:dyDescent="0.25">
      <c r="A3" s="43" t="s">
        <v>673</v>
      </c>
      <c r="B3" s="54" t="s">
        <v>2053</v>
      </c>
      <c r="C3" s="48" t="str">
        <f t="shared" ref="C3:C59" si="0">SUBSTITUTE(SUBSTITUTE($C$1,"##NOM##",A3),"##TEXTE##",SUBSTITUTE(B3,"'","\'"))</f>
        <v>Update SC_Systeme set TexteDevis = '&lt;h3 class=\'nunito\'&gt; Fourniture et pose d\'une structure en traverses de chêne pour FV EPDM HORS-SOL&lt;/h3&gt;' Where Nom = 'FV2';</v>
      </c>
      <c r="D3" s="227" t="s">
        <v>2094</v>
      </c>
      <c r="E3" s="223" t="str">
        <f t="shared" ref="E3:E59" si="1">SUBSTITUTE(SUBSTITUTE($E$1,"##NOM##",A3),"##LOT##",SUBSTITUTE(D3,"'","\'"))</f>
        <v xml:space="preserve">Update SC_Systeme set Lot = 'CONSTRUCTION' Where Nom = 'FV2';
</v>
      </c>
    </row>
    <row r="4" spans="1:6" ht="13.5" customHeight="1" x14ac:dyDescent="0.25">
      <c r="A4" s="43" t="s">
        <v>674</v>
      </c>
      <c r="B4" s="54" t="s">
        <v>2054</v>
      </c>
      <c r="C4" s="48" t="str">
        <f t="shared" si="0"/>
        <v>Update SC_Systeme set TexteDevis = '&lt;h3 class=\'nunito\'&gt; Fourniture et pose d\'une structure en plaques béton pour FV EPDM HORS-SOL&lt;/h3&gt;' Where Nom = 'FV3';</v>
      </c>
      <c r="D4" s="227" t="s">
        <v>2094</v>
      </c>
      <c r="E4" s="223" t="str">
        <f t="shared" si="1"/>
        <v xml:space="preserve">Update SC_Systeme set Lot = 'CONSTRUCTION' Where Nom = 'FV3';
</v>
      </c>
    </row>
    <row r="5" spans="1:6" ht="13.5" customHeight="1" x14ac:dyDescent="0.25">
      <c r="A5" s="43" t="s">
        <v>675</v>
      </c>
      <c r="B5" s="54" t="s">
        <v>2117</v>
      </c>
      <c r="C5" s="48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D5" s="227" t="s">
        <v>2094</v>
      </c>
      <c r="E5" s="223" t="str">
        <f t="shared" si="1"/>
        <v xml:space="preserve">Update SC_Systeme set Lot = 'CONSTRUCTION' Where Nom = 'FV4';
</v>
      </c>
    </row>
    <row r="6" spans="1:6" ht="13.5" customHeight="1" x14ac:dyDescent="0.25">
      <c r="A6" s="43" t="s">
        <v>676</v>
      </c>
      <c r="B6" s="54" t="s">
        <v>2074</v>
      </c>
      <c r="C6" s="48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27" t="s">
        <v>2094</v>
      </c>
      <c r="E6" s="223" t="str">
        <f t="shared" si="1"/>
        <v xml:space="preserve">Update SC_Systeme set Lot = 'CONSTRUCTION' Where Nom = 'FV5';
</v>
      </c>
    </row>
    <row r="7" spans="1:6" ht="13.5" customHeight="1" x14ac:dyDescent="0.25">
      <c r="A7" s="43" t="s">
        <v>677</v>
      </c>
      <c r="B7" s="54" t="s">
        <v>2075</v>
      </c>
      <c r="C7" s="48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27" t="s">
        <v>2094</v>
      </c>
      <c r="E7" s="223" t="str">
        <f t="shared" si="1"/>
        <v xml:space="preserve">Update SC_Systeme set Lot = 'CONSTRUCTION' Where Nom = 'FV6';
</v>
      </c>
    </row>
    <row r="8" spans="1:6" ht="13.5" customHeight="1" x14ac:dyDescent="0.25">
      <c r="A8" s="43" t="s">
        <v>678</v>
      </c>
      <c r="B8" s="54" t="s">
        <v>2055</v>
      </c>
      <c r="C8" s="48" t="str">
        <f t="shared" si="0"/>
        <v>Update SC_Systeme set TexteDevis = '&lt;h3 class=\'nunito\'&gt;Fourniture et pose d\'une structure en plaques béton (ext.) FV EPDM - semi-enterré&lt;/h3&gt;' Where Nom = 'FV7';</v>
      </c>
      <c r="D8" s="227" t="s">
        <v>2094</v>
      </c>
      <c r="E8" s="223" t="str">
        <f t="shared" si="1"/>
        <v xml:space="preserve">Update SC_Systeme set Lot = 'CONSTRUCTION' Where Nom = 'FV7';
</v>
      </c>
    </row>
    <row r="9" spans="1:6" ht="13.5" customHeight="1" x14ac:dyDescent="0.25">
      <c r="A9" s="43" t="s">
        <v>679</v>
      </c>
      <c r="B9" s="54" t="s">
        <v>2056</v>
      </c>
      <c r="C9" s="48" t="str">
        <f t="shared" si="0"/>
        <v>Update SC_Systeme set TexteDevis = '&lt;h3 class=\'nunito\'&gt;Fourniture et pose d\'une structure en plaques béton (ext.) + cadre bois pour FV EPDM enterré&lt;/h3&gt;' Where Nom = 'FV8';</v>
      </c>
      <c r="D9" s="227" t="s">
        <v>2094</v>
      </c>
      <c r="E9" s="223" t="str">
        <f t="shared" si="1"/>
        <v xml:space="preserve">Update SC_Systeme set Lot = 'CONSTRUCTION' Where Nom = 'FV8';
</v>
      </c>
    </row>
    <row r="10" spans="1:6" ht="13.5" customHeight="1" x14ac:dyDescent="0.25">
      <c r="A10" s="43" t="s">
        <v>680</v>
      </c>
      <c r="B10" s="262" t="s">
        <v>2076</v>
      </c>
      <c r="C10" s="48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27" t="s">
        <v>2094</v>
      </c>
      <c r="E10" s="223" t="str">
        <f t="shared" si="1"/>
        <v xml:space="preserve">Update SC_Systeme set Lot = 'CONSTRUCTION' Where Nom = 'FV9';
</v>
      </c>
    </row>
    <row r="11" spans="1:6" ht="16.5" customHeight="1" x14ac:dyDescent="0.25">
      <c r="A11" s="43" t="s">
        <v>964</v>
      </c>
      <c r="B11" s="262" t="s">
        <v>2065</v>
      </c>
      <c r="C11" s="48" t="str">
        <f t="shared" si="0"/>
        <v>Update SC_Systeme set TexteDevis = '&lt;h3 class=\'nunito\'&gt;Fourniture et pose d\'une structure en bastaings bois douglas pour FH EPDM - HORS-SOL&lt;/h3&gt;' Where Nom = 'FH1';</v>
      </c>
      <c r="D11" s="227" t="s">
        <v>2094</v>
      </c>
      <c r="E11" s="223" t="str">
        <f t="shared" si="1"/>
        <v xml:space="preserve">Update SC_Systeme set Lot = 'CONSTRUCTION' Where Nom = 'FH1';
</v>
      </c>
    </row>
    <row r="12" spans="1:6" ht="16.5" customHeight="1" x14ac:dyDescent="0.25">
      <c r="A12" s="43" t="s">
        <v>587</v>
      </c>
      <c r="B12" s="262" t="s">
        <v>2064</v>
      </c>
      <c r="C12" s="48" t="str">
        <f t="shared" si="0"/>
        <v>Update SC_Systeme set TexteDevis = '&lt;h3 class=\'nunito\'&gt;FH EPDM - HORS-SOL - Fourniture et pose d\'une structure en traverses de chêne&lt;/h3&gt;' Where Nom = 'FH2';</v>
      </c>
      <c r="D12" s="227" t="s">
        <v>2094</v>
      </c>
      <c r="E12" s="223" t="str">
        <f t="shared" si="1"/>
        <v xml:space="preserve">Update SC_Systeme set Lot = 'CONSTRUCTION' Where Nom = 'FH2';
</v>
      </c>
    </row>
    <row r="13" spans="1:6" ht="16.5" customHeight="1" x14ac:dyDescent="0.25">
      <c r="A13" s="43" t="s">
        <v>683</v>
      </c>
      <c r="B13" s="54" t="s">
        <v>2063</v>
      </c>
      <c r="C13" s="48" t="str">
        <f t="shared" si="0"/>
        <v>Update SC_Systeme set TexteDevis = ' &lt;h3 class=\'nunito\'&gt;FH EPDM - HORS-SOL - Fourniture et pose d\'une structure en plaques béton&lt;/h3&gt;' Where Nom = 'FH3';</v>
      </c>
      <c r="D13" s="227" t="s">
        <v>2094</v>
      </c>
      <c r="E13" s="223" t="str">
        <f t="shared" si="1"/>
        <v xml:space="preserve">Update SC_Systeme set Lot = 'CONSTRUCTION' Where Nom = 'FH3';
</v>
      </c>
    </row>
    <row r="14" spans="1:6" ht="16.5" customHeight="1" x14ac:dyDescent="0.25">
      <c r="A14" s="43" t="s">
        <v>965</v>
      </c>
      <c r="B14" s="54" t="s">
        <v>2062</v>
      </c>
      <c r="C14" s="48" t="str">
        <f t="shared" si="0"/>
        <v>Update SC_Systeme set TexteDevis = '&lt;h3 class=\'nunito\'&gt;FH EPDM - HORS-SOL - Fourniture et pose d\'une structure en parpaings&lt;/h3&gt;' Where Nom = 'FH4';</v>
      </c>
      <c r="D14" s="227" t="s">
        <v>2094</v>
      </c>
      <c r="E14" s="223" t="str">
        <f t="shared" si="1"/>
        <v xml:space="preserve">Update SC_Systeme set Lot = 'CONSTRUCTION' Where Nom = 'FH4';
</v>
      </c>
    </row>
    <row r="15" spans="1:6" ht="16.5" customHeight="1" x14ac:dyDescent="0.25">
      <c r="A15" s="43" t="s">
        <v>966</v>
      </c>
      <c r="B15" s="54" t="s">
        <v>2061</v>
      </c>
      <c r="C15" s="48" t="str">
        <f t="shared" si="0"/>
        <v>Update SC_Systeme set TexteDevis = '&lt;h3 class=\'nunito\'&gt;FH EPDM - semi-enterré - Fourniture et pose d\'une structure en plaques béton (int.)&lt;/h3&gt;' Where Nom = 'FH5';</v>
      </c>
      <c r="D15" s="227" t="s">
        <v>2094</v>
      </c>
      <c r="E15" s="223" t="str">
        <f t="shared" si="1"/>
        <v xml:space="preserve">Update SC_Systeme set Lot = 'CONSTRUCTION' Where Nom = 'FH5';
</v>
      </c>
    </row>
    <row r="16" spans="1:6" ht="16.5" customHeight="1" x14ac:dyDescent="0.25">
      <c r="A16" s="43" t="s">
        <v>967</v>
      </c>
      <c r="B16" s="54" t="s">
        <v>2060</v>
      </c>
      <c r="C16" s="48" t="str">
        <f t="shared" si="0"/>
        <v>Update SC_Systeme set TexteDevis = '&lt;h3 class=\'nunito\'&gt;FH EPDM - semi-enterré - Fourniture et pose d\'une structure en bastaings bois douglas&lt;/h3&gt;' Where Nom = 'FH6';</v>
      </c>
      <c r="D16" s="227" t="s">
        <v>2094</v>
      </c>
      <c r="E16" s="223" t="str">
        <f t="shared" si="1"/>
        <v xml:space="preserve">Update SC_Systeme set Lot = 'CONSTRUCTION' Where Nom = 'FH6';
</v>
      </c>
    </row>
    <row r="17" spans="1:5" ht="16.5" customHeight="1" x14ac:dyDescent="0.25">
      <c r="A17" s="43" t="s">
        <v>968</v>
      </c>
      <c r="B17" s="54" t="s">
        <v>2059</v>
      </c>
      <c r="C17" s="48" t="str">
        <f t="shared" si="0"/>
        <v>Update SC_Systeme set TexteDevis = '&lt;h3 class=\'nunito\'&gt;FH EPDM - semi-enterré - Fourniture et pose d\'une structure en plaques béton (ext.)&lt;/h3&gt;' Where Nom = 'FH7';</v>
      </c>
      <c r="D17" s="227" t="s">
        <v>2094</v>
      </c>
      <c r="E17" s="223" t="str">
        <f t="shared" si="1"/>
        <v xml:space="preserve">Update SC_Systeme set Lot = 'CONSTRUCTION' Where Nom = 'FH7';
</v>
      </c>
    </row>
    <row r="18" spans="1:5" ht="16.5" customHeight="1" x14ac:dyDescent="0.25">
      <c r="A18" s="43" t="s">
        <v>969</v>
      </c>
      <c r="B18" s="54" t="s">
        <v>2058</v>
      </c>
      <c r="C18" s="48" t="str">
        <f t="shared" si="0"/>
        <v>Update SC_Systeme set TexteDevis = '&lt;h3 class=\'nunito\'&gt;FH EPDM -enterré - Fourniture et pose d\'une structure en plaques béton (ext.) + cadre bois&lt;/h3&gt;' Where Nom = 'FH8';</v>
      </c>
      <c r="D18" s="227" t="s">
        <v>2094</v>
      </c>
      <c r="E18" s="223" t="str">
        <f t="shared" si="1"/>
        <v xml:space="preserve">Update SC_Systeme set Lot = 'CONSTRUCTION' Where Nom = 'FH8';
</v>
      </c>
    </row>
    <row r="19" spans="1:5" ht="16.5" customHeight="1" x14ac:dyDescent="0.25">
      <c r="A19" s="43" t="s">
        <v>707</v>
      </c>
      <c r="B19" s="54" t="s">
        <v>2057</v>
      </c>
      <c r="C19" s="48" t="str">
        <f t="shared" si="0"/>
        <v>Update SC_Systeme set TexteDevis = '&lt;h3 class=\'nunito\'&gt;Fourniture et pose d\'une structure en plaques béton (int.) pour  FH EPDM -enterré&lt;/h3&gt;' Where Nom = 'FH9';</v>
      </c>
      <c r="D19" s="227" t="s">
        <v>2094</v>
      </c>
      <c r="E19" s="223" t="str">
        <f t="shared" si="1"/>
        <v xml:space="preserve">Update SC_Systeme set Lot = 'CONSTRUCTION' Where Nom = 'FH9';
</v>
      </c>
    </row>
    <row r="20" spans="1:5" ht="16.5" customHeight="1" x14ac:dyDescent="0.25">
      <c r="A20" s="43" t="s">
        <v>681</v>
      </c>
      <c r="B20" s="54" t="s">
        <v>2066</v>
      </c>
      <c r="C20" s="48" t="str">
        <f t="shared" si="0"/>
        <v>Update SC_Systeme set TexteDevis = '&lt;h3 class=\'nunito\'&gt;Terrassement de la zone pour FV BAC ENTERRE&lt;/h3&gt;' Where Nom = 'FVBAC1';</v>
      </c>
      <c r="D20" s="227" t="s">
        <v>2094</v>
      </c>
      <c r="E20" s="223" t="str">
        <f t="shared" si="1"/>
        <v xml:space="preserve">Update SC_Systeme set Lot = 'CONSTRUCTION' Where Nom = 'FVBAC1';
</v>
      </c>
    </row>
    <row r="21" spans="1:5" ht="16.5" customHeight="1" x14ac:dyDescent="0.25">
      <c r="A21" s="43" t="s">
        <v>682</v>
      </c>
      <c r="B21" s="54" t="s">
        <v>2067</v>
      </c>
      <c r="C21" s="48" t="str">
        <f t="shared" si="0"/>
        <v>Update SC_Systeme set TexteDevis = '&lt;h3 class=\'nunito\'&gt;Terrassement de la zone pour FV  BACS - SEMI-ENTERRE&lt;/h3&gt;' Where Nom = 'FVBAC2';</v>
      </c>
      <c r="D21" s="227" t="s">
        <v>2094</v>
      </c>
      <c r="E21" s="223" t="str">
        <f t="shared" si="1"/>
        <v xml:space="preserve">Update SC_Systeme set Lot = 'CONSTRUCTION' Where Nom = 'FVBAC2';
</v>
      </c>
    </row>
    <row r="22" spans="1:5" ht="16.5" customHeight="1" x14ac:dyDescent="0.25">
      <c r="A22" s="43" t="s">
        <v>997</v>
      </c>
      <c r="B22" s="54" t="s">
        <v>2068</v>
      </c>
      <c r="C22" s="48" t="str">
        <f t="shared" si="0"/>
        <v>Update SC_Systeme set TexteDevis = '&lt;h3 class=\'nunito\'&gt;Terrassement de la zone pour FV  BACS - HORS SOL&lt;/h3&gt;' Where Nom = 'FVBAC3';</v>
      </c>
      <c r="D22" s="227" t="s">
        <v>2094</v>
      </c>
      <c r="E22" s="223" t="str">
        <f t="shared" si="1"/>
        <v xml:space="preserve">Update SC_Systeme set Lot = 'CONSTRUCTION' Where Nom = 'FVBAC3';
</v>
      </c>
    </row>
    <row r="23" spans="1:5" ht="16.5" customHeight="1" x14ac:dyDescent="0.25">
      <c r="A23" s="43" t="s">
        <v>848</v>
      </c>
      <c r="B23" s="54" t="s">
        <v>2042</v>
      </c>
      <c r="C23" s="48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27" t="s">
        <v>2095</v>
      </c>
      <c r="E23" s="223" t="str">
        <f t="shared" si="1"/>
        <v xml:space="preserve">Update SC_Systeme set Lot = 'INFILTRATION' Where Nom = 'ZRV1';
</v>
      </c>
    </row>
    <row r="24" spans="1:5" ht="16.5" customHeight="1" x14ac:dyDescent="0.25">
      <c r="A24" s="44" t="s">
        <v>849</v>
      </c>
      <c r="B24" s="54" t="s">
        <v>2040</v>
      </c>
      <c r="C24" s="48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27" t="s">
        <v>2095</v>
      </c>
      <c r="E24" s="223" t="str">
        <f t="shared" si="1"/>
        <v xml:space="preserve">Update SC_Systeme set Lot = 'INFILTRATION' Where Nom = 'ZRV2';
</v>
      </c>
    </row>
    <row r="25" spans="1:5" ht="16.5" customHeight="1" x14ac:dyDescent="0.25">
      <c r="A25" s="43" t="s">
        <v>846</v>
      </c>
      <c r="B25" s="54" t="s">
        <v>2159</v>
      </c>
      <c r="C25" s="48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27" t="s">
        <v>2095</v>
      </c>
      <c r="E25" s="223" t="str">
        <f t="shared" si="1"/>
        <v xml:space="preserve">Update SC_Systeme set Lot = 'INFILTRATION' Where Nom = 'ZI_PEU_PROFONDE';
</v>
      </c>
    </row>
    <row r="26" spans="1:5" ht="16.5" customHeight="1" x14ac:dyDescent="0.25">
      <c r="A26" s="43" t="s">
        <v>847</v>
      </c>
      <c r="B26" s="54" t="s">
        <v>2041</v>
      </c>
      <c r="C26" s="48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27" t="s">
        <v>2095</v>
      </c>
      <c r="E26" s="223" t="str">
        <f t="shared" si="1"/>
        <v xml:space="preserve">Update SC_Systeme set Lot = 'INFILTRATION' Where Nom = 'ZI_PROFONDE';
</v>
      </c>
    </row>
    <row r="27" spans="1:5" ht="16.5" customHeight="1" x14ac:dyDescent="0.25">
      <c r="A27" s="44" t="s">
        <v>857</v>
      </c>
      <c r="B27" s="54" t="s">
        <v>856</v>
      </c>
      <c r="C27" s="48" t="str">
        <f t="shared" si="0"/>
        <v>Update SC_Systeme set TexteDevis = 'Epandrain' Where Nom = 'EPANDRAIN';</v>
      </c>
      <c r="D27" s="227" t="s">
        <v>2095</v>
      </c>
      <c r="E27" s="223" t="str">
        <f t="shared" si="1"/>
        <v xml:space="preserve">Update SC_Systeme set Lot = 'INFILTRATION' Where Nom = 'EPANDRAIN';
</v>
      </c>
    </row>
    <row r="28" spans="1:5" ht="16.5" customHeight="1" x14ac:dyDescent="0.25">
      <c r="A28" s="44" t="s">
        <v>636</v>
      </c>
      <c r="B28" s="54" t="s">
        <v>2118</v>
      </c>
      <c r="C28" s="48" t="str">
        <f t="shared" si="0"/>
        <v>Update SC_Systeme set TexteDevis = '&lt;h3 class=\'nunito\'&gt;Talutage du filtre vertical en terre végétal :&lt;/h3&gt;' Where Nom = 'HAB1';</v>
      </c>
      <c r="D28" s="227" t="s">
        <v>2094</v>
      </c>
      <c r="E28" s="223" t="str">
        <f t="shared" si="1"/>
        <v xml:space="preserve">Update SC_Systeme set Lot = 'CONSTRUCTION' Where Nom = 'HAB1';
</v>
      </c>
    </row>
    <row r="29" spans="1:5" ht="16.5" customHeight="1" x14ac:dyDescent="0.25">
      <c r="A29" s="44" t="s">
        <v>637</v>
      </c>
      <c r="B29" s="262" t="s">
        <v>2119</v>
      </c>
      <c r="C29" s="48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27" t="s">
        <v>2094</v>
      </c>
      <c r="E29" s="223" t="str">
        <f t="shared" si="1"/>
        <v xml:space="preserve">Update SC_Systeme set Lot = 'CONSTRUCTION' Where Nom = 'HAB2';
</v>
      </c>
    </row>
    <row r="30" spans="1:5" ht="16.5" customHeight="1" x14ac:dyDescent="0.25">
      <c r="A30" s="44" t="s">
        <v>638</v>
      </c>
      <c r="B30" s="262" t="s">
        <v>982</v>
      </c>
      <c r="C30" s="48" t="str">
        <f t="shared" si="0"/>
        <v>Update SC_Systeme set TexteDevis = 'Habillage FV en bardage bois douglas' Where Nom = 'HAB3';</v>
      </c>
      <c r="D30" s="227" t="s">
        <v>2094</v>
      </c>
      <c r="E30" s="223" t="str">
        <f t="shared" si="1"/>
        <v xml:space="preserve">Update SC_Systeme set Lot = 'CONSTRUCTION' Where Nom = 'HAB3';
</v>
      </c>
    </row>
    <row r="31" spans="1:5" ht="16.5" customHeight="1" x14ac:dyDescent="0.25">
      <c r="A31" s="44" t="s">
        <v>639</v>
      </c>
      <c r="B31" s="262" t="s">
        <v>983</v>
      </c>
      <c r="C31" s="48" t="str">
        <f t="shared" si="0"/>
        <v>Update SC_Systeme set TexteDevis = 'Habillage FV parpaings - pierre collées' Where Nom = 'HAB4';</v>
      </c>
      <c r="D31" s="227" t="s">
        <v>2094</v>
      </c>
      <c r="E31" s="223" t="str">
        <f t="shared" si="1"/>
        <v xml:space="preserve">Update SC_Systeme set Lot = 'CONSTRUCTION' Where Nom = 'HAB4';
</v>
      </c>
    </row>
    <row r="32" spans="1:5" ht="16.5" customHeight="1" x14ac:dyDescent="0.25">
      <c r="A32" s="44" t="s">
        <v>640</v>
      </c>
      <c r="B32" s="54" t="s">
        <v>984</v>
      </c>
      <c r="C32" s="48" t="str">
        <f t="shared" si="0"/>
        <v>Update SC_Systeme set TexteDevis = 'Habillage FV en pierre moëllons' Where Nom = 'HAB5';</v>
      </c>
      <c r="D32" s="227" t="s">
        <v>2094</v>
      </c>
      <c r="E32" s="223" t="str">
        <f t="shared" si="1"/>
        <v xml:space="preserve">Update SC_Systeme set Lot = 'CONSTRUCTION' Where Nom = 'HAB5';
</v>
      </c>
    </row>
    <row r="33" spans="1:5" ht="16.5" customHeight="1" x14ac:dyDescent="0.25">
      <c r="A33" s="44" t="s">
        <v>630</v>
      </c>
      <c r="B33" s="54" t="s">
        <v>2120</v>
      </c>
      <c r="C33" s="48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27" t="s">
        <v>2094</v>
      </c>
      <c r="E33" s="223" t="str">
        <f t="shared" si="1"/>
        <v xml:space="preserve">Update SC_Systeme set Lot = 'CONSTRUCTION' Where Nom = 'FINFV1';
</v>
      </c>
    </row>
    <row r="34" spans="1:5" ht="16.5" customHeight="1" x14ac:dyDescent="0.25">
      <c r="A34" s="44" t="s">
        <v>970</v>
      </c>
      <c r="B34" s="54" t="s">
        <v>985</v>
      </c>
      <c r="C34" s="48" t="str">
        <f t="shared" si="0"/>
        <v>Update SC_Systeme set TexteDevis = 'Finition FV Bacs - Cadre bastaings bois (douglas)' Where Nom = 'F2';</v>
      </c>
      <c r="D34" s="227" t="s">
        <v>2094</v>
      </c>
      <c r="E34" s="223" t="str">
        <f t="shared" si="1"/>
        <v xml:space="preserve">Update SC_Systeme set Lot = 'CONSTRUCTION' Where Nom = 'F2';
</v>
      </c>
    </row>
    <row r="35" spans="1:5" ht="16.5" customHeight="1" x14ac:dyDescent="0.25">
      <c r="A35" s="44" t="s">
        <v>971</v>
      </c>
      <c r="B35" s="54" t="s">
        <v>986</v>
      </c>
      <c r="C35" s="48" t="str">
        <f t="shared" si="0"/>
        <v>Update SC_Systeme set TexteDevis = 'Retenue gravitaire pour l\'alimentation du filtre vertical : bastaings bois douglas.' Where Nom = 'F3';</v>
      </c>
      <c r="D35" s="227" t="s">
        <v>2094</v>
      </c>
      <c r="E35" s="223" t="str">
        <f t="shared" si="1"/>
        <v xml:space="preserve">Update SC_Systeme set Lot = 'CONSTRUCTION' Where Nom = 'F3';
</v>
      </c>
    </row>
    <row r="36" spans="1:5" ht="16.5" customHeight="1" x14ac:dyDescent="0.25">
      <c r="A36" s="44" t="s">
        <v>972</v>
      </c>
      <c r="B36" s="54" t="s">
        <v>987</v>
      </c>
      <c r="C36" s="48" t="str">
        <f t="shared" si="0"/>
        <v>Update SC_Systeme set TexteDevis = 'Retenue gravitaire pour l\'alimentation du filtre vertical : traverses chêne' Where Nom = 'F4';</v>
      </c>
      <c r="D36" s="227" t="s">
        <v>2094</v>
      </c>
      <c r="E36" s="223" t="str">
        <f t="shared" si="1"/>
        <v xml:space="preserve">Update SC_Systeme set Lot = 'CONSTRUCTION' Where Nom = 'F4';
</v>
      </c>
    </row>
    <row r="37" spans="1:5" ht="16.5" customHeight="1" x14ac:dyDescent="0.25">
      <c r="A37" s="44" t="s">
        <v>973</v>
      </c>
      <c r="B37" s="54" t="s">
        <v>988</v>
      </c>
      <c r="C37" s="48" t="str">
        <f t="shared" si="0"/>
        <v>Update SC_Systeme set TexteDevis = 'Finition du filtre vertical en traverses de chêne' Where Nom = 'F5';</v>
      </c>
      <c r="D37" s="227" t="s">
        <v>2094</v>
      </c>
      <c r="E37" s="223" t="str">
        <f t="shared" si="1"/>
        <v xml:space="preserve">Update SC_Systeme set Lot = 'CONSTRUCTION' Where Nom = 'F5';
</v>
      </c>
    </row>
    <row r="38" spans="1:5" ht="16.5" customHeight="1" x14ac:dyDescent="0.25">
      <c r="A38" s="44" t="s">
        <v>974</v>
      </c>
      <c r="B38" s="54" t="s">
        <v>989</v>
      </c>
      <c r="C38" s="48" t="str">
        <f t="shared" si="0"/>
        <v>Update SC_Systeme set TexteDevis = 'Tablette chêne' Where Nom = 'F6';</v>
      </c>
      <c r="D38" s="227" t="s">
        <v>2094</v>
      </c>
      <c r="E38" s="223" t="str">
        <f t="shared" si="1"/>
        <v xml:space="preserve">Update SC_Systeme set Lot = 'CONSTRUCTION' Where Nom = 'F6';
</v>
      </c>
    </row>
    <row r="39" spans="1:5" ht="16.5" customHeight="1" x14ac:dyDescent="0.25">
      <c r="A39" s="44" t="s">
        <v>975</v>
      </c>
      <c r="B39" s="54"/>
      <c r="C39" s="48" t="str">
        <f t="shared" si="0"/>
        <v>Update SC_Systeme set TexteDevis = '' Where Nom = 'F7';</v>
      </c>
      <c r="D39" s="227" t="s">
        <v>2094</v>
      </c>
      <c r="E39" s="223" t="str">
        <f t="shared" si="1"/>
        <v xml:space="preserve">Update SC_Systeme set Lot = 'CONSTRUCTION' Where Nom = 'F7';
</v>
      </c>
    </row>
    <row r="40" spans="1:5" ht="16.5" customHeight="1" x14ac:dyDescent="0.25">
      <c r="A40" s="44" t="s">
        <v>976</v>
      </c>
      <c r="B40" s="54" t="s">
        <v>990</v>
      </c>
      <c r="C40" s="48" t="str">
        <f t="shared" si="0"/>
        <v>Update SC_Systeme set TexteDevis = 'Finition du filtre horizontal en traverses de chêne' Where Nom = 'F8';</v>
      </c>
      <c r="D40" s="227" t="s">
        <v>2094</v>
      </c>
      <c r="E40" s="223" t="str">
        <f t="shared" si="1"/>
        <v xml:space="preserve">Update SC_Systeme set Lot = 'CONSTRUCTION' Where Nom = 'F8';
</v>
      </c>
    </row>
    <row r="41" spans="1:5" ht="16.5" customHeight="1" x14ac:dyDescent="0.25">
      <c r="A41" s="44" t="s">
        <v>632</v>
      </c>
      <c r="B41" s="261" t="s">
        <v>2121</v>
      </c>
      <c r="C41" s="48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27" t="s">
        <v>2094</v>
      </c>
      <c r="E41" s="223" t="str">
        <f t="shared" si="1"/>
        <v xml:space="preserve">Update SC_Systeme set Lot = 'CONSTRUCTION' Where Nom = 'FINFH1';
</v>
      </c>
    </row>
    <row r="42" spans="1:5" ht="16.5" customHeight="1" x14ac:dyDescent="0.25">
      <c r="A42" s="44" t="s">
        <v>610</v>
      </c>
      <c r="B42" s="54" t="s">
        <v>2139</v>
      </c>
      <c r="C42" s="48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D42" s="227" t="s">
        <v>2096</v>
      </c>
      <c r="E42" s="223" t="str">
        <f t="shared" si="1"/>
        <v xml:space="preserve">Update SC_Systeme set Lot = 'TRAVAUX COMPLEMENTAIRES' Where Nom = 'BPFV1';
</v>
      </c>
    </row>
    <row r="43" spans="1:5" ht="16.5" customHeight="1" x14ac:dyDescent="0.25">
      <c r="A43" s="44" t="s">
        <v>614</v>
      </c>
      <c r="B43" s="54" t="s">
        <v>2140</v>
      </c>
      <c r="C43" s="48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D43" s="227" t="s">
        <v>2096</v>
      </c>
      <c r="E43" s="223" t="str">
        <f t="shared" si="1"/>
        <v xml:space="preserve">Update SC_Systeme set Lot = 'TRAVAUX COMPLEMENTAIRES' Where Nom = 'BPFVBAC1';
</v>
      </c>
    </row>
    <row r="44" spans="1:5" ht="16.5" customHeight="1" x14ac:dyDescent="0.25">
      <c r="A44" s="44" t="s">
        <v>613</v>
      </c>
      <c r="B44" s="54" t="s">
        <v>2141</v>
      </c>
      <c r="C44" s="48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D44" s="227" t="s">
        <v>2096</v>
      </c>
      <c r="E44" s="223" t="str">
        <f t="shared" si="1"/>
        <v xml:space="preserve">Update SC_Systeme set Lot = 'TRAVAUX COMPLEMENTAIRES' Where Nom = 'BPFH1';
</v>
      </c>
    </row>
    <row r="45" spans="1:5" ht="16.5" customHeight="1" x14ac:dyDescent="0.25">
      <c r="A45" s="44" t="s">
        <v>977</v>
      </c>
      <c r="B45" s="54" t="s">
        <v>1100</v>
      </c>
      <c r="C45" s="48" t="str">
        <f t="shared" si="0"/>
        <v>Update SC_Systeme set TexteDevis = 'Fourniture et pose d\'une bande de propreté de 50 cm gravillonées (géotextile+10cm de graviers)' Where Nom = 'BP4';</v>
      </c>
      <c r="D45" s="227" t="s">
        <v>2096</v>
      </c>
      <c r="E45" s="223" t="str">
        <f t="shared" si="1"/>
        <v xml:space="preserve">Update SC_Systeme set Lot = 'TRAVAUX COMPLEMENTAIRES' Where Nom = 'BP4';
</v>
      </c>
    </row>
    <row r="46" spans="1:5" ht="16.5" customHeight="1" x14ac:dyDescent="0.25">
      <c r="A46" s="44" t="s">
        <v>978</v>
      </c>
      <c r="B46" s="54" t="s">
        <v>991</v>
      </c>
      <c r="C46" s="48" t="str">
        <f t="shared" si="0"/>
        <v>Update SC_Systeme set TexteDevis = 'Bordure en rondins de bois' Where Nom = 'B1';</v>
      </c>
      <c r="D46" s="227" t="s">
        <v>2096</v>
      </c>
      <c r="E46" s="223" t="str">
        <f t="shared" si="1"/>
        <v xml:space="preserve">Update SC_Systeme set Lot = 'TRAVAUX COMPLEMENTAIRES' Where Nom = 'B1';
</v>
      </c>
    </row>
    <row r="47" spans="1:5" ht="16.5" customHeight="1" x14ac:dyDescent="0.25">
      <c r="A47" s="44" t="s">
        <v>616</v>
      </c>
      <c r="B47" s="54" t="s">
        <v>2142</v>
      </c>
      <c r="C47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D47" s="227" t="s">
        <v>2096</v>
      </c>
      <c r="E47" s="223" t="str">
        <f t="shared" si="1"/>
        <v xml:space="preserve">Update SC_Systeme set Lot = 'TRAVAUX COMPLEMENTAIRES' Where Nom = 'BORDFV1';
</v>
      </c>
    </row>
    <row r="48" spans="1:5" s="48" customFormat="1" ht="16.5" customHeight="1" x14ac:dyDescent="0.25">
      <c r="A48" s="44" t="s">
        <v>617</v>
      </c>
      <c r="B48" s="54" t="s">
        <v>2143</v>
      </c>
      <c r="C48" s="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D48" s="227" t="s">
        <v>2096</v>
      </c>
      <c r="E48" s="223" t="str">
        <f t="shared" si="1"/>
        <v xml:space="preserve">Update SC_Systeme set Lot = 'TRAVAUX COMPLEMENTAIRES' Where Nom = 'BORDFVBAC1';
</v>
      </c>
    </row>
    <row r="49" spans="1:5" s="48" customFormat="1" ht="16.5" customHeight="1" x14ac:dyDescent="0.25">
      <c r="A49" s="44" t="s">
        <v>618</v>
      </c>
      <c r="B49" s="54" t="s">
        <v>2144</v>
      </c>
      <c r="C49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D49" s="227" t="s">
        <v>2096</v>
      </c>
      <c r="E49" s="223" t="str">
        <f t="shared" si="1"/>
        <v xml:space="preserve">Update SC_Systeme set Lot = 'TRAVAUX COMPLEMENTAIRES' Where Nom = 'BORDFH1';
</v>
      </c>
    </row>
    <row r="50" spans="1:5" ht="16.5" customHeight="1" x14ac:dyDescent="0.25">
      <c r="A50" s="44" t="s">
        <v>979</v>
      </c>
      <c r="B50" s="55" t="s">
        <v>992</v>
      </c>
      <c r="C50" s="48" t="str">
        <f t="shared" si="0"/>
        <v>Update SC_Systeme set TexteDevis = 'Bordure métal' Where Nom = 'B3';</v>
      </c>
      <c r="D50" s="227" t="s">
        <v>2096</v>
      </c>
      <c r="E50" s="223" t="str">
        <f t="shared" si="1"/>
        <v xml:space="preserve">Update SC_Systeme set Lot = 'TRAVAUX COMPLEMENTAIRES' Where Nom = 'B3';
</v>
      </c>
    </row>
    <row r="51" spans="1:5" ht="16.5" customHeight="1" x14ac:dyDescent="0.25">
      <c r="A51" s="44" t="s">
        <v>980</v>
      </c>
      <c r="B51" s="55" t="s">
        <v>993</v>
      </c>
      <c r="C51" s="48" t="str">
        <f t="shared" si="0"/>
        <v>Update SC_Systeme set TexteDevis = 'Bordure béton' Where Nom = 'B4';</v>
      </c>
      <c r="D51" s="227" t="s">
        <v>2096</v>
      </c>
      <c r="E51" s="223" t="str">
        <f t="shared" si="1"/>
        <v xml:space="preserve">Update SC_Systeme set Lot = 'TRAVAUX COMPLEMENTAIRES' Where Nom = 'B4';
</v>
      </c>
    </row>
    <row r="52" spans="1:5" ht="16.5" customHeight="1" x14ac:dyDescent="0.25">
      <c r="A52" s="44" t="s">
        <v>981</v>
      </c>
      <c r="B52" s="55" t="s">
        <v>994</v>
      </c>
      <c r="C52" s="48" t="str">
        <f t="shared" si="0"/>
        <v>Update SC_Systeme set TexteDevis = 'Bordure en barre de schiste' Where Nom = 'B5';</v>
      </c>
      <c r="D52" s="227" t="s">
        <v>2096</v>
      </c>
      <c r="E52" s="223" t="str">
        <f t="shared" si="1"/>
        <v xml:space="preserve">Update SC_Systeme set Lot = 'TRAVAUX COMPLEMENTAIRES' Where Nom = 'B5';
</v>
      </c>
    </row>
    <row r="53" spans="1:5" ht="17.25" customHeight="1" x14ac:dyDescent="0.25">
      <c r="A53" s="230" t="s">
        <v>915</v>
      </c>
      <c r="B53" s="54" t="s">
        <v>2122</v>
      </c>
      <c r="C53" s="223" t="str">
        <f>SUBSTITUTE(SUBSTITUTE($C$1,"##NOM##",A53),"##TEXTE##",SUBSTITUTE(B53,"'","\'"))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D53" s="227" t="s">
        <v>2094</v>
      </c>
      <c r="E53" s="223" t="str">
        <f t="shared" si="1"/>
        <v xml:space="preserve">Update SC_Systeme set Lot = 'CONSTRUCTION' Where Nom = 'ALIM_REL_DN63';
</v>
      </c>
    </row>
    <row r="54" spans="1:5" ht="17.25" customHeight="1" x14ac:dyDescent="0.25">
      <c r="A54" s="230" t="s">
        <v>913</v>
      </c>
      <c r="B54" s="54" t="s">
        <v>2123</v>
      </c>
      <c r="C54" s="223" t="str">
        <f>SUBSTITUTE(SUBSTITUTE($C$1,"##NOM##",A54),"##TEXTE##",SUBSTITUTE(B54,"'","\'"))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D54" s="227" t="s">
        <v>2094</v>
      </c>
      <c r="E54" s="223" t="str">
        <f t="shared" si="1"/>
        <v xml:space="preserve">Update SC_Systeme set Lot = 'CONSTRUCTION' Where Nom = 'ALIM_GRAV';
</v>
      </c>
    </row>
    <row r="55" spans="1:5" ht="16.5" customHeight="1" x14ac:dyDescent="0.25">
      <c r="A55" s="230" t="s">
        <v>925</v>
      </c>
      <c r="B55" s="54" t="s">
        <v>2043</v>
      </c>
      <c r="C55" s="48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5" s="227" t="s">
        <v>2094</v>
      </c>
      <c r="E55" s="223" t="str">
        <f t="shared" si="1"/>
        <v xml:space="preserve">Update SC_Systeme set Lot = 'CONSTRUCTION' Where Nom = 'DISTRIB_REL_VG_DN63';
</v>
      </c>
    </row>
    <row r="56" spans="1:5" ht="16.5" customHeight="1" x14ac:dyDescent="0.25">
      <c r="A56" s="230" t="s">
        <v>919</v>
      </c>
      <c r="B56" s="54" t="s">
        <v>2157</v>
      </c>
      <c r="C56" s="48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D56" s="227" t="s">
        <v>2094</v>
      </c>
      <c r="E56" s="223" t="str">
        <f t="shared" si="1"/>
        <v xml:space="preserve">Update SC_Systeme set Lot = 'CONSTRUCTION' Where Nom = 'DISTRIB_REL_V3V_DN63';
</v>
      </c>
    </row>
    <row r="57" spans="1:5" ht="16.5" customHeight="1" x14ac:dyDescent="0.25">
      <c r="A57" s="230" t="s">
        <v>921</v>
      </c>
      <c r="B57" s="54" t="s">
        <v>2108</v>
      </c>
      <c r="C57" s="48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57" s="227" t="s">
        <v>2094</v>
      </c>
      <c r="E57" s="223" t="str">
        <f t="shared" si="1"/>
        <v xml:space="preserve">Update SC_Systeme set Lot = 'CONSTRUCTION' Where Nom = 'DISTRIB_REL_A3V_DN63';
</v>
      </c>
    </row>
    <row r="58" spans="1:5" ht="16.5" customHeight="1" x14ac:dyDescent="0.25">
      <c r="A58" s="230" t="s">
        <v>922</v>
      </c>
      <c r="B58" s="54" t="s">
        <v>2044</v>
      </c>
      <c r="C58" s="4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58" s="227" t="s">
        <v>2094</v>
      </c>
      <c r="E58" s="223" t="str">
        <f t="shared" si="1"/>
        <v xml:space="preserve">Update SC_Systeme set Lot = 'CONSTRUCTION' Where Nom = 'DISTRIB_GRAV_VP';
</v>
      </c>
    </row>
    <row r="59" spans="1:5" ht="16.5" customHeight="1" x14ac:dyDescent="0.25">
      <c r="A59" s="230" t="s">
        <v>923</v>
      </c>
      <c r="B59" s="291" t="s">
        <v>2226</v>
      </c>
      <c r="C59" s="48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/ul&gt;' Where Nom = 'DISTRIB_GRAV_VG110';</v>
      </c>
      <c r="D59" s="227" t="s">
        <v>2094</v>
      </c>
      <c r="E59" s="223" t="str">
        <f t="shared" si="1"/>
        <v xml:space="preserve">Update SC_Systeme set Lot = 'CONSTRUCTION' Where Nom = 'DISTRIB_GRAV_VG110';
</v>
      </c>
    </row>
    <row r="60" spans="1:5" ht="16.5" customHeight="1" x14ac:dyDescent="0.25">
      <c r="A60" s="53" t="s">
        <v>669</v>
      </c>
      <c r="B60" s="54" t="s">
        <v>2069</v>
      </c>
      <c r="C60" s="48" t="str">
        <f t="shared" ref="C60:C65" si="2">SUBSTITUTE(SUBSTITUTE($C$1,"##NOM##",A60),"##TEXTE##",SUBSTITUTE(B60,"'","\'"))</f>
        <v>Update SC_Systeme set TexteDevis = '&lt;h3 class=\'nunito\'&gt;Fourniture et pose du filtre vertical : sandwich EPDM, granulats, plantes, drains, aération…&lt;/h3&gt;' Where Nom = 'TCFV';</v>
      </c>
      <c r="D60" s="227" t="s">
        <v>2094</v>
      </c>
      <c r="E60" s="223" t="str">
        <f t="shared" ref="E60:E96" si="3">SUBSTITUTE(SUBSTITUTE($E$1,"##NOM##",A60),"##LOT##",SUBSTITUTE(D60,"'","\'"))</f>
        <v xml:space="preserve">Update SC_Systeme set Lot = 'CONSTRUCTION' Where Nom = 'TCFV';
</v>
      </c>
    </row>
    <row r="61" spans="1:5" ht="16.5" customHeight="1" x14ac:dyDescent="0.25">
      <c r="A61" s="53" t="s">
        <v>743</v>
      </c>
      <c r="B61" s="54" t="s">
        <v>2109</v>
      </c>
      <c r="C61" s="48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61" s="227" t="s">
        <v>2094</v>
      </c>
      <c r="E61" s="223" t="str">
        <f t="shared" si="3"/>
        <v xml:space="preserve">Update SC_Systeme set Lot = 'CONSTRUCTION' Where Nom = 'TCFH';
</v>
      </c>
    </row>
    <row r="62" spans="1:5" ht="16.5" customHeight="1" x14ac:dyDescent="0.25">
      <c r="A62" s="53" t="s">
        <v>672</v>
      </c>
      <c r="B62" s="54" t="s">
        <v>2110</v>
      </c>
      <c r="C62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62" s="227" t="s">
        <v>2094</v>
      </c>
      <c r="E62" s="223" t="str">
        <f t="shared" si="3"/>
        <v xml:space="preserve">Update SC_Systeme set Lot = 'CONSTRUCTION' Where Nom = 'TCFVBAC';
</v>
      </c>
    </row>
    <row r="63" spans="1:5" s="48" customFormat="1" ht="16.5" customHeight="1" x14ac:dyDescent="0.25">
      <c r="A63" s="53" t="s">
        <v>722</v>
      </c>
      <c r="B63" s="54" t="s">
        <v>2111</v>
      </c>
      <c r="C63" s="48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63" s="227" t="s">
        <v>2094</v>
      </c>
      <c r="E63" s="223" t="str">
        <f t="shared" si="3"/>
        <v xml:space="preserve">Update SC_Systeme set Lot = 'CONSTRUCTION' Where Nom = 'TCFV15';
</v>
      </c>
    </row>
    <row r="64" spans="1:5" ht="16.5" customHeight="1" x14ac:dyDescent="0.25">
      <c r="A64" s="53" t="s">
        <v>963</v>
      </c>
      <c r="B64" s="54" t="s">
        <v>2110</v>
      </c>
      <c r="C64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64" s="227" t="s">
        <v>2094</v>
      </c>
      <c r="E64" s="223" t="str">
        <f t="shared" si="3"/>
        <v xml:space="preserve">Update SC_Systeme set Lot = 'CONSTRUCTION' Where Nom = 'TCFVBACFH';
</v>
      </c>
    </row>
    <row r="65" spans="1:5" ht="16.5" customHeight="1" x14ac:dyDescent="0.25">
      <c r="A65" s="53" t="s">
        <v>702</v>
      </c>
      <c r="B65" s="54" t="s">
        <v>2077</v>
      </c>
      <c r="C65" s="48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65" s="227" t="s">
        <v>2094</v>
      </c>
      <c r="E65" s="223" t="str">
        <f t="shared" si="3"/>
        <v xml:space="preserve">Update SC_Systeme set Lot = 'CONSTRUCTION' Where Nom = 'PS1';
</v>
      </c>
    </row>
    <row r="66" spans="1:5" ht="16.5" customHeight="1" x14ac:dyDescent="0.25">
      <c r="A66" s="230" t="s">
        <v>1953</v>
      </c>
      <c r="B66" s="54" t="s">
        <v>2070</v>
      </c>
      <c r="C66" s="223" t="str">
        <f t="shared" ref="C66:C70" si="4">SUBSTITUTE(SUBSTITUTE($C$1,"##NOM##",A66),"##TEXTE##",SUBSTITUTE(B66,"'","\'"))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66" s="227" t="s">
        <v>2094</v>
      </c>
      <c r="E66" s="223" t="str">
        <f t="shared" si="3"/>
        <v xml:space="preserve">Update SC_Systeme set Lot = 'CONSTRUCTION' Where Nom = 'CLOTCHANVREFV';
</v>
      </c>
    </row>
    <row r="67" spans="1:5" ht="16.5" customHeight="1" x14ac:dyDescent="0.25">
      <c r="A67" s="230" t="s">
        <v>1954</v>
      </c>
      <c r="B67" s="54" t="s">
        <v>2071</v>
      </c>
      <c r="C67" s="223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67" s="227" t="s">
        <v>2094</v>
      </c>
      <c r="E67" s="223" t="str">
        <f t="shared" si="3"/>
        <v xml:space="preserve">Update SC_Systeme set Lot = 'CONSTRUCTION' Where Nom = 'CLOTCHANVREFH';
</v>
      </c>
    </row>
    <row r="68" spans="1:5" ht="16.5" customHeight="1" x14ac:dyDescent="0.25">
      <c r="A68" s="230" t="s">
        <v>1955</v>
      </c>
      <c r="B68" s="54" t="s">
        <v>2072</v>
      </c>
      <c r="C68" s="223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68" s="227" t="s">
        <v>2094</v>
      </c>
      <c r="E68" s="223" t="str">
        <f t="shared" si="3"/>
        <v xml:space="preserve">Update SC_Systeme set Lot = 'CONSTRUCTION' Where Nom = 'CLOT3';
</v>
      </c>
    </row>
    <row r="69" spans="1:5" ht="16.5" customHeight="1" x14ac:dyDescent="0.25">
      <c r="A69" s="228" t="s">
        <v>1947</v>
      </c>
      <c r="B69" s="54" t="s">
        <v>2115</v>
      </c>
      <c r="C69" s="223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D69" s="227" t="s">
        <v>2094</v>
      </c>
      <c r="E69" s="223" t="str">
        <f t="shared" si="3"/>
        <v xml:space="preserve">Update SC_Systeme set Lot = 'CONSTRUCTION' Where Nom = 'FV10';
</v>
      </c>
    </row>
    <row r="70" spans="1:5" ht="16.5" customHeight="1" x14ac:dyDescent="0.25">
      <c r="A70" s="228" t="s">
        <v>1950</v>
      </c>
      <c r="B70" s="54" t="s">
        <v>2116</v>
      </c>
      <c r="C70" s="223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D70" s="227" t="s">
        <v>2094</v>
      </c>
      <c r="E70" s="223" t="str">
        <f t="shared" si="3"/>
        <v xml:space="preserve">Update SC_Systeme set Lot = 'CONSTRUCTION' Where Nom = 'FV11';
</v>
      </c>
    </row>
    <row r="71" spans="1:5" ht="16.5" customHeight="1" x14ac:dyDescent="0.25">
      <c r="A71" s="255" t="s">
        <v>1993</v>
      </c>
      <c r="B71" s="54" t="s">
        <v>2045</v>
      </c>
      <c r="C71" s="223" t="str">
        <f t="shared" ref="C71:C96" si="5">SUBSTITUTE(SUBSTITUTE($C$1,"##NOM##",A71),"##TEXTE##",SUBSTITUTE(B71,"'","\'"))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71" s="227" t="s">
        <v>2097</v>
      </c>
      <c r="E71" s="223" t="str">
        <f t="shared" si="3"/>
        <v xml:space="preserve">Update SC_Systeme set Lot = 'COLLECTE' Where Nom = 'COLLECTE_GRAV';
</v>
      </c>
    </row>
    <row r="72" spans="1:5" ht="16.5" customHeight="1" x14ac:dyDescent="0.25">
      <c r="A72" s="255" t="s">
        <v>2001</v>
      </c>
      <c r="B72" s="54" t="s">
        <v>2046</v>
      </c>
      <c r="C72" s="223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72" s="227" t="s">
        <v>2097</v>
      </c>
      <c r="E72" s="223" t="str">
        <f t="shared" si="3"/>
        <v xml:space="preserve">Update SC_Systeme set Lot = 'COLLECTE' Where Nom = 'COLLECTE_PVC63';
</v>
      </c>
    </row>
    <row r="73" spans="1:5" s="223" customFormat="1" ht="16.5" customHeight="1" x14ac:dyDescent="0.25">
      <c r="A73" s="255" t="s">
        <v>2152</v>
      </c>
      <c r="B73" s="54" t="s">
        <v>2153</v>
      </c>
      <c r="D73" s="227"/>
    </row>
    <row r="74" spans="1:5" s="223" customFormat="1" ht="16.5" customHeight="1" x14ac:dyDescent="0.25">
      <c r="A74" s="255" t="s">
        <v>2135</v>
      </c>
      <c r="B74" s="54" t="s">
        <v>2137</v>
      </c>
      <c r="D74" s="227"/>
    </row>
    <row r="75" spans="1:5" ht="16.5" customHeight="1" x14ac:dyDescent="0.25">
      <c r="A75" s="255" t="s">
        <v>2000</v>
      </c>
      <c r="B75" s="54" t="s">
        <v>2047</v>
      </c>
      <c r="C75" s="223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75" s="227" t="s">
        <v>2097</v>
      </c>
      <c r="E75" s="223" t="str">
        <f t="shared" si="3"/>
        <v xml:space="preserve">Update SC_Systeme set Lot = 'COLLECTE' Where Nom = 'COLLECTE_PVC50';
</v>
      </c>
    </row>
    <row r="76" spans="1:5" s="223" customFormat="1" ht="16.5" customHeight="1" x14ac:dyDescent="0.25">
      <c r="A76" s="255" t="s">
        <v>2151</v>
      </c>
      <c r="B76" s="54" t="s">
        <v>2154</v>
      </c>
      <c r="D76" s="227"/>
    </row>
    <row r="77" spans="1:5" s="223" customFormat="1" ht="16.5" customHeight="1" x14ac:dyDescent="0.25">
      <c r="A77" s="255" t="s">
        <v>2136</v>
      </c>
      <c r="B77" s="54" t="s">
        <v>2138</v>
      </c>
      <c r="D77" s="227"/>
    </row>
    <row r="78" spans="1:5" ht="16.5" customHeight="1" x14ac:dyDescent="0.25">
      <c r="A78" s="255" t="s">
        <v>1999</v>
      </c>
      <c r="B78" s="54" t="s">
        <v>2048</v>
      </c>
      <c r="C78" s="22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78" s="227" t="s">
        <v>2097</v>
      </c>
      <c r="E78" s="223" t="str">
        <f t="shared" si="3"/>
        <v xml:space="preserve">Update SC_Systeme set Lot = 'COLLECTE' Where Nom = 'COLLECTE_PEHD63';
</v>
      </c>
    </row>
    <row r="79" spans="1:5" s="223" customFormat="1" ht="16.5" customHeight="1" x14ac:dyDescent="0.25">
      <c r="A79" s="255" t="s">
        <v>2150</v>
      </c>
      <c r="B79" s="54" t="s">
        <v>2154</v>
      </c>
      <c r="D79" s="227"/>
    </row>
    <row r="80" spans="1:5" s="223" customFormat="1" ht="16.5" customHeight="1" x14ac:dyDescent="0.25">
      <c r="A80" s="255" t="s">
        <v>2128</v>
      </c>
      <c r="B80" s="54" t="s">
        <v>2131</v>
      </c>
      <c r="D80" s="227"/>
    </row>
    <row r="81" spans="1:5" s="223" customFormat="1" ht="16.5" customHeight="1" x14ac:dyDescent="0.25">
      <c r="A81" s="255" t="s">
        <v>1998</v>
      </c>
      <c r="B81" s="54" t="s">
        <v>2133</v>
      </c>
      <c r="D81" s="227"/>
    </row>
    <row r="82" spans="1:5" s="223" customFormat="1" ht="16.5" customHeight="1" x14ac:dyDescent="0.25">
      <c r="A82" s="255" t="s">
        <v>2149</v>
      </c>
      <c r="B82" s="54" t="s">
        <v>2154</v>
      </c>
      <c r="D82" s="227"/>
    </row>
    <row r="83" spans="1:5" ht="16.5" customHeight="1" x14ac:dyDescent="0.25">
      <c r="A83" s="255" t="s">
        <v>2132</v>
      </c>
      <c r="B83" s="54" t="s">
        <v>2134</v>
      </c>
      <c r="C83" s="22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D83" s="227" t="s">
        <v>2097</v>
      </c>
      <c r="E83" s="223" t="str">
        <f t="shared" si="3"/>
        <v xml:space="preserve">Update SC_Systeme set Lot = 'COLLECTE' Where Nom = 'COLLECTE_PEHD50_REL';
</v>
      </c>
    </row>
    <row r="84" spans="1:5" ht="16.5" customHeight="1" x14ac:dyDescent="0.25">
      <c r="A84" s="255" t="s">
        <v>1995</v>
      </c>
      <c r="B84" s="54" t="s">
        <v>2112</v>
      </c>
      <c r="C84" s="223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84" s="227" t="s">
        <v>2097</v>
      </c>
      <c r="E84" s="223" t="str">
        <f t="shared" si="3"/>
        <v xml:space="preserve">Update SC_Systeme set Lot = 'COLLECTE' Where Nom = 'COLLECTE_SM';
</v>
      </c>
    </row>
    <row r="85" spans="1:5" ht="16.5" customHeight="1" x14ac:dyDescent="0.25">
      <c r="A85" s="255" t="s">
        <v>1996</v>
      </c>
      <c r="B85" s="54" t="s">
        <v>2145</v>
      </c>
      <c r="C85" s="223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D85" s="227" t="s">
        <v>2097</v>
      </c>
      <c r="E85" s="223" t="str">
        <f t="shared" si="3"/>
        <v xml:space="preserve">Update SC_Systeme set Lot = 'COLLECTE' Where Nom = 'COLLECTE_PR1';
</v>
      </c>
    </row>
    <row r="86" spans="1:5" s="223" customFormat="1" ht="16.5" customHeight="1" x14ac:dyDescent="0.25">
      <c r="A86" s="255" t="s">
        <v>2147</v>
      </c>
      <c r="B86" s="54" t="s">
        <v>2146</v>
      </c>
      <c r="C86" s="223" t="str">
        <f t="shared" ref="C86" si="6">SUBSTITUTE(SUBSTITUTE($C$1,"##NOM##",A86),"##TEXTE##",SUBSTITUTE(B86,"'","\'"))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D86" s="227" t="s">
        <v>2097</v>
      </c>
      <c r="E86" s="223" t="str">
        <f t="shared" ref="E86" si="7">SUBSTITUTE(SUBSTITUTE($E$1,"##NOM##",A86),"##LOT##",SUBSTITUTE(D86,"'","\'"))</f>
        <v xml:space="preserve">Update SC_Systeme set Lot = 'COLLECTE' Where Nom = 'COLLECTE_PR1_HREL';
</v>
      </c>
    </row>
    <row r="87" spans="1:5" s="223" customFormat="1" ht="16.5" customHeight="1" x14ac:dyDescent="0.25">
      <c r="A87" s="255" t="s">
        <v>1994</v>
      </c>
      <c r="B87" s="54" t="s">
        <v>2124</v>
      </c>
      <c r="C87" s="223" t="str">
        <f t="shared" ref="C87:C88" si="8">SUBSTITUTE(SUBSTITUTE($C$1,"##NOM##",A87),"##TEXTE##",SUBSTITUTE(B87,"'","\'"))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D87" s="227" t="s">
        <v>2097</v>
      </c>
      <c r="E87" s="223" t="str">
        <f t="shared" ref="E87:E88" si="9">SUBSTITUTE(SUBSTITUTE($E$1,"##NOM##",A87),"##LOT##",SUBSTITUTE(D87,"'","\'"))</f>
        <v xml:space="preserve">Update SC_Systeme set Lot = 'COLLECTE' Where Nom = 'COLLECTE_ELEC';
</v>
      </c>
    </row>
    <row r="88" spans="1:5" s="223" customFormat="1" ht="16.5" customHeight="1" x14ac:dyDescent="0.25">
      <c r="A88" s="255" t="s">
        <v>2126</v>
      </c>
      <c r="B88" s="54" t="s">
        <v>2125</v>
      </c>
      <c r="C88" s="223" t="str">
        <f t="shared" si="8"/>
        <v>Update SC_Systeme set TexteDevis = '&lt;h3 class=\'nunito\'&gt;Fourniture et pose d\'une pompe de relevage incluant :&lt;/h3&gt;
&lt;ul class=\'nunito black\'&gt;
&lt;li&gt;pompe EBARA toutes eaux à roue vortex  (VOX #PR1_PUISSANCE#)&lt;/li&gt;
#PR1_TEXTE_BG#
&lt;li&gt;alarme intégrée avec signalisation visuelle et sonore&lt;/li&gt;
&lt;li&gt;boitier éléctrique avec protections adaptées&lt;/li&gt;
&lt;/ul&gt;
' Where Nom = 'COLLECTE_PR1_REL';</v>
      </c>
      <c r="D88" s="227" t="s">
        <v>2097</v>
      </c>
      <c r="E88" s="223" t="str">
        <f t="shared" si="9"/>
        <v xml:space="preserve">Update SC_Systeme set Lot = 'COLLECTE' Where Nom = 'COLLECTE_PR1_REL';
</v>
      </c>
    </row>
    <row r="89" spans="1:5" ht="16.5" customHeight="1" x14ac:dyDescent="0.25">
      <c r="A89" s="255" t="s">
        <v>2127</v>
      </c>
      <c r="B89" s="54" t="s">
        <v>2130</v>
      </c>
      <c r="C89" s="223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D89" s="227" t="s">
        <v>2097</v>
      </c>
      <c r="E89" s="223" t="str">
        <f t="shared" si="3"/>
        <v xml:space="preserve">Update SC_Systeme set Lot = 'COLLECTE' Where Nom = 'COLLECTE_ELEC_REL';
</v>
      </c>
    </row>
    <row r="90" spans="1:5" s="223" customFormat="1" ht="16.5" customHeight="1" x14ac:dyDescent="0.25">
      <c r="A90" s="255" t="s">
        <v>2148</v>
      </c>
      <c r="B90" s="54" t="s">
        <v>2155</v>
      </c>
      <c r="D90" s="227"/>
    </row>
    <row r="91" spans="1:5" ht="16.5" customHeight="1" x14ac:dyDescent="0.25">
      <c r="A91" s="255" t="s">
        <v>1997</v>
      </c>
      <c r="B91" s="54" t="s">
        <v>2113</v>
      </c>
      <c r="C91" s="223" t="str">
        <f t="shared" si="5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91" s="227" t="s">
        <v>2097</v>
      </c>
      <c r="E91" s="223" t="str">
        <f t="shared" si="3"/>
        <v xml:space="preserve">Update SC_Systeme set Lot = 'COLLECTE' Where Nom = 'COLLECTE_CHASSE';
</v>
      </c>
    </row>
    <row r="92" spans="1:5" ht="16.5" customHeight="1" x14ac:dyDescent="0.25">
      <c r="A92" s="255" t="s">
        <v>2034</v>
      </c>
      <c r="B92" s="54" t="s">
        <v>2049</v>
      </c>
      <c r="C92" s="223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92" s="227" t="s">
        <v>2098</v>
      </c>
      <c r="E92" s="223" t="str">
        <f t="shared" si="3"/>
        <v xml:space="preserve">Update SC_Systeme set Lot = 'EXUTOIRE' Where Nom = 'EXUTOIRE_E1';
</v>
      </c>
    </row>
    <row r="93" spans="1:5" ht="16.5" customHeight="1" x14ac:dyDescent="0.25">
      <c r="A93" s="255" t="s">
        <v>2035</v>
      </c>
      <c r="B93" s="54" t="s">
        <v>2050</v>
      </c>
      <c r="C93" s="223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93" s="227" t="s">
        <v>2098</v>
      </c>
      <c r="E93" s="223" t="str">
        <f t="shared" si="3"/>
        <v xml:space="preserve">Update SC_Systeme set Lot = 'EXUTOIRE' Where Nom = 'EXUTOIRE_E2';
</v>
      </c>
    </row>
    <row r="94" spans="1:5" ht="16.5" customHeight="1" x14ac:dyDescent="0.25">
      <c r="A94" s="255" t="s">
        <v>2036</v>
      </c>
      <c r="B94" s="54" t="s">
        <v>2051</v>
      </c>
      <c r="C94" s="223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94" s="227" t="s">
        <v>2098</v>
      </c>
      <c r="E94" s="223" t="str">
        <f t="shared" si="3"/>
        <v xml:space="preserve">Update SC_Systeme set Lot = 'EXUTOIRE' Where Nom = 'EXUTOIRE_E3';
</v>
      </c>
    </row>
    <row r="95" spans="1:5" ht="16.5" customHeight="1" x14ac:dyDescent="0.25">
      <c r="A95" s="255" t="s">
        <v>2037</v>
      </c>
      <c r="B95" s="54" t="s">
        <v>2114</v>
      </c>
      <c r="C95" s="223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95" s="227" t="s">
        <v>2098</v>
      </c>
      <c r="E95" s="223" t="str">
        <f t="shared" si="3"/>
        <v xml:space="preserve">Update SC_Systeme set Lot = 'EXUTOIRE' Where Nom = 'EXUTOIRE_PR2';
</v>
      </c>
    </row>
    <row r="96" spans="1:5" ht="16.5" customHeight="1" x14ac:dyDescent="0.25">
      <c r="A96" s="255" t="s">
        <v>2038</v>
      </c>
      <c r="B96" s="54" t="s">
        <v>2052</v>
      </c>
      <c r="C96" s="223" t="str">
        <f t="shared" si="5"/>
        <v>Update SC_Systeme set TexteDevis = '#REJET#' Where Nom = 'EXUTOIRE_REJET';</v>
      </c>
      <c r="D96" s="227" t="s">
        <v>2098</v>
      </c>
      <c r="E96" s="223" t="str">
        <f t="shared" si="3"/>
        <v xml:space="preserve">Update SC_Systeme set Lot = 'EXUTOIRE' Where Nom = 'EXUTOIRE_REJET';
</v>
      </c>
    </row>
    <row r="97" spans="1:5" ht="16.5" customHeight="1" x14ac:dyDescent="0.25">
      <c r="B97" s="54"/>
    </row>
    <row r="98" spans="1:5" s="57" customFormat="1" ht="16.5" customHeight="1" x14ac:dyDescent="0.25">
      <c r="A98" s="62"/>
      <c r="B98" s="63"/>
      <c r="D98" s="227"/>
      <c r="E98" s="223"/>
    </row>
    <row r="99" spans="1:5" ht="16.5" customHeight="1" x14ac:dyDescent="0.25">
      <c r="A99" s="62" t="s">
        <v>1101</v>
      </c>
      <c r="B99" s="63" t="s">
        <v>1103</v>
      </c>
      <c r="E99" s="223"/>
    </row>
    <row r="100" spans="1:5" ht="16.5" customHeight="1" x14ac:dyDescent="0.25">
      <c r="A100" s="62" t="s">
        <v>1102</v>
      </c>
      <c r="B100" s="63" t="s">
        <v>1104</v>
      </c>
      <c r="E100" s="223"/>
    </row>
    <row r="101" spans="1:5" ht="162.6" customHeight="1" x14ac:dyDescent="0.25">
      <c r="A101" s="292" t="s">
        <v>2214</v>
      </c>
      <c r="B101" s="191" t="s">
        <v>2227</v>
      </c>
    </row>
    <row r="102" spans="1:5" ht="16.5" customHeight="1" x14ac:dyDescent="0.25">
      <c r="A102" s="293" t="s">
        <v>2210</v>
      </c>
      <c r="B102" s="262" t="s">
        <v>2228</v>
      </c>
    </row>
    <row r="103" spans="1:5" ht="16.5" customHeight="1" x14ac:dyDescent="0.25">
      <c r="A103" s="293" t="s">
        <v>2213</v>
      </c>
      <c r="B103" s="262" t="s">
        <v>2229</v>
      </c>
    </row>
    <row r="104" spans="1:5" s="278" customFormat="1" ht="162.6" customHeight="1" x14ac:dyDescent="0.25">
      <c r="A104" s="292" t="s">
        <v>2230</v>
      </c>
      <c r="B104" s="191" t="s">
        <v>2231</v>
      </c>
      <c r="D104" s="227"/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26"/>
  <sheetViews>
    <sheetView tabSelected="1" topLeftCell="A596" zoomScale="70" zoomScaleNormal="70" workbookViewId="0">
      <selection activeCell="I625" sqref="I625"/>
    </sheetView>
  </sheetViews>
  <sheetFormatPr baseColWidth="10" defaultColWidth="11.42578125" defaultRowHeight="15" x14ac:dyDescent="0.25"/>
  <cols>
    <col min="1" max="1" width="11.42578125" style="80"/>
    <col min="2" max="2" width="63.5703125" style="81" customWidth="1"/>
    <col min="3" max="3" width="35.85546875" style="81" customWidth="1"/>
    <col min="4" max="4" width="25.140625" style="81" bestFit="1" customWidth="1"/>
    <col min="5" max="5" width="30.85546875" style="81" customWidth="1"/>
    <col min="6" max="6" width="15.28515625" style="80" customWidth="1"/>
    <col min="7" max="7" width="11.42578125" style="81"/>
    <col min="8" max="8" width="29.85546875" style="81" customWidth="1"/>
    <col min="9" max="9" width="16.85546875" style="81" customWidth="1"/>
    <col min="10" max="10" width="11.42578125" style="81"/>
    <col min="11" max="11" width="11.42578125" style="80"/>
    <col min="12" max="12" width="11.42578125" style="81"/>
    <col min="13" max="13" width="73.42578125" style="81" customWidth="1"/>
    <col min="14" max="16384" width="11.42578125" style="81"/>
  </cols>
  <sheetData>
    <row r="1" spans="1:17" x14ac:dyDescent="0.25">
      <c r="B1" s="81" t="s">
        <v>0</v>
      </c>
      <c r="C1" s="81" t="s">
        <v>744</v>
      </c>
      <c r="D1" s="81" t="s">
        <v>1</v>
      </c>
      <c r="E1" s="81" t="s">
        <v>348</v>
      </c>
      <c r="F1" s="80" t="s">
        <v>349</v>
      </c>
      <c r="G1" s="81" t="s">
        <v>350</v>
      </c>
      <c r="H1" s="81" t="s">
        <v>351</v>
      </c>
      <c r="I1" s="81" t="s">
        <v>352</v>
      </c>
      <c r="J1" s="81" t="s">
        <v>840</v>
      </c>
      <c r="L1" s="81" t="s">
        <v>1501</v>
      </c>
      <c r="M1" s="81" t="s">
        <v>1500</v>
      </c>
      <c r="P1" s="192" t="s">
        <v>1934</v>
      </c>
      <c r="Q1" s="81" t="s">
        <v>1943</v>
      </c>
    </row>
    <row r="2" spans="1:17" x14ac:dyDescent="0.25">
      <c r="A2" s="80">
        <v>2</v>
      </c>
      <c r="B2" s="100" t="s">
        <v>1293</v>
      </c>
      <c r="C2" s="217"/>
      <c r="D2" s="100" t="s">
        <v>1196</v>
      </c>
      <c r="E2" s="100" t="s">
        <v>295</v>
      </c>
      <c r="F2" s="80">
        <v>4.74</v>
      </c>
      <c r="G2" s="81" t="s">
        <v>8</v>
      </c>
      <c r="H2" s="81" t="s">
        <v>354</v>
      </c>
      <c r="I2" s="81">
        <v>4.74</v>
      </c>
      <c r="J2" s="89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80">
        <f>A2</f>
        <v>2</v>
      </c>
      <c r="L2" s="81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81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192">
        <v>0</v>
      </c>
      <c r="Q2" s="193" t="str">
        <f>IF(E2="SASKIT",SUBSTITUTE(SUBSTITUTE($Q$1,"#OBLIGATOIRE#",P2),"#LIGNE#",A2),"")</f>
        <v>Update SC_Matieres set Obligatoire = 0 where ligne = 2 ;</v>
      </c>
    </row>
    <row r="3" spans="1:17" x14ac:dyDescent="0.25">
      <c r="A3" s="80">
        <v>3</v>
      </c>
      <c r="B3" s="100" t="s">
        <v>1294</v>
      </c>
      <c r="C3" s="217"/>
      <c r="D3" s="100" t="s">
        <v>1196</v>
      </c>
      <c r="E3" s="100" t="s">
        <v>295</v>
      </c>
      <c r="F3" s="80">
        <v>6.11</v>
      </c>
      <c r="G3" s="81" t="s">
        <v>8</v>
      </c>
      <c r="H3" s="81" t="s">
        <v>354</v>
      </c>
      <c r="I3" s="81">
        <v>6.11</v>
      </c>
      <c r="J3" s="89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80">
        <f>A3</f>
        <v>3</v>
      </c>
      <c r="L3" s="81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81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192">
        <v>0</v>
      </c>
      <c r="Q3" s="193" t="str">
        <f t="shared" ref="Q3:Q66" si="3">IF(E3="SASKIT",SUBSTITUTE(SUBSTITUTE($Q$1,"#OBLIGATOIRE#",P3),"#LIGNE#",A3),"")</f>
        <v>Update SC_Matieres set Obligatoire = 0 where ligne = 3 ;</v>
      </c>
    </row>
    <row r="4" spans="1:17" x14ac:dyDescent="0.25">
      <c r="A4" s="80">
        <v>4</v>
      </c>
      <c r="B4" s="100" t="s">
        <v>1295</v>
      </c>
      <c r="C4" s="217"/>
      <c r="D4" s="100" t="s">
        <v>1196</v>
      </c>
      <c r="E4" s="100" t="s">
        <v>295</v>
      </c>
      <c r="F4" s="80">
        <v>5.18</v>
      </c>
      <c r="G4" s="81" t="s">
        <v>8</v>
      </c>
      <c r="H4" s="81" t="s">
        <v>354</v>
      </c>
      <c r="I4" s="81">
        <v>5.18</v>
      </c>
      <c r="J4" s="89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80">
        <f t="shared" ref="K4:K67" si="4">A4</f>
        <v>4</v>
      </c>
      <c r="L4" s="81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81" t="str">
        <f t="shared" si="2"/>
        <v/>
      </c>
      <c r="P4" s="192">
        <v>0</v>
      </c>
      <c r="Q4" s="193" t="str">
        <f t="shared" si="3"/>
        <v>Update SC_Matieres set Obligatoire = 0 where ligne = 4 ;</v>
      </c>
    </row>
    <row r="5" spans="1:17" x14ac:dyDescent="0.25">
      <c r="A5" s="80">
        <v>5</v>
      </c>
      <c r="B5" s="100" t="s">
        <v>1296</v>
      </c>
      <c r="C5" s="217"/>
      <c r="D5" s="100" t="s">
        <v>1196</v>
      </c>
      <c r="E5" s="100" t="s">
        <v>295</v>
      </c>
      <c r="F5" s="80">
        <v>7.02</v>
      </c>
      <c r="G5" s="81" t="s">
        <v>8</v>
      </c>
      <c r="H5" s="81" t="s">
        <v>354</v>
      </c>
      <c r="I5" s="81">
        <v>7.02</v>
      </c>
      <c r="J5" s="89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80">
        <f t="shared" si="4"/>
        <v>5</v>
      </c>
      <c r="L5" s="81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81" t="str">
        <f t="shared" si="2"/>
        <v/>
      </c>
      <c r="P5" s="192">
        <v>0</v>
      </c>
      <c r="Q5" s="193" t="str">
        <f t="shared" si="3"/>
        <v>Update SC_Matieres set Obligatoire = 0 where ligne = 5 ;</v>
      </c>
    </row>
    <row r="6" spans="1:17" x14ac:dyDescent="0.25">
      <c r="A6" s="80">
        <v>6</v>
      </c>
      <c r="B6" s="100" t="s">
        <v>1297</v>
      </c>
      <c r="C6" s="217"/>
      <c r="D6" s="100" t="s">
        <v>1196</v>
      </c>
      <c r="E6" s="100" t="s">
        <v>295</v>
      </c>
      <c r="F6" s="80">
        <v>2.93</v>
      </c>
      <c r="G6" s="81" t="s">
        <v>8</v>
      </c>
      <c r="H6" s="81" t="s">
        <v>354</v>
      </c>
      <c r="I6" s="81">
        <v>2.93</v>
      </c>
      <c r="J6" s="89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80">
        <f t="shared" si="4"/>
        <v>6</v>
      </c>
      <c r="L6" s="81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81" t="str">
        <f t="shared" si="2"/>
        <v/>
      </c>
      <c r="P6" s="192">
        <v>0</v>
      </c>
      <c r="Q6" s="193" t="str">
        <f t="shared" si="3"/>
        <v>Update SC_Matieres set Obligatoire = 0 where ligne = 6 ;</v>
      </c>
    </row>
    <row r="7" spans="1:17" x14ac:dyDescent="0.25">
      <c r="A7" s="80">
        <v>7</v>
      </c>
      <c r="B7" s="100" t="s">
        <v>1298</v>
      </c>
      <c r="C7" s="217"/>
      <c r="D7" s="100" t="s">
        <v>1196</v>
      </c>
      <c r="E7" s="100" t="s">
        <v>295</v>
      </c>
      <c r="F7" s="80">
        <v>3.56</v>
      </c>
      <c r="G7" s="81" t="s">
        <v>8</v>
      </c>
      <c r="H7" s="81" t="s">
        <v>354</v>
      </c>
      <c r="I7" s="81">
        <v>3.56</v>
      </c>
      <c r="J7" s="89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80">
        <f t="shared" si="4"/>
        <v>7</v>
      </c>
      <c r="L7" s="81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81" t="str">
        <f t="shared" si="2"/>
        <v/>
      </c>
      <c r="P7" s="192">
        <v>0</v>
      </c>
      <c r="Q7" s="193" t="str">
        <f t="shared" si="3"/>
        <v>Update SC_Matieres set Obligatoire = 0 where ligne = 7 ;</v>
      </c>
    </row>
    <row r="8" spans="1:17" x14ac:dyDescent="0.25">
      <c r="A8" s="80">
        <v>8</v>
      </c>
      <c r="B8" s="100" t="s">
        <v>1299</v>
      </c>
      <c r="C8" s="217"/>
      <c r="D8" s="100" t="s">
        <v>277</v>
      </c>
      <c r="E8" s="100" t="s">
        <v>353</v>
      </c>
      <c r="F8" s="80">
        <v>3.12</v>
      </c>
      <c r="G8" s="81" t="s">
        <v>8</v>
      </c>
      <c r="H8" s="81" t="s">
        <v>354</v>
      </c>
      <c r="I8" s="81">
        <v>3.12</v>
      </c>
      <c r="J8" s="89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80">
        <f t="shared" si="4"/>
        <v>8</v>
      </c>
      <c r="L8" s="81" t="str">
        <f t="shared" si="1"/>
        <v/>
      </c>
      <c r="M8" s="81" t="str">
        <f t="shared" si="2"/>
        <v>Update SC_Matieres set designation = 'COUDE 67°' where ligne = 8 ;</v>
      </c>
      <c r="P8" s="192">
        <v>0</v>
      </c>
      <c r="Q8" s="193" t="str">
        <f t="shared" si="3"/>
        <v/>
      </c>
    </row>
    <row r="9" spans="1:17" x14ac:dyDescent="0.25">
      <c r="A9" s="80">
        <v>9</v>
      </c>
      <c r="B9" s="100" t="s">
        <v>1300</v>
      </c>
      <c r="C9" s="217"/>
      <c r="D9" s="100" t="s">
        <v>1196</v>
      </c>
      <c r="E9" s="100" t="s">
        <v>295</v>
      </c>
      <c r="F9" s="80">
        <v>3.34</v>
      </c>
      <c r="G9" s="81" t="s">
        <v>8</v>
      </c>
      <c r="H9" s="81" t="s">
        <v>354</v>
      </c>
      <c r="I9" s="81">
        <v>3.34</v>
      </c>
      <c r="J9" s="8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80">
        <f t="shared" si="4"/>
        <v>9</v>
      </c>
      <c r="L9" s="81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81" t="str">
        <f t="shared" si="2"/>
        <v/>
      </c>
      <c r="P9" s="192">
        <v>0</v>
      </c>
      <c r="Q9" s="193" t="str">
        <f t="shared" si="3"/>
        <v>Update SC_Matieres set Obligatoire = 0 where ligne = 9 ;</v>
      </c>
    </row>
    <row r="10" spans="1:17" x14ac:dyDescent="0.25">
      <c r="A10" s="80">
        <v>10</v>
      </c>
      <c r="B10" s="100" t="s">
        <v>1301</v>
      </c>
      <c r="C10" s="217"/>
      <c r="D10" s="100" t="s">
        <v>1196</v>
      </c>
      <c r="E10" s="100" t="s">
        <v>295</v>
      </c>
      <c r="F10" s="80">
        <v>3.82</v>
      </c>
      <c r="G10" s="81" t="s">
        <v>8</v>
      </c>
      <c r="H10" s="81" t="s">
        <v>354</v>
      </c>
      <c r="I10" s="81">
        <v>3.82</v>
      </c>
      <c r="J10" s="89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80">
        <f t="shared" si="4"/>
        <v>10</v>
      </c>
      <c r="L10" s="81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81" t="str">
        <f t="shared" si="2"/>
        <v/>
      </c>
      <c r="P10" s="192">
        <v>0</v>
      </c>
      <c r="Q10" s="193" t="str">
        <f t="shared" si="3"/>
        <v>Update SC_Matieres set Obligatoire = 0 where ligne = 10 ;</v>
      </c>
    </row>
    <row r="11" spans="1:17" x14ac:dyDescent="0.25">
      <c r="A11" s="80">
        <v>11</v>
      </c>
      <c r="B11" s="100" t="s">
        <v>356</v>
      </c>
      <c r="C11" s="100"/>
      <c r="D11" s="100" t="s">
        <v>277</v>
      </c>
      <c r="E11" s="100" t="s">
        <v>353</v>
      </c>
      <c r="F11" s="80">
        <v>4.21</v>
      </c>
      <c r="G11" s="81" t="s">
        <v>8</v>
      </c>
      <c r="H11" s="81" t="s">
        <v>354</v>
      </c>
      <c r="I11" s="81">
        <v>4.21</v>
      </c>
      <c r="J11" s="89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80">
        <f t="shared" si="4"/>
        <v>11</v>
      </c>
      <c r="L11" s="81" t="str">
        <f t="shared" si="1"/>
        <v/>
      </c>
      <c r="M11" s="81" t="str">
        <f t="shared" si="2"/>
        <v>Update SC_Matieres set designation = 'T45° MF' where ligne = 11 ;</v>
      </c>
      <c r="P11" s="192">
        <v>0</v>
      </c>
      <c r="Q11" s="193" t="str">
        <f t="shared" si="3"/>
        <v/>
      </c>
    </row>
    <row r="12" spans="1:17" x14ac:dyDescent="0.25">
      <c r="A12" s="80">
        <v>12</v>
      </c>
      <c r="B12" s="100" t="s">
        <v>357</v>
      </c>
      <c r="C12" s="100"/>
      <c r="D12" s="100" t="s">
        <v>277</v>
      </c>
      <c r="E12" s="100" t="s">
        <v>353</v>
      </c>
      <c r="F12" s="80">
        <v>5.43</v>
      </c>
      <c r="G12" s="81" t="s">
        <v>8</v>
      </c>
      <c r="H12" s="81" t="s">
        <v>354</v>
      </c>
      <c r="I12" s="81">
        <v>5.43</v>
      </c>
      <c r="J12" s="89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80">
        <f t="shared" si="4"/>
        <v>12</v>
      </c>
      <c r="L12" s="81" t="str">
        <f t="shared" si="1"/>
        <v/>
      </c>
      <c r="M12" s="81" t="str">
        <f t="shared" si="2"/>
        <v>Update SC_Matieres set designation = 'T67° MF' where ligne = 12 ;</v>
      </c>
      <c r="P12" s="192">
        <v>0</v>
      </c>
      <c r="Q12" s="193" t="str">
        <f t="shared" si="3"/>
        <v/>
      </c>
    </row>
    <row r="13" spans="1:17" x14ac:dyDescent="0.25">
      <c r="A13" s="80">
        <v>13</v>
      </c>
      <c r="B13" s="100" t="s">
        <v>358</v>
      </c>
      <c r="C13" s="100"/>
      <c r="D13" s="100" t="s">
        <v>277</v>
      </c>
      <c r="E13" s="100" t="s">
        <v>353</v>
      </c>
      <c r="F13" s="80">
        <v>4.21</v>
      </c>
      <c r="G13" s="81" t="s">
        <v>8</v>
      </c>
      <c r="H13" s="81" t="s">
        <v>354</v>
      </c>
      <c r="I13" s="81">
        <v>4.21</v>
      </c>
      <c r="J13" s="89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80">
        <f t="shared" si="4"/>
        <v>13</v>
      </c>
      <c r="L13" s="81" t="str">
        <f t="shared" si="1"/>
        <v/>
      </c>
      <c r="M13" s="81" t="str">
        <f t="shared" si="2"/>
        <v>Update SC_Matieres set designation = 'T90° MF' where ligne = 13 ;</v>
      </c>
      <c r="P13" s="192">
        <v>0</v>
      </c>
      <c r="Q13" s="193" t="str">
        <f t="shared" si="3"/>
        <v/>
      </c>
    </row>
    <row r="14" spans="1:17" x14ac:dyDescent="0.25">
      <c r="A14" s="80">
        <v>14</v>
      </c>
      <c r="B14" s="100" t="s">
        <v>307</v>
      </c>
      <c r="C14" s="100"/>
      <c r="D14" s="100" t="s">
        <v>277</v>
      </c>
      <c r="E14" s="100" t="s">
        <v>353</v>
      </c>
      <c r="F14" s="80">
        <v>4.12</v>
      </c>
      <c r="G14" s="81" t="s">
        <v>8</v>
      </c>
      <c r="H14" s="81" t="s">
        <v>354</v>
      </c>
      <c r="I14" s="81">
        <v>4.12</v>
      </c>
      <c r="J14" s="89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80">
        <f t="shared" si="4"/>
        <v>14</v>
      </c>
      <c r="L14" s="81" t="str">
        <f t="shared" si="1"/>
        <v/>
      </c>
      <c r="M14" s="81" t="str">
        <f t="shared" si="2"/>
        <v>Update SC_Matieres set designation = 'T90° FF' where ligne = 14 ;</v>
      </c>
      <c r="P14" s="192">
        <v>0</v>
      </c>
      <c r="Q14" s="193" t="str">
        <f t="shared" si="3"/>
        <v/>
      </c>
    </row>
    <row r="15" spans="1:17" x14ac:dyDescent="0.25">
      <c r="A15" s="80">
        <v>15</v>
      </c>
      <c r="B15" s="100" t="s">
        <v>1302</v>
      </c>
      <c r="C15" s="100"/>
      <c r="D15" s="100" t="s">
        <v>277</v>
      </c>
      <c r="E15" s="100" t="s">
        <v>353</v>
      </c>
      <c r="F15" s="80">
        <v>1.49</v>
      </c>
      <c r="G15" s="81" t="s">
        <v>8</v>
      </c>
      <c r="H15" s="81" t="s">
        <v>354</v>
      </c>
      <c r="I15" s="81">
        <v>1.49</v>
      </c>
      <c r="J15" s="89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80">
        <f t="shared" si="4"/>
        <v>15</v>
      </c>
      <c r="L15" s="81" t="str">
        <f t="shared" si="1"/>
        <v/>
      </c>
      <c r="M15" s="81" t="str">
        <f t="shared" si="2"/>
        <v>Update SC_Matieres set designation = 'MANCHONS À BUTÉE' where ligne = 15 ;</v>
      </c>
      <c r="P15" s="192">
        <v>0</v>
      </c>
      <c r="Q15" s="193" t="str">
        <f t="shared" si="3"/>
        <v/>
      </c>
    </row>
    <row r="16" spans="1:17" x14ac:dyDescent="0.25">
      <c r="A16" s="80">
        <v>16</v>
      </c>
      <c r="B16" s="100" t="s">
        <v>1303</v>
      </c>
      <c r="C16" s="100"/>
      <c r="D16" s="100" t="s">
        <v>277</v>
      </c>
      <c r="E16" s="100" t="s">
        <v>353</v>
      </c>
      <c r="F16" s="80">
        <v>2.17</v>
      </c>
      <c r="G16" s="81" t="s">
        <v>8</v>
      </c>
      <c r="H16" s="81" t="s">
        <v>354</v>
      </c>
      <c r="I16" s="81">
        <v>2.17</v>
      </c>
      <c r="J16" s="89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80">
        <f t="shared" si="4"/>
        <v>16</v>
      </c>
      <c r="L16" s="81" t="str">
        <f t="shared" si="1"/>
        <v/>
      </c>
      <c r="M16" s="81" t="str">
        <f t="shared" si="2"/>
        <v>Update SC_Matieres set designation = 'COULISSE DIA 100' where ligne = 16 ;</v>
      </c>
      <c r="P16" s="192">
        <v>0</v>
      </c>
      <c r="Q16" s="193" t="str">
        <f t="shared" si="3"/>
        <v/>
      </c>
    </row>
    <row r="17" spans="1:17" x14ac:dyDescent="0.25">
      <c r="A17" s="80">
        <v>17</v>
      </c>
      <c r="B17" s="241" t="s">
        <v>1674</v>
      </c>
      <c r="C17" s="100"/>
      <c r="D17" s="100" t="s">
        <v>277</v>
      </c>
      <c r="E17" s="100" t="s">
        <v>353</v>
      </c>
      <c r="F17" s="80">
        <v>3.12</v>
      </c>
      <c r="G17" s="81" t="s">
        <v>8</v>
      </c>
      <c r="H17" s="81" t="s">
        <v>354</v>
      </c>
      <c r="I17" s="81">
        <v>3.12</v>
      </c>
      <c r="J17" s="89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80">
        <f t="shared" si="4"/>
        <v>17</v>
      </c>
      <c r="L17" s="81" t="str">
        <f t="shared" si="1"/>
        <v/>
      </c>
      <c r="M17" s="81" t="str">
        <f t="shared" si="2"/>
        <v>Update SC_Matieres set designation = 'TAMPON DE VISITE PVC DIAMETRE 100' where ligne = 17 ;</v>
      </c>
      <c r="P17" s="192">
        <v>0</v>
      </c>
      <c r="Q17" s="193" t="str">
        <f t="shared" si="3"/>
        <v/>
      </c>
    </row>
    <row r="18" spans="1:17" x14ac:dyDescent="0.25">
      <c r="A18" s="80">
        <v>18</v>
      </c>
      <c r="B18" s="100" t="s">
        <v>1237</v>
      </c>
      <c r="C18" s="100" t="s">
        <v>1238</v>
      </c>
      <c r="D18" s="100" t="s">
        <v>1291</v>
      </c>
      <c r="E18" s="100" t="s">
        <v>295</v>
      </c>
      <c r="F18" s="80">
        <v>1.7</v>
      </c>
      <c r="G18" s="81" t="s">
        <v>8</v>
      </c>
      <c r="H18" s="81" t="s">
        <v>354</v>
      </c>
      <c r="I18" s="81">
        <v>1.7</v>
      </c>
      <c r="J18" s="89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80">
        <f t="shared" si="4"/>
        <v>18</v>
      </c>
      <c r="L18" s="81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81" t="str">
        <f t="shared" si="2"/>
        <v/>
      </c>
      <c r="P18" s="192">
        <v>0</v>
      </c>
      <c r="Q18" s="193" t="str">
        <f t="shared" si="3"/>
        <v>Update SC_Matieres set Obligatoire = 0 where ligne = 18 ;</v>
      </c>
    </row>
    <row r="19" spans="1:17" x14ac:dyDescent="0.25">
      <c r="A19" s="80">
        <v>19</v>
      </c>
      <c r="B19" s="100" t="s">
        <v>1304</v>
      </c>
      <c r="C19" s="100" t="s">
        <v>1292</v>
      </c>
      <c r="D19" s="100" t="s">
        <v>1196</v>
      </c>
      <c r="E19" s="100" t="s">
        <v>295</v>
      </c>
      <c r="F19" s="80">
        <v>1.76</v>
      </c>
      <c r="G19" s="81" t="s">
        <v>8</v>
      </c>
      <c r="H19" s="81" t="s">
        <v>354</v>
      </c>
      <c r="I19" s="81">
        <v>1.76</v>
      </c>
      <c r="J19" s="8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80">
        <f t="shared" si="4"/>
        <v>19</v>
      </c>
      <c r="L19" s="81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81" t="str">
        <f t="shared" si="2"/>
        <v/>
      </c>
      <c r="P19" s="192">
        <v>0</v>
      </c>
      <c r="Q19" s="193" t="str">
        <f t="shared" si="3"/>
        <v>Update SC_Matieres set Obligatoire = 0 where ligne = 19 ;</v>
      </c>
    </row>
    <row r="20" spans="1:17" x14ac:dyDescent="0.25">
      <c r="A20" s="80">
        <v>20</v>
      </c>
      <c r="B20" s="100" t="s">
        <v>360</v>
      </c>
      <c r="C20" s="100"/>
      <c r="D20" s="100" t="s">
        <v>359</v>
      </c>
      <c r="E20" s="100" t="s">
        <v>353</v>
      </c>
      <c r="F20" s="80">
        <v>2.62</v>
      </c>
      <c r="G20" s="81" t="s">
        <v>8</v>
      </c>
      <c r="H20" s="81" t="s">
        <v>354</v>
      </c>
      <c r="I20" s="81">
        <v>2.62</v>
      </c>
      <c r="J20" s="89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80">
        <f t="shared" si="4"/>
        <v>20</v>
      </c>
      <c r="L20" s="81" t="str">
        <f t="shared" si="1"/>
        <v/>
      </c>
      <c r="M20" s="81" t="str">
        <f t="shared" si="2"/>
        <v>Update SC_Matieres set designation = 'T 90°' where ligne = 20 ;</v>
      </c>
      <c r="P20" s="192">
        <v>0</v>
      </c>
      <c r="Q20" s="193" t="str">
        <f t="shared" si="3"/>
        <v/>
      </c>
    </row>
    <row r="21" spans="1:17" x14ac:dyDescent="0.25">
      <c r="A21" s="80">
        <v>21</v>
      </c>
      <c r="B21" s="100" t="s">
        <v>1305</v>
      </c>
      <c r="C21" s="100"/>
      <c r="D21" s="100" t="s">
        <v>359</v>
      </c>
      <c r="E21" s="100" t="s">
        <v>353</v>
      </c>
      <c r="F21" s="80">
        <v>5.85</v>
      </c>
      <c r="G21" s="81" t="s">
        <v>8</v>
      </c>
      <c r="H21" s="81" t="s">
        <v>354</v>
      </c>
      <c r="I21" s="81">
        <v>5.85</v>
      </c>
      <c r="J21" s="89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80">
        <f t="shared" si="4"/>
        <v>21</v>
      </c>
      <c r="L21" s="81" t="str">
        <f t="shared" si="1"/>
        <v/>
      </c>
      <c r="M21" s="81" t="str">
        <f t="shared" si="2"/>
        <v>Update SC_Matieres set designation = 'BARRE PVC DIA 50' where ligne = 21 ;</v>
      </c>
      <c r="P21" s="192">
        <v>0</v>
      </c>
      <c r="Q21" s="193" t="str">
        <f t="shared" si="3"/>
        <v/>
      </c>
    </row>
    <row r="22" spans="1:17" x14ac:dyDescent="0.25">
      <c r="A22" s="80">
        <v>22</v>
      </c>
      <c r="B22" s="100" t="s">
        <v>1306</v>
      </c>
      <c r="C22" s="100"/>
      <c r="D22" s="100" t="s">
        <v>359</v>
      </c>
      <c r="E22" s="100" t="s">
        <v>353</v>
      </c>
      <c r="F22" s="80">
        <v>1.36</v>
      </c>
      <c r="G22" s="81" t="s">
        <v>8</v>
      </c>
      <c r="H22" s="81" t="s">
        <v>354</v>
      </c>
      <c r="I22" s="81">
        <v>1.36</v>
      </c>
      <c r="J22" s="89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80">
        <f t="shared" si="4"/>
        <v>22</v>
      </c>
      <c r="L22" s="81" t="str">
        <f t="shared" si="1"/>
        <v/>
      </c>
      <c r="M22" s="81" t="str">
        <f t="shared" si="2"/>
        <v>Update SC_Matieres set designation = 'RÉDUCTION 63/50' where ligne = 22 ;</v>
      </c>
      <c r="P22" s="192">
        <v>0</v>
      </c>
      <c r="Q22" s="193" t="str">
        <f t="shared" si="3"/>
        <v/>
      </c>
    </row>
    <row r="23" spans="1:17" x14ac:dyDescent="0.25">
      <c r="A23" s="80">
        <v>23</v>
      </c>
      <c r="B23" s="100" t="s">
        <v>1307</v>
      </c>
      <c r="C23" s="100"/>
      <c r="D23" s="100" t="s">
        <v>359</v>
      </c>
      <c r="E23" s="100" t="s">
        <v>353</v>
      </c>
      <c r="F23" s="80">
        <v>2.36</v>
      </c>
      <c r="G23" s="81" t="s">
        <v>8</v>
      </c>
      <c r="H23" s="81" t="s">
        <v>354</v>
      </c>
      <c r="I23" s="81">
        <v>2.36</v>
      </c>
      <c r="J23" s="89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80">
        <f t="shared" si="4"/>
        <v>23</v>
      </c>
      <c r="L23" s="81" t="str">
        <f t="shared" si="1"/>
        <v/>
      </c>
      <c r="M23" s="81" t="str">
        <f t="shared" si="2"/>
        <v>Update SC_Matieres set designation = 'MANCHON PRESSION 50' where ligne = 23 ;</v>
      </c>
      <c r="P23" s="192">
        <v>0</v>
      </c>
      <c r="Q23" s="193" t="str">
        <f t="shared" si="3"/>
        <v/>
      </c>
    </row>
    <row r="24" spans="1:17" x14ac:dyDescent="0.25">
      <c r="A24" s="80">
        <v>24</v>
      </c>
      <c r="B24" s="100" t="s">
        <v>1308</v>
      </c>
      <c r="C24" s="100"/>
      <c r="D24" s="100" t="s">
        <v>359</v>
      </c>
      <c r="E24" s="100" t="s">
        <v>353</v>
      </c>
      <c r="F24" s="80">
        <v>2.36</v>
      </c>
      <c r="G24" s="81" t="s">
        <v>8</v>
      </c>
      <c r="H24" s="81" t="s">
        <v>354</v>
      </c>
      <c r="I24" s="81">
        <v>2.36</v>
      </c>
      <c r="J24" s="89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80">
        <f t="shared" si="4"/>
        <v>24</v>
      </c>
      <c r="L24" s="81" t="str">
        <f t="shared" si="1"/>
        <v/>
      </c>
      <c r="M24" s="81" t="str">
        <f t="shared" si="2"/>
        <v>Update SC_Matieres set designation = 'BOUCHON PRESSION 50' where ligne = 24 ;</v>
      </c>
      <c r="P24" s="192">
        <v>0</v>
      </c>
      <c r="Q24" s="193" t="str">
        <f t="shared" si="3"/>
        <v/>
      </c>
    </row>
    <row r="25" spans="1:17" x14ac:dyDescent="0.25">
      <c r="A25" s="80">
        <v>25</v>
      </c>
      <c r="B25" s="100" t="s">
        <v>361</v>
      </c>
      <c r="C25" s="81" t="s">
        <v>785</v>
      </c>
      <c r="D25" s="81" t="s">
        <v>282</v>
      </c>
      <c r="E25" s="81" t="s">
        <v>295</v>
      </c>
      <c r="F25" s="80">
        <v>6.02</v>
      </c>
      <c r="G25" s="81" t="s">
        <v>8</v>
      </c>
      <c r="H25" s="81" t="s">
        <v>354</v>
      </c>
      <c r="I25" s="81" t="s">
        <v>579</v>
      </c>
      <c r="J25" s="89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80">
        <f t="shared" si="4"/>
        <v>25</v>
      </c>
      <c r="L25" s="81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81" t="str">
        <f t="shared" si="2"/>
        <v/>
      </c>
      <c r="P25" s="192">
        <v>0</v>
      </c>
      <c r="Q25" s="193" t="str">
        <f t="shared" si="3"/>
        <v>Update SC_Matieres set Obligatoire = 0 where ligne = 25 ;</v>
      </c>
    </row>
    <row r="26" spans="1:17" x14ac:dyDescent="0.25">
      <c r="A26" s="80">
        <v>26</v>
      </c>
      <c r="B26" s="100" t="s">
        <v>362</v>
      </c>
      <c r="C26" s="81" t="s">
        <v>786</v>
      </c>
      <c r="D26" s="81" t="s">
        <v>282</v>
      </c>
      <c r="E26" s="81" t="s">
        <v>295</v>
      </c>
      <c r="F26" s="80">
        <v>6.08</v>
      </c>
      <c r="G26" s="81" t="s">
        <v>8</v>
      </c>
      <c r="H26" s="81" t="s">
        <v>354</v>
      </c>
      <c r="I26" s="81" t="s">
        <v>579</v>
      </c>
      <c r="J26" s="89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80">
        <f t="shared" si="4"/>
        <v>26</v>
      </c>
      <c r="L26" s="81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81" t="str">
        <f t="shared" si="2"/>
        <v/>
      </c>
      <c r="P26" s="192">
        <v>0</v>
      </c>
      <c r="Q26" s="193" t="str">
        <f t="shared" si="3"/>
        <v>Update SC_Matieres set Obligatoire = 0 where ligne = 26 ;</v>
      </c>
    </row>
    <row r="27" spans="1:17" x14ac:dyDescent="0.25">
      <c r="A27" s="80">
        <v>27</v>
      </c>
      <c r="B27" s="100" t="s">
        <v>363</v>
      </c>
      <c r="C27" s="81" t="s">
        <v>784</v>
      </c>
      <c r="D27" s="81" t="s">
        <v>282</v>
      </c>
      <c r="E27" s="81" t="s">
        <v>295</v>
      </c>
      <c r="F27" s="80">
        <v>2.84</v>
      </c>
      <c r="G27" s="81" t="s">
        <v>8</v>
      </c>
      <c r="H27" s="81" t="s">
        <v>354</v>
      </c>
      <c r="I27" s="81" t="s">
        <v>579</v>
      </c>
      <c r="J27" s="89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80">
        <f t="shared" si="4"/>
        <v>27</v>
      </c>
      <c r="L27" s="81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81" t="str">
        <f t="shared" si="2"/>
        <v/>
      </c>
      <c r="P27" s="192">
        <v>0</v>
      </c>
      <c r="Q27" s="193" t="str">
        <f t="shared" si="3"/>
        <v>Update SC_Matieres set Obligatoire = 0 where ligne = 27 ;</v>
      </c>
    </row>
    <row r="28" spans="1:17" x14ac:dyDescent="0.25">
      <c r="A28" s="80">
        <v>28</v>
      </c>
      <c r="B28" s="100" t="s">
        <v>1309</v>
      </c>
      <c r="C28" s="81" t="s">
        <v>775</v>
      </c>
      <c r="D28" s="81" t="s">
        <v>282</v>
      </c>
      <c r="E28" s="81" t="s">
        <v>295</v>
      </c>
      <c r="F28" s="80">
        <v>3.2</v>
      </c>
      <c r="G28" s="81" t="s">
        <v>8</v>
      </c>
      <c r="H28" s="81" t="s">
        <v>354</v>
      </c>
      <c r="I28" s="81" t="s">
        <v>579</v>
      </c>
      <c r="J28" s="89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80">
        <f t="shared" si="4"/>
        <v>28</v>
      </c>
      <c r="L28" s="81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81" t="str">
        <f t="shared" si="2"/>
        <v/>
      </c>
      <c r="P28" s="192">
        <v>0</v>
      </c>
      <c r="Q28" s="193" t="str">
        <f t="shared" si="3"/>
        <v>Update SC_Matieres set Obligatoire = 0 where ligne = 28 ;</v>
      </c>
    </row>
    <row r="29" spans="1:17" x14ac:dyDescent="0.25">
      <c r="A29" s="80">
        <v>29</v>
      </c>
      <c r="B29" s="100" t="s">
        <v>364</v>
      </c>
      <c r="C29" s="81" t="s">
        <v>782</v>
      </c>
      <c r="D29" s="81" t="s">
        <v>282</v>
      </c>
      <c r="E29" s="81" t="s">
        <v>295</v>
      </c>
      <c r="F29" s="80">
        <v>1.1200000000000001</v>
      </c>
      <c r="G29" s="81" t="s">
        <v>42</v>
      </c>
      <c r="I29" s="81" t="s">
        <v>579</v>
      </c>
      <c r="J29" s="8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80">
        <f t="shared" si="4"/>
        <v>29</v>
      </c>
      <c r="L29" s="81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81" t="str">
        <f t="shared" si="2"/>
        <v/>
      </c>
      <c r="P29" s="192">
        <v>0</v>
      </c>
      <c r="Q29" s="193" t="str">
        <f t="shared" si="3"/>
        <v>Update SC_Matieres set Obligatoire = 0 where ligne = 29 ;</v>
      </c>
    </row>
    <row r="30" spans="1:17" x14ac:dyDescent="0.25">
      <c r="A30" s="80">
        <v>30</v>
      </c>
      <c r="B30" s="100" t="s">
        <v>365</v>
      </c>
      <c r="C30" s="81" t="s">
        <v>783</v>
      </c>
      <c r="D30" s="81" t="s">
        <v>282</v>
      </c>
      <c r="E30" s="81" t="s">
        <v>295</v>
      </c>
      <c r="F30" s="80">
        <v>3.25</v>
      </c>
      <c r="G30" s="81" t="s">
        <v>8</v>
      </c>
      <c r="H30" s="81" t="s">
        <v>354</v>
      </c>
      <c r="I30" s="81" t="s">
        <v>579</v>
      </c>
      <c r="J30" s="89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80">
        <f t="shared" si="4"/>
        <v>30</v>
      </c>
      <c r="L30" s="81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81" t="str">
        <f t="shared" si="2"/>
        <v/>
      </c>
      <c r="P30" s="192">
        <v>0</v>
      </c>
      <c r="Q30" s="193" t="str">
        <f t="shared" si="3"/>
        <v>Update SC_Matieres set Obligatoire = 0 where ligne = 30 ;</v>
      </c>
    </row>
    <row r="31" spans="1:17" x14ac:dyDescent="0.25">
      <c r="A31" s="80">
        <v>31</v>
      </c>
      <c r="B31" s="100" t="s">
        <v>366</v>
      </c>
      <c r="C31" s="81" t="s">
        <v>779</v>
      </c>
      <c r="D31" s="81" t="s">
        <v>282</v>
      </c>
      <c r="E31" s="81" t="s">
        <v>295</v>
      </c>
      <c r="F31" s="80">
        <v>3.99</v>
      </c>
      <c r="G31" s="81" t="s">
        <v>8</v>
      </c>
      <c r="H31" s="81" t="s">
        <v>354</v>
      </c>
      <c r="I31" s="81" t="s">
        <v>579</v>
      </c>
      <c r="J31" s="89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80">
        <f t="shared" si="4"/>
        <v>31</v>
      </c>
      <c r="L31" s="81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81" t="str">
        <f t="shared" si="2"/>
        <v/>
      </c>
      <c r="P31" s="192">
        <v>0</v>
      </c>
      <c r="Q31" s="193" t="str">
        <f t="shared" si="3"/>
        <v>Update SC_Matieres set Obligatoire = 0 where ligne = 31 ;</v>
      </c>
    </row>
    <row r="32" spans="1:17" x14ac:dyDescent="0.25">
      <c r="A32" s="80">
        <v>32</v>
      </c>
      <c r="B32" s="100" t="s">
        <v>367</v>
      </c>
      <c r="C32" s="81" t="s">
        <v>776</v>
      </c>
      <c r="D32" s="81" t="s">
        <v>282</v>
      </c>
      <c r="E32" s="81" t="s">
        <v>295</v>
      </c>
      <c r="F32" s="80">
        <v>4.3600000000000003</v>
      </c>
      <c r="G32" s="81" t="s">
        <v>8</v>
      </c>
      <c r="H32" s="81" t="s">
        <v>354</v>
      </c>
      <c r="I32" s="81" t="s">
        <v>579</v>
      </c>
      <c r="J32" s="89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80">
        <f t="shared" si="4"/>
        <v>32</v>
      </c>
      <c r="L32" s="81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81" t="str">
        <f t="shared" si="2"/>
        <v/>
      </c>
      <c r="P32" s="192">
        <v>0</v>
      </c>
      <c r="Q32" s="193" t="str">
        <f t="shared" si="3"/>
        <v>Update SC_Matieres set Obligatoire = 0 where ligne = 32 ;</v>
      </c>
    </row>
    <row r="33" spans="1:17" s="233" customFormat="1" x14ac:dyDescent="0.25">
      <c r="A33" s="232">
        <v>33</v>
      </c>
      <c r="B33" s="236" t="s">
        <v>368</v>
      </c>
      <c r="C33" s="233" t="s">
        <v>777</v>
      </c>
      <c r="D33" s="233" t="s">
        <v>282</v>
      </c>
      <c r="E33" s="233" t="s">
        <v>295</v>
      </c>
      <c r="F33" s="232">
        <v>4.42</v>
      </c>
      <c r="G33" s="233" t="s">
        <v>8</v>
      </c>
      <c r="H33" s="233" t="s">
        <v>354</v>
      </c>
      <c r="I33" s="233" t="s">
        <v>579</v>
      </c>
      <c r="J33" s="235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32">
        <f t="shared" si="4"/>
        <v>33</v>
      </c>
      <c r="L33" s="233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33" t="str">
        <f t="shared" si="2"/>
        <v/>
      </c>
      <c r="P33" s="246">
        <v>0</v>
      </c>
      <c r="Q33" s="233" t="str">
        <f t="shared" si="3"/>
        <v>Update SC_Matieres set Obligatoire = 0 where ligne = 33 ;</v>
      </c>
    </row>
    <row r="34" spans="1:17" s="233" customFormat="1" x14ac:dyDescent="0.25">
      <c r="A34" s="232">
        <v>34</v>
      </c>
      <c r="B34" s="236" t="s">
        <v>1882</v>
      </c>
      <c r="C34" s="233" t="s">
        <v>778</v>
      </c>
      <c r="D34" s="233" t="s">
        <v>282</v>
      </c>
      <c r="E34" s="233" t="s">
        <v>295</v>
      </c>
      <c r="F34" s="232">
        <v>4.42</v>
      </c>
      <c r="G34" s="233" t="s">
        <v>8</v>
      </c>
      <c r="H34" s="233" t="s">
        <v>354</v>
      </c>
      <c r="I34" s="233" t="s">
        <v>579</v>
      </c>
      <c r="J34" s="235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32">
        <f t="shared" si="4"/>
        <v>34</v>
      </c>
      <c r="L34" s="233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33" t="str">
        <f t="shared" si="2"/>
        <v/>
      </c>
      <c r="P34" s="246">
        <v>0</v>
      </c>
      <c r="Q34" s="233" t="str">
        <f t="shared" si="3"/>
        <v>Update SC_Matieres set Obligatoire = 0 where ligne = 34 ;</v>
      </c>
    </row>
    <row r="35" spans="1:17" x14ac:dyDescent="0.25">
      <c r="A35" s="80">
        <v>35</v>
      </c>
      <c r="B35" s="100" t="s">
        <v>369</v>
      </c>
      <c r="C35" s="81" t="s">
        <v>781</v>
      </c>
      <c r="D35" s="81" t="s">
        <v>282</v>
      </c>
      <c r="E35" s="81" t="s">
        <v>295</v>
      </c>
      <c r="F35" s="80">
        <v>5.03</v>
      </c>
      <c r="G35" s="81" t="s">
        <v>8</v>
      </c>
      <c r="H35" s="81" t="s">
        <v>354</v>
      </c>
      <c r="I35" s="81" t="s">
        <v>579</v>
      </c>
      <c r="J35" s="89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80">
        <f t="shared" si="4"/>
        <v>35</v>
      </c>
      <c r="L35" s="81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81" t="str">
        <f t="shared" si="2"/>
        <v/>
      </c>
      <c r="P35" s="192">
        <v>0</v>
      </c>
      <c r="Q35" s="193" t="str">
        <f t="shared" si="3"/>
        <v>Update SC_Matieres set Obligatoire = 0 where ligne = 35 ;</v>
      </c>
    </row>
    <row r="36" spans="1:17" x14ac:dyDescent="0.25">
      <c r="A36" s="80">
        <v>36</v>
      </c>
      <c r="B36" s="100" t="s">
        <v>370</v>
      </c>
      <c r="C36" s="81" t="s">
        <v>780</v>
      </c>
      <c r="D36" s="81" t="s">
        <v>282</v>
      </c>
      <c r="E36" s="81" t="s">
        <v>295</v>
      </c>
      <c r="F36" s="80">
        <v>5.43</v>
      </c>
      <c r="G36" s="81" t="s">
        <v>8</v>
      </c>
      <c r="H36" s="81" t="s">
        <v>354</v>
      </c>
      <c r="I36" s="81" t="s">
        <v>579</v>
      </c>
      <c r="J36" s="89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80">
        <f t="shared" si="4"/>
        <v>36</v>
      </c>
      <c r="L36" s="81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81" t="str">
        <f t="shared" si="2"/>
        <v/>
      </c>
      <c r="P36" s="192">
        <v>0</v>
      </c>
      <c r="Q36" s="193" t="str">
        <f t="shared" si="3"/>
        <v>Update SC_Matieres set Obligatoire = 0 where ligne = 36 ;</v>
      </c>
    </row>
    <row r="37" spans="1:17" x14ac:dyDescent="0.25">
      <c r="A37" s="80">
        <v>37</v>
      </c>
      <c r="B37" s="100" t="s">
        <v>371</v>
      </c>
      <c r="C37" s="81" t="s">
        <v>794</v>
      </c>
      <c r="D37" s="81" t="s">
        <v>282</v>
      </c>
      <c r="E37" s="81" t="s">
        <v>295</v>
      </c>
      <c r="F37" s="80">
        <v>6.72</v>
      </c>
      <c r="G37" s="81" t="s">
        <v>8</v>
      </c>
      <c r="H37" s="81" t="s">
        <v>354</v>
      </c>
      <c r="I37" s="81" t="s">
        <v>579</v>
      </c>
      <c r="J37" s="89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80">
        <f t="shared" si="4"/>
        <v>37</v>
      </c>
      <c r="L37" s="81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81" t="str">
        <f t="shared" si="2"/>
        <v/>
      </c>
      <c r="P37" s="192">
        <v>0</v>
      </c>
      <c r="Q37" s="193" t="str">
        <f t="shared" si="3"/>
        <v>Update SC_Matieres set Obligatoire = 0 where ligne = 37 ;</v>
      </c>
    </row>
    <row r="38" spans="1:17" x14ac:dyDescent="0.25">
      <c r="A38" s="80">
        <v>38</v>
      </c>
      <c r="B38" s="100" t="s">
        <v>372</v>
      </c>
      <c r="C38" s="81" t="s">
        <v>792</v>
      </c>
      <c r="D38" s="81" t="s">
        <v>282</v>
      </c>
      <c r="E38" s="81" t="s">
        <v>295</v>
      </c>
      <c r="F38" s="80">
        <v>19.89</v>
      </c>
      <c r="G38" s="81" t="s">
        <v>8</v>
      </c>
      <c r="H38" s="81" t="s">
        <v>354</v>
      </c>
      <c r="I38" s="81" t="s">
        <v>579</v>
      </c>
      <c r="J38" s="89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80">
        <f t="shared" si="4"/>
        <v>38</v>
      </c>
      <c r="L38" s="81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81" t="str">
        <f t="shared" si="2"/>
        <v/>
      </c>
      <c r="P38" s="192">
        <v>0</v>
      </c>
      <c r="Q38" s="193" t="str">
        <f t="shared" si="3"/>
        <v>Update SC_Matieres set Obligatoire = 0 where ligne = 38 ;</v>
      </c>
    </row>
    <row r="39" spans="1:17" x14ac:dyDescent="0.25">
      <c r="A39" s="80">
        <v>39</v>
      </c>
      <c r="B39" s="100" t="s">
        <v>373</v>
      </c>
      <c r="C39" s="81" t="s">
        <v>793</v>
      </c>
      <c r="D39" s="81" t="s">
        <v>282</v>
      </c>
      <c r="E39" s="81" t="s">
        <v>295</v>
      </c>
      <c r="F39" s="80">
        <v>29.12</v>
      </c>
      <c r="G39" s="81" t="s">
        <v>8</v>
      </c>
      <c r="H39" s="81" t="s">
        <v>354</v>
      </c>
      <c r="I39" s="81" t="s">
        <v>579</v>
      </c>
      <c r="J39" s="8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80">
        <f t="shared" si="4"/>
        <v>39</v>
      </c>
      <c r="L39" s="81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81" t="str">
        <f t="shared" si="2"/>
        <v/>
      </c>
      <c r="P39" s="192">
        <v>0</v>
      </c>
      <c r="Q39" s="193" t="str">
        <f t="shared" si="3"/>
        <v>Update SC_Matieres set Obligatoire = 0 where ligne = 39 ;</v>
      </c>
    </row>
    <row r="40" spans="1:17" x14ac:dyDescent="0.25">
      <c r="A40" s="80">
        <v>40</v>
      </c>
      <c r="B40" s="100" t="s">
        <v>374</v>
      </c>
      <c r="C40" s="81" t="s">
        <v>789</v>
      </c>
      <c r="D40" s="81" t="s">
        <v>282</v>
      </c>
      <c r="E40" s="81" t="s">
        <v>295</v>
      </c>
      <c r="F40" s="80">
        <v>73.67</v>
      </c>
      <c r="G40" s="81" t="s">
        <v>8</v>
      </c>
      <c r="H40" s="81" t="s">
        <v>354</v>
      </c>
      <c r="I40" s="81" t="s">
        <v>579</v>
      </c>
      <c r="J40" s="81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80">
        <f t="shared" si="4"/>
        <v>40</v>
      </c>
      <c r="L40" s="81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81" t="str">
        <f t="shared" si="2"/>
        <v/>
      </c>
      <c r="P40" s="192">
        <v>0</v>
      </c>
      <c r="Q40" s="193" t="str">
        <f t="shared" si="3"/>
        <v>Update SC_Matieres set Obligatoire = 0 where ligne = 40 ;</v>
      </c>
    </row>
    <row r="41" spans="1:17" x14ac:dyDescent="0.25">
      <c r="A41" s="80">
        <v>41</v>
      </c>
      <c r="B41" s="100" t="s">
        <v>375</v>
      </c>
      <c r="C41" s="81" t="s">
        <v>791</v>
      </c>
      <c r="D41" s="81" t="s">
        <v>282</v>
      </c>
      <c r="E41" s="81" t="s">
        <v>295</v>
      </c>
      <c r="F41" s="80">
        <v>76.38</v>
      </c>
      <c r="G41" s="81" t="s">
        <v>8</v>
      </c>
      <c r="H41" s="81" t="s">
        <v>354</v>
      </c>
      <c r="I41" s="81" t="s">
        <v>579</v>
      </c>
      <c r="J41" s="81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80">
        <f t="shared" si="4"/>
        <v>41</v>
      </c>
      <c r="L41" s="81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81" t="str">
        <f t="shared" si="2"/>
        <v/>
      </c>
      <c r="P41" s="192">
        <v>0</v>
      </c>
      <c r="Q41" s="193" t="str">
        <f t="shared" si="3"/>
        <v>Update SC_Matieres set Obligatoire = 0 where ligne = 41 ;</v>
      </c>
    </row>
    <row r="42" spans="1:17" x14ac:dyDescent="0.25">
      <c r="A42" s="80">
        <v>42</v>
      </c>
      <c r="B42" s="100" t="s">
        <v>376</v>
      </c>
      <c r="C42" s="81" t="s">
        <v>790</v>
      </c>
      <c r="D42" s="81" t="s">
        <v>282</v>
      </c>
      <c r="E42" s="81" t="s">
        <v>295</v>
      </c>
      <c r="F42" s="80">
        <v>91.45</v>
      </c>
      <c r="G42" s="81" t="s">
        <v>8</v>
      </c>
      <c r="H42" s="81" t="s">
        <v>354</v>
      </c>
      <c r="I42" s="81" t="s">
        <v>579</v>
      </c>
      <c r="J42" s="81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80">
        <f t="shared" si="4"/>
        <v>42</v>
      </c>
      <c r="L42" s="81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81" t="str">
        <f t="shared" si="2"/>
        <v/>
      </c>
      <c r="P42" s="192">
        <v>0</v>
      </c>
      <c r="Q42" s="193" t="str">
        <f t="shared" si="3"/>
        <v>Update SC_Matieres set Obligatoire = 0 where ligne = 42 ;</v>
      </c>
    </row>
    <row r="43" spans="1:17" x14ac:dyDescent="0.25">
      <c r="A43" s="80">
        <v>43</v>
      </c>
      <c r="B43" s="100" t="s">
        <v>377</v>
      </c>
      <c r="C43" s="81" t="s">
        <v>787</v>
      </c>
      <c r="D43" s="81" t="s">
        <v>282</v>
      </c>
      <c r="E43" s="81" t="s">
        <v>295</v>
      </c>
      <c r="F43" s="80">
        <v>522</v>
      </c>
      <c r="G43" s="81" t="s">
        <v>8</v>
      </c>
      <c r="H43" s="81" t="s">
        <v>354</v>
      </c>
      <c r="I43" s="81" t="s">
        <v>579</v>
      </c>
      <c r="J43" s="81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80">
        <f t="shared" si="4"/>
        <v>43</v>
      </c>
      <c r="L43" s="81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81" t="str">
        <f t="shared" si="2"/>
        <v/>
      </c>
      <c r="P43" s="192">
        <v>0</v>
      </c>
      <c r="Q43" s="193" t="str">
        <f t="shared" si="3"/>
        <v>Update SC_Matieres set Obligatoire = 0 where ligne = 43 ;</v>
      </c>
    </row>
    <row r="44" spans="1:17" x14ac:dyDescent="0.25">
      <c r="A44" s="80">
        <v>44</v>
      </c>
      <c r="B44" s="100" t="s">
        <v>378</v>
      </c>
      <c r="C44" s="81" t="s">
        <v>788</v>
      </c>
      <c r="D44" s="81" t="s">
        <v>282</v>
      </c>
      <c r="E44" s="81" t="s">
        <v>295</v>
      </c>
      <c r="F44" s="80">
        <v>549</v>
      </c>
      <c r="G44" s="81" t="s">
        <v>8</v>
      </c>
      <c r="H44" s="81" t="s">
        <v>354</v>
      </c>
      <c r="I44" s="81" t="s">
        <v>579</v>
      </c>
      <c r="J44" s="81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80">
        <f t="shared" si="4"/>
        <v>44</v>
      </c>
      <c r="L44" s="81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81" t="str">
        <f t="shared" si="2"/>
        <v/>
      </c>
      <c r="P44" s="192">
        <v>0</v>
      </c>
      <c r="Q44" s="193" t="str">
        <f t="shared" si="3"/>
        <v>Update SC_Matieres set Obligatoire = 0 where ligne = 44 ;</v>
      </c>
    </row>
    <row r="45" spans="1:17" x14ac:dyDescent="0.25">
      <c r="A45" s="80">
        <v>45</v>
      </c>
      <c r="B45" s="100" t="s">
        <v>379</v>
      </c>
      <c r="C45" s="81" t="s">
        <v>771</v>
      </c>
      <c r="D45" s="81" t="s">
        <v>213</v>
      </c>
      <c r="E45" s="81" t="s">
        <v>295</v>
      </c>
      <c r="F45" s="80">
        <v>37.049999999999997</v>
      </c>
      <c r="G45" s="81" t="s">
        <v>8</v>
      </c>
      <c r="H45" s="81" t="s">
        <v>354</v>
      </c>
      <c r="I45" s="81" t="s">
        <v>579</v>
      </c>
      <c r="J45" s="81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80">
        <f t="shared" si="4"/>
        <v>45</v>
      </c>
      <c r="L45" s="81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81" t="str">
        <f t="shared" si="2"/>
        <v/>
      </c>
      <c r="P45" s="192">
        <v>0</v>
      </c>
      <c r="Q45" s="193" t="str">
        <f t="shared" si="3"/>
        <v>Update SC_Matieres set Obligatoire = 0 where ligne = 45 ;</v>
      </c>
    </row>
    <row r="46" spans="1:17" x14ac:dyDescent="0.25">
      <c r="A46" s="80">
        <v>46</v>
      </c>
      <c r="B46" s="100" t="s">
        <v>1310</v>
      </c>
      <c r="C46" s="81" t="s">
        <v>772</v>
      </c>
      <c r="D46" s="81" t="s">
        <v>213</v>
      </c>
      <c r="E46" s="81" t="s">
        <v>295</v>
      </c>
      <c r="F46" s="80">
        <v>45.5</v>
      </c>
      <c r="G46" s="81" t="s">
        <v>8</v>
      </c>
      <c r="H46" s="81" t="s">
        <v>354</v>
      </c>
      <c r="I46" s="81" t="s">
        <v>579</v>
      </c>
      <c r="J46" s="81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80">
        <f t="shared" si="4"/>
        <v>46</v>
      </c>
      <c r="L46" s="81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81" t="str">
        <f t="shared" si="2"/>
        <v/>
      </c>
      <c r="P46" s="192">
        <v>0</v>
      </c>
      <c r="Q46" s="193" t="str">
        <f t="shared" si="3"/>
        <v>Update SC_Matieres set Obligatoire = 0 where ligne = 46 ;</v>
      </c>
    </row>
    <row r="47" spans="1:17" x14ac:dyDescent="0.25">
      <c r="A47" s="80">
        <v>47</v>
      </c>
      <c r="B47" s="100" t="s">
        <v>1311</v>
      </c>
      <c r="C47" s="81" t="s">
        <v>773</v>
      </c>
      <c r="D47" s="81" t="s">
        <v>213</v>
      </c>
      <c r="E47" s="81" t="s">
        <v>295</v>
      </c>
      <c r="F47" s="80">
        <v>757.27</v>
      </c>
      <c r="G47" s="81" t="s">
        <v>8</v>
      </c>
      <c r="H47" s="81" t="s">
        <v>354</v>
      </c>
      <c r="I47" s="81" t="s">
        <v>579</v>
      </c>
      <c r="J47" s="81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80">
        <f t="shared" si="4"/>
        <v>47</v>
      </c>
      <c r="L47" s="81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81" t="str">
        <f t="shared" si="2"/>
        <v/>
      </c>
      <c r="P47" s="192">
        <v>0</v>
      </c>
      <c r="Q47" s="193" t="str">
        <f t="shared" si="3"/>
        <v>Update SC_Matieres set Obligatoire = 0 where ligne = 47 ;</v>
      </c>
    </row>
    <row r="48" spans="1:17" x14ac:dyDescent="0.25">
      <c r="A48" s="80">
        <v>48</v>
      </c>
      <c r="B48" s="100" t="s">
        <v>380</v>
      </c>
      <c r="C48" s="81" t="s">
        <v>766</v>
      </c>
      <c r="D48" s="81" t="s">
        <v>213</v>
      </c>
      <c r="E48" s="81" t="s">
        <v>295</v>
      </c>
      <c r="F48" s="80">
        <v>781.24</v>
      </c>
      <c r="G48" s="81" t="s">
        <v>8</v>
      </c>
      <c r="H48" s="81" t="s">
        <v>354</v>
      </c>
      <c r="I48" s="81" t="s">
        <v>579</v>
      </c>
      <c r="J48" s="81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80">
        <f t="shared" si="4"/>
        <v>48</v>
      </c>
      <c r="L48" s="81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81" t="str">
        <f t="shared" si="2"/>
        <v/>
      </c>
      <c r="P48" s="192">
        <v>1</v>
      </c>
      <c r="Q48" s="193" t="str">
        <f t="shared" si="3"/>
        <v>Update SC_Matieres set Obligatoire = 1 where ligne = 48 ;</v>
      </c>
    </row>
    <row r="49" spans="1:17" x14ac:dyDescent="0.25">
      <c r="A49" s="80">
        <v>49</v>
      </c>
      <c r="B49" s="100" t="s">
        <v>1312</v>
      </c>
      <c r="C49" s="81" t="s">
        <v>774</v>
      </c>
      <c r="D49" s="81" t="s">
        <v>213</v>
      </c>
      <c r="E49" s="81" t="s">
        <v>295</v>
      </c>
      <c r="F49" s="80">
        <v>812.89</v>
      </c>
      <c r="G49" s="81" t="s">
        <v>8</v>
      </c>
      <c r="H49" s="81" t="s">
        <v>354</v>
      </c>
      <c r="I49" s="81" t="s">
        <v>579</v>
      </c>
      <c r="J49" s="81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80">
        <f t="shared" si="4"/>
        <v>49</v>
      </c>
      <c r="L49" s="81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81" t="str">
        <f t="shared" si="2"/>
        <v/>
      </c>
      <c r="P49" s="192">
        <v>0</v>
      </c>
      <c r="Q49" s="193" t="str">
        <f t="shared" si="3"/>
        <v>Update SC_Matieres set Obligatoire = 0 where ligne = 49 ;</v>
      </c>
    </row>
    <row r="50" spans="1:17" x14ac:dyDescent="0.25">
      <c r="A50" s="80">
        <v>50</v>
      </c>
      <c r="B50" s="100" t="s">
        <v>301</v>
      </c>
      <c r="C50" s="81" t="s">
        <v>768</v>
      </c>
      <c r="D50" s="81" t="s">
        <v>213</v>
      </c>
      <c r="E50" s="81" t="s">
        <v>295</v>
      </c>
      <c r="F50" s="80">
        <v>953.98</v>
      </c>
      <c r="G50" s="81" t="s">
        <v>8</v>
      </c>
      <c r="H50" s="81" t="s">
        <v>354</v>
      </c>
      <c r="I50" s="81" t="s">
        <v>579</v>
      </c>
      <c r="J50" s="81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80">
        <f t="shared" si="4"/>
        <v>50</v>
      </c>
      <c r="L50" s="81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81" t="str">
        <f t="shared" si="2"/>
        <v/>
      </c>
      <c r="P50" s="192">
        <v>1</v>
      </c>
      <c r="Q50" s="193" t="str">
        <f t="shared" si="3"/>
        <v>Update SC_Matieres set Obligatoire = 1 where ligne = 50 ;</v>
      </c>
    </row>
    <row r="51" spans="1:17" x14ac:dyDescent="0.25">
      <c r="A51" s="80">
        <v>51</v>
      </c>
      <c r="B51" s="100" t="s">
        <v>302</v>
      </c>
      <c r="C51" s="81" t="s">
        <v>769</v>
      </c>
      <c r="D51" s="81" t="s">
        <v>213</v>
      </c>
      <c r="E51" s="81" t="s">
        <v>295</v>
      </c>
      <c r="F51" s="80">
        <v>1625.78</v>
      </c>
      <c r="G51" s="81" t="s">
        <v>8</v>
      </c>
      <c r="H51" s="81" t="s">
        <v>354</v>
      </c>
      <c r="I51" s="81" t="s">
        <v>579</v>
      </c>
      <c r="J51" s="81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80">
        <f t="shared" si="4"/>
        <v>51</v>
      </c>
      <c r="L51" s="81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81" t="str">
        <f t="shared" si="2"/>
        <v/>
      </c>
      <c r="P51" s="192">
        <v>1</v>
      </c>
      <c r="Q51" s="193" t="str">
        <f t="shared" si="3"/>
        <v>Update SC_Matieres set Obligatoire = 1 where ligne = 51 ;</v>
      </c>
    </row>
    <row r="52" spans="1:17" x14ac:dyDescent="0.25">
      <c r="A52" s="80">
        <v>52</v>
      </c>
      <c r="B52" s="100" t="s">
        <v>303</v>
      </c>
      <c r="C52" s="81" t="s">
        <v>770</v>
      </c>
      <c r="D52" s="81" t="s">
        <v>213</v>
      </c>
      <c r="E52" s="81" t="s">
        <v>295</v>
      </c>
      <c r="F52" s="80">
        <v>1907.96</v>
      </c>
      <c r="G52" s="81" t="s">
        <v>8</v>
      </c>
      <c r="H52" s="81" t="s">
        <v>354</v>
      </c>
      <c r="I52" s="81" t="s">
        <v>579</v>
      </c>
      <c r="J52" s="81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80">
        <f t="shared" si="4"/>
        <v>52</v>
      </c>
      <c r="L52" s="81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81" t="str">
        <f t="shared" si="2"/>
        <v/>
      </c>
      <c r="P52" s="192">
        <v>1</v>
      </c>
      <c r="Q52" s="193" t="str">
        <f t="shared" si="3"/>
        <v>Update SC_Matieres set Obligatoire = 1 where ligne = 52 ;</v>
      </c>
    </row>
    <row r="53" spans="1:17" x14ac:dyDescent="0.25">
      <c r="A53" s="80">
        <v>53</v>
      </c>
      <c r="B53" s="100" t="s">
        <v>304</v>
      </c>
      <c r="C53" s="81" t="s">
        <v>764</v>
      </c>
      <c r="D53" s="81" t="s">
        <v>213</v>
      </c>
      <c r="E53" s="81" t="s">
        <v>295</v>
      </c>
      <c r="F53" s="80">
        <v>3251.56</v>
      </c>
      <c r="G53" s="81" t="s">
        <v>8</v>
      </c>
      <c r="H53" s="81" t="s">
        <v>354</v>
      </c>
      <c r="I53" s="81" t="s">
        <v>579</v>
      </c>
      <c r="J53" s="81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80">
        <f t="shared" si="4"/>
        <v>53</v>
      </c>
      <c r="L53" s="81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81" t="str">
        <f t="shared" si="2"/>
        <v/>
      </c>
      <c r="P53" s="192">
        <v>1</v>
      </c>
      <c r="Q53" s="193" t="str">
        <f t="shared" si="3"/>
        <v>Update SC_Matieres set Obligatoire = 1 where ligne = 53 ;</v>
      </c>
    </row>
    <row r="54" spans="1:17" x14ac:dyDescent="0.25">
      <c r="A54" s="80">
        <v>54</v>
      </c>
      <c r="B54" s="100" t="s">
        <v>305</v>
      </c>
      <c r="C54" s="81" t="s">
        <v>765</v>
      </c>
      <c r="D54" s="81" t="s">
        <v>213</v>
      </c>
      <c r="E54" s="81" t="s">
        <v>295</v>
      </c>
      <c r="F54" s="80">
        <v>3815.92</v>
      </c>
      <c r="G54" s="81" t="s">
        <v>8</v>
      </c>
      <c r="H54" s="81" t="s">
        <v>354</v>
      </c>
      <c r="I54" s="81" t="s">
        <v>579</v>
      </c>
      <c r="J54" s="81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80">
        <f t="shared" si="4"/>
        <v>54</v>
      </c>
      <c r="L54" s="81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81" t="str">
        <f t="shared" si="2"/>
        <v/>
      </c>
      <c r="P54" s="192">
        <v>1</v>
      </c>
      <c r="Q54" s="193" t="str">
        <f t="shared" si="3"/>
        <v>Update SC_Matieres set Obligatoire = 1 where ligne = 54 ;</v>
      </c>
    </row>
    <row r="55" spans="1:17" x14ac:dyDescent="0.25">
      <c r="A55" s="80">
        <v>55</v>
      </c>
      <c r="B55" s="100" t="s">
        <v>306</v>
      </c>
      <c r="C55" s="81" t="s">
        <v>767</v>
      </c>
      <c r="D55" s="81" t="s">
        <v>213</v>
      </c>
      <c r="E55" s="81" t="s">
        <v>295</v>
      </c>
      <c r="F55" s="80">
        <v>6503.12</v>
      </c>
      <c r="G55" s="81" t="s">
        <v>8</v>
      </c>
      <c r="H55" s="81" t="s">
        <v>354</v>
      </c>
      <c r="I55" s="81" t="s">
        <v>579</v>
      </c>
      <c r="J55" s="81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80">
        <f t="shared" si="4"/>
        <v>55</v>
      </c>
      <c r="L55" s="81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81" t="str">
        <f t="shared" si="2"/>
        <v/>
      </c>
      <c r="P55" s="192">
        <v>1</v>
      </c>
      <c r="Q55" s="193" t="str">
        <f t="shared" si="3"/>
        <v>Update SC_Matieres set Obligatoire = 1 where ligne = 55 ;</v>
      </c>
    </row>
    <row r="56" spans="1:17" x14ac:dyDescent="0.25">
      <c r="A56" s="80">
        <v>56</v>
      </c>
      <c r="B56" s="100" t="s">
        <v>1313</v>
      </c>
      <c r="D56" s="81" t="s">
        <v>381</v>
      </c>
      <c r="F56" s="80">
        <v>7</v>
      </c>
      <c r="G56" s="81" t="s">
        <v>42</v>
      </c>
      <c r="H56" s="81" t="s">
        <v>354</v>
      </c>
      <c r="I56" s="81" t="s">
        <v>579</v>
      </c>
      <c r="J56" s="81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80">
        <f t="shared" si="4"/>
        <v>56</v>
      </c>
      <c r="L56" s="81" t="str">
        <f t="shared" si="1"/>
        <v/>
      </c>
      <c r="M56" s="81" t="str">
        <f t="shared" si="2"/>
        <v>Update SC_Matieres set designation = 'TRAVERSE DE CHÊNE 200/100' where ligne = 56 ;</v>
      </c>
      <c r="P56" s="192">
        <v>0</v>
      </c>
      <c r="Q56" s="193" t="str">
        <f t="shared" si="3"/>
        <v/>
      </c>
    </row>
    <row r="57" spans="1:17" x14ac:dyDescent="0.25">
      <c r="A57" s="80">
        <v>57</v>
      </c>
      <c r="B57" s="100" t="s">
        <v>1314</v>
      </c>
      <c r="D57" s="81" t="s">
        <v>381</v>
      </c>
      <c r="F57" s="80">
        <v>9</v>
      </c>
      <c r="G57" s="81" t="s">
        <v>42</v>
      </c>
      <c r="I57" s="81" t="s">
        <v>579</v>
      </c>
      <c r="J57" s="81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80">
        <f t="shared" si="4"/>
        <v>57</v>
      </c>
      <c r="L57" s="81" t="str">
        <f t="shared" si="1"/>
        <v/>
      </c>
      <c r="M57" s="81" t="str">
        <f t="shared" si="2"/>
        <v>Update SC_Matieres set designation = 'TRAVERSE DE CHÊNE 200/120' where ligne = 57 ;</v>
      </c>
      <c r="P57" s="192">
        <v>0</v>
      </c>
      <c r="Q57" s="193" t="str">
        <f t="shared" si="3"/>
        <v/>
      </c>
    </row>
    <row r="58" spans="1:17" x14ac:dyDescent="0.25">
      <c r="A58" s="80">
        <v>58</v>
      </c>
      <c r="B58" s="100" t="s">
        <v>1315</v>
      </c>
      <c r="D58" s="81" t="s">
        <v>381</v>
      </c>
      <c r="F58" s="80">
        <v>20.521600000000003</v>
      </c>
      <c r="G58" s="81" t="s">
        <v>42</v>
      </c>
      <c r="H58" s="81" t="s">
        <v>354</v>
      </c>
      <c r="I58" s="81" t="s">
        <v>579</v>
      </c>
      <c r="J58" s="81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80">
        <f t="shared" si="4"/>
        <v>58</v>
      </c>
      <c r="L58" s="81" t="str">
        <f t="shared" si="1"/>
        <v/>
      </c>
      <c r="M58" s="81" t="str">
        <f t="shared" si="2"/>
        <v>Update SC_Matieres set designation = 'TABLETTE CHÊNE 220/4' where ligne = 58 ;</v>
      </c>
      <c r="P58" s="192">
        <v>0</v>
      </c>
      <c r="Q58" s="193" t="str">
        <f t="shared" si="3"/>
        <v/>
      </c>
    </row>
    <row r="59" spans="1:17" x14ac:dyDescent="0.25">
      <c r="A59" s="80">
        <v>59</v>
      </c>
      <c r="B59" s="100" t="s">
        <v>1316</v>
      </c>
      <c r="D59" s="81" t="s">
        <v>381</v>
      </c>
      <c r="E59" s="81" t="s">
        <v>383</v>
      </c>
      <c r="F59" s="80">
        <v>2</v>
      </c>
      <c r="G59" s="81" t="s">
        <v>42</v>
      </c>
      <c r="H59" s="81" t="s">
        <v>354</v>
      </c>
      <c r="I59" s="81">
        <v>2</v>
      </c>
      <c r="J59" s="81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80">
        <f t="shared" si="4"/>
        <v>59</v>
      </c>
      <c r="L59" s="81" t="str">
        <f t="shared" si="1"/>
        <v/>
      </c>
      <c r="M59" s="81" t="str">
        <f t="shared" si="2"/>
        <v>Update SC_Matieres set designation = 'CHEVRON TRAITÉ CL 4 -7/5 CM' where ligne = 59 ;</v>
      </c>
      <c r="P59" s="192">
        <v>0</v>
      </c>
      <c r="Q59" s="193" t="str">
        <f t="shared" si="3"/>
        <v/>
      </c>
    </row>
    <row r="60" spans="1:17" x14ac:dyDescent="0.25">
      <c r="A60" s="80">
        <v>60</v>
      </c>
      <c r="B60" s="100" t="s">
        <v>1317</v>
      </c>
      <c r="D60" s="81" t="s">
        <v>381</v>
      </c>
      <c r="E60" s="81" t="s">
        <v>384</v>
      </c>
      <c r="F60" s="80">
        <v>5.5814400000000006</v>
      </c>
      <c r="G60" s="81" t="s">
        <v>42</v>
      </c>
      <c r="H60" s="81" t="s">
        <v>354</v>
      </c>
      <c r="I60" s="81">
        <v>5.5814400000000006</v>
      </c>
      <c r="J60" s="81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80">
        <f t="shared" si="4"/>
        <v>60</v>
      </c>
      <c r="L60" s="81" t="str">
        <f t="shared" si="1"/>
        <v/>
      </c>
      <c r="M60" s="81" t="str">
        <f t="shared" si="2"/>
        <v>Update SC_Matieres set designation = 'BASTAING DOUGLAS 17/ 6 CM' where ligne = 60 ;</v>
      </c>
      <c r="P60" s="192">
        <v>0</v>
      </c>
      <c r="Q60" s="193" t="str">
        <f t="shared" si="3"/>
        <v/>
      </c>
    </row>
    <row r="61" spans="1:17" x14ac:dyDescent="0.25">
      <c r="A61" s="80">
        <v>61</v>
      </c>
      <c r="B61" s="100" t="s">
        <v>1318</v>
      </c>
      <c r="D61" s="81" t="s">
        <v>381</v>
      </c>
      <c r="E61" s="81" t="s">
        <v>384</v>
      </c>
      <c r="F61" s="80">
        <v>1.4364000000000001</v>
      </c>
      <c r="G61" s="81" t="s">
        <v>42</v>
      </c>
      <c r="H61" s="81" t="s">
        <v>354</v>
      </c>
      <c r="I61" s="81">
        <v>1.4364000000000001</v>
      </c>
      <c r="J61" s="81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80">
        <f t="shared" si="4"/>
        <v>61</v>
      </c>
      <c r="L61" s="81" t="str">
        <f t="shared" si="1"/>
        <v/>
      </c>
      <c r="M61" s="81" t="str">
        <f t="shared" si="2"/>
        <v>Update SC_Matieres set designation = 'CHEVRON DOUGLAS 7/5 CM' where ligne = 61 ;</v>
      </c>
      <c r="P61" s="192">
        <v>0</v>
      </c>
      <c r="Q61" s="193" t="str">
        <f t="shared" si="3"/>
        <v/>
      </c>
    </row>
    <row r="62" spans="1:17" x14ac:dyDescent="0.25">
      <c r="A62" s="80">
        <v>62</v>
      </c>
      <c r="B62" s="100" t="s">
        <v>347</v>
      </c>
      <c r="D62" s="81" t="s">
        <v>381</v>
      </c>
      <c r="E62" s="81" t="s">
        <v>384</v>
      </c>
      <c r="F62" s="80">
        <v>1.026</v>
      </c>
      <c r="G62" s="81" t="s">
        <v>42</v>
      </c>
      <c r="H62" s="81" t="s">
        <v>354</v>
      </c>
      <c r="I62" s="81">
        <v>1.026</v>
      </c>
      <c r="J62" s="81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80">
        <f t="shared" si="4"/>
        <v>62</v>
      </c>
      <c r="L62" s="81" t="str">
        <f t="shared" si="1"/>
        <v/>
      </c>
      <c r="M62" s="81" t="str">
        <f t="shared" si="2"/>
        <v>Update SC_Matieres set designation = 'TASSEAU DOUGLAS 5/5' where ligne = 62 ;</v>
      </c>
      <c r="P62" s="192">
        <v>0</v>
      </c>
      <c r="Q62" s="193" t="str">
        <f t="shared" si="3"/>
        <v/>
      </c>
    </row>
    <row r="63" spans="1:17" x14ac:dyDescent="0.25">
      <c r="A63" s="80">
        <v>63</v>
      </c>
      <c r="B63" s="100" t="s">
        <v>1319</v>
      </c>
      <c r="D63" s="81" t="s">
        <v>381</v>
      </c>
      <c r="E63" s="81" t="s">
        <v>386</v>
      </c>
      <c r="F63" s="80">
        <v>16.2</v>
      </c>
      <c r="G63" s="81" t="s">
        <v>105</v>
      </c>
      <c r="H63" s="81" t="s">
        <v>354</v>
      </c>
      <c r="I63" s="81">
        <v>16.2</v>
      </c>
      <c r="J63" s="81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80">
        <f t="shared" si="4"/>
        <v>63</v>
      </c>
      <c r="L63" s="81" t="str">
        <f t="shared" si="1"/>
        <v/>
      </c>
      <c r="M63" s="81" t="str">
        <f t="shared" si="2"/>
        <v>Update SC_Matieres set designation = 'BARDAGE DOUGLAS' where ligne = 63 ;</v>
      </c>
      <c r="P63" s="192">
        <v>0</v>
      </c>
      <c r="Q63" s="193" t="str">
        <f t="shared" si="3"/>
        <v/>
      </c>
    </row>
    <row r="64" spans="1:17" x14ac:dyDescent="0.25">
      <c r="A64" s="80">
        <v>64</v>
      </c>
      <c r="B64" s="100" t="s">
        <v>1320</v>
      </c>
      <c r="D64" s="81" t="s">
        <v>381</v>
      </c>
      <c r="E64" s="81" t="s">
        <v>386</v>
      </c>
      <c r="F64" s="80">
        <v>6.85</v>
      </c>
      <c r="G64" s="81" t="s">
        <v>105</v>
      </c>
      <c r="H64" s="81" t="s">
        <v>354</v>
      </c>
      <c r="I64" s="81">
        <v>6.85</v>
      </c>
      <c r="J64" s="81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80">
        <f t="shared" si="4"/>
        <v>64</v>
      </c>
      <c r="L64" s="81" t="str">
        <f t="shared" si="1"/>
        <v/>
      </c>
      <c r="M64" s="81" t="str">
        <f t="shared" si="2"/>
        <v>Update SC_Matieres set designation = 'OSB 3 BRUT 18 MM (2500 X 1250' where ligne = 64 ;</v>
      </c>
      <c r="P64" s="192">
        <v>0</v>
      </c>
      <c r="Q64" s="193" t="str">
        <f t="shared" si="3"/>
        <v/>
      </c>
    </row>
    <row r="65" spans="1:17" x14ac:dyDescent="0.25">
      <c r="A65" s="80">
        <v>65</v>
      </c>
      <c r="B65" s="100" t="s">
        <v>1321</v>
      </c>
      <c r="D65" s="81" t="s">
        <v>381</v>
      </c>
      <c r="E65" s="81" t="s">
        <v>386</v>
      </c>
      <c r="F65" s="80">
        <v>1.89</v>
      </c>
      <c r="G65" s="81" t="s">
        <v>42</v>
      </c>
      <c r="H65" s="81" t="s">
        <v>354</v>
      </c>
      <c r="I65" s="81">
        <v>1.89</v>
      </c>
      <c r="J65" s="81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80">
        <f t="shared" si="4"/>
        <v>65</v>
      </c>
      <c r="L65" s="81" t="str">
        <f t="shared" si="1"/>
        <v/>
      </c>
      <c r="M65" s="81" t="str">
        <f t="shared" si="2"/>
        <v>Update SC_Matieres set designation = 'CHEVRON TRAITÉ CL 4 -7/4,5 CM' where ligne = 65 ;</v>
      </c>
      <c r="P65" s="192">
        <v>0</v>
      </c>
      <c r="Q65" s="193" t="str">
        <f t="shared" si="3"/>
        <v/>
      </c>
    </row>
    <row r="66" spans="1:17" x14ac:dyDescent="0.25">
      <c r="A66" s="80">
        <v>66</v>
      </c>
      <c r="B66" s="100" t="s">
        <v>1322</v>
      </c>
      <c r="D66" s="81" t="s">
        <v>381</v>
      </c>
      <c r="E66" s="81" t="s">
        <v>386</v>
      </c>
      <c r="F66" s="80">
        <v>2.4500000000000002</v>
      </c>
      <c r="G66" s="81" t="s">
        <v>42</v>
      </c>
      <c r="H66" s="81" t="s">
        <v>354</v>
      </c>
      <c r="I66" s="81">
        <v>2.4500000000000002</v>
      </c>
      <c r="J66" s="81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80">
        <f t="shared" si="4"/>
        <v>66</v>
      </c>
      <c r="L66" s="81" t="str">
        <f t="shared" si="1"/>
        <v/>
      </c>
      <c r="M66" s="81" t="str">
        <f t="shared" si="2"/>
        <v>Update SC_Matieres set designation = 'TASSEAU CL4 46X46' where ligne = 66 ;</v>
      </c>
      <c r="P66" s="192">
        <v>0</v>
      </c>
      <c r="Q66" s="193" t="str">
        <f t="shared" si="3"/>
        <v/>
      </c>
    </row>
    <row r="67" spans="1:17" x14ac:dyDescent="0.25">
      <c r="A67" s="80">
        <v>67</v>
      </c>
      <c r="B67" s="100" t="s">
        <v>1323</v>
      </c>
      <c r="D67" s="81" t="s">
        <v>387</v>
      </c>
      <c r="E67" s="81" t="s">
        <v>388</v>
      </c>
      <c r="F67" s="80">
        <v>3.9</v>
      </c>
      <c r="G67" s="81" t="s">
        <v>8</v>
      </c>
      <c r="H67" s="81" t="s">
        <v>354</v>
      </c>
      <c r="I67" s="81">
        <v>3.9</v>
      </c>
      <c r="J67" s="81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80">
        <f t="shared" si="4"/>
        <v>67</v>
      </c>
      <c r="L67" s="81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81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192">
        <v>0</v>
      </c>
      <c r="Q67" s="193" t="str">
        <f t="shared" ref="Q67:Q130" si="9">IF(E67="SASKIT",SUBSTITUTE(SUBSTITUTE($Q$1,"#OBLIGATOIRE#",P67),"#LIGNE#",A67),"")</f>
        <v/>
      </c>
    </row>
    <row r="68" spans="1:17" x14ac:dyDescent="0.25">
      <c r="A68" s="80">
        <v>68</v>
      </c>
      <c r="B68" s="100" t="s">
        <v>1323</v>
      </c>
      <c r="D68" s="81" t="s">
        <v>387</v>
      </c>
      <c r="E68" s="81" t="s">
        <v>388</v>
      </c>
      <c r="F68" s="80">
        <v>7.02</v>
      </c>
      <c r="G68" s="81" t="s">
        <v>8</v>
      </c>
      <c r="H68" s="81" t="s">
        <v>354</v>
      </c>
      <c r="I68" s="81">
        <v>7.02</v>
      </c>
      <c r="J68" s="81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80">
        <f t="shared" ref="K68:K117" si="10">A68</f>
        <v>68</v>
      </c>
      <c r="L68" s="81" t="str">
        <f t="shared" si="7"/>
        <v/>
      </c>
      <c r="M68" s="81" t="str">
        <f t="shared" si="8"/>
        <v>Update SC_Matieres set designation = 'PIQUET SHISTE 6/8 CM L1M' where ligne = 68 ;</v>
      </c>
      <c r="P68" s="192">
        <v>0</v>
      </c>
      <c r="Q68" s="193" t="str">
        <f t="shared" si="9"/>
        <v/>
      </c>
    </row>
    <row r="69" spans="1:17" x14ac:dyDescent="0.25">
      <c r="A69" s="80">
        <v>69</v>
      </c>
      <c r="B69" s="100" t="s">
        <v>1323</v>
      </c>
      <c r="D69" s="81" t="s">
        <v>387</v>
      </c>
      <c r="E69" s="81" t="s">
        <v>388</v>
      </c>
      <c r="F69" s="80">
        <v>12.48</v>
      </c>
      <c r="G69" s="81" t="s">
        <v>8</v>
      </c>
      <c r="H69" s="81" t="s">
        <v>354</v>
      </c>
      <c r="I69" s="81">
        <v>12.48</v>
      </c>
      <c r="J69" s="81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80">
        <f t="shared" si="10"/>
        <v>69</v>
      </c>
      <c r="L69" s="81" t="str">
        <f t="shared" si="7"/>
        <v/>
      </c>
      <c r="M69" s="81" t="str">
        <f t="shared" si="8"/>
        <v>Update SC_Matieres set designation = 'PIQUET SHISTE 6/8 CM L1M' where ligne = 69 ;</v>
      </c>
      <c r="P69" s="192">
        <v>0</v>
      </c>
      <c r="Q69" s="193" t="str">
        <f t="shared" si="9"/>
        <v/>
      </c>
    </row>
    <row r="70" spans="1:17" x14ac:dyDescent="0.25">
      <c r="A70" s="80">
        <v>70</v>
      </c>
      <c r="B70" s="100" t="s">
        <v>1323</v>
      </c>
      <c r="D70" s="81" t="s">
        <v>387</v>
      </c>
      <c r="E70" s="81" t="s">
        <v>388</v>
      </c>
      <c r="F70" s="80">
        <v>31.2</v>
      </c>
      <c r="G70" s="81" t="s">
        <v>8</v>
      </c>
      <c r="H70" s="81" t="s">
        <v>354</v>
      </c>
      <c r="I70" s="81">
        <v>31.2</v>
      </c>
      <c r="J70" s="81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80">
        <f t="shared" si="10"/>
        <v>70</v>
      </c>
      <c r="L70" s="81" t="str">
        <f t="shared" si="7"/>
        <v/>
      </c>
      <c r="M70" s="81" t="str">
        <f t="shared" si="8"/>
        <v>Update SC_Matieres set designation = 'PIQUET SHISTE 6/8 CM L1M' where ligne = 70 ;</v>
      </c>
      <c r="P70" s="192">
        <v>0</v>
      </c>
      <c r="Q70" s="193" t="str">
        <f t="shared" si="9"/>
        <v/>
      </c>
    </row>
    <row r="71" spans="1:17" s="256" customFormat="1" x14ac:dyDescent="0.25">
      <c r="A71" s="256">
        <v>71</v>
      </c>
      <c r="B71" s="257" t="s">
        <v>1883</v>
      </c>
      <c r="D71" s="257" t="s">
        <v>387</v>
      </c>
      <c r="E71" s="257" t="s">
        <v>2039</v>
      </c>
      <c r="F71" s="256">
        <v>91.2</v>
      </c>
      <c r="G71" s="256" t="s">
        <v>8</v>
      </c>
      <c r="J71" s="256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56">
        <f t="shared" si="10"/>
        <v>71</v>
      </c>
      <c r="L71" s="256" t="str">
        <f t="shared" si="7"/>
        <v/>
      </c>
      <c r="M71" s="256" t="str">
        <f t="shared" si="8"/>
        <v>Update SC_Matieres set designation = 'ECOLAT H 19 CM L 25 M' where ligne = 71 ;</v>
      </c>
      <c r="P71" s="258">
        <v>0</v>
      </c>
      <c r="Q71" s="259" t="str">
        <f t="shared" si="9"/>
        <v/>
      </c>
    </row>
    <row r="72" spans="1:17" s="256" customFormat="1" x14ac:dyDescent="0.25">
      <c r="A72" s="256">
        <v>72</v>
      </c>
      <c r="B72" s="257" t="s">
        <v>1324</v>
      </c>
      <c r="D72" s="257" t="s">
        <v>387</v>
      </c>
      <c r="E72" s="257" t="s">
        <v>2039</v>
      </c>
      <c r="F72" s="256">
        <v>71.62</v>
      </c>
      <c r="G72" s="256" t="s">
        <v>8</v>
      </c>
      <c r="H72" s="256" t="s">
        <v>354</v>
      </c>
      <c r="I72" s="256">
        <v>2.9751999999999996</v>
      </c>
      <c r="J72" s="256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56">
        <f t="shared" si="10"/>
        <v>72</v>
      </c>
      <c r="L72" s="256" t="str">
        <f t="shared" si="7"/>
        <v/>
      </c>
      <c r="M72" s="256" t="str">
        <f t="shared" si="8"/>
        <v>Update SC_Matieres set designation = 'ECOLAT H 14 CM L 25 M' where ligne = 72 ;</v>
      </c>
      <c r="P72" s="258">
        <v>0</v>
      </c>
      <c r="Q72" s="259" t="str">
        <f t="shared" si="9"/>
        <v/>
      </c>
    </row>
    <row r="73" spans="1:17" x14ac:dyDescent="0.25">
      <c r="A73" s="80">
        <v>73</v>
      </c>
      <c r="B73" s="100" t="s">
        <v>1325</v>
      </c>
      <c r="D73" s="81" t="s">
        <v>387</v>
      </c>
      <c r="F73" s="80">
        <v>1.79</v>
      </c>
      <c r="G73" s="81" t="s">
        <v>8</v>
      </c>
      <c r="H73" s="81" t="s">
        <v>354</v>
      </c>
      <c r="I73" s="81">
        <v>1.79</v>
      </c>
      <c r="J73" s="81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80">
        <f t="shared" si="10"/>
        <v>73</v>
      </c>
      <c r="L73" s="81" t="str">
        <f t="shared" si="7"/>
        <v/>
      </c>
      <c r="M73" s="81" t="str">
        <f t="shared" si="8"/>
        <v>Update SC_Matieres set designation = 'PIQUET ECOPIC POUR ECOLAT' where ligne = 73 ;</v>
      </c>
      <c r="P73" s="192">
        <v>0</v>
      </c>
      <c r="Q73" s="193" t="str">
        <f t="shared" si="9"/>
        <v/>
      </c>
    </row>
    <row r="74" spans="1:17" x14ac:dyDescent="0.25">
      <c r="B74" s="100" t="s">
        <v>285</v>
      </c>
      <c r="K74" s="80">
        <f t="shared" si="10"/>
        <v>0</v>
      </c>
      <c r="L74" s="81" t="str">
        <f t="shared" si="7"/>
        <v/>
      </c>
      <c r="M74" s="81" t="str">
        <f t="shared" si="8"/>
        <v>Update SC_Matieres set designation = '' where ligne =  ;</v>
      </c>
      <c r="P74" s="192">
        <v>0</v>
      </c>
      <c r="Q74" s="193" t="str">
        <f t="shared" si="9"/>
        <v/>
      </c>
    </row>
    <row r="75" spans="1:17" x14ac:dyDescent="0.25">
      <c r="A75" s="80">
        <v>75</v>
      </c>
      <c r="B75" s="100" t="s">
        <v>1326</v>
      </c>
      <c r="D75" s="81" t="s">
        <v>387</v>
      </c>
      <c r="E75" s="81" t="s">
        <v>389</v>
      </c>
      <c r="F75" s="80">
        <v>12.64</v>
      </c>
      <c r="G75" s="81" t="s">
        <v>8</v>
      </c>
      <c r="H75" s="81" t="s">
        <v>354</v>
      </c>
      <c r="I75" s="81">
        <v>12.64</v>
      </c>
      <c r="J75" s="81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80">
        <f t="shared" si="10"/>
        <v>75</v>
      </c>
      <c r="L75" s="81" t="str">
        <f t="shared" si="7"/>
        <v/>
      </c>
      <c r="M75" s="81" t="str">
        <f t="shared" si="8"/>
        <v>Update SC_Matieres set designation = 'METAL BORDURE ENTERRÉE 2MM H 125' where ligne = 75 ;</v>
      </c>
      <c r="P75" s="192">
        <v>0</v>
      </c>
      <c r="Q75" s="193" t="str">
        <f t="shared" si="9"/>
        <v/>
      </c>
    </row>
    <row r="76" spans="1:17" x14ac:dyDescent="0.25">
      <c r="B76" s="100" t="s">
        <v>285</v>
      </c>
      <c r="K76" s="80">
        <f t="shared" si="10"/>
        <v>0</v>
      </c>
      <c r="L76" s="81" t="str">
        <f t="shared" si="7"/>
        <v/>
      </c>
      <c r="M76" s="81" t="str">
        <f t="shared" si="8"/>
        <v>Update SC_Matieres set designation = '' where ligne =  ;</v>
      </c>
      <c r="P76" s="192">
        <v>0</v>
      </c>
      <c r="Q76" s="193" t="str">
        <f t="shared" si="9"/>
        <v/>
      </c>
    </row>
    <row r="77" spans="1:17" x14ac:dyDescent="0.25">
      <c r="A77" s="80">
        <v>77</v>
      </c>
      <c r="B77" s="100" t="s">
        <v>390</v>
      </c>
      <c r="D77" s="81" t="s">
        <v>387</v>
      </c>
      <c r="E77" s="81" t="s">
        <v>391</v>
      </c>
      <c r="F77" s="80">
        <v>1.1000000000000001</v>
      </c>
      <c r="G77" s="81" t="s">
        <v>8</v>
      </c>
      <c r="H77" s="81" t="s">
        <v>354</v>
      </c>
      <c r="I77" s="81">
        <v>1.1000000000000001</v>
      </c>
      <c r="J77" s="81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80">
        <f t="shared" si="10"/>
        <v>77</v>
      </c>
      <c r="L77" s="81" t="str">
        <f t="shared" si="7"/>
        <v/>
      </c>
      <c r="M77" s="81" t="str">
        <f t="shared" si="8"/>
        <v>Update SC_Matieres set designation = 'DEMI RONDIN' where ligne = 77 ;</v>
      </c>
      <c r="P77" s="192">
        <v>0</v>
      </c>
      <c r="Q77" s="193" t="str">
        <f t="shared" si="9"/>
        <v/>
      </c>
    </row>
    <row r="78" spans="1:17" x14ac:dyDescent="0.25">
      <c r="B78" s="100" t="s">
        <v>285</v>
      </c>
      <c r="K78" s="80">
        <f t="shared" si="10"/>
        <v>0</v>
      </c>
      <c r="L78" s="81" t="str">
        <f t="shared" si="7"/>
        <v/>
      </c>
      <c r="M78" s="81" t="str">
        <f t="shared" si="8"/>
        <v>Update SC_Matieres set designation = '' where ligne =  ;</v>
      </c>
      <c r="P78" s="192">
        <v>0</v>
      </c>
      <c r="Q78" s="193" t="str">
        <f t="shared" si="9"/>
        <v/>
      </c>
    </row>
    <row r="79" spans="1:17" x14ac:dyDescent="0.25">
      <c r="A79" s="80">
        <v>79</v>
      </c>
      <c r="B79" s="100" t="s">
        <v>1327</v>
      </c>
      <c r="D79" s="81" t="s">
        <v>387</v>
      </c>
      <c r="E79" s="81" t="s">
        <v>392</v>
      </c>
      <c r="F79" s="80">
        <v>3.9</v>
      </c>
      <c r="G79" s="81" t="s">
        <v>8</v>
      </c>
      <c r="H79" s="81" t="s">
        <v>354</v>
      </c>
      <c r="I79" s="81">
        <v>3.9</v>
      </c>
      <c r="J79" s="81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80">
        <f t="shared" si="10"/>
        <v>79</v>
      </c>
      <c r="L79" s="81" t="str">
        <f t="shared" si="7"/>
        <v/>
      </c>
      <c r="M79" s="81" t="str">
        <f t="shared" si="8"/>
        <v>Update SC_Matieres set designation = 'BETON H 20 CM L 1M' where ligne = 79 ;</v>
      </c>
      <c r="P79" s="192">
        <v>0</v>
      </c>
      <c r="Q79" s="193" t="str">
        <f t="shared" si="9"/>
        <v/>
      </c>
    </row>
    <row r="80" spans="1:17" x14ac:dyDescent="0.25">
      <c r="A80" s="80">
        <v>80</v>
      </c>
      <c r="B80" s="100" t="s">
        <v>1328</v>
      </c>
      <c r="D80" s="81" t="s">
        <v>274</v>
      </c>
      <c r="E80" s="81" t="s">
        <v>353</v>
      </c>
      <c r="F80" s="80">
        <v>0.76560000000000006</v>
      </c>
      <c r="G80" s="81" t="s">
        <v>8</v>
      </c>
      <c r="H80" s="81" t="s">
        <v>354</v>
      </c>
      <c r="I80" s="81">
        <v>0.76560000000000006</v>
      </c>
      <c r="J80" s="81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80">
        <f t="shared" si="10"/>
        <v>80</v>
      </c>
      <c r="L80" s="81" t="str">
        <f t="shared" si="7"/>
        <v/>
      </c>
      <c r="M80" s="81" t="str">
        <f t="shared" si="8"/>
        <v>Update SC_Matieres set designation = 'FOURREAU ROUGE DIA 50 – 50 M' where ligne = 80 ;</v>
      </c>
      <c r="P80" s="192">
        <v>0</v>
      </c>
      <c r="Q80" s="193" t="str">
        <f t="shared" si="9"/>
        <v/>
      </c>
    </row>
    <row r="81" spans="1:17" x14ac:dyDescent="0.25">
      <c r="A81" s="80">
        <v>81</v>
      </c>
      <c r="B81" s="100" t="s">
        <v>1329</v>
      </c>
      <c r="D81" s="81" t="s">
        <v>274</v>
      </c>
      <c r="E81" s="81" t="s">
        <v>353</v>
      </c>
      <c r="F81" s="80">
        <v>0.68459999999999999</v>
      </c>
      <c r="G81" s="81" t="s">
        <v>8</v>
      </c>
      <c r="H81" s="81" t="s">
        <v>354</v>
      </c>
      <c r="I81" s="81">
        <v>0.68459999999999999</v>
      </c>
      <c r="J81" s="81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80">
        <f t="shared" si="10"/>
        <v>81</v>
      </c>
      <c r="L81" s="81" t="str">
        <f t="shared" si="7"/>
        <v/>
      </c>
      <c r="M81" s="81" t="str">
        <f t="shared" si="8"/>
        <v>Update SC_Matieres set designation = 'FOURREAU ROUGE  DIA 63 – 50 M' where ligne = 81 ;</v>
      </c>
      <c r="P81" s="192">
        <v>0</v>
      </c>
      <c r="Q81" s="193" t="str">
        <f t="shared" si="9"/>
        <v/>
      </c>
    </row>
    <row r="82" spans="1:17" x14ac:dyDescent="0.25">
      <c r="A82" s="80">
        <v>82</v>
      </c>
      <c r="B82" s="100" t="s">
        <v>1330</v>
      </c>
      <c r="D82" s="81" t="s">
        <v>274</v>
      </c>
      <c r="E82" s="81" t="s">
        <v>353</v>
      </c>
      <c r="F82" s="80">
        <v>2.2915000000000001</v>
      </c>
      <c r="G82" s="81" t="s">
        <v>8</v>
      </c>
      <c r="H82" s="81" t="s">
        <v>354</v>
      </c>
      <c r="I82" s="81">
        <v>2.2915000000000001</v>
      </c>
      <c r="J82" s="81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80">
        <f t="shared" si="10"/>
        <v>82</v>
      </c>
      <c r="L82" s="81" t="str">
        <f t="shared" si="7"/>
        <v/>
      </c>
      <c r="M82" s="81" t="str">
        <f t="shared" si="8"/>
        <v>Update SC_Matieres set designation = 'DELTA MS 1M -20ML' where ligne = 82 ;</v>
      </c>
      <c r="P82" s="192">
        <v>0</v>
      </c>
      <c r="Q82" s="193" t="str">
        <f t="shared" si="9"/>
        <v/>
      </c>
    </row>
    <row r="83" spans="1:17" x14ac:dyDescent="0.25">
      <c r="A83" s="80">
        <v>83</v>
      </c>
      <c r="B83" s="100" t="s">
        <v>1331</v>
      </c>
      <c r="D83" s="81" t="s">
        <v>274</v>
      </c>
      <c r="E83" s="81" t="s">
        <v>353</v>
      </c>
      <c r="F83" s="80">
        <v>1.34</v>
      </c>
      <c r="G83" s="81" t="s">
        <v>8</v>
      </c>
      <c r="H83" s="81" t="s">
        <v>354</v>
      </c>
      <c r="I83" s="81">
        <v>1.34</v>
      </c>
      <c r="J83" s="81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80">
        <f t="shared" si="10"/>
        <v>83</v>
      </c>
      <c r="L83" s="81" t="str">
        <f t="shared" si="7"/>
        <v/>
      </c>
      <c r="M83" s="81" t="str">
        <f t="shared" si="8"/>
        <v>Update SC_Matieres set designation = 'COLLIER LYRE DIA 50' where ligne = 83 ;</v>
      </c>
      <c r="P83" s="192">
        <v>0</v>
      </c>
      <c r="Q83" s="193" t="str">
        <f t="shared" si="9"/>
        <v/>
      </c>
    </row>
    <row r="84" spans="1:17" x14ac:dyDescent="0.25">
      <c r="A84" s="80">
        <v>84</v>
      </c>
      <c r="B84" s="100" t="s">
        <v>1332</v>
      </c>
      <c r="D84" s="81" t="s">
        <v>274</v>
      </c>
      <c r="E84" s="81" t="s">
        <v>353</v>
      </c>
      <c r="F84" s="80">
        <v>17.27</v>
      </c>
      <c r="G84" s="81" t="s">
        <v>8</v>
      </c>
      <c r="H84" s="81" t="s">
        <v>354</v>
      </c>
      <c r="I84" s="81">
        <v>17.27</v>
      </c>
      <c r="J84" s="81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80">
        <f t="shared" si="10"/>
        <v>84</v>
      </c>
      <c r="L84" s="81" t="str">
        <f t="shared" si="7"/>
        <v/>
      </c>
      <c r="M84" s="81" t="str">
        <f t="shared" si="8"/>
        <v>Update SC_Matieres set designation = 'CHAPEAU VENTILATION DIA 63' where ligne = 84 ;</v>
      </c>
      <c r="P84" s="192">
        <v>0</v>
      </c>
      <c r="Q84" s="193" t="str">
        <f t="shared" si="9"/>
        <v/>
      </c>
    </row>
    <row r="85" spans="1:17" x14ac:dyDescent="0.25">
      <c r="A85" s="80">
        <v>85</v>
      </c>
      <c r="B85" s="100" t="s">
        <v>1333</v>
      </c>
      <c r="D85" s="81" t="s">
        <v>274</v>
      </c>
      <c r="E85" s="81" t="s">
        <v>353</v>
      </c>
      <c r="F85" s="80">
        <v>21.77</v>
      </c>
      <c r="G85" s="81" t="s">
        <v>8</v>
      </c>
      <c r="H85" s="81" t="s">
        <v>354</v>
      </c>
      <c r="I85" s="81">
        <v>21.77</v>
      </c>
      <c r="J85" s="81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80">
        <f t="shared" si="10"/>
        <v>85</v>
      </c>
      <c r="L85" s="81" t="str">
        <f t="shared" si="7"/>
        <v/>
      </c>
      <c r="M85" s="81" t="str">
        <f t="shared" si="8"/>
        <v>Update SC_Matieres set designation = 'CHAPEAU VENTILATION DIA 100' where ligne = 85 ;</v>
      </c>
      <c r="P85" s="192">
        <v>0</v>
      </c>
      <c r="Q85" s="193" t="str">
        <f t="shared" si="9"/>
        <v/>
      </c>
    </row>
    <row r="86" spans="1:17" x14ac:dyDescent="0.25">
      <c r="A86" s="80">
        <v>86</v>
      </c>
      <c r="B86" s="100" t="s">
        <v>1334</v>
      </c>
      <c r="D86" s="81" t="s">
        <v>274</v>
      </c>
      <c r="E86" s="81" t="s">
        <v>353</v>
      </c>
      <c r="F86" s="80">
        <v>15.29</v>
      </c>
      <c r="G86" s="81" t="s">
        <v>8</v>
      </c>
      <c r="H86" s="81" t="s">
        <v>393</v>
      </c>
      <c r="I86" s="81" t="s">
        <v>579</v>
      </c>
      <c r="J86" s="81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80">
        <f t="shared" si="10"/>
        <v>86</v>
      </c>
      <c r="L86" s="81" t="str">
        <f t="shared" si="7"/>
        <v/>
      </c>
      <c r="M86" s="81" t="str">
        <f t="shared" si="8"/>
        <v>Update SC_Matieres set designation = 'GRILLE ANTI-RONGEUR' where ligne = 86 ;</v>
      </c>
      <c r="P86" s="192">
        <v>0</v>
      </c>
      <c r="Q86" s="193" t="str">
        <f t="shared" si="9"/>
        <v/>
      </c>
    </row>
    <row r="87" spans="1:17" x14ac:dyDescent="0.25">
      <c r="A87" s="81">
        <v>87</v>
      </c>
      <c r="B87" s="114" t="s">
        <v>1675</v>
      </c>
      <c r="D87" s="81" t="s">
        <v>274</v>
      </c>
      <c r="E87" s="81" t="s">
        <v>353</v>
      </c>
      <c r="F87" s="81">
        <v>95</v>
      </c>
      <c r="G87" s="81" t="s">
        <v>8</v>
      </c>
      <c r="H87" s="81" t="s">
        <v>354</v>
      </c>
      <c r="I87" s="81">
        <v>95</v>
      </c>
      <c r="J87" s="81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81">
        <f t="shared" si="10"/>
        <v>87</v>
      </c>
      <c r="L87" s="81" t="str">
        <f t="shared" si="7"/>
        <v/>
      </c>
      <c r="M87" s="81" t="str">
        <f t="shared" si="8"/>
        <v>Update SC_Matieres set designation = 'CLAPET EVACUATION ANTI-RETOUR PVC DIAMETRE 100' where ligne = 87 ;</v>
      </c>
      <c r="P87" s="192">
        <v>0</v>
      </c>
      <c r="Q87" s="193" t="str">
        <f t="shared" si="9"/>
        <v/>
      </c>
    </row>
    <row r="88" spans="1:17" x14ac:dyDescent="0.25">
      <c r="A88" s="80">
        <v>88</v>
      </c>
      <c r="B88" s="100" t="s">
        <v>1335</v>
      </c>
      <c r="D88" s="81" t="s">
        <v>274</v>
      </c>
      <c r="E88" s="81" t="s">
        <v>353</v>
      </c>
      <c r="F88" s="80">
        <v>0.95120000000000005</v>
      </c>
      <c r="G88" s="81" t="s">
        <v>8</v>
      </c>
      <c r="H88" s="81" t="s">
        <v>354</v>
      </c>
      <c r="I88" s="81">
        <v>0.95120000000000005</v>
      </c>
      <c r="J88" s="81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80">
        <f t="shared" si="10"/>
        <v>88</v>
      </c>
      <c r="L88" s="81" t="str">
        <f t="shared" si="7"/>
        <v/>
      </c>
      <c r="M88" s="81" t="str">
        <f t="shared" si="8"/>
        <v>Update SC_Matieres set designation = 'DRAIN JAUNE DIA 100 BOBINE 50M' where ligne = 88 ;</v>
      </c>
      <c r="P88" s="192">
        <v>0</v>
      </c>
      <c r="Q88" s="193" t="str">
        <f t="shared" si="9"/>
        <v/>
      </c>
    </row>
    <row r="89" spans="1:17" x14ac:dyDescent="0.25">
      <c r="A89" s="80">
        <v>89</v>
      </c>
      <c r="B89" s="100" t="s">
        <v>1336</v>
      </c>
      <c r="C89" s="81" t="s">
        <v>783</v>
      </c>
      <c r="D89" s="81" t="s">
        <v>274</v>
      </c>
      <c r="E89" s="81" t="s">
        <v>295</v>
      </c>
      <c r="F89" s="80">
        <v>3.25</v>
      </c>
      <c r="G89" s="81" t="s">
        <v>42</v>
      </c>
      <c r="H89" s="81" t="s">
        <v>354</v>
      </c>
      <c r="I89" s="81" t="s">
        <v>579</v>
      </c>
      <c r="J89" s="81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80">
        <f t="shared" si="10"/>
        <v>89</v>
      </c>
      <c r="L89" s="81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81" t="str">
        <f t="shared" si="8"/>
        <v/>
      </c>
      <c r="P89" s="192">
        <v>0</v>
      </c>
      <c r="Q89" s="193" t="str">
        <f t="shared" si="9"/>
        <v>Update SC_Matieres set Obligatoire = 0 where ligne = 89 ;</v>
      </c>
    </row>
    <row r="90" spans="1:17" x14ac:dyDescent="0.25">
      <c r="A90" s="80">
        <v>90</v>
      </c>
      <c r="B90" s="100" t="s">
        <v>1337</v>
      </c>
      <c r="D90" s="81" t="s">
        <v>274</v>
      </c>
      <c r="F90" s="80">
        <v>2</v>
      </c>
      <c r="G90" s="81" t="s">
        <v>42</v>
      </c>
      <c r="H90" s="81" t="s">
        <v>354</v>
      </c>
      <c r="I90" s="81" t="s">
        <v>579</v>
      </c>
      <c r="J90" s="81" t="str">
        <f t="shared" si="6"/>
        <v>Insert into SC_Matieres (ligne,typePresta,designation,categorie,fournisseur,unite,prix,detail,prixHorsTransport,Reference) values (90,'MATIERE','TIGE MÉTAL','DIVERS','','ml',2,'-',null,'');</v>
      </c>
      <c r="K90" s="80">
        <f t="shared" si="10"/>
        <v>90</v>
      </c>
      <c r="L90" s="81" t="str">
        <f t="shared" si="7"/>
        <v/>
      </c>
      <c r="M90" s="81" t="str">
        <f t="shared" si="8"/>
        <v>Update SC_Matieres set designation = 'TIGE MÉTAL' where ligne = 90 ;</v>
      </c>
      <c r="P90" s="192">
        <v>0</v>
      </c>
      <c r="Q90" s="193" t="str">
        <f t="shared" si="9"/>
        <v/>
      </c>
    </row>
    <row r="91" spans="1:17" x14ac:dyDescent="0.25">
      <c r="A91" s="80">
        <v>91</v>
      </c>
      <c r="B91" s="100" t="s">
        <v>1338</v>
      </c>
      <c r="D91" s="81" t="s">
        <v>274</v>
      </c>
      <c r="E91" s="81" t="s">
        <v>353</v>
      </c>
      <c r="F91" s="80">
        <v>0.12</v>
      </c>
      <c r="G91" s="81" t="s">
        <v>8</v>
      </c>
      <c r="H91" s="81" t="s">
        <v>354</v>
      </c>
      <c r="I91" s="81">
        <v>0.12</v>
      </c>
      <c r="J91" s="81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80">
        <f t="shared" si="10"/>
        <v>91</v>
      </c>
      <c r="L91" s="81" t="str">
        <f t="shared" si="7"/>
        <v/>
      </c>
      <c r="M91" s="81" t="str">
        <f t="shared" si="8"/>
        <v>Update SC_Matieres set designation = 'GRILLAGE AVERTISSEUR MARON' where ligne = 91 ;</v>
      </c>
      <c r="P91" s="192">
        <v>0</v>
      </c>
      <c r="Q91" s="193" t="str">
        <f t="shared" si="9"/>
        <v/>
      </c>
    </row>
    <row r="92" spans="1:17" x14ac:dyDescent="0.25">
      <c r="A92" s="80">
        <v>92</v>
      </c>
      <c r="B92" s="100" t="s">
        <v>1339</v>
      </c>
      <c r="D92" s="81" t="s">
        <v>274</v>
      </c>
      <c r="E92" s="81" t="s">
        <v>353</v>
      </c>
      <c r="F92" s="80">
        <v>0.12</v>
      </c>
      <c r="G92" s="81" t="s">
        <v>8</v>
      </c>
      <c r="H92" s="81" t="s">
        <v>354</v>
      </c>
      <c r="I92" s="81">
        <v>0.12</v>
      </c>
      <c r="J92" s="81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80">
        <f t="shared" si="10"/>
        <v>92</v>
      </c>
      <c r="L92" s="81" t="str">
        <f t="shared" si="7"/>
        <v/>
      </c>
      <c r="M92" s="81" t="str">
        <f t="shared" si="8"/>
        <v>Update SC_Matieres set designation = 'GRILLAGE AVERTISSEUR ROUGE' where ligne = 92 ;</v>
      </c>
      <c r="P92" s="192">
        <v>0</v>
      </c>
      <c r="Q92" s="193" t="str">
        <f t="shared" si="9"/>
        <v/>
      </c>
    </row>
    <row r="93" spans="1:17" x14ac:dyDescent="0.25">
      <c r="A93" s="80">
        <v>93</v>
      </c>
      <c r="B93" s="100" t="s">
        <v>1340</v>
      </c>
      <c r="D93" s="81" t="s">
        <v>274</v>
      </c>
      <c r="E93" s="81" t="s">
        <v>353</v>
      </c>
      <c r="F93" s="80">
        <v>0.18729999999999999</v>
      </c>
      <c r="G93" s="81" t="s">
        <v>8</v>
      </c>
      <c r="H93" s="81" t="s">
        <v>354</v>
      </c>
      <c r="I93" s="81">
        <v>0.18729999999999999</v>
      </c>
      <c r="J93" s="81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80">
        <f t="shared" si="10"/>
        <v>93</v>
      </c>
      <c r="L93" s="81" t="str">
        <f t="shared" si="7"/>
        <v/>
      </c>
      <c r="M93" s="81" t="str">
        <f t="shared" si="8"/>
        <v>Update SC_Matieres set designation = 'GRILLAGE AVERTISSEUR BLEU' where ligne = 93 ;</v>
      </c>
      <c r="P93" s="192">
        <v>0</v>
      </c>
      <c r="Q93" s="193" t="str">
        <f t="shared" si="9"/>
        <v/>
      </c>
    </row>
    <row r="94" spans="1:17" x14ac:dyDescent="0.25">
      <c r="A94" s="80">
        <v>94</v>
      </c>
      <c r="B94" s="100" t="s">
        <v>1341</v>
      </c>
      <c r="D94" s="81" t="s">
        <v>394</v>
      </c>
      <c r="E94" s="81" t="s">
        <v>295</v>
      </c>
      <c r="F94" s="80">
        <v>0.46</v>
      </c>
      <c r="G94" s="81" t="s">
        <v>232</v>
      </c>
      <c r="I94" s="81" t="s">
        <v>579</v>
      </c>
      <c r="J94" s="81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80">
        <f t="shared" si="10"/>
        <v>94</v>
      </c>
      <c r="L94" s="81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81" t="str">
        <f t="shared" si="8"/>
        <v/>
      </c>
      <c r="P94" s="192">
        <v>0</v>
      </c>
      <c r="Q94" s="193" t="str">
        <f t="shared" si="9"/>
        <v>Update SC_Matieres set Obligatoire = 0 where ligne = 94 ;</v>
      </c>
    </row>
    <row r="95" spans="1:17" x14ac:dyDescent="0.25">
      <c r="A95" s="80">
        <v>95</v>
      </c>
      <c r="B95" s="81" t="s">
        <v>317</v>
      </c>
      <c r="C95" s="81" t="s">
        <v>317</v>
      </c>
      <c r="D95" s="81" t="s">
        <v>395</v>
      </c>
      <c r="E95" s="81" t="s">
        <v>295</v>
      </c>
      <c r="F95" s="80">
        <v>624.32000000000005</v>
      </c>
      <c r="G95" s="81" t="s">
        <v>8</v>
      </c>
      <c r="H95" s="81" t="s">
        <v>354</v>
      </c>
      <c r="I95" s="81" t="s">
        <v>579</v>
      </c>
      <c r="J95" s="81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80">
        <f t="shared" si="10"/>
        <v>95</v>
      </c>
      <c r="L95" s="81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81" t="str">
        <f t="shared" si="8"/>
        <v/>
      </c>
      <c r="P95" s="192">
        <v>1</v>
      </c>
      <c r="Q95" s="193" t="str">
        <f t="shared" si="9"/>
        <v>Update SC_Matieres set Obligatoire = 1 where ligne = 95 ;</v>
      </c>
    </row>
    <row r="96" spans="1:17" x14ac:dyDescent="0.25">
      <c r="A96" s="80">
        <v>96</v>
      </c>
      <c r="B96" s="81" t="s">
        <v>308</v>
      </c>
      <c r="C96" s="81" t="s">
        <v>308</v>
      </c>
      <c r="D96" s="81" t="s">
        <v>395</v>
      </c>
      <c r="E96" s="81" t="s">
        <v>295</v>
      </c>
      <c r="F96" s="80">
        <v>162.08000000000001</v>
      </c>
      <c r="G96" s="81" t="s">
        <v>8</v>
      </c>
      <c r="H96" s="81" t="s">
        <v>354</v>
      </c>
      <c r="I96" s="81" t="s">
        <v>579</v>
      </c>
      <c r="J96" s="81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80">
        <f t="shared" si="10"/>
        <v>96</v>
      </c>
      <c r="L96" s="81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81" t="str">
        <f t="shared" si="8"/>
        <v/>
      </c>
      <c r="P96" s="192">
        <v>1</v>
      </c>
      <c r="Q96" s="193" t="str">
        <f t="shared" si="9"/>
        <v>Update SC_Matieres set Obligatoire = 1 where ligne = 96 ;</v>
      </c>
    </row>
    <row r="97" spans="1:17" x14ac:dyDescent="0.25">
      <c r="A97" s="80">
        <v>97</v>
      </c>
      <c r="B97" s="81" t="s">
        <v>309</v>
      </c>
      <c r="C97" s="81" t="s">
        <v>309</v>
      </c>
      <c r="D97" s="81" t="s">
        <v>395</v>
      </c>
      <c r="E97" s="81" t="s">
        <v>295</v>
      </c>
      <c r="F97" s="80">
        <v>216.92</v>
      </c>
      <c r="G97" s="81" t="s">
        <v>8</v>
      </c>
      <c r="H97" s="81" t="s">
        <v>354</v>
      </c>
      <c r="I97" s="81" t="s">
        <v>579</v>
      </c>
      <c r="J97" s="81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80">
        <f t="shared" si="10"/>
        <v>97</v>
      </c>
      <c r="L97" s="81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81" t="str">
        <f t="shared" si="8"/>
        <v/>
      </c>
      <c r="P97" s="192">
        <v>1</v>
      </c>
      <c r="Q97" s="193" t="str">
        <f t="shared" si="9"/>
        <v>Update SC_Matieres set Obligatoire = 1 where ligne = 97 ;</v>
      </c>
    </row>
    <row r="98" spans="1:17" x14ac:dyDescent="0.25">
      <c r="A98" s="80">
        <v>98</v>
      </c>
      <c r="B98" s="81" t="s">
        <v>310</v>
      </c>
      <c r="C98" s="81" t="s">
        <v>310</v>
      </c>
      <c r="D98" s="81" t="s">
        <v>395</v>
      </c>
      <c r="E98" s="81" t="s">
        <v>295</v>
      </c>
      <c r="F98" s="80">
        <v>232.5</v>
      </c>
      <c r="G98" s="81" t="s">
        <v>8</v>
      </c>
      <c r="H98" s="81" t="s">
        <v>354</v>
      </c>
      <c r="I98" s="81" t="s">
        <v>579</v>
      </c>
      <c r="J98" s="81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80">
        <f t="shared" si="10"/>
        <v>98</v>
      </c>
      <c r="L98" s="81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81" t="str">
        <f t="shared" si="8"/>
        <v/>
      </c>
      <c r="P98" s="192">
        <v>1</v>
      </c>
      <c r="Q98" s="193" t="str">
        <f t="shared" si="9"/>
        <v>Update SC_Matieres set Obligatoire = 1 where ligne = 98 ;</v>
      </c>
    </row>
    <row r="99" spans="1:17" x14ac:dyDescent="0.25">
      <c r="A99" s="80">
        <v>99</v>
      </c>
      <c r="B99" s="81" t="s">
        <v>311</v>
      </c>
      <c r="C99" s="81" t="s">
        <v>311</v>
      </c>
      <c r="D99" s="81" t="s">
        <v>395</v>
      </c>
      <c r="E99" s="81" t="s">
        <v>295</v>
      </c>
      <c r="F99" s="80">
        <v>271.89</v>
      </c>
      <c r="G99" s="81" t="s">
        <v>8</v>
      </c>
      <c r="H99" s="81" t="s">
        <v>354</v>
      </c>
      <c r="I99" s="81" t="s">
        <v>579</v>
      </c>
      <c r="J99" s="81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80">
        <f t="shared" si="10"/>
        <v>99</v>
      </c>
      <c r="L99" s="81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81" t="str">
        <f t="shared" si="8"/>
        <v/>
      </c>
      <c r="P99" s="192">
        <v>1</v>
      </c>
      <c r="Q99" s="193" t="str">
        <f t="shared" si="9"/>
        <v>Update SC_Matieres set Obligatoire = 1 where ligne = 99 ;</v>
      </c>
    </row>
    <row r="100" spans="1:17" x14ac:dyDescent="0.25">
      <c r="A100" s="80">
        <v>100</v>
      </c>
      <c r="B100" s="81" t="s">
        <v>312</v>
      </c>
      <c r="C100" s="81" t="s">
        <v>312</v>
      </c>
      <c r="D100" s="81" t="s">
        <v>395</v>
      </c>
      <c r="E100" s="81" t="s">
        <v>295</v>
      </c>
      <c r="F100" s="80">
        <v>373.61</v>
      </c>
      <c r="G100" s="81" t="s">
        <v>8</v>
      </c>
      <c r="H100" s="81" t="s">
        <v>354</v>
      </c>
      <c r="I100" s="81" t="s">
        <v>579</v>
      </c>
      <c r="J100" s="81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80">
        <f t="shared" si="10"/>
        <v>100</v>
      </c>
      <c r="L100" s="81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81" t="str">
        <f t="shared" si="8"/>
        <v/>
      </c>
      <c r="P100" s="192">
        <v>1</v>
      </c>
      <c r="Q100" s="193" t="str">
        <f t="shared" si="9"/>
        <v>Update SC_Matieres set Obligatoire = 1 where ligne = 100 ;</v>
      </c>
    </row>
    <row r="101" spans="1:17" x14ac:dyDescent="0.25">
      <c r="A101" s="80">
        <v>101</v>
      </c>
      <c r="B101" s="81" t="s">
        <v>313</v>
      </c>
      <c r="C101" s="81" t="s">
        <v>313</v>
      </c>
      <c r="D101" s="81" t="s">
        <v>395</v>
      </c>
      <c r="E101" s="81" t="s">
        <v>295</v>
      </c>
      <c r="F101" s="80">
        <v>399.73</v>
      </c>
      <c r="G101" s="81" t="s">
        <v>8</v>
      </c>
      <c r="H101" s="81" t="s">
        <v>354</v>
      </c>
      <c r="I101" s="81" t="s">
        <v>579</v>
      </c>
      <c r="J101" s="81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80">
        <f t="shared" si="10"/>
        <v>101</v>
      </c>
      <c r="L101" s="81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81" t="str">
        <f t="shared" si="8"/>
        <v/>
      </c>
      <c r="P101" s="192">
        <v>1</v>
      </c>
      <c r="Q101" s="193" t="str">
        <f t="shared" si="9"/>
        <v>Update SC_Matieres set Obligatoire = 1 where ligne = 101 ;</v>
      </c>
    </row>
    <row r="102" spans="1:17" x14ac:dyDescent="0.25">
      <c r="A102" s="80">
        <v>102</v>
      </c>
      <c r="B102" s="81" t="s">
        <v>314</v>
      </c>
      <c r="C102" s="81" t="s">
        <v>314</v>
      </c>
      <c r="D102" s="81" t="s">
        <v>395</v>
      </c>
      <c r="E102" s="81" t="s">
        <v>295</v>
      </c>
      <c r="F102" s="80">
        <v>465.01</v>
      </c>
      <c r="G102" s="81" t="s">
        <v>8</v>
      </c>
      <c r="H102" s="81" t="s">
        <v>354</v>
      </c>
      <c r="I102" s="81" t="s">
        <v>579</v>
      </c>
      <c r="J102" s="81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80">
        <f t="shared" si="10"/>
        <v>102</v>
      </c>
      <c r="L102" s="81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81" t="str">
        <f t="shared" si="8"/>
        <v/>
      </c>
      <c r="P102" s="192">
        <v>1</v>
      </c>
      <c r="Q102" s="193" t="str">
        <f t="shared" si="9"/>
        <v>Update SC_Matieres set Obligatoire = 1 where ligne = 102 ;</v>
      </c>
    </row>
    <row r="103" spans="1:17" x14ac:dyDescent="0.25">
      <c r="A103" s="80">
        <v>103</v>
      </c>
      <c r="B103" s="81" t="s">
        <v>315</v>
      </c>
      <c r="C103" s="81" t="s">
        <v>315</v>
      </c>
      <c r="D103" s="81" t="s">
        <v>395</v>
      </c>
      <c r="E103" s="81" t="s">
        <v>295</v>
      </c>
      <c r="F103" s="80">
        <v>488.52</v>
      </c>
      <c r="G103" s="81" t="s">
        <v>8</v>
      </c>
      <c r="H103" s="81" t="s">
        <v>354</v>
      </c>
      <c r="I103" s="81" t="s">
        <v>579</v>
      </c>
      <c r="J103" s="81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80">
        <f t="shared" si="10"/>
        <v>103</v>
      </c>
      <c r="L103" s="81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81" t="str">
        <f t="shared" si="8"/>
        <v/>
      </c>
      <c r="P103" s="192">
        <v>1</v>
      </c>
      <c r="Q103" s="193" t="str">
        <f t="shared" si="9"/>
        <v>Update SC_Matieres set Obligatoire = 1 where ligne = 103 ;</v>
      </c>
    </row>
    <row r="104" spans="1:17" x14ac:dyDescent="0.25">
      <c r="A104" s="80">
        <v>104</v>
      </c>
      <c r="B104" s="81" t="s">
        <v>316</v>
      </c>
      <c r="C104" s="81" t="s">
        <v>316</v>
      </c>
      <c r="D104" s="81" t="s">
        <v>395</v>
      </c>
      <c r="E104" s="81" t="s">
        <v>295</v>
      </c>
      <c r="F104" s="80">
        <v>540.75</v>
      </c>
      <c r="G104" s="81" t="s">
        <v>8</v>
      </c>
      <c r="H104" s="81" t="s">
        <v>354</v>
      </c>
      <c r="I104" s="81" t="s">
        <v>579</v>
      </c>
      <c r="J104" s="81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80">
        <f t="shared" si="10"/>
        <v>104</v>
      </c>
      <c r="L104" s="81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81" t="str">
        <f t="shared" si="8"/>
        <v/>
      </c>
      <c r="P104" s="192">
        <v>1</v>
      </c>
      <c r="Q104" s="193" t="str">
        <f t="shared" si="9"/>
        <v>Update SC_Matieres set Obligatoire = 1 where ligne = 104 ;</v>
      </c>
    </row>
    <row r="105" spans="1:17" x14ac:dyDescent="0.25">
      <c r="A105" s="80">
        <v>105</v>
      </c>
      <c r="B105" s="81" t="s">
        <v>318</v>
      </c>
      <c r="C105" s="81" t="s">
        <v>318</v>
      </c>
      <c r="D105" s="81" t="s">
        <v>395</v>
      </c>
      <c r="E105" s="81" t="s">
        <v>295</v>
      </c>
      <c r="F105" s="80">
        <v>660.88</v>
      </c>
      <c r="G105" s="81" t="s">
        <v>8</v>
      </c>
      <c r="H105" s="81" t="s">
        <v>354</v>
      </c>
      <c r="I105" s="81" t="s">
        <v>579</v>
      </c>
      <c r="J105" s="81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80">
        <f t="shared" si="10"/>
        <v>105</v>
      </c>
      <c r="L105" s="81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81" t="str">
        <f t="shared" si="8"/>
        <v/>
      </c>
      <c r="P105" s="192">
        <v>1</v>
      </c>
      <c r="Q105" s="193" t="str">
        <f t="shared" si="9"/>
        <v>Update SC_Matieres set Obligatoire = 1 where ligne = 105 ;</v>
      </c>
    </row>
    <row r="106" spans="1:17" x14ac:dyDescent="0.25">
      <c r="A106" s="80">
        <v>106</v>
      </c>
      <c r="B106" s="81" t="s">
        <v>319</v>
      </c>
      <c r="C106" s="81" t="s">
        <v>319</v>
      </c>
      <c r="D106" s="81" t="s">
        <v>395</v>
      </c>
      <c r="E106" s="81" t="s">
        <v>295</v>
      </c>
      <c r="F106" s="80">
        <v>765.99</v>
      </c>
      <c r="G106" s="81" t="s">
        <v>8</v>
      </c>
      <c r="H106" s="81" t="s">
        <v>354</v>
      </c>
      <c r="I106" s="81" t="s">
        <v>579</v>
      </c>
      <c r="J106" s="81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80">
        <f t="shared" si="10"/>
        <v>106</v>
      </c>
      <c r="L106" s="81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81" t="str">
        <f t="shared" si="8"/>
        <v/>
      </c>
      <c r="P106" s="192">
        <v>1</v>
      </c>
      <c r="Q106" s="193" t="str">
        <f t="shared" si="9"/>
        <v>Update SC_Matieres set Obligatoire = 1 where ligne = 106 ;</v>
      </c>
    </row>
    <row r="107" spans="1:17" x14ac:dyDescent="0.25">
      <c r="A107" s="80">
        <v>107</v>
      </c>
      <c r="B107" s="81" t="s">
        <v>320</v>
      </c>
      <c r="C107" s="81" t="s">
        <v>320</v>
      </c>
      <c r="D107" s="81" t="s">
        <v>395</v>
      </c>
      <c r="E107" s="81" t="s">
        <v>295</v>
      </c>
      <c r="F107" s="80">
        <v>967.73</v>
      </c>
      <c r="G107" s="81" t="s">
        <v>8</v>
      </c>
      <c r="H107" s="81" t="s">
        <v>354</v>
      </c>
      <c r="I107" s="81" t="s">
        <v>579</v>
      </c>
      <c r="J107" s="81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80">
        <f t="shared" si="10"/>
        <v>107</v>
      </c>
      <c r="L107" s="81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81" t="str">
        <f t="shared" si="8"/>
        <v/>
      </c>
      <c r="P107" s="192">
        <v>1</v>
      </c>
      <c r="Q107" s="193" t="str">
        <f t="shared" si="9"/>
        <v>Update SC_Matieres set Obligatoire = 1 where ligne = 107 ;</v>
      </c>
    </row>
    <row r="108" spans="1:17" x14ac:dyDescent="0.25">
      <c r="A108" s="80">
        <v>108</v>
      </c>
      <c r="B108" s="81" t="s">
        <v>321</v>
      </c>
      <c r="C108" s="81" t="s">
        <v>321</v>
      </c>
      <c r="D108" s="81" t="s">
        <v>395</v>
      </c>
      <c r="E108" s="81" t="s">
        <v>295</v>
      </c>
      <c r="F108" s="80">
        <v>970.99</v>
      </c>
      <c r="G108" s="81" t="s">
        <v>8</v>
      </c>
      <c r="H108" s="81" t="s">
        <v>354</v>
      </c>
      <c r="I108" s="81" t="s">
        <v>579</v>
      </c>
      <c r="J108" s="81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80">
        <f t="shared" si="10"/>
        <v>108</v>
      </c>
      <c r="L108" s="81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81" t="str">
        <f t="shared" si="8"/>
        <v/>
      </c>
      <c r="P108" s="192">
        <v>1</v>
      </c>
      <c r="Q108" s="193" t="str">
        <f t="shared" si="9"/>
        <v>Update SC_Matieres set Obligatoire = 1 where ligne = 108 ;</v>
      </c>
    </row>
    <row r="109" spans="1:17" x14ac:dyDescent="0.25">
      <c r="A109" s="80">
        <v>109</v>
      </c>
      <c r="B109" s="81" t="s">
        <v>263</v>
      </c>
      <c r="C109" s="81" t="s">
        <v>758</v>
      </c>
      <c r="D109" s="81" t="s">
        <v>252</v>
      </c>
      <c r="E109" s="81" t="s">
        <v>295</v>
      </c>
      <c r="F109" s="80">
        <v>723.89</v>
      </c>
      <c r="G109" s="81" t="s">
        <v>8</v>
      </c>
      <c r="H109" s="81" t="s">
        <v>354</v>
      </c>
      <c r="I109" s="81" t="s">
        <v>579</v>
      </c>
      <c r="J109" s="81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80">
        <f t="shared" si="10"/>
        <v>109</v>
      </c>
      <c r="L109" s="81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81" t="str">
        <f t="shared" si="8"/>
        <v/>
      </c>
      <c r="P109" s="192">
        <v>1</v>
      </c>
      <c r="Q109" s="193" t="str">
        <f t="shared" si="9"/>
        <v>Update SC_Matieres set Obligatoire = 1 where ligne = 109 ;</v>
      </c>
    </row>
    <row r="110" spans="1:17" x14ac:dyDescent="0.25">
      <c r="A110" s="80">
        <v>110</v>
      </c>
      <c r="B110" s="81" t="s">
        <v>253</v>
      </c>
      <c r="C110" s="81" t="s">
        <v>745</v>
      </c>
      <c r="D110" s="81" t="s">
        <v>252</v>
      </c>
      <c r="E110" s="81" t="s">
        <v>295</v>
      </c>
      <c r="F110" s="80">
        <v>247.94</v>
      </c>
      <c r="G110" s="81" t="s">
        <v>8</v>
      </c>
      <c r="H110" s="81" t="s">
        <v>354</v>
      </c>
      <c r="I110" s="81" t="s">
        <v>579</v>
      </c>
      <c r="J110" s="81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80">
        <f t="shared" si="10"/>
        <v>110</v>
      </c>
      <c r="L110" s="81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81" t="str">
        <f t="shared" si="8"/>
        <v/>
      </c>
      <c r="P110" s="192">
        <v>1</v>
      </c>
      <c r="Q110" s="193" t="str">
        <f t="shared" si="9"/>
        <v>Update SC_Matieres set Obligatoire = 1 where ligne = 110 ;</v>
      </c>
    </row>
    <row r="111" spans="1:17" x14ac:dyDescent="0.25">
      <c r="A111" s="80">
        <v>111</v>
      </c>
      <c r="B111" s="81" t="s">
        <v>254</v>
      </c>
      <c r="C111" s="81" t="s">
        <v>254</v>
      </c>
      <c r="D111" s="81" t="s">
        <v>252</v>
      </c>
      <c r="E111" s="81" t="s">
        <v>295</v>
      </c>
      <c r="F111" s="80">
        <v>283.85000000000002</v>
      </c>
      <c r="G111" s="81" t="s">
        <v>8</v>
      </c>
      <c r="H111" s="81" t="s">
        <v>354</v>
      </c>
      <c r="I111" s="81" t="s">
        <v>579</v>
      </c>
      <c r="J111" s="81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80">
        <f t="shared" si="10"/>
        <v>111</v>
      </c>
      <c r="L111" s="81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81" t="str">
        <f t="shared" si="8"/>
        <v/>
      </c>
      <c r="P111" s="192">
        <v>1</v>
      </c>
      <c r="Q111" s="193" t="str">
        <f t="shared" si="9"/>
        <v>Update SC_Matieres set Obligatoire = 1 where ligne = 111 ;</v>
      </c>
    </row>
    <row r="112" spans="1:17" x14ac:dyDescent="0.25">
      <c r="A112" s="80">
        <v>112</v>
      </c>
      <c r="B112" s="81" t="s">
        <v>255</v>
      </c>
      <c r="C112" s="81" t="s">
        <v>746</v>
      </c>
      <c r="D112" s="81" t="s">
        <v>252</v>
      </c>
      <c r="E112" s="81" t="s">
        <v>295</v>
      </c>
      <c r="F112" s="80">
        <v>342.6</v>
      </c>
      <c r="G112" s="81" t="s">
        <v>8</v>
      </c>
      <c r="H112" s="81" t="s">
        <v>354</v>
      </c>
      <c r="I112" s="81" t="s">
        <v>579</v>
      </c>
      <c r="J112" s="81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80">
        <f t="shared" si="10"/>
        <v>112</v>
      </c>
      <c r="L112" s="81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81" t="str">
        <f t="shared" si="8"/>
        <v/>
      </c>
      <c r="P112" s="192">
        <v>1</v>
      </c>
      <c r="Q112" s="193" t="str">
        <f t="shared" si="9"/>
        <v>Update SC_Matieres set Obligatoire = 1 where ligne = 112 ;</v>
      </c>
    </row>
    <row r="113" spans="1:17" x14ac:dyDescent="0.25">
      <c r="A113" s="80">
        <v>113</v>
      </c>
      <c r="B113" s="81" t="s">
        <v>256</v>
      </c>
      <c r="C113" s="81" t="s">
        <v>747</v>
      </c>
      <c r="D113" s="81" t="s">
        <v>252</v>
      </c>
      <c r="E113" s="81" t="s">
        <v>295</v>
      </c>
      <c r="F113" s="80">
        <v>378.51</v>
      </c>
      <c r="G113" s="81" t="s">
        <v>8</v>
      </c>
      <c r="H113" s="81" t="s">
        <v>354</v>
      </c>
      <c r="I113" s="81" t="s">
        <v>579</v>
      </c>
      <c r="J113" s="81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80">
        <f t="shared" si="10"/>
        <v>113</v>
      </c>
      <c r="L113" s="81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81" t="str">
        <f t="shared" si="8"/>
        <v/>
      </c>
      <c r="P113" s="192">
        <v>1</v>
      </c>
      <c r="Q113" s="193" t="str">
        <f t="shared" si="9"/>
        <v>Update SC_Matieres set Obligatoire = 1 where ligne = 113 ;</v>
      </c>
    </row>
    <row r="114" spans="1:17" x14ac:dyDescent="0.25">
      <c r="A114" s="80">
        <v>114</v>
      </c>
      <c r="B114" s="81" t="s">
        <v>257</v>
      </c>
      <c r="C114" s="81" t="s">
        <v>748</v>
      </c>
      <c r="D114" s="81" t="s">
        <v>252</v>
      </c>
      <c r="E114" s="81" t="s">
        <v>295</v>
      </c>
      <c r="F114" s="80">
        <v>463.39</v>
      </c>
      <c r="G114" s="81" t="s">
        <v>8</v>
      </c>
      <c r="H114" s="81" t="s">
        <v>354</v>
      </c>
      <c r="I114" s="81" t="s">
        <v>579</v>
      </c>
      <c r="J114" s="81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80">
        <f t="shared" si="10"/>
        <v>114</v>
      </c>
      <c r="L114" s="81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81" t="str">
        <f t="shared" si="8"/>
        <v/>
      </c>
      <c r="P114" s="192">
        <v>1</v>
      </c>
      <c r="Q114" s="193" t="str">
        <f t="shared" si="9"/>
        <v>Update SC_Matieres set Obligatoire = 1 where ligne = 114 ;</v>
      </c>
    </row>
    <row r="115" spans="1:17" x14ac:dyDescent="0.25">
      <c r="A115" s="80">
        <v>115</v>
      </c>
      <c r="B115" s="81" t="s">
        <v>396</v>
      </c>
      <c r="C115" s="81" t="s">
        <v>749</v>
      </c>
      <c r="D115" s="81" t="s">
        <v>252</v>
      </c>
      <c r="E115" s="81" t="s">
        <v>295</v>
      </c>
      <c r="F115" s="80">
        <v>479.06</v>
      </c>
      <c r="G115" s="81" t="s">
        <v>8</v>
      </c>
      <c r="H115" s="81" t="s">
        <v>354</v>
      </c>
      <c r="I115" s="81" t="s">
        <v>579</v>
      </c>
      <c r="J115" s="81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80">
        <f t="shared" si="10"/>
        <v>115</v>
      </c>
      <c r="L115" s="81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81" t="str">
        <f t="shared" si="8"/>
        <v/>
      </c>
      <c r="P115" s="192">
        <v>1</v>
      </c>
      <c r="Q115" s="193" t="str">
        <f t="shared" si="9"/>
        <v>Update SC_Matieres set Obligatoire = 1 where ligne = 115 ;</v>
      </c>
    </row>
    <row r="116" spans="1:17" x14ac:dyDescent="0.25">
      <c r="A116" s="80">
        <v>116</v>
      </c>
      <c r="B116" s="81" t="s">
        <v>258</v>
      </c>
      <c r="C116" s="81" t="s">
        <v>751</v>
      </c>
      <c r="D116" s="81" t="s">
        <v>252</v>
      </c>
      <c r="E116" s="81" t="s">
        <v>295</v>
      </c>
      <c r="F116" s="80">
        <v>507.78</v>
      </c>
      <c r="G116" s="81" t="s">
        <v>8</v>
      </c>
      <c r="H116" s="81" t="s">
        <v>354</v>
      </c>
      <c r="I116" s="81" t="s">
        <v>579</v>
      </c>
      <c r="J116" s="81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80">
        <f t="shared" si="10"/>
        <v>116</v>
      </c>
      <c r="L116" s="81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81" t="str">
        <f t="shared" si="8"/>
        <v/>
      </c>
      <c r="P116" s="192">
        <v>1</v>
      </c>
      <c r="Q116" s="193" t="str">
        <f t="shared" si="9"/>
        <v>Update SC_Matieres set Obligatoire = 1 where ligne = 116 ;</v>
      </c>
    </row>
    <row r="117" spans="1:17" x14ac:dyDescent="0.25">
      <c r="A117" s="80">
        <v>117</v>
      </c>
      <c r="B117" s="81" t="s">
        <v>397</v>
      </c>
      <c r="C117" s="81" t="s">
        <v>750</v>
      </c>
      <c r="D117" s="81" t="s">
        <v>252</v>
      </c>
      <c r="E117" s="81" t="s">
        <v>295</v>
      </c>
      <c r="F117" s="80">
        <v>513</v>
      </c>
      <c r="G117" s="81" t="s">
        <v>8</v>
      </c>
      <c r="H117" s="81" t="s">
        <v>354</v>
      </c>
      <c r="I117" s="81" t="s">
        <v>579</v>
      </c>
      <c r="J117" s="81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80">
        <f t="shared" si="10"/>
        <v>117</v>
      </c>
      <c r="L117" s="81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81" t="str">
        <f t="shared" si="8"/>
        <v/>
      </c>
      <c r="P117" s="192">
        <v>1</v>
      </c>
      <c r="Q117" s="193" t="str">
        <f t="shared" si="9"/>
        <v>Update SC_Matieres set Obligatoire = 1 where ligne = 117 ;</v>
      </c>
    </row>
    <row r="118" spans="1:17" x14ac:dyDescent="0.25">
      <c r="A118" s="80">
        <v>118</v>
      </c>
      <c r="B118" s="81" t="s">
        <v>259</v>
      </c>
      <c r="C118" s="81" t="s">
        <v>752</v>
      </c>
      <c r="D118" s="81" t="s">
        <v>252</v>
      </c>
      <c r="E118" s="81" t="s">
        <v>295</v>
      </c>
      <c r="F118" s="80">
        <v>552.17999999999995</v>
      </c>
      <c r="G118" s="81" t="s">
        <v>8</v>
      </c>
      <c r="H118" s="81" t="s">
        <v>354</v>
      </c>
      <c r="I118" s="81" t="s">
        <v>579</v>
      </c>
      <c r="J118" s="81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80">
        <f t="shared" ref="K118:K181" si="12">A118</f>
        <v>118</v>
      </c>
      <c r="L118" s="81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81" t="str">
        <f t="shared" si="8"/>
        <v/>
      </c>
      <c r="P118" s="192">
        <v>1</v>
      </c>
      <c r="Q118" s="193" t="str">
        <f t="shared" si="9"/>
        <v>Update SC_Matieres set Obligatoire = 1 where ligne = 118 ;</v>
      </c>
    </row>
    <row r="119" spans="1:17" x14ac:dyDescent="0.25">
      <c r="A119" s="80">
        <v>119</v>
      </c>
      <c r="B119" s="81" t="s">
        <v>260</v>
      </c>
      <c r="C119" s="81" t="s">
        <v>754</v>
      </c>
      <c r="D119" s="81" t="s">
        <v>252</v>
      </c>
      <c r="E119" s="81" t="s">
        <v>295</v>
      </c>
      <c r="F119" s="80">
        <v>552.17999999999995</v>
      </c>
      <c r="G119" s="81" t="s">
        <v>8</v>
      </c>
      <c r="H119" s="81" t="s">
        <v>354</v>
      </c>
      <c r="I119" s="81" t="s">
        <v>579</v>
      </c>
      <c r="J119" s="81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80">
        <f t="shared" si="12"/>
        <v>119</v>
      </c>
      <c r="L119" s="81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81" t="str">
        <f t="shared" si="8"/>
        <v/>
      </c>
      <c r="P119" s="192">
        <v>1</v>
      </c>
      <c r="Q119" s="193" t="str">
        <f t="shared" si="9"/>
        <v>Update SC_Matieres set Obligatoire = 1 where ligne = 119 ;</v>
      </c>
    </row>
    <row r="120" spans="1:17" x14ac:dyDescent="0.25">
      <c r="A120" s="80">
        <v>120</v>
      </c>
      <c r="B120" s="81" t="s">
        <v>398</v>
      </c>
      <c r="C120" s="81" t="s">
        <v>753</v>
      </c>
      <c r="D120" s="81" t="s">
        <v>252</v>
      </c>
      <c r="E120" s="81" t="s">
        <v>295</v>
      </c>
      <c r="F120" s="80">
        <v>583.51</v>
      </c>
      <c r="G120" s="81" t="s">
        <v>8</v>
      </c>
      <c r="H120" s="81" t="s">
        <v>354</v>
      </c>
      <c r="I120" s="81" t="s">
        <v>579</v>
      </c>
      <c r="J120" s="81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80">
        <f t="shared" si="12"/>
        <v>120</v>
      </c>
      <c r="L120" s="81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81" t="str">
        <f t="shared" si="8"/>
        <v/>
      </c>
      <c r="P120" s="192">
        <v>1</v>
      </c>
      <c r="Q120" s="193" t="str">
        <f t="shared" si="9"/>
        <v>Update SC_Matieres set Obligatoire = 1 where ligne = 120 ;</v>
      </c>
    </row>
    <row r="121" spans="1:17" x14ac:dyDescent="0.25">
      <c r="A121" s="80">
        <v>121</v>
      </c>
      <c r="B121" s="81" t="s">
        <v>261</v>
      </c>
      <c r="C121" s="81" t="s">
        <v>261</v>
      </c>
      <c r="D121" s="81" t="s">
        <v>252</v>
      </c>
      <c r="E121" s="81" t="s">
        <v>295</v>
      </c>
      <c r="F121" s="80">
        <v>595.85</v>
      </c>
      <c r="G121" s="81" t="s">
        <v>8</v>
      </c>
      <c r="H121" s="81" t="s">
        <v>354</v>
      </c>
      <c r="I121" s="81" t="s">
        <v>579</v>
      </c>
      <c r="J121" s="81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80">
        <f t="shared" si="12"/>
        <v>121</v>
      </c>
      <c r="L121" s="81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81" t="str">
        <f t="shared" si="8"/>
        <v/>
      </c>
      <c r="P121" s="192">
        <v>1</v>
      </c>
      <c r="Q121" s="193" t="str">
        <f t="shared" si="9"/>
        <v>Update SC_Matieres set Obligatoire = 1 where ligne = 121 ;</v>
      </c>
    </row>
    <row r="122" spans="1:17" x14ac:dyDescent="0.25">
      <c r="A122" s="80">
        <v>122</v>
      </c>
      <c r="B122" s="81" t="s">
        <v>399</v>
      </c>
      <c r="C122" s="81" t="s">
        <v>756</v>
      </c>
      <c r="D122" s="81" t="s">
        <v>252</v>
      </c>
      <c r="E122" s="81" t="s">
        <v>295</v>
      </c>
      <c r="F122" s="80">
        <v>641.71</v>
      </c>
      <c r="G122" s="81" t="s">
        <v>8</v>
      </c>
      <c r="H122" s="81" t="s">
        <v>354</v>
      </c>
      <c r="I122" s="81" t="s">
        <v>579</v>
      </c>
      <c r="J122" s="81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80">
        <f t="shared" si="12"/>
        <v>122</v>
      </c>
      <c r="L122" s="81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81" t="str">
        <f t="shared" si="8"/>
        <v/>
      </c>
      <c r="P122" s="192">
        <v>1</v>
      </c>
      <c r="Q122" s="193" t="str">
        <f t="shared" si="9"/>
        <v>Update SC_Matieres set Obligatoire = 1 where ligne = 122 ;</v>
      </c>
    </row>
    <row r="123" spans="1:17" x14ac:dyDescent="0.25">
      <c r="A123" s="80">
        <v>123</v>
      </c>
      <c r="B123" s="81" t="s">
        <v>262</v>
      </c>
      <c r="C123" s="81" t="s">
        <v>757</v>
      </c>
      <c r="D123" s="81" t="s">
        <v>252</v>
      </c>
      <c r="E123" s="81" t="s">
        <v>295</v>
      </c>
      <c r="F123" s="80">
        <v>704.95</v>
      </c>
      <c r="G123" s="81" t="s">
        <v>8</v>
      </c>
      <c r="H123" s="81" t="s">
        <v>354</v>
      </c>
      <c r="I123" s="81" t="s">
        <v>579</v>
      </c>
      <c r="J123" s="81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80">
        <f t="shared" si="12"/>
        <v>123</v>
      </c>
      <c r="L123" s="81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81" t="str">
        <f t="shared" si="8"/>
        <v/>
      </c>
      <c r="P123" s="192">
        <v>1</v>
      </c>
      <c r="Q123" s="193" t="str">
        <f t="shared" si="9"/>
        <v>Update SC_Matieres set Obligatoire = 1 where ligne = 123 ;</v>
      </c>
    </row>
    <row r="124" spans="1:17" x14ac:dyDescent="0.25">
      <c r="A124" s="80">
        <v>124</v>
      </c>
      <c r="B124" s="81" t="s">
        <v>264</v>
      </c>
      <c r="C124" s="81" t="s">
        <v>759</v>
      </c>
      <c r="D124" s="81" t="s">
        <v>252</v>
      </c>
      <c r="E124" s="81" t="s">
        <v>295</v>
      </c>
      <c r="F124" s="80">
        <v>782.6</v>
      </c>
      <c r="G124" s="81" t="s">
        <v>8</v>
      </c>
      <c r="H124" s="81" t="s">
        <v>354</v>
      </c>
      <c r="I124" s="81" t="s">
        <v>579</v>
      </c>
      <c r="J124" s="81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80">
        <f t="shared" si="12"/>
        <v>124</v>
      </c>
      <c r="L124" s="81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81" t="str">
        <f t="shared" si="8"/>
        <v/>
      </c>
      <c r="P124" s="192">
        <v>1</v>
      </c>
      <c r="Q124" s="193" t="str">
        <f t="shared" si="9"/>
        <v>Update SC_Matieres set Obligatoire = 1 where ligne = 124 ;</v>
      </c>
    </row>
    <row r="125" spans="1:17" x14ac:dyDescent="0.25">
      <c r="A125" s="80">
        <v>125</v>
      </c>
      <c r="B125" s="81" t="s">
        <v>400</v>
      </c>
      <c r="C125" s="81" t="s">
        <v>755</v>
      </c>
      <c r="D125" s="81" t="s">
        <v>252</v>
      </c>
      <c r="E125" s="81" t="s">
        <v>295</v>
      </c>
      <c r="F125" s="80">
        <v>783.3</v>
      </c>
      <c r="G125" s="81" t="s">
        <v>8</v>
      </c>
      <c r="H125" s="81" t="s">
        <v>354</v>
      </c>
      <c r="I125" s="81" t="s">
        <v>579</v>
      </c>
      <c r="J125" s="81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80">
        <f t="shared" si="12"/>
        <v>125</v>
      </c>
      <c r="L125" s="81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81" t="str">
        <f t="shared" si="8"/>
        <v/>
      </c>
      <c r="P125" s="192">
        <v>1</v>
      </c>
      <c r="Q125" s="193" t="str">
        <f t="shared" si="9"/>
        <v>Update SC_Matieres set Obligatoire = 1 where ligne = 125 ;</v>
      </c>
    </row>
    <row r="126" spans="1:17" x14ac:dyDescent="0.25">
      <c r="A126" s="80">
        <v>126</v>
      </c>
      <c r="B126" s="81" t="s">
        <v>265</v>
      </c>
      <c r="C126" s="81" t="s">
        <v>265</v>
      </c>
      <c r="D126" s="81" t="s">
        <v>252</v>
      </c>
      <c r="E126" s="81" t="s">
        <v>295</v>
      </c>
      <c r="F126" s="80">
        <v>802.88</v>
      </c>
      <c r="G126" s="81" t="s">
        <v>8</v>
      </c>
      <c r="H126" s="81" t="s">
        <v>354</v>
      </c>
      <c r="I126" s="81" t="s">
        <v>579</v>
      </c>
      <c r="J126" s="81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80">
        <f t="shared" si="12"/>
        <v>126</v>
      </c>
      <c r="L126" s="81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81" t="str">
        <f t="shared" si="8"/>
        <v/>
      </c>
      <c r="P126" s="192">
        <v>1</v>
      </c>
      <c r="Q126" s="193" t="str">
        <f t="shared" si="9"/>
        <v>Update SC_Matieres set Obligatoire = 1 where ligne = 126 ;</v>
      </c>
    </row>
    <row r="127" spans="1:17" x14ac:dyDescent="0.25">
      <c r="A127" s="80">
        <v>127</v>
      </c>
      <c r="B127" s="81" t="s">
        <v>266</v>
      </c>
      <c r="C127" s="81" t="s">
        <v>760</v>
      </c>
      <c r="D127" s="81" t="s">
        <v>252</v>
      </c>
      <c r="E127" s="81" t="s">
        <v>295</v>
      </c>
      <c r="F127" s="80">
        <v>841.31</v>
      </c>
      <c r="G127" s="81" t="s">
        <v>8</v>
      </c>
      <c r="H127" s="81" t="s">
        <v>354</v>
      </c>
      <c r="I127" s="81" t="s">
        <v>579</v>
      </c>
      <c r="J127" s="81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80">
        <f t="shared" si="12"/>
        <v>127</v>
      </c>
      <c r="L127" s="81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81" t="str">
        <f t="shared" si="8"/>
        <v/>
      </c>
      <c r="P127" s="192">
        <v>1</v>
      </c>
      <c r="Q127" s="193" t="str">
        <f t="shared" si="9"/>
        <v>Update SC_Matieres set Obligatoire = 1 where ligne = 127 ;</v>
      </c>
    </row>
    <row r="128" spans="1:17" x14ac:dyDescent="0.25">
      <c r="A128" s="80">
        <v>128</v>
      </c>
      <c r="B128" s="81" t="s">
        <v>267</v>
      </c>
      <c r="C128" s="81" t="s">
        <v>761</v>
      </c>
      <c r="D128" s="81" t="s">
        <v>252</v>
      </c>
      <c r="E128" s="81" t="s">
        <v>295</v>
      </c>
      <c r="F128" s="80">
        <v>1038.8800000000001</v>
      </c>
      <c r="G128" s="81" t="s">
        <v>8</v>
      </c>
      <c r="H128" s="81" t="s">
        <v>354</v>
      </c>
      <c r="I128" s="81" t="s">
        <v>579</v>
      </c>
      <c r="J128" s="81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80">
        <f t="shared" si="12"/>
        <v>128</v>
      </c>
      <c r="L128" s="81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81" t="str">
        <f t="shared" si="8"/>
        <v/>
      </c>
      <c r="P128" s="192">
        <v>1</v>
      </c>
      <c r="Q128" s="193" t="str">
        <f t="shared" si="9"/>
        <v>Update SC_Matieres set Obligatoire = 1 where ligne = 128 ;</v>
      </c>
    </row>
    <row r="129" spans="1:17" x14ac:dyDescent="0.25">
      <c r="A129" s="80">
        <v>129</v>
      </c>
      <c r="B129" s="81" t="s">
        <v>268</v>
      </c>
      <c r="C129" s="81" t="s">
        <v>268</v>
      </c>
      <c r="D129" s="81" t="s">
        <v>252</v>
      </c>
      <c r="E129" s="81" t="s">
        <v>295</v>
      </c>
      <c r="F129" s="80">
        <v>1068.33</v>
      </c>
      <c r="G129" s="81" t="s">
        <v>8</v>
      </c>
      <c r="H129" s="81" t="s">
        <v>354</v>
      </c>
      <c r="I129" s="81" t="s">
        <v>579</v>
      </c>
      <c r="J129" s="81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80">
        <f t="shared" si="12"/>
        <v>129</v>
      </c>
      <c r="L129" s="81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81" t="str">
        <f t="shared" si="8"/>
        <v/>
      </c>
      <c r="P129" s="192">
        <v>1</v>
      </c>
      <c r="Q129" s="193" t="str">
        <f t="shared" si="9"/>
        <v>Update SC_Matieres set Obligatoire = 1 where ligne = 129 ;</v>
      </c>
    </row>
    <row r="130" spans="1:17" x14ac:dyDescent="0.25">
      <c r="A130" s="80">
        <v>130</v>
      </c>
      <c r="B130" s="81" t="s">
        <v>269</v>
      </c>
      <c r="C130" s="81" t="s">
        <v>763</v>
      </c>
      <c r="D130" s="81" t="s">
        <v>252</v>
      </c>
      <c r="E130" s="81" t="s">
        <v>295</v>
      </c>
      <c r="F130" s="80">
        <v>1069.33</v>
      </c>
      <c r="G130" s="81" t="s">
        <v>8</v>
      </c>
      <c r="H130" s="81" t="s">
        <v>354</v>
      </c>
      <c r="I130" s="81" t="s">
        <v>579</v>
      </c>
      <c r="J130" s="81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80">
        <f t="shared" si="12"/>
        <v>130</v>
      </c>
      <c r="L130" s="81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81" t="str">
        <f t="shared" si="8"/>
        <v/>
      </c>
      <c r="P130" s="192">
        <v>1</v>
      </c>
      <c r="Q130" s="193" t="str">
        <f t="shared" si="9"/>
        <v>Update SC_Matieres set Obligatoire = 1 where ligne = 130 ;</v>
      </c>
    </row>
    <row r="131" spans="1:17" x14ac:dyDescent="0.25">
      <c r="A131" s="80">
        <v>131</v>
      </c>
      <c r="B131" s="81" t="s">
        <v>270</v>
      </c>
      <c r="C131" s="81" t="s">
        <v>762</v>
      </c>
      <c r="D131" s="81" t="s">
        <v>252</v>
      </c>
      <c r="E131" s="81" t="s">
        <v>295</v>
      </c>
      <c r="F131" s="80">
        <v>1120.44</v>
      </c>
      <c r="G131" s="81" t="s">
        <v>8</v>
      </c>
      <c r="H131" s="81" t="s">
        <v>354</v>
      </c>
      <c r="I131" s="81" t="s">
        <v>579</v>
      </c>
      <c r="J131" s="81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80">
        <f t="shared" si="12"/>
        <v>131</v>
      </c>
      <c r="L131" s="81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81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192">
        <v>1</v>
      </c>
      <c r="Q131" s="193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25">
      <c r="A132" s="80">
        <v>132</v>
      </c>
      <c r="B132" s="100" t="s">
        <v>1342</v>
      </c>
      <c r="D132" s="81" t="s">
        <v>401</v>
      </c>
      <c r="E132" s="81" t="s">
        <v>353</v>
      </c>
      <c r="F132" s="80">
        <v>2.14</v>
      </c>
      <c r="G132" s="81" t="s">
        <v>8</v>
      </c>
      <c r="H132" s="81" t="s">
        <v>354</v>
      </c>
      <c r="I132" s="81">
        <v>2.14</v>
      </c>
      <c r="J132" s="81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80">
        <f t="shared" si="12"/>
        <v>132</v>
      </c>
      <c r="L132" s="81" t="str">
        <f t="shared" si="13"/>
        <v/>
      </c>
      <c r="M132" s="81" t="str">
        <f t="shared" si="14"/>
        <v>Update SC_Matieres set designation = 'TUYAU DIA 50' where ligne = 132 ;</v>
      </c>
      <c r="P132" s="192">
        <v>0</v>
      </c>
      <c r="Q132" s="193" t="str">
        <f t="shared" si="15"/>
        <v/>
      </c>
    </row>
    <row r="133" spans="1:17" x14ac:dyDescent="0.25">
      <c r="A133" s="80">
        <v>133</v>
      </c>
      <c r="B133" s="100" t="s">
        <v>1343</v>
      </c>
      <c r="D133" s="81" t="s">
        <v>401</v>
      </c>
      <c r="E133" s="81" t="s">
        <v>353</v>
      </c>
      <c r="F133" s="80">
        <v>0.73</v>
      </c>
      <c r="G133" s="81" t="s">
        <v>8</v>
      </c>
      <c r="H133" s="81" t="s">
        <v>354</v>
      </c>
      <c r="I133" s="81">
        <v>0.73</v>
      </c>
      <c r="J133" s="81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80">
        <f t="shared" si="12"/>
        <v>133</v>
      </c>
      <c r="L133" s="81" t="str">
        <f t="shared" si="13"/>
        <v/>
      </c>
      <c r="M133" s="81" t="str">
        <f t="shared" si="14"/>
        <v>Update SC_Matieres set designation = 'MANCHON EVAC 50' where ligne = 133 ;</v>
      </c>
      <c r="P133" s="192">
        <v>0</v>
      </c>
      <c r="Q133" s="193" t="str">
        <f t="shared" si="15"/>
        <v/>
      </c>
    </row>
    <row r="134" spans="1:17" x14ac:dyDescent="0.25">
      <c r="A134" s="80">
        <v>134</v>
      </c>
      <c r="B134" s="100" t="s">
        <v>1344</v>
      </c>
      <c r="D134" s="81" t="s">
        <v>401</v>
      </c>
      <c r="E134" s="81" t="s">
        <v>353</v>
      </c>
      <c r="F134" s="80">
        <v>1.1599999999999999</v>
      </c>
      <c r="G134" s="81" t="s">
        <v>8</v>
      </c>
      <c r="H134" s="81" t="s">
        <v>354</v>
      </c>
      <c r="I134" s="81">
        <v>1.1599999999999999</v>
      </c>
      <c r="J134" s="81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80">
        <f t="shared" si="12"/>
        <v>134</v>
      </c>
      <c r="L134" s="81" t="str">
        <f t="shared" si="13"/>
        <v/>
      </c>
      <c r="M134" s="81" t="str">
        <f t="shared" si="14"/>
        <v>Update SC_Matieres set designation = 'BOUCHON EVAC 50' where ligne = 134 ;</v>
      </c>
      <c r="P134" s="192">
        <v>0</v>
      </c>
      <c r="Q134" s="193" t="str">
        <f t="shared" si="15"/>
        <v/>
      </c>
    </row>
    <row r="135" spans="1:17" x14ac:dyDescent="0.25">
      <c r="A135" s="80">
        <v>135</v>
      </c>
      <c r="B135" s="100" t="s">
        <v>1345</v>
      </c>
      <c r="D135" s="81" t="s">
        <v>401</v>
      </c>
      <c r="E135" s="81" t="s">
        <v>353</v>
      </c>
      <c r="F135" s="80">
        <v>1.08</v>
      </c>
      <c r="G135" s="81" t="s">
        <v>8</v>
      </c>
      <c r="H135" s="81" t="s">
        <v>354</v>
      </c>
      <c r="I135" s="81">
        <v>1.08</v>
      </c>
      <c r="J135" s="81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80">
        <f t="shared" si="12"/>
        <v>135</v>
      </c>
      <c r="L135" s="81" t="str">
        <f t="shared" si="13"/>
        <v/>
      </c>
      <c r="M135" s="81" t="str">
        <f t="shared" si="14"/>
        <v>Update SC_Matieres set designation = 'COUDE 45° MF' where ligne = 135 ;</v>
      </c>
      <c r="P135" s="192">
        <v>0</v>
      </c>
      <c r="Q135" s="193" t="str">
        <f t="shared" si="15"/>
        <v/>
      </c>
    </row>
    <row r="136" spans="1:17" x14ac:dyDescent="0.25">
      <c r="A136" s="80">
        <v>136</v>
      </c>
      <c r="B136" s="100" t="s">
        <v>1346</v>
      </c>
      <c r="D136" s="81" t="s">
        <v>401</v>
      </c>
      <c r="E136" s="81" t="s">
        <v>353</v>
      </c>
      <c r="F136" s="80">
        <v>1.42</v>
      </c>
      <c r="G136" s="81" t="s">
        <v>8</v>
      </c>
      <c r="H136" s="81" t="s">
        <v>354</v>
      </c>
      <c r="I136" s="81">
        <v>1.42</v>
      </c>
      <c r="J136" s="81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80">
        <f t="shared" si="12"/>
        <v>136</v>
      </c>
      <c r="L136" s="81" t="str">
        <f t="shared" si="13"/>
        <v/>
      </c>
      <c r="M136" s="81" t="str">
        <f t="shared" si="14"/>
        <v>Update SC_Matieres set designation = 'COUDE 90° MF' where ligne = 136 ;</v>
      </c>
      <c r="P136" s="192">
        <v>0</v>
      </c>
      <c r="Q136" s="193" t="str">
        <f t="shared" si="15"/>
        <v/>
      </c>
    </row>
    <row r="137" spans="1:17" x14ac:dyDescent="0.25">
      <c r="A137" s="80">
        <v>137</v>
      </c>
      <c r="B137" s="100" t="s">
        <v>403</v>
      </c>
      <c r="D137" s="81" t="s">
        <v>401</v>
      </c>
      <c r="E137" s="81" t="s">
        <v>353</v>
      </c>
      <c r="F137" s="80">
        <v>2.93</v>
      </c>
      <c r="G137" s="81" t="s">
        <v>8</v>
      </c>
      <c r="H137" s="81" t="s">
        <v>354</v>
      </c>
      <c r="I137" s="81">
        <v>2.93</v>
      </c>
      <c r="J137" s="81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80">
        <f t="shared" si="12"/>
        <v>137</v>
      </c>
      <c r="L137" s="81" t="str">
        <f t="shared" si="13"/>
        <v/>
      </c>
      <c r="M137" s="81" t="str">
        <f t="shared" si="14"/>
        <v>Update SC_Matieres set designation = 'Y 45°' where ligne = 137 ;</v>
      </c>
      <c r="P137" s="192">
        <v>0</v>
      </c>
      <c r="Q137" s="193" t="str">
        <f t="shared" si="15"/>
        <v/>
      </c>
    </row>
    <row r="138" spans="1:17" x14ac:dyDescent="0.25">
      <c r="A138" s="80">
        <v>138</v>
      </c>
      <c r="B138" s="100" t="s">
        <v>404</v>
      </c>
      <c r="D138" s="81" t="s">
        <v>401</v>
      </c>
      <c r="E138" s="81" t="s">
        <v>353</v>
      </c>
      <c r="F138" s="80">
        <v>2.95</v>
      </c>
      <c r="G138" s="81" t="s">
        <v>8</v>
      </c>
      <c r="H138" s="81" t="s">
        <v>354</v>
      </c>
      <c r="I138" s="81">
        <v>2.95</v>
      </c>
      <c r="J138" s="81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80">
        <f t="shared" si="12"/>
        <v>138</v>
      </c>
      <c r="L138" s="81" t="str">
        <f t="shared" si="13"/>
        <v/>
      </c>
      <c r="M138" s="81" t="str">
        <f t="shared" si="14"/>
        <v>Update SC_Matieres set designation = 'T90°MF' where ligne = 138 ;</v>
      </c>
      <c r="P138" s="192">
        <v>0</v>
      </c>
      <c r="Q138" s="193" t="str">
        <f t="shared" si="15"/>
        <v/>
      </c>
    </row>
    <row r="139" spans="1:17" x14ac:dyDescent="0.25">
      <c r="A139" s="80">
        <v>139</v>
      </c>
      <c r="B139" s="100" t="s">
        <v>1347</v>
      </c>
      <c r="D139" s="81" t="s">
        <v>405</v>
      </c>
      <c r="E139" s="81" t="s">
        <v>388</v>
      </c>
      <c r="F139" s="80">
        <v>64.739999999999995</v>
      </c>
      <c r="G139" s="81" t="s">
        <v>8</v>
      </c>
      <c r="H139" s="81" t="s">
        <v>354</v>
      </c>
      <c r="I139" s="81">
        <v>64.739999999999995</v>
      </c>
      <c r="J139" s="81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80">
        <f t="shared" si="12"/>
        <v>139</v>
      </c>
      <c r="L139" s="81" t="str">
        <f t="shared" si="13"/>
        <v/>
      </c>
      <c r="M139" s="81" t="str">
        <f t="shared" si="14"/>
        <v>Update SC_Matieres set designation = 'STONEPANEL' where ligne = 139 ;</v>
      </c>
      <c r="P139" s="192">
        <v>0</v>
      </c>
      <c r="Q139" s="193" t="str">
        <f t="shared" si="15"/>
        <v/>
      </c>
    </row>
    <row r="140" spans="1:17" x14ac:dyDescent="0.25">
      <c r="A140" s="80">
        <v>140</v>
      </c>
      <c r="B140" s="100" t="s">
        <v>1348</v>
      </c>
      <c r="D140" s="81" t="s">
        <v>405</v>
      </c>
      <c r="E140" s="81" t="s">
        <v>388</v>
      </c>
      <c r="F140" s="80">
        <v>21.06</v>
      </c>
      <c r="G140" s="81" t="s">
        <v>8</v>
      </c>
      <c r="H140" s="81" t="s">
        <v>354</v>
      </c>
      <c r="I140" s="81">
        <v>21.06</v>
      </c>
      <c r="J140" s="81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80">
        <f t="shared" si="12"/>
        <v>140</v>
      </c>
      <c r="L140" s="81" t="str">
        <f t="shared" si="13"/>
        <v/>
      </c>
      <c r="M140" s="81" t="str">
        <f t="shared" si="14"/>
        <v>Update SC_Matieres set designation = 'PALIS DE SHISTE L50 CM L 1M' where ligne = 140 ;</v>
      </c>
      <c r="P140" s="192">
        <v>0</v>
      </c>
      <c r="Q140" s="193" t="str">
        <f t="shared" si="15"/>
        <v/>
      </c>
    </row>
    <row r="141" spans="1:17" x14ac:dyDescent="0.25">
      <c r="A141" s="80">
        <v>141</v>
      </c>
      <c r="B141" s="100" t="s">
        <v>1349</v>
      </c>
      <c r="D141" s="81" t="s">
        <v>405</v>
      </c>
      <c r="E141" s="81" t="s">
        <v>388</v>
      </c>
      <c r="F141" s="80">
        <v>33.54</v>
      </c>
      <c r="G141" s="81" t="s">
        <v>8</v>
      </c>
      <c r="H141" s="81" t="s">
        <v>354</v>
      </c>
      <c r="I141" s="81">
        <v>33.54</v>
      </c>
      <c r="J141" s="81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80">
        <f t="shared" si="12"/>
        <v>141</v>
      </c>
      <c r="L141" s="81" t="str">
        <f t="shared" si="13"/>
        <v/>
      </c>
      <c r="M141" s="81" t="str">
        <f t="shared" si="14"/>
        <v>Update SC_Matieres set designation = 'PALIS DE SHISTE L50CM L 1,5 M' where ligne = 141 ;</v>
      </c>
      <c r="P141" s="192">
        <v>0</v>
      </c>
      <c r="Q141" s="193" t="str">
        <f t="shared" si="15"/>
        <v/>
      </c>
    </row>
    <row r="142" spans="1:17" x14ac:dyDescent="0.25">
      <c r="A142" s="80">
        <v>142</v>
      </c>
      <c r="B142" s="100" t="s">
        <v>1350</v>
      </c>
      <c r="D142" s="81" t="s">
        <v>405</v>
      </c>
      <c r="E142" s="81" t="s">
        <v>388</v>
      </c>
      <c r="F142" s="80">
        <v>54.6</v>
      </c>
      <c r="G142" s="81" t="s">
        <v>8</v>
      </c>
      <c r="H142" s="81" t="s">
        <v>354</v>
      </c>
      <c r="I142" s="81">
        <v>54.6</v>
      </c>
      <c r="J142" s="81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80">
        <f t="shared" si="12"/>
        <v>142</v>
      </c>
      <c r="L142" s="81" t="str">
        <f t="shared" si="13"/>
        <v/>
      </c>
      <c r="M142" s="81" t="str">
        <f t="shared" si="14"/>
        <v>Update SC_Matieres set designation = 'PALIS DE SHISTE L 50 CM L 2 M' where ligne = 142 ;</v>
      </c>
      <c r="P142" s="192">
        <v>0</v>
      </c>
      <c r="Q142" s="193" t="str">
        <f t="shared" si="15"/>
        <v/>
      </c>
    </row>
    <row r="143" spans="1:17" x14ac:dyDescent="0.25">
      <c r="A143" s="80">
        <v>143</v>
      </c>
      <c r="B143" s="100" t="s">
        <v>1351</v>
      </c>
      <c r="D143" s="81" t="s">
        <v>405</v>
      </c>
      <c r="E143" s="81" t="s">
        <v>388</v>
      </c>
      <c r="F143" s="80">
        <v>67.86</v>
      </c>
      <c r="G143" s="81" t="s">
        <v>8</v>
      </c>
      <c r="H143" s="81" t="s">
        <v>354</v>
      </c>
      <c r="I143" s="81">
        <v>67.86</v>
      </c>
      <c r="J143" s="81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80">
        <f t="shared" si="12"/>
        <v>143</v>
      </c>
      <c r="L143" s="81" t="str">
        <f t="shared" si="13"/>
        <v/>
      </c>
      <c r="M143" s="81" t="str">
        <f t="shared" si="14"/>
        <v>Update SC_Matieres set designation = 'PALIS DE SHISTE L 50 CM L 2,5 M' where ligne = 143 ;</v>
      </c>
      <c r="P143" s="192">
        <v>0</v>
      </c>
      <c r="Q143" s="193" t="str">
        <f t="shared" si="15"/>
        <v/>
      </c>
    </row>
    <row r="144" spans="1:17" x14ac:dyDescent="0.25">
      <c r="A144" s="80">
        <v>144</v>
      </c>
      <c r="B144" s="100" t="s">
        <v>1352</v>
      </c>
      <c r="D144" s="81" t="s">
        <v>405</v>
      </c>
      <c r="E144" s="81" t="s">
        <v>388</v>
      </c>
      <c r="F144" s="80">
        <v>14.82</v>
      </c>
      <c r="G144" s="81" t="s">
        <v>8</v>
      </c>
      <c r="H144" s="81" t="s">
        <v>354</v>
      </c>
      <c r="I144" s="81">
        <v>14.82</v>
      </c>
      <c r="J144" s="81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80">
        <f t="shared" si="12"/>
        <v>144</v>
      </c>
      <c r="L144" s="81" t="str">
        <f t="shared" si="13"/>
        <v/>
      </c>
      <c r="M144" s="81" t="str">
        <f t="shared" si="14"/>
        <v>Update SC_Matieres set designation = 'DALLE QUARTZITE NOIR 4 À 6 CM 50/50 CM' where ligne = 144 ;</v>
      </c>
      <c r="P144" s="192">
        <v>0</v>
      </c>
      <c r="Q144" s="193" t="str">
        <f t="shared" si="15"/>
        <v/>
      </c>
    </row>
    <row r="145" spans="1:17" x14ac:dyDescent="0.25">
      <c r="A145" s="80">
        <v>145</v>
      </c>
      <c r="B145" s="100" t="s">
        <v>1353</v>
      </c>
      <c r="D145" s="81" t="s">
        <v>405</v>
      </c>
      <c r="E145" s="81" t="s">
        <v>388</v>
      </c>
      <c r="F145" s="80">
        <v>9.36</v>
      </c>
      <c r="G145" s="81" t="s">
        <v>8</v>
      </c>
      <c r="H145" s="81" t="s">
        <v>354</v>
      </c>
      <c r="I145" s="81">
        <v>9.36</v>
      </c>
      <c r="J145" s="81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80">
        <f t="shared" si="12"/>
        <v>145</v>
      </c>
      <c r="L145" s="81" t="str">
        <f t="shared" si="13"/>
        <v/>
      </c>
      <c r="M145" s="81" t="str">
        <f t="shared" si="14"/>
        <v>Update SC_Matieres set designation = 'DALLE QUARTZITE NOIR 4 À 6 CM 60/30 CM' where ligne = 145 ;</v>
      </c>
      <c r="P145" s="192">
        <v>0</v>
      </c>
      <c r="Q145" s="193" t="str">
        <f t="shared" si="15"/>
        <v/>
      </c>
    </row>
    <row r="146" spans="1:17" x14ac:dyDescent="0.25">
      <c r="K146" s="80">
        <f t="shared" si="12"/>
        <v>0</v>
      </c>
      <c r="L146" s="81" t="str">
        <f t="shared" si="13"/>
        <v/>
      </c>
      <c r="M146" s="81" t="str">
        <f t="shared" si="14"/>
        <v>Update SC_Matieres set designation = '' where ligne =  ;</v>
      </c>
      <c r="P146" s="192">
        <v>0</v>
      </c>
      <c r="Q146" s="193" t="str">
        <f t="shared" si="15"/>
        <v/>
      </c>
    </row>
    <row r="147" spans="1:17" x14ac:dyDescent="0.25">
      <c r="A147" s="80">
        <v>147</v>
      </c>
      <c r="B147" s="100" t="s">
        <v>406</v>
      </c>
      <c r="D147" s="81" t="s">
        <v>407</v>
      </c>
      <c r="E147" s="81" t="s">
        <v>353</v>
      </c>
      <c r="F147" s="80">
        <v>12</v>
      </c>
      <c r="G147" s="81" t="s">
        <v>8</v>
      </c>
      <c r="H147" s="81" t="s">
        <v>354</v>
      </c>
      <c r="I147" s="81">
        <v>12</v>
      </c>
      <c r="J147" s="81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80">
        <f t="shared" si="12"/>
        <v>147</v>
      </c>
      <c r="L147" s="81" t="str">
        <f t="shared" si="13"/>
        <v/>
      </c>
      <c r="M147" s="81" t="str">
        <f t="shared" si="14"/>
        <v>Update SC_Matieres set designation = 'COLLE' where ligne = 147 ;</v>
      </c>
      <c r="P147" s="192">
        <v>0</v>
      </c>
      <c r="Q147" s="193" t="str">
        <f t="shared" si="15"/>
        <v/>
      </c>
    </row>
    <row r="148" spans="1:17" x14ac:dyDescent="0.25">
      <c r="A148" s="80">
        <v>148</v>
      </c>
      <c r="B148" s="100" t="s">
        <v>408</v>
      </c>
      <c r="D148" s="81" t="s">
        <v>407</v>
      </c>
      <c r="E148" s="81" t="s">
        <v>353</v>
      </c>
      <c r="F148" s="80">
        <v>11</v>
      </c>
      <c r="G148" s="81" t="s">
        <v>8</v>
      </c>
      <c r="H148" s="81" t="s">
        <v>354</v>
      </c>
      <c r="I148" s="81">
        <v>11</v>
      </c>
      <c r="J148" s="81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80">
        <f t="shared" si="12"/>
        <v>148</v>
      </c>
      <c r="L148" s="81" t="str">
        <f t="shared" si="13"/>
        <v/>
      </c>
      <c r="M148" s="81" t="str">
        <f t="shared" si="14"/>
        <v>Update SC_Matieres set designation = 'DECAPANT' where ligne = 148 ;</v>
      </c>
      <c r="P148" s="192">
        <v>0</v>
      </c>
      <c r="Q148" s="193" t="str">
        <f t="shared" si="15"/>
        <v/>
      </c>
    </row>
    <row r="149" spans="1:17" x14ac:dyDescent="0.25">
      <c r="A149" s="80">
        <v>149</v>
      </c>
      <c r="B149" s="100" t="s">
        <v>1179</v>
      </c>
      <c r="D149" s="81" t="s">
        <v>407</v>
      </c>
      <c r="E149" s="81" t="s">
        <v>353</v>
      </c>
      <c r="F149" s="80">
        <v>39.97</v>
      </c>
      <c r="G149" s="81" t="s">
        <v>8</v>
      </c>
      <c r="H149" s="81" t="s">
        <v>354</v>
      </c>
      <c r="I149" s="81">
        <v>39.97</v>
      </c>
      <c r="J149" s="81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80">
        <f t="shared" si="12"/>
        <v>149</v>
      </c>
      <c r="L149" s="81" t="str">
        <f t="shared" si="13"/>
        <v/>
      </c>
      <c r="M149" s="81" t="str">
        <f t="shared" si="14"/>
        <v>Update SC_Matieres set designation = 'LUBRIFIANT' where ligne = 149 ;</v>
      </c>
      <c r="P149" s="192">
        <v>0</v>
      </c>
      <c r="Q149" s="193" t="str">
        <f t="shared" si="15"/>
        <v/>
      </c>
    </row>
    <row r="150" spans="1:17" x14ac:dyDescent="0.25">
      <c r="A150" s="80">
        <v>150</v>
      </c>
      <c r="B150" s="100" t="s">
        <v>1180</v>
      </c>
      <c r="D150" s="81" t="s">
        <v>407</v>
      </c>
      <c r="E150" s="81" t="s">
        <v>353</v>
      </c>
      <c r="F150" s="80">
        <v>1.03</v>
      </c>
      <c r="G150" s="81" t="s">
        <v>8</v>
      </c>
      <c r="H150" s="81" t="s">
        <v>354</v>
      </c>
      <c r="I150" s="81">
        <v>1.03</v>
      </c>
      <c r="J150" s="81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80">
        <f t="shared" si="12"/>
        <v>150</v>
      </c>
      <c r="L150" s="81" t="str">
        <f t="shared" si="13"/>
        <v/>
      </c>
      <c r="M150" s="81" t="str">
        <f t="shared" si="14"/>
        <v>Update SC_Matieres set designation = 'RUBAN TEFLON' where ligne = 150 ;</v>
      </c>
      <c r="P150" s="192">
        <v>0</v>
      </c>
      <c r="Q150" s="193" t="str">
        <f t="shared" si="15"/>
        <v/>
      </c>
    </row>
    <row r="151" spans="1:17" x14ac:dyDescent="0.25">
      <c r="A151" s="80">
        <v>151</v>
      </c>
      <c r="B151" s="100" t="s">
        <v>1354</v>
      </c>
      <c r="D151" s="81" t="s">
        <v>407</v>
      </c>
      <c r="E151" s="81" t="s">
        <v>353</v>
      </c>
      <c r="F151" s="80">
        <v>4.63</v>
      </c>
      <c r="G151" s="81" t="s">
        <v>8</v>
      </c>
      <c r="H151" s="81" t="s">
        <v>354</v>
      </c>
      <c r="I151" s="81">
        <v>4.63</v>
      </c>
      <c r="J151" s="81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80">
        <f t="shared" si="12"/>
        <v>151</v>
      </c>
      <c r="L151" s="81" t="str">
        <f t="shared" si="13"/>
        <v/>
      </c>
      <c r="M151" s="81" t="str">
        <f t="shared" si="14"/>
        <v>Update SC_Matieres set designation = 'BOMBE PEINTURE BLANCHE' where ligne = 151 ;</v>
      </c>
      <c r="P151" s="192">
        <v>0</v>
      </c>
      <c r="Q151" s="193" t="str">
        <f t="shared" si="15"/>
        <v/>
      </c>
    </row>
    <row r="152" spans="1:17" x14ac:dyDescent="0.25">
      <c r="A152" s="80">
        <v>152</v>
      </c>
      <c r="B152" s="81" t="s">
        <v>409</v>
      </c>
      <c r="C152" s="81" t="s">
        <v>2156</v>
      </c>
      <c r="D152" s="81" t="s">
        <v>410</v>
      </c>
      <c r="E152" s="81" t="s">
        <v>295</v>
      </c>
      <c r="F152" s="80">
        <v>650</v>
      </c>
      <c r="G152" s="81" t="s">
        <v>8</v>
      </c>
      <c r="I152" s="81" t="s">
        <v>579</v>
      </c>
      <c r="J152" s="81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80">
        <f t="shared" si="12"/>
        <v>152</v>
      </c>
      <c r="L152" s="81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81" t="str">
        <f t="shared" si="14"/>
        <v/>
      </c>
      <c r="P152" s="192">
        <v>0</v>
      </c>
      <c r="Q152" s="193" t="str">
        <f t="shared" si="15"/>
        <v>Update SC_Matieres set Obligatoire = 0 where ligne = 152 ;</v>
      </c>
    </row>
    <row r="153" spans="1:17" x14ac:dyDescent="0.25">
      <c r="A153" s="80">
        <v>153</v>
      </c>
      <c r="B153" s="81" t="s">
        <v>411</v>
      </c>
      <c r="C153" s="81" t="s">
        <v>795</v>
      </c>
      <c r="D153" s="81" t="s">
        <v>410</v>
      </c>
      <c r="E153" s="81" t="s">
        <v>295</v>
      </c>
      <c r="F153" s="80">
        <v>980</v>
      </c>
      <c r="G153" s="81" t="s">
        <v>8</v>
      </c>
      <c r="I153" s="81" t="s">
        <v>579</v>
      </c>
      <c r="J153" s="81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80">
        <f t="shared" si="12"/>
        <v>153</v>
      </c>
      <c r="L153" s="81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81" t="str">
        <f t="shared" si="14"/>
        <v/>
      </c>
      <c r="P153" s="192">
        <v>0</v>
      </c>
      <c r="Q153" s="193" t="str">
        <f t="shared" si="15"/>
        <v>Update SC_Matieres set Obligatoire = 0 where ligne = 153 ;</v>
      </c>
    </row>
    <row r="154" spans="1:17" x14ac:dyDescent="0.25">
      <c r="A154" s="80">
        <v>154</v>
      </c>
      <c r="B154" s="81" t="s">
        <v>412</v>
      </c>
      <c r="D154" s="81" t="s">
        <v>410</v>
      </c>
      <c r="E154" s="81" t="s">
        <v>295</v>
      </c>
      <c r="F154" s="80">
        <v>1035</v>
      </c>
      <c r="G154" s="81" t="s">
        <v>8</v>
      </c>
      <c r="I154" s="81" t="s">
        <v>579</v>
      </c>
      <c r="J154" s="81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80">
        <f t="shared" si="12"/>
        <v>154</v>
      </c>
      <c r="L154" s="81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81" t="str">
        <f t="shared" si="14"/>
        <v/>
      </c>
      <c r="P154" s="192">
        <v>0</v>
      </c>
      <c r="Q154" s="193" t="str">
        <f t="shared" si="15"/>
        <v>Update SC_Matieres set Obligatoire = 0 where ligne = 154 ;</v>
      </c>
    </row>
    <row r="155" spans="1:17" x14ac:dyDescent="0.25">
      <c r="A155" s="80">
        <v>155</v>
      </c>
      <c r="B155" s="81" t="s">
        <v>413</v>
      </c>
      <c r="D155" s="81" t="s">
        <v>410</v>
      </c>
      <c r="E155" s="81" t="s">
        <v>295</v>
      </c>
      <c r="F155" s="80">
        <v>1265</v>
      </c>
      <c r="G155" s="81" t="s">
        <v>8</v>
      </c>
      <c r="I155" s="81" t="s">
        <v>579</v>
      </c>
      <c r="J155" s="81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80">
        <f t="shared" si="12"/>
        <v>155</v>
      </c>
      <c r="L155" s="81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81" t="str">
        <f t="shared" si="14"/>
        <v/>
      </c>
      <c r="P155" s="192">
        <v>0</v>
      </c>
      <c r="Q155" s="193" t="str">
        <f t="shared" si="15"/>
        <v>Update SC_Matieres set Obligatoire = 0 where ligne = 155 ;</v>
      </c>
    </row>
    <row r="156" spans="1:17" x14ac:dyDescent="0.25">
      <c r="A156" s="80">
        <v>156</v>
      </c>
      <c r="B156" s="81" t="s">
        <v>414</v>
      </c>
      <c r="D156" s="81" t="s">
        <v>410</v>
      </c>
      <c r="E156" s="81" t="s">
        <v>295</v>
      </c>
      <c r="F156" s="80">
        <v>2758</v>
      </c>
      <c r="G156" s="81" t="s">
        <v>8</v>
      </c>
      <c r="I156" s="81" t="s">
        <v>579</v>
      </c>
      <c r="J156" s="81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80">
        <f t="shared" si="12"/>
        <v>156</v>
      </c>
      <c r="L156" s="81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81" t="str">
        <f t="shared" si="14"/>
        <v/>
      </c>
      <c r="P156" s="192">
        <v>0</v>
      </c>
      <c r="Q156" s="193" t="str">
        <f t="shared" si="15"/>
        <v>Update SC_Matieres set Obligatoire = 0 where ligne = 156 ;</v>
      </c>
    </row>
    <row r="157" spans="1:17" x14ac:dyDescent="0.25">
      <c r="A157" s="80">
        <v>157</v>
      </c>
      <c r="B157" s="100" t="s">
        <v>1355</v>
      </c>
      <c r="D157" s="81" t="s">
        <v>416</v>
      </c>
      <c r="E157" s="81" t="s">
        <v>353</v>
      </c>
      <c r="F157" s="80">
        <v>0.67459999999999998</v>
      </c>
      <c r="G157" s="81" t="s">
        <v>105</v>
      </c>
      <c r="H157" s="81" t="s">
        <v>354</v>
      </c>
      <c r="I157" s="81">
        <v>0.67459999999999998</v>
      </c>
      <c r="J157" s="81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80">
        <f t="shared" si="12"/>
        <v>157</v>
      </c>
      <c r="L157" s="81" t="str">
        <f t="shared" si="13"/>
        <v/>
      </c>
      <c r="M157" s="81" t="str">
        <f t="shared" si="14"/>
        <v>Update SC_Matieres set designation = 'GÉOTEXTILE 50 CM -100 M' where ligne = 157 ;</v>
      </c>
      <c r="P157" s="192">
        <v>0</v>
      </c>
      <c r="Q157" s="193" t="str">
        <f t="shared" si="15"/>
        <v/>
      </c>
    </row>
    <row r="158" spans="1:17" x14ac:dyDescent="0.25">
      <c r="A158" s="80">
        <v>158</v>
      </c>
      <c r="B158" s="100" t="s">
        <v>1356</v>
      </c>
      <c r="D158" s="81" t="s">
        <v>416</v>
      </c>
      <c r="E158" s="81" t="s">
        <v>353</v>
      </c>
      <c r="F158" s="80">
        <v>0.83</v>
      </c>
      <c r="G158" s="81" t="s">
        <v>105</v>
      </c>
      <c r="I158" s="81" t="s">
        <v>579</v>
      </c>
      <c r="J158" s="81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80">
        <f t="shared" si="12"/>
        <v>158</v>
      </c>
      <c r="L158" s="81" t="str">
        <f t="shared" si="13"/>
        <v/>
      </c>
      <c r="M158" s="81" t="str">
        <f t="shared" si="14"/>
        <v>Update SC_Matieres set designation = 'GÉOTEXTILE 150G/M² -  100 M' where ligne = 158 ;</v>
      </c>
      <c r="P158" s="192">
        <v>0</v>
      </c>
      <c r="Q158" s="193" t="str">
        <f t="shared" si="15"/>
        <v/>
      </c>
    </row>
    <row r="159" spans="1:17" x14ac:dyDescent="0.25">
      <c r="A159" s="80">
        <v>159</v>
      </c>
      <c r="B159" s="100" t="s">
        <v>1357</v>
      </c>
      <c r="D159" s="81" t="s">
        <v>416</v>
      </c>
      <c r="E159" s="81" t="s">
        <v>353</v>
      </c>
      <c r="F159" s="80">
        <v>1.2863999999999998</v>
      </c>
      <c r="G159" s="81" t="s">
        <v>105</v>
      </c>
      <c r="H159" s="81" t="s">
        <v>354</v>
      </c>
      <c r="I159" s="81">
        <v>1.2863999999999998</v>
      </c>
      <c r="J159" s="81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80">
        <f t="shared" si="12"/>
        <v>159</v>
      </c>
      <c r="L159" s="81" t="str">
        <f t="shared" si="13"/>
        <v/>
      </c>
      <c r="M159" s="81" t="str">
        <f t="shared" si="14"/>
        <v>Update SC_Matieres set designation = 'GÉOTEXTILE 1M – 50M' where ligne = 159 ;</v>
      </c>
      <c r="P159" s="192">
        <v>0</v>
      </c>
      <c r="Q159" s="193" t="str">
        <f t="shared" si="15"/>
        <v/>
      </c>
    </row>
    <row r="160" spans="1:17" x14ac:dyDescent="0.25">
      <c r="A160" s="80">
        <v>160</v>
      </c>
      <c r="B160" s="100" t="s">
        <v>1358</v>
      </c>
      <c r="D160" s="81" t="s">
        <v>416</v>
      </c>
      <c r="E160" s="81" t="s">
        <v>353</v>
      </c>
      <c r="F160" s="80">
        <v>2.6439999999999997</v>
      </c>
      <c r="G160" s="81" t="s">
        <v>105</v>
      </c>
      <c r="H160" s="81" t="s">
        <v>354</v>
      </c>
      <c r="I160" s="81">
        <v>2.6439999999999997</v>
      </c>
      <c r="J160" s="81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80">
        <f t="shared" si="12"/>
        <v>160</v>
      </c>
      <c r="L160" s="81" t="str">
        <f t="shared" si="13"/>
        <v/>
      </c>
      <c r="M160" s="81" t="str">
        <f t="shared" si="14"/>
        <v>Update SC_Matieres set designation = 'GÉOTEXTILE 1M – 25M' where ligne = 160 ;</v>
      </c>
      <c r="P160" s="192">
        <v>0</v>
      </c>
      <c r="Q160" s="193" t="str">
        <f t="shared" si="15"/>
        <v/>
      </c>
    </row>
    <row r="161" spans="1:17" x14ac:dyDescent="0.25">
      <c r="A161" s="80">
        <v>161</v>
      </c>
      <c r="B161" s="81" t="s">
        <v>418</v>
      </c>
      <c r="C161" s="81" t="s">
        <v>841</v>
      </c>
      <c r="D161" s="81" t="s">
        <v>419</v>
      </c>
      <c r="E161" s="81" t="s">
        <v>295</v>
      </c>
      <c r="F161" s="80">
        <v>36.29</v>
      </c>
      <c r="G161" s="81" t="s">
        <v>8</v>
      </c>
      <c r="H161" s="81" t="s">
        <v>354</v>
      </c>
      <c r="I161" s="81" t="s">
        <v>579</v>
      </c>
      <c r="J161" s="81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80">
        <f t="shared" si="12"/>
        <v>161</v>
      </c>
      <c r="L161" s="81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81" t="str">
        <f t="shared" si="14"/>
        <v/>
      </c>
      <c r="P161" s="192">
        <v>0</v>
      </c>
      <c r="Q161" s="193" t="str">
        <f t="shared" si="15"/>
        <v>Update SC_Matieres set Obligatoire = 0 where ligne = 161 ;</v>
      </c>
    </row>
    <row r="162" spans="1:17" x14ac:dyDescent="0.25">
      <c r="A162" s="80">
        <v>162</v>
      </c>
      <c r="B162" s="81" t="s">
        <v>420</v>
      </c>
      <c r="C162" s="81" t="s">
        <v>842</v>
      </c>
      <c r="D162" s="81" t="s">
        <v>419</v>
      </c>
      <c r="E162" s="81" t="s">
        <v>295</v>
      </c>
      <c r="F162" s="80">
        <v>37.409999999999997</v>
      </c>
      <c r="G162" s="81" t="s">
        <v>8</v>
      </c>
      <c r="H162" s="81" t="s">
        <v>354</v>
      </c>
      <c r="I162" s="81" t="s">
        <v>579</v>
      </c>
      <c r="J162" s="81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80">
        <f t="shared" si="12"/>
        <v>162</v>
      </c>
      <c r="L162" s="81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81" t="str">
        <f t="shared" si="14"/>
        <v/>
      </c>
      <c r="P162" s="192">
        <v>0</v>
      </c>
      <c r="Q162" s="193" t="str">
        <f t="shared" si="15"/>
        <v>Update SC_Matieres set Obligatoire = 0 where ligne = 162 ;</v>
      </c>
    </row>
    <row r="163" spans="1:17" x14ac:dyDescent="0.25">
      <c r="A163" s="80">
        <v>163</v>
      </c>
      <c r="B163" s="100" t="s">
        <v>1359</v>
      </c>
      <c r="D163" s="81" t="s">
        <v>280</v>
      </c>
      <c r="E163" s="81" t="s">
        <v>421</v>
      </c>
      <c r="F163" s="80">
        <v>32.18</v>
      </c>
      <c r="G163" s="81" t="s">
        <v>8</v>
      </c>
      <c r="H163" s="81" t="s">
        <v>354</v>
      </c>
      <c r="I163" s="81">
        <v>32.18</v>
      </c>
      <c r="J163" s="81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80">
        <f t="shared" si="12"/>
        <v>163</v>
      </c>
      <c r="L163" s="81" t="str">
        <f t="shared" si="13"/>
        <v/>
      </c>
      <c r="M163" s="81" t="str">
        <f t="shared" si="14"/>
        <v>Update SC_Matieres set designation = 'POINTE DE DIAMANT 50 X50 CM' where ligne = 163 ;</v>
      </c>
      <c r="P163" s="192">
        <v>0</v>
      </c>
      <c r="Q163" s="193" t="str">
        <f t="shared" si="15"/>
        <v/>
      </c>
    </row>
    <row r="164" spans="1:17" x14ac:dyDescent="0.25">
      <c r="A164" s="80">
        <v>164</v>
      </c>
      <c r="B164" s="100" t="s">
        <v>1360</v>
      </c>
      <c r="D164" s="81" t="s">
        <v>280</v>
      </c>
      <c r="E164" s="81" t="s">
        <v>421</v>
      </c>
      <c r="F164" s="80">
        <v>7.11</v>
      </c>
      <c r="G164" s="81" t="s">
        <v>8</v>
      </c>
      <c r="H164" s="81" t="s">
        <v>354</v>
      </c>
      <c r="I164" s="81">
        <v>7.11</v>
      </c>
      <c r="J164" s="81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80">
        <f t="shared" si="12"/>
        <v>164</v>
      </c>
      <c r="L164" s="81" t="str">
        <f t="shared" si="13"/>
        <v/>
      </c>
      <c r="M164" s="81" t="str">
        <f t="shared" si="14"/>
        <v>Update SC_Matieres set designation = 'BOITE PLUVIALE BÉTON 25X25' where ligne = 164 ;</v>
      </c>
      <c r="P164" s="192">
        <v>0</v>
      </c>
      <c r="Q164" s="193" t="str">
        <f t="shared" si="15"/>
        <v/>
      </c>
    </row>
    <row r="165" spans="1:17" x14ac:dyDescent="0.25">
      <c r="A165" s="80">
        <v>165</v>
      </c>
      <c r="B165" s="100" t="s">
        <v>1361</v>
      </c>
      <c r="D165" s="81" t="s">
        <v>280</v>
      </c>
      <c r="E165" s="81" t="s">
        <v>421</v>
      </c>
      <c r="F165" s="80">
        <v>8.93</v>
      </c>
      <c r="G165" s="81" t="s">
        <v>8</v>
      </c>
      <c r="H165" s="81" t="s">
        <v>354</v>
      </c>
      <c r="I165" s="81" t="s">
        <v>579</v>
      </c>
      <c r="J165" s="81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80">
        <f t="shared" si="12"/>
        <v>165</v>
      </c>
      <c r="L165" s="81" t="str">
        <f t="shared" si="13"/>
        <v/>
      </c>
      <c r="M165" s="81" t="str">
        <f t="shared" si="14"/>
        <v>Update SC_Matieres set designation = 'REHAUSSE BÉTON 25 X 25' where ligne = 165 ;</v>
      </c>
      <c r="P165" s="192">
        <v>0</v>
      </c>
      <c r="Q165" s="193" t="str">
        <f t="shared" si="15"/>
        <v/>
      </c>
    </row>
    <row r="166" spans="1:17" x14ac:dyDescent="0.25">
      <c r="A166" s="80">
        <v>166</v>
      </c>
      <c r="B166" s="100" t="s">
        <v>1362</v>
      </c>
      <c r="D166" s="81" t="s">
        <v>280</v>
      </c>
      <c r="E166" s="81" t="s">
        <v>421</v>
      </c>
      <c r="F166" s="80">
        <v>3.13</v>
      </c>
      <c r="G166" s="81" t="s">
        <v>8</v>
      </c>
      <c r="H166" s="81" t="s">
        <v>354</v>
      </c>
      <c r="I166" s="81">
        <v>3.13</v>
      </c>
      <c r="J166" s="81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80">
        <f t="shared" si="12"/>
        <v>166</v>
      </c>
      <c r="L166" s="81" t="str">
        <f t="shared" si="13"/>
        <v/>
      </c>
      <c r="M166" s="81" t="str">
        <f t="shared" si="14"/>
        <v>Update SC_Matieres set designation = 'COUVERCLE 25/25' where ligne = 166 ;</v>
      </c>
      <c r="P166" s="192">
        <v>0</v>
      </c>
      <c r="Q166" s="193" t="str">
        <f t="shared" si="15"/>
        <v/>
      </c>
    </row>
    <row r="167" spans="1:17" x14ac:dyDescent="0.25">
      <c r="A167" s="80">
        <v>167</v>
      </c>
      <c r="B167" s="100" t="s">
        <v>1363</v>
      </c>
      <c r="D167" s="81" t="s">
        <v>280</v>
      </c>
      <c r="E167" s="81" t="s">
        <v>421</v>
      </c>
      <c r="F167" s="80">
        <v>4.415</v>
      </c>
      <c r="G167" s="81" t="s">
        <v>42</v>
      </c>
      <c r="H167" s="81" t="s">
        <v>354</v>
      </c>
      <c r="I167" s="81">
        <v>4.415</v>
      </c>
      <c r="J167" s="81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80">
        <f t="shared" si="12"/>
        <v>167</v>
      </c>
      <c r="L167" s="81" t="str">
        <f t="shared" si="13"/>
        <v/>
      </c>
      <c r="M167" s="81" t="str">
        <f t="shared" si="14"/>
        <v>Update SC_Matieres set designation = 'PLAQUE CLOTURE BÉTON H25' where ligne = 167 ;</v>
      </c>
      <c r="P167" s="192">
        <v>0</v>
      </c>
      <c r="Q167" s="193" t="str">
        <f t="shared" si="15"/>
        <v/>
      </c>
    </row>
    <row r="168" spans="1:17" x14ac:dyDescent="0.25">
      <c r="A168" s="80">
        <v>168</v>
      </c>
      <c r="B168" s="100" t="s">
        <v>1364</v>
      </c>
      <c r="D168" s="81" t="s">
        <v>280</v>
      </c>
      <c r="E168" s="81" t="s">
        <v>421</v>
      </c>
      <c r="F168" s="80">
        <v>6.74</v>
      </c>
      <c r="G168" s="81" t="s">
        <v>42</v>
      </c>
      <c r="H168" s="81" t="s">
        <v>354</v>
      </c>
      <c r="I168" s="81">
        <v>6.74</v>
      </c>
      <c r="J168" s="81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80">
        <f t="shared" si="12"/>
        <v>168</v>
      </c>
      <c r="L168" s="81" t="str">
        <f t="shared" si="13"/>
        <v/>
      </c>
      <c r="M168" s="81" t="str">
        <f t="shared" si="14"/>
        <v>Update SC_Matieres set designation = ' PLAQUE CLOTURE BÉTON H50' where ligne = 168 ;</v>
      </c>
      <c r="P168" s="192">
        <v>0</v>
      </c>
      <c r="Q168" s="193" t="str">
        <f t="shared" si="15"/>
        <v/>
      </c>
    </row>
    <row r="169" spans="1:17" x14ac:dyDescent="0.25">
      <c r="A169" s="80">
        <v>169</v>
      </c>
      <c r="B169" s="100" t="s">
        <v>1365</v>
      </c>
      <c r="D169" s="81" t="s">
        <v>280</v>
      </c>
      <c r="E169" s="81" t="s">
        <v>421</v>
      </c>
      <c r="F169" s="80">
        <v>7.93</v>
      </c>
      <c r="G169" s="81" t="s">
        <v>8</v>
      </c>
      <c r="H169" s="81" t="s">
        <v>354</v>
      </c>
      <c r="I169" s="81">
        <v>7.93</v>
      </c>
      <c r="J169" s="81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80">
        <f t="shared" si="12"/>
        <v>169</v>
      </c>
      <c r="L169" s="81" t="str">
        <f t="shared" si="13"/>
        <v/>
      </c>
      <c r="M169" s="81" t="str">
        <f t="shared" si="14"/>
        <v>Update SC_Matieres set designation = 'BÉTON PRÊT À L\'EMPLOI -25 KG' where ligne = 169 ;</v>
      </c>
      <c r="P169" s="192">
        <v>0</v>
      </c>
      <c r="Q169" s="193" t="str">
        <f t="shared" si="15"/>
        <v/>
      </c>
    </row>
    <row r="170" spans="1:17" x14ac:dyDescent="0.25">
      <c r="A170" s="80">
        <v>170</v>
      </c>
      <c r="B170" s="100" t="s">
        <v>1366</v>
      </c>
      <c r="D170" s="81" t="s">
        <v>280</v>
      </c>
      <c r="E170" s="81" t="s">
        <v>421</v>
      </c>
      <c r="F170" s="80">
        <v>6</v>
      </c>
      <c r="G170" s="81" t="s">
        <v>42</v>
      </c>
      <c r="I170" s="81" t="s">
        <v>579</v>
      </c>
      <c r="J170" s="81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80">
        <f t="shared" si="12"/>
        <v>170</v>
      </c>
      <c r="L170" s="81" t="str">
        <f t="shared" si="13"/>
        <v/>
      </c>
      <c r="M170" s="81" t="str">
        <f t="shared" si="14"/>
        <v>Update SC_Matieres set designation = 'ECOLAT H 14 CM L 25 M + PIQUETS' where ligne = 170 ;</v>
      </c>
      <c r="P170" s="192">
        <v>0</v>
      </c>
      <c r="Q170" s="193" t="str">
        <f t="shared" si="15"/>
        <v/>
      </c>
    </row>
    <row r="171" spans="1:17" x14ac:dyDescent="0.25">
      <c r="A171" s="80">
        <v>171</v>
      </c>
      <c r="B171" s="100" t="s">
        <v>1367</v>
      </c>
      <c r="D171" s="81" t="s">
        <v>280</v>
      </c>
      <c r="E171" s="81" t="s">
        <v>421</v>
      </c>
      <c r="F171" s="80">
        <v>7.52</v>
      </c>
      <c r="G171" s="81" t="s">
        <v>8</v>
      </c>
      <c r="H171" s="81" t="s">
        <v>354</v>
      </c>
      <c r="I171" s="81">
        <v>7.52</v>
      </c>
      <c r="J171" s="81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80">
        <f t="shared" si="12"/>
        <v>171</v>
      </c>
      <c r="L171" s="81" t="str">
        <f t="shared" si="13"/>
        <v/>
      </c>
      <c r="M171" s="81" t="str">
        <f t="shared" si="14"/>
        <v>Update SC_Matieres set designation = 'MORTIER PRÊT À L\'EMPLOI' where ligne = 171 ;</v>
      </c>
      <c r="P171" s="192">
        <v>0</v>
      </c>
      <c r="Q171" s="193" t="str">
        <f t="shared" si="15"/>
        <v/>
      </c>
    </row>
    <row r="172" spans="1:17" x14ac:dyDescent="0.25">
      <c r="A172" s="80">
        <v>172</v>
      </c>
      <c r="B172" s="100" t="s">
        <v>1368</v>
      </c>
      <c r="D172" s="81" t="s">
        <v>246</v>
      </c>
      <c r="E172" s="81" t="s">
        <v>423</v>
      </c>
      <c r="F172" s="80">
        <v>1.65</v>
      </c>
      <c r="G172" s="81" t="s">
        <v>8</v>
      </c>
      <c r="H172" s="81" t="s">
        <v>424</v>
      </c>
      <c r="I172" s="81" t="s">
        <v>579</v>
      </c>
      <c r="J172" s="81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80">
        <f t="shared" si="12"/>
        <v>172</v>
      </c>
      <c r="L172" s="81" t="str">
        <f t="shared" si="13"/>
        <v/>
      </c>
      <c r="M172" s="81" t="str">
        <f t="shared" si="14"/>
        <v>Update SC_Matieres set designation = 'HIPPURIS VULGARIS' where ligne = 172 ;</v>
      </c>
      <c r="P172" s="192">
        <v>0</v>
      </c>
      <c r="Q172" s="193" t="str">
        <f t="shared" si="15"/>
        <v/>
      </c>
    </row>
    <row r="173" spans="1:17" x14ac:dyDescent="0.25">
      <c r="A173" s="80">
        <v>173</v>
      </c>
      <c r="B173" s="100" t="s">
        <v>1369</v>
      </c>
      <c r="D173" s="81" t="s">
        <v>246</v>
      </c>
      <c r="E173" s="81" t="s">
        <v>423</v>
      </c>
      <c r="F173" s="80">
        <v>1.65</v>
      </c>
      <c r="G173" s="81" t="s">
        <v>8</v>
      </c>
      <c r="H173" s="81" t="s">
        <v>425</v>
      </c>
      <c r="I173" s="81" t="s">
        <v>579</v>
      </c>
      <c r="J173" s="81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80">
        <f t="shared" si="12"/>
        <v>173</v>
      </c>
      <c r="L173" s="81" t="str">
        <f t="shared" si="13"/>
        <v/>
      </c>
      <c r="M173" s="81" t="str">
        <f t="shared" si="14"/>
        <v>Update SC_Matieres set designation = 'RANUNCULUS FLAMMULA' where ligne = 173 ;</v>
      </c>
      <c r="P173" s="192">
        <v>0</v>
      </c>
      <c r="Q173" s="193" t="str">
        <f t="shared" si="15"/>
        <v/>
      </c>
    </row>
    <row r="174" spans="1:17" x14ac:dyDescent="0.25">
      <c r="A174" s="80">
        <v>174</v>
      </c>
      <c r="B174" s="100" t="s">
        <v>1370</v>
      </c>
      <c r="D174" s="81" t="s">
        <v>246</v>
      </c>
      <c r="E174" s="81" t="s">
        <v>423</v>
      </c>
      <c r="F174" s="80">
        <v>1.65</v>
      </c>
      <c r="G174" s="81" t="s">
        <v>8</v>
      </c>
      <c r="H174" s="81" t="s">
        <v>426</v>
      </c>
      <c r="I174" s="81" t="s">
        <v>579</v>
      </c>
      <c r="J174" s="81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80">
        <f t="shared" si="12"/>
        <v>174</v>
      </c>
      <c r="L174" s="81" t="str">
        <f t="shared" si="13"/>
        <v/>
      </c>
      <c r="M174" s="81" t="str">
        <f t="shared" si="14"/>
        <v>Update SC_Matieres set designation = 'SAGITTARIA SAGITTIFOLIA' where ligne = 174 ;</v>
      </c>
      <c r="P174" s="192">
        <v>0</v>
      </c>
      <c r="Q174" s="193" t="str">
        <f t="shared" si="15"/>
        <v/>
      </c>
    </row>
    <row r="175" spans="1:17" x14ac:dyDescent="0.25">
      <c r="A175" s="80">
        <v>175</v>
      </c>
      <c r="B175" s="100" t="s">
        <v>1371</v>
      </c>
      <c r="D175" s="81" t="s">
        <v>246</v>
      </c>
      <c r="E175" s="81" t="s">
        <v>423</v>
      </c>
      <c r="F175" s="80">
        <v>1.65</v>
      </c>
      <c r="G175" s="81" t="s">
        <v>8</v>
      </c>
      <c r="H175" s="81" t="s">
        <v>427</v>
      </c>
      <c r="I175" s="81" t="s">
        <v>579</v>
      </c>
      <c r="J175" s="81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80">
        <f t="shared" si="12"/>
        <v>175</v>
      </c>
      <c r="L175" s="81" t="str">
        <f t="shared" si="13"/>
        <v/>
      </c>
      <c r="M175" s="81" t="str">
        <f t="shared" si="14"/>
        <v>Update SC_Matieres set designation = 'STACHYS PALUSTRIS' where ligne = 175 ;</v>
      </c>
      <c r="P175" s="192">
        <v>0</v>
      </c>
      <c r="Q175" s="193" t="str">
        <f t="shared" si="15"/>
        <v/>
      </c>
    </row>
    <row r="176" spans="1:17" x14ac:dyDescent="0.25">
      <c r="A176" s="80">
        <v>176</v>
      </c>
      <c r="B176" s="100" t="s">
        <v>1372</v>
      </c>
      <c r="D176" s="81" t="s">
        <v>246</v>
      </c>
      <c r="E176" s="81" t="s">
        <v>423</v>
      </c>
      <c r="F176" s="80">
        <v>1.65</v>
      </c>
      <c r="G176" s="81" t="s">
        <v>8</v>
      </c>
      <c r="H176" s="81" t="s">
        <v>428</v>
      </c>
      <c r="I176" s="81" t="s">
        <v>579</v>
      </c>
      <c r="J176" s="81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80">
        <f t="shared" si="12"/>
        <v>176</v>
      </c>
      <c r="L176" s="81" t="str">
        <f t="shared" si="13"/>
        <v/>
      </c>
      <c r="M176" s="81" t="str">
        <f t="shared" si="14"/>
        <v>Update SC_Matieres set designation = 'GLYCERIA MAXIMA ET VARIEGATA' where ligne = 176 ;</v>
      </c>
      <c r="P176" s="192">
        <v>0</v>
      </c>
      <c r="Q176" s="193" t="str">
        <f t="shared" si="15"/>
        <v/>
      </c>
    </row>
    <row r="177" spans="1:17" x14ac:dyDescent="0.25">
      <c r="A177" s="80">
        <v>177</v>
      </c>
      <c r="B177" s="100" t="s">
        <v>1373</v>
      </c>
      <c r="D177" s="81" t="s">
        <v>246</v>
      </c>
      <c r="E177" s="81" t="s">
        <v>423</v>
      </c>
      <c r="F177" s="80">
        <v>1.65</v>
      </c>
      <c r="G177" s="81" t="s">
        <v>8</v>
      </c>
      <c r="H177" s="81" t="s">
        <v>429</v>
      </c>
      <c r="I177" s="81" t="s">
        <v>579</v>
      </c>
      <c r="J177" s="81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80">
        <f t="shared" si="12"/>
        <v>177</v>
      </c>
      <c r="L177" s="81" t="str">
        <f t="shared" si="13"/>
        <v/>
      </c>
      <c r="M177" s="81" t="str">
        <f t="shared" si="14"/>
        <v>Update SC_Matieres set designation = 'MENYANTHES TRIFOLIATA' where ligne = 177 ;</v>
      </c>
      <c r="P177" s="192">
        <v>0</v>
      </c>
      <c r="Q177" s="193" t="str">
        <f t="shared" si="15"/>
        <v/>
      </c>
    </row>
    <row r="178" spans="1:17" x14ac:dyDescent="0.25">
      <c r="A178" s="80">
        <v>178</v>
      </c>
      <c r="B178" s="100" t="s">
        <v>1374</v>
      </c>
      <c r="D178" s="81" t="s">
        <v>246</v>
      </c>
      <c r="E178" s="81" t="s">
        <v>423</v>
      </c>
      <c r="F178" s="80">
        <v>1.65</v>
      </c>
      <c r="G178" s="81" t="s">
        <v>8</v>
      </c>
      <c r="H178" s="81" t="s">
        <v>430</v>
      </c>
      <c r="I178" s="81" t="s">
        <v>579</v>
      </c>
      <c r="J178" s="81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80">
        <f t="shared" si="12"/>
        <v>178</v>
      </c>
      <c r="L178" s="81" t="str">
        <f t="shared" si="13"/>
        <v/>
      </c>
      <c r="M178" s="81" t="str">
        <f t="shared" si="14"/>
        <v>Update SC_Matieres set designation = 'MENTHA AQUATICA' where ligne = 178 ;</v>
      </c>
      <c r="P178" s="192">
        <v>0</v>
      </c>
      <c r="Q178" s="193" t="str">
        <f t="shared" si="15"/>
        <v/>
      </c>
    </row>
    <row r="179" spans="1:17" x14ac:dyDescent="0.25">
      <c r="A179" s="80">
        <v>179</v>
      </c>
      <c r="B179" s="100" t="s">
        <v>1375</v>
      </c>
      <c r="D179" s="81" t="s">
        <v>246</v>
      </c>
      <c r="E179" s="81" t="s">
        <v>423</v>
      </c>
      <c r="F179" s="80">
        <v>1.65</v>
      </c>
      <c r="G179" s="81" t="s">
        <v>8</v>
      </c>
      <c r="H179" s="81" t="s">
        <v>431</v>
      </c>
      <c r="I179" s="81" t="s">
        <v>579</v>
      </c>
      <c r="J179" s="81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80">
        <f t="shared" si="12"/>
        <v>179</v>
      </c>
      <c r="L179" s="81" t="str">
        <f t="shared" si="13"/>
        <v/>
      </c>
      <c r="M179" s="81" t="str">
        <f t="shared" si="14"/>
        <v>Update SC_Matieres set designation = 'PHALARIS ARUNDINACEA PICTA' where ligne = 179 ;</v>
      </c>
      <c r="P179" s="192">
        <v>0</v>
      </c>
      <c r="Q179" s="193" t="str">
        <f t="shared" si="15"/>
        <v/>
      </c>
    </row>
    <row r="180" spans="1:17" x14ac:dyDescent="0.25">
      <c r="A180" s="80">
        <v>180</v>
      </c>
      <c r="B180" s="100" t="s">
        <v>1376</v>
      </c>
      <c r="D180" s="81" t="s">
        <v>246</v>
      </c>
      <c r="E180" s="81" t="s">
        <v>423</v>
      </c>
      <c r="F180" s="80">
        <v>1.65</v>
      </c>
      <c r="G180" s="81" t="s">
        <v>8</v>
      </c>
      <c r="H180" s="81" t="s">
        <v>432</v>
      </c>
      <c r="I180" s="81" t="s">
        <v>579</v>
      </c>
      <c r="J180" s="81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80">
        <f t="shared" si="12"/>
        <v>180</v>
      </c>
      <c r="L180" s="81" t="str">
        <f t="shared" si="13"/>
        <v/>
      </c>
      <c r="M180" s="81" t="str">
        <f t="shared" si="14"/>
        <v>Update SC_Matieres set designation = 'PHRAGMITES AUSTRALIS' where ligne = 180 ;</v>
      </c>
      <c r="P180" s="192">
        <v>0</v>
      </c>
      <c r="Q180" s="193" t="str">
        <f t="shared" si="15"/>
        <v/>
      </c>
    </row>
    <row r="181" spans="1:17" x14ac:dyDescent="0.25">
      <c r="A181" s="80">
        <v>181</v>
      </c>
      <c r="B181" s="100" t="s">
        <v>1377</v>
      </c>
      <c r="D181" s="81" t="s">
        <v>246</v>
      </c>
      <c r="E181" s="81" t="s">
        <v>423</v>
      </c>
      <c r="F181" s="80">
        <v>1.65</v>
      </c>
      <c r="G181" s="81" t="s">
        <v>8</v>
      </c>
      <c r="H181" s="81" t="s">
        <v>433</v>
      </c>
      <c r="I181" s="81" t="s">
        <v>579</v>
      </c>
      <c r="J181" s="81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80">
        <f t="shared" si="12"/>
        <v>181</v>
      </c>
      <c r="L181" s="81" t="str">
        <f t="shared" si="13"/>
        <v/>
      </c>
      <c r="M181" s="81" t="str">
        <f t="shared" si="14"/>
        <v>Update SC_Matieres set designation = 'SAURURUS CERNUUS' where ligne = 181 ;</v>
      </c>
      <c r="P181" s="192">
        <v>0</v>
      </c>
      <c r="Q181" s="193" t="str">
        <f t="shared" si="15"/>
        <v/>
      </c>
    </row>
    <row r="182" spans="1:17" x14ac:dyDescent="0.25">
      <c r="A182" s="80">
        <v>182</v>
      </c>
      <c r="B182" s="100" t="s">
        <v>1378</v>
      </c>
      <c r="D182" s="81" t="s">
        <v>246</v>
      </c>
      <c r="E182" s="81" t="s">
        <v>423</v>
      </c>
      <c r="F182" s="80">
        <v>1.65</v>
      </c>
      <c r="G182" s="81" t="s">
        <v>8</v>
      </c>
      <c r="H182" s="81" t="s">
        <v>434</v>
      </c>
      <c r="I182" s="81" t="s">
        <v>579</v>
      </c>
      <c r="J182" s="81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80">
        <f t="shared" ref="K182:K245" si="17">A182</f>
        <v>182</v>
      </c>
      <c r="L182" s="81" t="str">
        <f t="shared" si="13"/>
        <v/>
      </c>
      <c r="M182" s="81" t="str">
        <f t="shared" si="14"/>
        <v>Update SC_Matieres set designation = 'TYPHA LAXMANII OU MINIMA' where ligne = 182 ;</v>
      </c>
      <c r="P182" s="192">
        <v>0</v>
      </c>
      <c r="Q182" s="193" t="str">
        <f t="shared" si="15"/>
        <v/>
      </c>
    </row>
    <row r="183" spans="1:17" x14ac:dyDescent="0.25">
      <c r="A183" s="80">
        <v>183</v>
      </c>
      <c r="B183" s="100" t="s">
        <v>1379</v>
      </c>
      <c r="D183" s="81" t="s">
        <v>246</v>
      </c>
      <c r="E183" s="81" t="s">
        <v>423</v>
      </c>
      <c r="F183" s="80">
        <v>1.65</v>
      </c>
      <c r="G183" s="81" t="s">
        <v>8</v>
      </c>
      <c r="H183" s="81" t="s">
        <v>435</v>
      </c>
      <c r="I183" s="81" t="s">
        <v>579</v>
      </c>
      <c r="J183" s="81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80">
        <f t="shared" si="17"/>
        <v>183</v>
      </c>
      <c r="L183" s="81" t="str">
        <f t="shared" si="13"/>
        <v/>
      </c>
      <c r="M183" s="81" t="str">
        <f t="shared" si="14"/>
        <v>Update SC_Matieres set designation = 'SPARGANIUM ERECTUM' where ligne = 183 ;</v>
      </c>
      <c r="P183" s="192">
        <v>0</v>
      </c>
      <c r="Q183" s="193" t="str">
        <f t="shared" si="15"/>
        <v/>
      </c>
    </row>
    <row r="184" spans="1:17" x14ac:dyDescent="0.25">
      <c r="A184" s="80">
        <v>184</v>
      </c>
      <c r="B184" s="100" t="s">
        <v>1380</v>
      </c>
      <c r="D184" s="81" t="s">
        <v>246</v>
      </c>
      <c r="E184" s="81" t="s">
        <v>423</v>
      </c>
      <c r="F184" s="80">
        <v>1.65</v>
      </c>
      <c r="G184" s="81" t="s">
        <v>8</v>
      </c>
      <c r="H184" s="81" t="s">
        <v>436</v>
      </c>
      <c r="I184" s="81" t="s">
        <v>579</v>
      </c>
      <c r="J184" s="81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80">
        <f t="shared" si="17"/>
        <v>184</v>
      </c>
      <c r="L184" s="81" t="str">
        <f t="shared" si="13"/>
        <v/>
      </c>
      <c r="M184" s="81" t="str">
        <f t="shared" si="14"/>
        <v>Update SC_Matieres set designation = 'BUTOMUS UMBELLATUS' where ligne = 184 ;</v>
      </c>
      <c r="P184" s="192">
        <v>0</v>
      </c>
      <c r="Q184" s="193" t="str">
        <f t="shared" si="15"/>
        <v/>
      </c>
    </row>
    <row r="185" spans="1:17" x14ac:dyDescent="0.25">
      <c r="A185" s="80">
        <v>185</v>
      </c>
      <c r="B185" s="100" t="s">
        <v>1381</v>
      </c>
      <c r="D185" s="81" t="s">
        <v>246</v>
      </c>
      <c r="E185" s="81" t="s">
        <v>423</v>
      </c>
      <c r="F185" s="80">
        <v>1.65</v>
      </c>
      <c r="G185" s="81" t="s">
        <v>8</v>
      </c>
      <c r="H185" s="81" t="s">
        <v>437</v>
      </c>
      <c r="I185" s="81" t="s">
        <v>579</v>
      </c>
      <c r="J185" s="81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80">
        <f t="shared" si="17"/>
        <v>185</v>
      </c>
      <c r="L185" s="81" t="str">
        <f t="shared" si="13"/>
        <v/>
      </c>
      <c r="M185" s="81" t="str">
        <f t="shared" si="14"/>
        <v>Update SC_Matieres set designation = 'IRIS PSEUDACORUS' where ligne = 185 ;</v>
      </c>
      <c r="P185" s="192">
        <v>0</v>
      </c>
      <c r="Q185" s="193" t="str">
        <f t="shared" si="15"/>
        <v/>
      </c>
    </row>
    <row r="186" spans="1:17" x14ac:dyDescent="0.25">
      <c r="A186" s="80">
        <v>186</v>
      </c>
      <c r="B186" s="100" t="s">
        <v>1382</v>
      </c>
      <c r="D186" s="81" t="s">
        <v>246</v>
      </c>
      <c r="E186" s="81" t="s">
        <v>423</v>
      </c>
      <c r="F186" s="80">
        <v>1.65</v>
      </c>
      <c r="G186" s="81" t="s">
        <v>8</v>
      </c>
      <c r="H186" s="81" t="s">
        <v>438</v>
      </c>
      <c r="I186" s="81" t="s">
        <v>579</v>
      </c>
      <c r="J186" s="81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80">
        <f t="shared" si="17"/>
        <v>186</v>
      </c>
      <c r="L186" s="81" t="str">
        <f t="shared" si="13"/>
        <v/>
      </c>
      <c r="M186" s="81" t="str">
        <f t="shared" si="14"/>
        <v>Update SC_Matieres set designation = 'IRIS LAEVIGATA' where ligne = 186 ;</v>
      </c>
      <c r="P186" s="192">
        <v>0</v>
      </c>
      <c r="Q186" s="193" t="str">
        <f t="shared" si="15"/>
        <v/>
      </c>
    </row>
    <row r="187" spans="1:17" x14ac:dyDescent="0.25">
      <c r="A187" s="80">
        <v>187</v>
      </c>
      <c r="B187" s="100" t="s">
        <v>1383</v>
      </c>
      <c r="D187" s="81" t="s">
        <v>246</v>
      </c>
      <c r="E187" s="81" t="s">
        <v>423</v>
      </c>
      <c r="F187" s="80">
        <v>1.65</v>
      </c>
      <c r="G187" s="81" t="s">
        <v>8</v>
      </c>
      <c r="H187" s="81" t="s">
        <v>439</v>
      </c>
      <c r="I187" s="81" t="s">
        <v>579</v>
      </c>
      <c r="J187" s="81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80">
        <f t="shared" si="17"/>
        <v>187</v>
      </c>
      <c r="L187" s="81" t="str">
        <f t="shared" si="13"/>
        <v/>
      </c>
      <c r="M187" s="81" t="str">
        <f t="shared" si="14"/>
        <v>Update SC_Matieres set designation = 'IRIS VERSICOLOR' where ligne = 187 ;</v>
      </c>
      <c r="P187" s="192">
        <v>0</v>
      </c>
      <c r="Q187" s="193" t="str">
        <f t="shared" si="15"/>
        <v/>
      </c>
    </row>
    <row r="188" spans="1:17" x14ac:dyDescent="0.25">
      <c r="A188" s="80">
        <v>188</v>
      </c>
      <c r="B188" s="100" t="s">
        <v>1384</v>
      </c>
      <c r="D188" s="81" t="s">
        <v>246</v>
      </c>
      <c r="E188" s="81" t="s">
        <v>423</v>
      </c>
      <c r="F188" s="80">
        <v>1.65</v>
      </c>
      <c r="G188" s="81" t="s">
        <v>8</v>
      </c>
      <c r="H188" s="81" t="s">
        <v>440</v>
      </c>
      <c r="I188" s="81" t="s">
        <v>579</v>
      </c>
      <c r="J188" s="81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80">
        <f t="shared" si="17"/>
        <v>188</v>
      </c>
      <c r="L188" s="81" t="str">
        <f t="shared" si="13"/>
        <v/>
      </c>
      <c r="M188" s="81" t="str">
        <f t="shared" si="14"/>
        <v>Update SC_Matieres set designation = 'JUNCUS EFFUSUS' where ligne = 188 ;</v>
      </c>
      <c r="P188" s="192">
        <v>0</v>
      </c>
      <c r="Q188" s="193" t="str">
        <f t="shared" si="15"/>
        <v/>
      </c>
    </row>
    <row r="189" spans="1:17" x14ac:dyDescent="0.25">
      <c r="A189" s="80">
        <v>189</v>
      </c>
      <c r="B189" s="100" t="s">
        <v>1385</v>
      </c>
      <c r="D189" s="81" t="s">
        <v>246</v>
      </c>
      <c r="E189" s="81" t="s">
        <v>423</v>
      </c>
      <c r="F189" s="80">
        <v>1.65</v>
      </c>
      <c r="G189" s="81" t="s">
        <v>8</v>
      </c>
      <c r="H189" s="81" t="s">
        <v>441</v>
      </c>
      <c r="I189" s="81" t="s">
        <v>579</v>
      </c>
      <c r="J189" s="81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80">
        <f t="shared" si="17"/>
        <v>189</v>
      </c>
      <c r="L189" s="81" t="str">
        <f t="shared" si="13"/>
        <v/>
      </c>
      <c r="M189" s="81" t="str">
        <f t="shared" si="14"/>
        <v>Update SC_Matieres set designation = 'JUNCUS INFLEXUS' where ligne = 189 ;</v>
      </c>
      <c r="P189" s="192">
        <v>0</v>
      </c>
      <c r="Q189" s="193" t="str">
        <f t="shared" si="15"/>
        <v/>
      </c>
    </row>
    <row r="190" spans="1:17" x14ac:dyDescent="0.25">
      <c r="A190" s="80">
        <v>190</v>
      </c>
      <c r="B190" s="100" t="s">
        <v>1386</v>
      </c>
      <c r="D190" s="81" t="s">
        <v>246</v>
      </c>
      <c r="E190" s="81" t="s">
        <v>423</v>
      </c>
      <c r="F190" s="80">
        <v>1.65</v>
      </c>
      <c r="G190" s="81" t="s">
        <v>8</v>
      </c>
      <c r="H190" s="81" t="s">
        <v>442</v>
      </c>
      <c r="I190" s="81" t="s">
        <v>579</v>
      </c>
      <c r="J190" s="81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80">
        <f t="shared" si="17"/>
        <v>190</v>
      </c>
      <c r="L190" s="81" t="str">
        <f t="shared" si="13"/>
        <v/>
      </c>
      <c r="M190" s="81" t="str">
        <f t="shared" si="14"/>
        <v>Update SC_Matieres set designation = 'LYTHRUM SALICARIA' where ligne = 190 ;</v>
      </c>
      <c r="P190" s="192">
        <v>0</v>
      </c>
      <c r="Q190" s="193" t="str">
        <f t="shared" si="15"/>
        <v/>
      </c>
    </row>
    <row r="191" spans="1:17" x14ac:dyDescent="0.25">
      <c r="A191" s="80">
        <v>191</v>
      </c>
      <c r="B191" s="100" t="s">
        <v>1387</v>
      </c>
      <c r="D191" s="81" t="s">
        <v>246</v>
      </c>
      <c r="E191" s="81" t="s">
        <v>423</v>
      </c>
      <c r="F191" s="80">
        <v>1.65</v>
      </c>
      <c r="G191" s="81" t="s">
        <v>8</v>
      </c>
      <c r="H191" s="81" t="s">
        <v>443</v>
      </c>
      <c r="I191" s="81" t="s">
        <v>579</v>
      </c>
      <c r="J191" s="81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80">
        <f t="shared" si="17"/>
        <v>191</v>
      </c>
      <c r="L191" s="81" t="str">
        <f t="shared" si="13"/>
        <v/>
      </c>
      <c r="M191" s="81" t="str">
        <f t="shared" si="14"/>
        <v>Update SC_Matieres set designation = 'PONTEDERIA CORDATA' where ligne = 191 ;</v>
      </c>
      <c r="P191" s="192">
        <v>0</v>
      </c>
      <c r="Q191" s="193" t="str">
        <f t="shared" si="15"/>
        <v/>
      </c>
    </row>
    <row r="192" spans="1:17" x14ac:dyDescent="0.25">
      <c r="A192" s="80">
        <v>192</v>
      </c>
      <c r="B192" s="100" t="s">
        <v>1388</v>
      </c>
      <c r="D192" s="81" t="s">
        <v>246</v>
      </c>
      <c r="E192" s="81" t="s">
        <v>423</v>
      </c>
      <c r="F192" s="80">
        <v>1.65</v>
      </c>
      <c r="G192" s="81" t="s">
        <v>8</v>
      </c>
      <c r="H192" s="81" t="s">
        <v>444</v>
      </c>
      <c r="I192" s="81" t="s">
        <v>579</v>
      </c>
      <c r="J192" s="81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80">
        <f t="shared" si="17"/>
        <v>192</v>
      </c>
      <c r="L192" s="81" t="str">
        <f t="shared" si="13"/>
        <v/>
      </c>
      <c r="M192" s="81" t="str">
        <f t="shared" si="14"/>
        <v>Update SC_Matieres set designation = 'SCIRPUS ALBESCENS' where ligne = 192 ;</v>
      </c>
      <c r="P192" s="192">
        <v>0</v>
      </c>
      <c r="Q192" s="193" t="str">
        <f t="shared" si="15"/>
        <v/>
      </c>
    </row>
    <row r="193" spans="1:17" x14ac:dyDescent="0.25">
      <c r="A193" s="80">
        <v>193</v>
      </c>
      <c r="B193" s="100" t="s">
        <v>1389</v>
      </c>
      <c r="D193" s="81" t="s">
        <v>246</v>
      </c>
      <c r="E193" s="81" t="s">
        <v>423</v>
      </c>
      <c r="F193" s="80">
        <v>1.65</v>
      </c>
      <c r="G193" s="81" t="s">
        <v>8</v>
      </c>
      <c r="H193" s="81" t="s">
        <v>445</v>
      </c>
      <c r="I193" s="81" t="s">
        <v>579</v>
      </c>
      <c r="J193" s="81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80">
        <f t="shared" si="17"/>
        <v>193</v>
      </c>
      <c r="L193" s="81" t="str">
        <f t="shared" si="13"/>
        <v/>
      </c>
      <c r="M193" s="81" t="str">
        <f t="shared" si="14"/>
        <v>Update SC_Matieres set designation = 'SCIRPUS LACUSTRIS' where ligne = 193 ;</v>
      </c>
      <c r="P193" s="192">
        <v>0</v>
      </c>
      <c r="Q193" s="193" t="str">
        <f t="shared" si="15"/>
        <v/>
      </c>
    </row>
    <row r="194" spans="1:17" x14ac:dyDescent="0.25">
      <c r="A194" s="80">
        <v>194</v>
      </c>
      <c r="B194" s="100" t="s">
        <v>1390</v>
      </c>
      <c r="D194" s="81" t="s">
        <v>246</v>
      </c>
      <c r="E194" s="81" t="s">
        <v>423</v>
      </c>
      <c r="F194" s="80">
        <v>4.9000000000000004</v>
      </c>
      <c r="G194" s="81" t="s">
        <v>8</v>
      </c>
      <c r="H194" s="81" t="s">
        <v>446</v>
      </c>
      <c r="I194" s="81" t="s">
        <v>579</v>
      </c>
      <c r="J194" s="81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80">
        <f t="shared" si="17"/>
        <v>194</v>
      </c>
      <c r="L194" s="81" t="str">
        <f t="shared" si="13"/>
        <v/>
      </c>
      <c r="M194" s="81" t="str">
        <f t="shared" si="14"/>
        <v>Update SC_Matieres set designation = 'THALIA DEALBATA' where ligne = 194 ;</v>
      </c>
      <c r="P194" s="192">
        <v>0</v>
      </c>
      <c r="Q194" s="193" t="str">
        <f t="shared" si="15"/>
        <v/>
      </c>
    </row>
    <row r="195" spans="1:17" x14ac:dyDescent="0.25">
      <c r="A195" s="80">
        <v>195</v>
      </c>
      <c r="B195" s="100" t="s">
        <v>1391</v>
      </c>
      <c r="D195" s="81" t="s">
        <v>246</v>
      </c>
      <c r="E195" s="81" t="s">
        <v>423</v>
      </c>
      <c r="F195" s="80">
        <v>2.1</v>
      </c>
      <c r="G195" s="81" t="s">
        <v>8</v>
      </c>
      <c r="H195" s="81" t="s">
        <v>447</v>
      </c>
      <c r="I195" s="81" t="s">
        <v>579</v>
      </c>
      <c r="J195" s="81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80">
        <f t="shared" si="17"/>
        <v>195</v>
      </c>
      <c r="L195" s="81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81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192">
        <v>0</v>
      </c>
      <c r="Q195" s="193" t="str">
        <f t="shared" ref="Q195:Q258" si="20">IF(E195="SASKIT",SUBSTITUTE(SUBSTITUTE($Q$1,"#OBLIGATOIRE#",P195),"#LIGNE#",A195),"")</f>
        <v/>
      </c>
    </row>
    <row r="196" spans="1:17" x14ac:dyDescent="0.25">
      <c r="A196" s="80">
        <v>196</v>
      </c>
      <c r="B196" s="100" t="s">
        <v>1392</v>
      </c>
      <c r="D196" s="81" t="s">
        <v>246</v>
      </c>
      <c r="E196" s="81" t="s">
        <v>423</v>
      </c>
      <c r="F196" s="80">
        <v>4.9000000000000004</v>
      </c>
      <c r="G196" s="81" t="s">
        <v>8</v>
      </c>
      <c r="H196" s="81" t="s">
        <v>448</v>
      </c>
      <c r="I196" s="81" t="s">
        <v>579</v>
      </c>
      <c r="J196" s="81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80">
        <f t="shared" si="17"/>
        <v>196</v>
      </c>
      <c r="L196" s="81" t="str">
        <f t="shared" si="18"/>
        <v/>
      </c>
      <c r="M196" s="81" t="str">
        <f t="shared" si="19"/>
        <v>Update SC_Matieres set designation = 'APONOGETON DISTACHYOS' where ligne = 196 ;</v>
      </c>
      <c r="P196" s="192">
        <v>0</v>
      </c>
      <c r="Q196" s="193" t="str">
        <f t="shared" si="20"/>
        <v/>
      </c>
    </row>
    <row r="197" spans="1:17" x14ac:dyDescent="0.25">
      <c r="A197" s="80">
        <v>197</v>
      </c>
      <c r="B197" s="100" t="s">
        <v>1393</v>
      </c>
      <c r="D197" s="81" t="s">
        <v>246</v>
      </c>
      <c r="E197" s="81" t="s">
        <v>423</v>
      </c>
      <c r="F197" s="80">
        <v>1.65</v>
      </c>
      <c r="G197" s="81" t="s">
        <v>8</v>
      </c>
      <c r="H197" s="81" t="s">
        <v>449</v>
      </c>
      <c r="I197" s="81" t="s">
        <v>579</v>
      </c>
      <c r="J197" s="81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80">
        <f t="shared" si="17"/>
        <v>197</v>
      </c>
      <c r="L197" s="81" t="str">
        <f t="shared" si="18"/>
        <v/>
      </c>
      <c r="M197" s="81" t="str">
        <f t="shared" si="19"/>
        <v>Update SC_Matieres set designation = 'CALTHA PALUSTRIS' where ligne = 197 ;</v>
      </c>
      <c r="P197" s="192">
        <v>0</v>
      </c>
      <c r="Q197" s="193" t="str">
        <f t="shared" si="20"/>
        <v/>
      </c>
    </row>
    <row r="198" spans="1:17" x14ac:dyDescent="0.25">
      <c r="A198" s="80">
        <v>198</v>
      </c>
      <c r="B198" s="100" t="s">
        <v>1394</v>
      </c>
      <c r="D198" s="81" t="s">
        <v>246</v>
      </c>
      <c r="E198" s="81" t="s">
        <v>423</v>
      </c>
      <c r="F198" s="80">
        <v>1.65</v>
      </c>
      <c r="G198" s="81" t="s">
        <v>8</v>
      </c>
      <c r="H198" s="81" t="s">
        <v>450</v>
      </c>
      <c r="I198" s="81" t="s">
        <v>579</v>
      </c>
      <c r="J198" s="81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80">
        <f t="shared" si="17"/>
        <v>198</v>
      </c>
      <c r="L198" s="81" t="str">
        <f t="shared" si="18"/>
        <v/>
      </c>
      <c r="M198" s="81" t="str">
        <f t="shared" si="19"/>
        <v>Update SC_Matieres set designation = 'CAREX ELATA AURA' where ligne = 198 ;</v>
      </c>
      <c r="P198" s="192">
        <v>0</v>
      </c>
      <c r="Q198" s="193" t="str">
        <f t="shared" si="20"/>
        <v/>
      </c>
    </row>
    <row r="199" spans="1:17" x14ac:dyDescent="0.25">
      <c r="A199" s="80">
        <v>199</v>
      </c>
      <c r="B199" s="100" t="s">
        <v>1395</v>
      </c>
      <c r="D199" s="81" t="s">
        <v>246</v>
      </c>
      <c r="E199" s="81" t="s">
        <v>423</v>
      </c>
      <c r="F199" s="80">
        <v>1.65</v>
      </c>
      <c r="G199" s="81" t="s">
        <v>8</v>
      </c>
      <c r="H199" s="81" t="s">
        <v>451</v>
      </c>
      <c r="I199" s="81" t="s">
        <v>579</v>
      </c>
      <c r="J199" s="81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80">
        <f t="shared" si="17"/>
        <v>199</v>
      </c>
      <c r="L199" s="81" t="str">
        <f t="shared" si="18"/>
        <v/>
      </c>
      <c r="M199" s="81" t="str">
        <f t="shared" si="19"/>
        <v>Update SC_Matieres set designation = 'CAREX GRAYI' where ligne = 199 ;</v>
      </c>
      <c r="P199" s="192">
        <v>0</v>
      </c>
      <c r="Q199" s="193" t="str">
        <f t="shared" si="20"/>
        <v/>
      </c>
    </row>
    <row r="200" spans="1:17" x14ac:dyDescent="0.25">
      <c r="A200" s="80">
        <v>200</v>
      </c>
      <c r="B200" s="100" t="s">
        <v>1396</v>
      </c>
      <c r="D200" s="81" t="s">
        <v>246</v>
      </c>
      <c r="E200" s="81" t="s">
        <v>423</v>
      </c>
      <c r="F200" s="80">
        <v>1.65</v>
      </c>
      <c r="G200" s="81" t="s">
        <v>8</v>
      </c>
      <c r="H200" s="81" t="s">
        <v>452</v>
      </c>
      <c r="I200" s="81" t="s">
        <v>579</v>
      </c>
      <c r="J200" s="81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80">
        <f t="shared" si="17"/>
        <v>200</v>
      </c>
      <c r="L200" s="81" t="str">
        <f t="shared" si="18"/>
        <v/>
      </c>
      <c r="M200" s="81" t="str">
        <f t="shared" si="19"/>
        <v>Update SC_Matieres set designation = 'ACORUS CALAMUS' where ligne = 200 ;</v>
      </c>
      <c r="P200" s="192">
        <v>0</v>
      </c>
      <c r="Q200" s="193" t="str">
        <f t="shared" si="20"/>
        <v/>
      </c>
    </row>
    <row r="201" spans="1:17" x14ac:dyDescent="0.25">
      <c r="A201" s="80">
        <v>201</v>
      </c>
      <c r="B201" s="100" t="s">
        <v>1397</v>
      </c>
      <c r="D201" s="81" t="s">
        <v>246</v>
      </c>
      <c r="E201" s="81" t="s">
        <v>423</v>
      </c>
      <c r="F201" s="80">
        <v>1.65</v>
      </c>
      <c r="G201" s="81" t="s">
        <v>8</v>
      </c>
      <c r="H201" s="81" t="s">
        <v>452</v>
      </c>
      <c r="I201" s="81" t="s">
        <v>579</v>
      </c>
      <c r="J201" s="81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80">
        <f t="shared" si="17"/>
        <v>201</v>
      </c>
      <c r="L201" s="81" t="str">
        <f t="shared" si="18"/>
        <v/>
      </c>
      <c r="M201" s="81" t="str">
        <f t="shared" si="19"/>
        <v>Update SC_Matieres set designation = 'ACORUS CALAMUS VARIEGATA' where ligne = 201 ;</v>
      </c>
      <c r="P201" s="192">
        <v>0</v>
      </c>
      <c r="Q201" s="193" t="str">
        <f t="shared" si="20"/>
        <v/>
      </c>
    </row>
    <row r="202" spans="1:17" x14ac:dyDescent="0.25">
      <c r="A202" s="80">
        <v>202</v>
      </c>
      <c r="B202" s="100" t="s">
        <v>1398</v>
      </c>
      <c r="D202" s="81" t="s">
        <v>453</v>
      </c>
      <c r="E202" s="81" t="s">
        <v>423</v>
      </c>
      <c r="F202" s="80">
        <v>2.8</v>
      </c>
      <c r="G202" s="81" t="s">
        <v>8</v>
      </c>
      <c r="H202" s="81" t="s">
        <v>454</v>
      </c>
      <c r="I202" s="81" t="s">
        <v>579</v>
      </c>
      <c r="J202" s="81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80">
        <f t="shared" si="17"/>
        <v>202</v>
      </c>
      <c r="L202" s="81" t="str">
        <f t="shared" si="18"/>
        <v/>
      </c>
      <c r="M202" s="81" t="str">
        <f t="shared" si="19"/>
        <v>Update SC_Matieres set designation = 'ACORUS GRAMINEUS OGON' where ligne = 202 ;</v>
      </c>
      <c r="P202" s="192">
        <v>0</v>
      </c>
      <c r="Q202" s="193" t="str">
        <f t="shared" si="20"/>
        <v/>
      </c>
    </row>
    <row r="203" spans="1:17" x14ac:dyDescent="0.25">
      <c r="A203" s="80">
        <v>203</v>
      </c>
      <c r="B203" s="100" t="s">
        <v>1399</v>
      </c>
      <c r="D203" s="81" t="s">
        <v>453</v>
      </c>
      <c r="E203" s="81" t="s">
        <v>423</v>
      </c>
      <c r="F203" s="80">
        <v>3.85</v>
      </c>
      <c r="G203" s="81" t="s">
        <v>8</v>
      </c>
      <c r="H203" s="81" t="s">
        <v>455</v>
      </c>
      <c r="I203" s="81" t="s">
        <v>579</v>
      </c>
      <c r="J203" s="81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80">
        <f t="shared" si="17"/>
        <v>203</v>
      </c>
      <c r="L203" s="81" t="str">
        <f t="shared" si="18"/>
        <v/>
      </c>
      <c r="M203" s="81" t="str">
        <f t="shared" si="19"/>
        <v>Update SC_Matieres set designation = 'ANEMOPSIS CALIFORNICA' where ligne = 203 ;</v>
      </c>
      <c r="P203" s="192">
        <v>0</v>
      </c>
      <c r="Q203" s="193" t="str">
        <f t="shared" si="20"/>
        <v/>
      </c>
    </row>
    <row r="204" spans="1:17" x14ac:dyDescent="0.25">
      <c r="A204" s="80">
        <v>204</v>
      </c>
      <c r="B204" s="100" t="s">
        <v>1400</v>
      </c>
      <c r="D204" s="81" t="s">
        <v>453</v>
      </c>
      <c r="E204" s="81" t="s">
        <v>423</v>
      </c>
      <c r="F204" s="80">
        <v>2.8</v>
      </c>
      <c r="G204" s="81" t="s">
        <v>8</v>
      </c>
      <c r="H204" s="81" t="s">
        <v>456</v>
      </c>
      <c r="I204" s="81" t="s">
        <v>579</v>
      </c>
      <c r="J204" s="81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80">
        <f t="shared" si="17"/>
        <v>204</v>
      </c>
      <c r="L204" s="81" t="str">
        <f t="shared" si="18"/>
        <v/>
      </c>
      <c r="M204" s="81" t="str">
        <f t="shared" si="19"/>
        <v>Update SC_Matieres set designation = 'CALLA PALUSTRIS' where ligne = 204 ;</v>
      </c>
      <c r="P204" s="192">
        <v>0</v>
      </c>
      <c r="Q204" s="193" t="str">
        <f t="shared" si="20"/>
        <v/>
      </c>
    </row>
    <row r="205" spans="1:17" x14ac:dyDescent="0.25">
      <c r="A205" s="80">
        <v>205</v>
      </c>
      <c r="B205" s="100" t="s">
        <v>1401</v>
      </c>
      <c r="D205" s="81" t="s">
        <v>453</v>
      </c>
      <c r="E205" s="81" t="s">
        <v>423</v>
      </c>
      <c r="F205" s="80">
        <v>2.8</v>
      </c>
      <c r="G205" s="81" t="s">
        <v>8</v>
      </c>
      <c r="H205" s="81" t="s">
        <v>457</v>
      </c>
      <c r="I205" s="81" t="s">
        <v>579</v>
      </c>
      <c r="J205" s="81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80">
        <f t="shared" si="17"/>
        <v>205</v>
      </c>
      <c r="L205" s="81" t="str">
        <f t="shared" si="18"/>
        <v/>
      </c>
      <c r="M205" s="81" t="str">
        <f t="shared" si="19"/>
        <v>Update SC_Matieres set designation = 'CALLITRICHE VERNALIS' where ligne = 205 ;</v>
      </c>
      <c r="P205" s="192">
        <v>0</v>
      </c>
      <c r="Q205" s="193" t="str">
        <f t="shared" si="20"/>
        <v/>
      </c>
    </row>
    <row r="206" spans="1:17" x14ac:dyDescent="0.25">
      <c r="A206" s="80">
        <v>206</v>
      </c>
      <c r="B206" s="100" t="s">
        <v>1402</v>
      </c>
      <c r="D206" s="81" t="s">
        <v>453</v>
      </c>
      <c r="E206" s="81" t="s">
        <v>423</v>
      </c>
      <c r="F206" s="80">
        <v>2.8</v>
      </c>
      <c r="G206" s="81" t="s">
        <v>8</v>
      </c>
      <c r="H206" s="81" t="s">
        <v>458</v>
      </c>
      <c r="I206" s="81" t="s">
        <v>579</v>
      </c>
      <c r="J206" s="81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80">
        <f t="shared" si="17"/>
        <v>206</v>
      </c>
      <c r="L206" s="81" t="str">
        <f t="shared" si="18"/>
        <v/>
      </c>
      <c r="M206" s="81" t="str">
        <f t="shared" si="19"/>
        <v>Update SC_Matieres set designation = 'CYPERUS ALTERNIFOLIUS' where ligne = 206 ;</v>
      </c>
      <c r="P206" s="192">
        <v>0</v>
      </c>
      <c r="Q206" s="193" t="str">
        <f t="shared" si="20"/>
        <v/>
      </c>
    </row>
    <row r="207" spans="1:17" x14ac:dyDescent="0.25">
      <c r="A207" s="80">
        <v>207</v>
      </c>
      <c r="B207" s="100" t="s">
        <v>1403</v>
      </c>
      <c r="D207" s="81" t="s">
        <v>453</v>
      </c>
      <c r="E207" s="81" t="s">
        <v>423</v>
      </c>
      <c r="F207" s="80">
        <v>2.8</v>
      </c>
      <c r="G207" s="81" t="s">
        <v>8</v>
      </c>
      <c r="H207" s="81" t="s">
        <v>459</v>
      </c>
      <c r="I207" s="81" t="s">
        <v>579</v>
      </c>
      <c r="J207" s="81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80">
        <f t="shared" si="17"/>
        <v>207</v>
      </c>
      <c r="L207" s="81" t="str">
        <f t="shared" si="18"/>
        <v/>
      </c>
      <c r="M207" s="81" t="str">
        <f t="shared" si="19"/>
        <v>Update SC_Matieres set designation = 'DICHROMENA COLORATA' where ligne = 207 ;</v>
      </c>
      <c r="P207" s="192">
        <v>0</v>
      </c>
      <c r="Q207" s="193" t="str">
        <f t="shared" si="20"/>
        <v/>
      </c>
    </row>
    <row r="208" spans="1:17" x14ac:dyDescent="0.25">
      <c r="A208" s="80">
        <v>208</v>
      </c>
      <c r="B208" s="100" t="s">
        <v>1404</v>
      </c>
      <c r="D208" s="81" t="s">
        <v>453</v>
      </c>
      <c r="E208" s="81" t="s">
        <v>423</v>
      </c>
      <c r="F208" s="80">
        <v>2.8</v>
      </c>
      <c r="G208" s="81" t="s">
        <v>8</v>
      </c>
      <c r="H208" s="81" t="s">
        <v>460</v>
      </c>
      <c r="I208" s="81" t="s">
        <v>579</v>
      </c>
      <c r="J208" s="81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80">
        <f t="shared" si="17"/>
        <v>208</v>
      </c>
      <c r="L208" s="81" t="str">
        <f t="shared" si="18"/>
        <v/>
      </c>
      <c r="M208" s="81" t="str">
        <f t="shared" si="19"/>
        <v>Update SC_Matieres set designation = 'ELEOCHARIS ACICULARIS' where ligne = 208 ;</v>
      </c>
      <c r="P208" s="192">
        <v>0</v>
      </c>
      <c r="Q208" s="193" t="str">
        <f t="shared" si="20"/>
        <v/>
      </c>
    </row>
    <row r="209" spans="1:17" x14ac:dyDescent="0.25">
      <c r="A209" s="80">
        <v>209</v>
      </c>
      <c r="B209" s="100" t="s">
        <v>1405</v>
      </c>
      <c r="D209" s="81" t="s">
        <v>453</v>
      </c>
      <c r="E209" s="81" t="s">
        <v>423</v>
      </c>
      <c r="F209" s="80">
        <v>2.8</v>
      </c>
      <c r="G209" s="81" t="s">
        <v>8</v>
      </c>
      <c r="H209" s="81" t="s">
        <v>461</v>
      </c>
      <c r="I209" s="81" t="s">
        <v>579</v>
      </c>
      <c r="J209" s="81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80">
        <f t="shared" si="17"/>
        <v>209</v>
      </c>
      <c r="L209" s="81" t="str">
        <f t="shared" si="18"/>
        <v/>
      </c>
      <c r="M209" s="81" t="str">
        <f t="shared" si="19"/>
        <v>Update SC_Matieres set designation = 'EQUISETUM FLUVATILE' where ligne = 209 ;</v>
      </c>
      <c r="P209" s="192">
        <v>0</v>
      </c>
      <c r="Q209" s="193" t="str">
        <f t="shared" si="20"/>
        <v/>
      </c>
    </row>
    <row r="210" spans="1:17" x14ac:dyDescent="0.25">
      <c r="A210" s="80">
        <v>210</v>
      </c>
      <c r="B210" s="100" t="s">
        <v>1406</v>
      </c>
      <c r="D210" s="81" t="s">
        <v>453</v>
      </c>
      <c r="E210" s="81" t="s">
        <v>423</v>
      </c>
      <c r="F210" s="80">
        <v>3.15</v>
      </c>
      <c r="G210" s="81" t="s">
        <v>8</v>
      </c>
      <c r="H210" s="81" t="s">
        <v>462</v>
      </c>
      <c r="I210" s="81" t="s">
        <v>579</v>
      </c>
      <c r="J210" s="81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80">
        <f t="shared" si="17"/>
        <v>210</v>
      </c>
      <c r="L210" s="81" t="str">
        <f t="shared" si="18"/>
        <v/>
      </c>
      <c r="M210" s="81" t="str">
        <f t="shared" si="19"/>
        <v>Update SC_Matieres set designation = 'EQUISETUM JAPONICUM' where ligne = 210 ;</v>
      </c>
      <c r="P210" s="192">
        <v>0</v>
      </c>
      <c r="Q210" s="193" t="str">
        <f t="shared" si="20"/>
        <v/>
      </c>
    </row>
    <row r="211" spans="1:17" x14ac:dyDescent="0.25">
      <c r="A211" s="80">
        <v>211</v>
      </c>
      <c r="B211" s="100" t="s">
        <v>1407</v>
      </c>
      <c r="D211" s="81" t="s">
        <v>453</v>
      </c>
      <c r="E211" s="81" t="s">
        <v>423</v>
      </c>
      <c r="F211" s="80">
        <v>2.8</v>
      </c>
      <c r="G211" s="81" t="s">
        <v>8</v>
      </c>
      <c r="H211" s="81" t="s">
        <v>463</v>
      </c>
      <c r="I211" s="81" t="s">
        <v>579</v>
      </c>
      <c r="J211" s="81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80">
        <f t="shared" si="17"/>
        <v>211</v>
      </c>
      <c r="L211" s="81" t="str">
        <f t="shared" si="18"/>
        <v/>
      </c>
      <c r="M211" s="81" t="str">
        <f t="shared" si="19"/>
        <v>Update SC_Matieres set designation = 'HYDROCOTYLE VULGARIS' where ligne = 211 ;</v>
      </c>
      <c r="P211" s="192">
        <v>0</v>
      </c>
      <c r="Q211" s="193" t="str">
        <f t="shared" si="20"/>
        <v/>
      </c>
    </row>
    <row r="212" spans="1:17" x14ac:dyDescent="0.25">
      <c r="A212" s="80">
        <v>212</v>
      </c>
      <c r="B212" s="100" t="s">
        <v>1408</v>
      </c>
      <c r="D212" s="81" t="s">
        <v>453</v>
      </c>
      <c r="E212" s="81" t="s">
        <v>423</v>
      </c>
      <c r="F212" s="80">
        <v>3.5</v>
      </c>
      <c r="G212" s="81" t="s">
        <v>8</v>
      </c>
      <c r="H212" s="81" t="s">
        <v>464</v>
      </c>
      <c r="I212" s="81" t="s">
        <v>579</v>
      </c>
      <c r="J212" s="81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80">
        <f t="shared" si="17"/>
        <v>212</v>
      </c>
      <c r="L212" s="81" t="str">
        <f t="shared" si="18"/>
        <v/>
      </c>
      <c r="M212" s="81" t="str">
        <f t="shared" si="19"/>
        <v>Update SC_Matieres set designation = 'JUNCUS EFFUSUS SPIRALIS' where ligne = 212 ;</v>
      </c>
      <c r="P212" s="192">
        <v>0</v>
      </c>
      <c r="Q212" s="193" t="str">
        <f t="shared" si="20"/>
        <v/>
      </c>
    </row>
    <row r="213" spans="1:17" x14ac:dyDescent="0.25">
      <c r="A213" s="80">
        <v>213</v>
      </c>
      <c r="B213" s="100" t="s">
        <v>1409</v>
      </c>
      <c r="D213" s="81" t="s">
        <v>453</v>
      </c>
      <c r="E213" s="81" t="s">
        <v>423</v>
      </c>
      <c r="F213" s="80">
        <v>14</v>
      </c>
      <c r="G213" s="81" t="s">
        <v>8</v>
      </c>
      <c r="H213" s="81" t="s">
        <v>465</v>
      </c>
      <c r="I213" s="81" t="s">
        <v>579</v>
      </c>
      <c r="J213" s="81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80">
        <f t="shared" si="17"/>
        <v>213</v>
      </c>
      <c r="L213" s="81" t="str">
        <f t="shared" si="18"/>
        <v/>
      </c>
      <c r="M213" s="81" t="str">
        <f t="shared" si="19"/>
        <v>Update SC_Matieres set designation = 'NYMPHAEA COLORADO' where ligne = 213 ;</v>
      </c>
      <c r="P213" s="192">
        <v>0</v>
      </c>
      <c r="Q213" s="193" t="str">
        <f t="shared" si="20"/>
        <v/>
      </c>
    </row>
    <row r="214" spans="1:17" x14ac:dyDescent="0.25">
      <c r="A214" s="80">
        <v>214</v>
      </c>
      <c r="B214" s="100" t="s">
        <v>1410</v>
      </c>
      <c r="D214" s="81" t="s">
        <v>453</v>
      </c>
      <c r="E214" s="81" t="s">
        <v>423</v>
      </c>
      <c r="F214" s="80">
        <v>12.6</v>
      </c>
      <c r="G214" s="81" t="s">
        <v>8</v>
      </c>
      <c r="H214" s="81" t="s">
        <v>466</v>
      </c>
      <c r="I214" s="81" t="s">
        <v>579</v>
      </c>
      <c r="J214" s="81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80">
        <f t="shared" si="17"/>
        <v>214</v>
      </c>
      <c r="L214" s="81" t="str">
        <f t="shared" si="18"/>
        <v/>
      </c>
      <c r="M214" s="81" t="str">
        <f t="shared" si="19"/>
        <v>Update SC_Matieres set designation = 'NYMPHAEA GONNERE' where ligne = 214 ;</v>
      </c>
      <c r="P214" s="192">
        <v>0</v>
      </c>
      <c r="Q214" s="193" t="str">
        <f t="shared" si="20"/>
        <v/>
      </c>
    </row>
    <row r="215" spans="1:17" x14ac:dyDescent="0.25">
      <c r="A215" s="80">
        <v>215</v>
      </c>
      <c r="B215" s="100" t="s">
        <v>1411</v>
      </c>
      <c r="D215" s="81" t="s">
        <v>453</v>
      </c>
      <c r="E215" s="81" t="s">
        <v>423</v>
      </c>
      <c r="F215" s="80">
        <v>14</v>
      </c>
      <c r="G215" s="81" t="s">
        <v>8</v>
      </c>
      <c r="H215" s="81" t="s">
        <v>467</v>
      </c>
      <c r="I215" s="81" t="s">
        <v>579</v>
      </c>
      <c r="J215" s="81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80">
        <f t="shared" si="17"/>
        <v>215</v>
      </c>
      <c r="L215" s="81" t="str">
        <f t="shared" si="18"/>
        <v/>
      </c>
      <c r="M215" s="81" t="str">
        <f t="shared" si="19"/>
        <v>Update SC_Matieres set designation = 'NYMPHAEA JAMES BRYDON' where ligne = 215 ;</v>
      </c>
      <c r="P215" s="192">
        <v>0</v>
      </c>
      <c r="Q215" s="193" t="str">
        <f t="shared" si="20"/>
        <v/>
      </c>
    </row>
    <row r="216" spans="1:17" x14ac:dyDescent="0.25">
      <c r="A216" s="80">
        <v>216</v>
      </c>
      <c r="B216" s="100" t="s">
        <v>1412</v>
      </c>
      <c r="D216" s="81" t="s">
        <v>453</v>
      </c>
      <c r="E216" s="81" t="s">
        <v>423</v>
      </c>
      <c r="F216" s="80">
        <v>12.6</v>
      </c>
      <c r="G216" s="81" t="s">
        <v>8</v>
      </c>
      <c r="H216" s="81" t="s">
        <v>468</v>
      </c>
      <c r="I216" s="81" t="s">
        <v>579</v>
      </c>
      <c r="J216" s="81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80">
        <f t="shared" si="17"/>
        <v>216</v>
      </c>
      <c r="L216" s="81" t="str">
        <f t="shared" si="18"/>
        <v/>
      </c>
      <c r="M216" s="81" t="str">
        <f t="shared" si="19"/>
        <v>Update SC_Matieres set designation = 'NYMPHAEA MARLICEA CHROMETELLA' where ligne = 216 ;</v>
      </c>
      <c r="P216" s="192">
        <v>0</v>
      </c>
      <c r="Q216" s="193" t="str">
        <f t="shared" si="20"/>
        <v/>
      </c>
    </row>
    <row r="217" spans="1:17" x14ac:dyDescent="0.25">
      <c r="A217" s="80">
        <v>217</v>
      </c>
      <c r="B217" s="100" t="s">
        <v>1413</v>
      </c>
      <c r="D217" s="81" t="s">
        <v>453</v>
      </c>
      <c r="E217" s="81" t="s">
        <v>423</v>
      </c>
      <c r="F217" s="80">
        <v>2.8</v>
      </c>
      <c r="G217" s="81" t="s">
        <v>8</v>
      </c>
      <c r="H217" s="81" t="s">
        <v>469</v>
      </c>
      <c r="I217" s="81" t="s">
        <v>579</v>
      </c>
      <c r="J217" s="81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80">
        <f t="shared" si="17"/>
        <v>217</v>
      </c>
      <c r="L217" s="81" t="str">
        <f t="shared" si="18"/>
        <v/>
      </c>
      <c r="M217" s="81" t="str">
        <f t="shared" si="19"/>
        <v>Update SC_Matieres set designation = '0ENANTHE JAVANICA FLAMINGO' where ligne = 217 ;</v>
      </c>
      <c r="P217" s="192">
        <v>0</v>
      </c>
      <c r="Q217" s="193" t="str">
        <f t="shared" si="20"/>
        <v/>
      </c>
    </row>
    <row r="218" spans="1:17" x14ac:dyDescent="0.25">
      <c r="A218" s="80">
        <v>218</v>
      </c>
      <c r="B218" s="100" t="s">
        <v>1414</v>
      </c>
      <c r="D218" s="81" t="s">
        <v>453</v>
      </c>
      <c r="E218" s="81" t="s">
        <v>423</v>
      </c>
      <c r="F218" s="80">
        <v>3.5</v>
      </c>
      <c r="G218" s="81" t="s">
        <v>8</v>
      </c>
      <c r="H218" s="81" t="s">
        <v>470</v>
      </c>
      <c r="I218" s="81" t="s">
        <v>579</v>
      </c>
      <c r="J218" s="81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80">
        <f t="shared" si="17"/>
        <v>218</v>
      </c>
      <c r="L218" s="81" t="str">
        <f t="shared" si="18"/>
        <v/>
      </c>
      <c r="M218" s="81" t="str">
        <f t="shared" si="19"/>
        <v>Update SC_Matieres set designation = 'SAGITTARIA GRAMINEA' where ligne = 218 ;</v>
      </c>
      <c r="P218" s="192">
        <v>0</v>
      </c>
      <c r="Q218" s="193" t="str">
        <f t="shared" si="20"/>
        <v/>
      </c>
    </row>
    <row r="219" spans="1:17" x14ac:dyDescent="0.25">
      <c r="A219" s="80">
        <v>219</v>
      </c>
      <c r="B219" s="100" t="s">
        <v>1415</v>
      </c>
      <c r="D219" s="81" t="s">
        <v>453</v>
      </c>
      <c r="E219" s="81" t="s">
        <v>423</v>
      </c>
      <c r="F219" s="80">
        <v>3.15</v>
      </c>
      <c r="G219" s="81" t="s">
        <v>8</v>
      </c>
      <c r="H219" s="81" t="s">
        <v>471</v>
      </c>
      <c r="I219" s="81" t="s">
        <v>579</v>
      </c>
      <c r="J219" s="81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80">
        <f t="shared" si="17"/>
        <v>219</v>
      </c>
      <c r="L219" s="81" t="str">
        <f t="shared" si="18"/>
        <v/>
      </c>
      <c r="M219" s="81" t="str">
        <f t="shared" si="19"/>
        <v>Update SC_Matieres set designation = 'SCIRPUS ZEBRINUS' where ligne = 219 ;</v>
      </c>
      <c r="P219" s="192">
        <v>0</v>
      </c>
      <c r="Q219" s="193" t="str">
        <f t="shared" si="20"/>
        <v/>
      </c>
    </row>
    <row r="220" spans="1:17" x14ac:dyDescent="0.25">
      <c r="A220" s="80">
        <v>220</v>
      </c>
      <c r="B220" s="100" t="s">
        <v>1416</v>
      </c>
      <c r="D220" s="81" t="s">
        <v>453</v>
      </c>
      <c r="E220" s="81" t="s">
        <v>423</v>
      </c>
      <c r="F220" s="80">
        <v>4.9000000000000004</v>
      </c>
      <c r="G220" s="81" t="s">
        <v>8</v>
      </c>
      <c r="H220" s="81" t="s">
        <v>472</v>
      </c>
      <c r="I220" s="81" t="s">
        <v>579</v>
      </c>
      <c r="J220" s="81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80">
        <f t="shared" si="17"/>
        <v>220</v>
      </c>
      <c r="L220" s="81" t="str">
        <f t="shared" si="18"/>
        <v/>
      </c>
      <c r="M220" s="81" t="str">
        <f t="shared" si="19"/>
        <v>Update SC_Matieres set designation = 'STRATIOTES ALOÏDES' where ligne = 220 ;</v>
      </c>
      <c r="P220" s="192">
        <v>0</v>
      </c>
      <c r="Q220" s="193" t="str">
        <f t="shared" si="20"/>
        <v/>
      </c>
    </row>
    <row r="221" spans="1:17" x14ac:dyDescent="0.25">
      <c r="K221" s="80">
        <f t="shared" si="17"/>
        <v>0</v>
      </c>
      <c r="L221" s="81" t="str">
        <f t="shared" si="18"/>
        <v/>
      </c>
      <c r="M221" s="81" t="str">
        <f t="shared" si="19"/>
        <v>Update SC_Matieres set designation = '' where ligne =  ;</v>
      </c>
      <c r="P221" s="192">
        <v>0</v>
      </c>
      <c r="Q221" s="193" t="str">
        <f t="shared" si="20"/>
        <v/>
      </c>
    </row>
    <row r="222" spans="1:17" x14ac:dyDescent="0.25">
      <c r="A222" s="80">
        <v>222</v>
      </c>
      <c r="B222" s="100" t="s">
        <v>1417</v>
      </c>
      <c r="D222" s="81" t="s">
        <v>473</v>
      </c>
      <c r="E222" s="81" t="s">
        <v>423</v>
      </c>
      <c r="F222" s="80">
        <v>3.15</v>
      </c>
      <c r="G222" s="81" t="s">
        <v>8</v>
      </c>
      <c r="H222" s="81" t="s">
        <v>474</v>
      </c>
      <c r="I222" s="81" t="s">
        <v>579</v>
      </c>
      <c r="J222" s="81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80">
        <f t="shared" si="17"/>
        <v>222</v>
      </c>
      <c r="L222" s="81" t="str">
        <f t="shared" si="18"/>
        <v/>
      </c>
      <c r="M222" s="81" t="str">
        <f t="shared" si="19"/>
        <v>Update SC_Matieres set designation = 'ANGELICA GIGAS' where ligne = 222 ;</v>
      </c>
      <c r="P222" s="192">
        <v>0</v>
      </c>
      <c r="Q222" s="193" t="str">
        <f t="shared" si="20"/>
        <v/>
      </c>
    </row>
    <row r="223" spans="1:17" x14ac:dyDescent="0.25">
      <c r="A223" s="80">
        <v>223</v>
      </c>
      <c r="B223" s="100" t="s">
        <v>1418</v>
      </c>
      <c r="D223" s="81" t="s">
        <v>473</v>
      </c>
      <c r="E223" s="81" t="s">
        <v>423</v>
      </c>
      <c r="F223" s="80">
        <v>3.15</v>
      </c>
      <c r="G223" s="81" t="s">
        <v>8</v>
      </c>
      <c r="H223" s="81" t="s">
        <v>475</v>
      </c>
      <c r="I223" s="81" t="s">
        <v>579</v>
      </c>
      <c r="J223" s="81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80">
        <f t="shared" si="17"/>
        <v>223</v>
      </c>
      <c r="L223" s="81" t="str">
        <f t="shared" si="18"/>
        <v/>
      </c>
      <c r="M223" s="81" t="str">
        <f t="shared" si="19"/>
        <v>Update SC_Matieres set designation = 'DARMERA PELTATA' where ligne = 223 ;</v>
      </c>
      <c r="P223" s="192">
        <v>0</v>
      </c>
      <c r="Q223" s="193" t="str">
        <f t="shared" si="20"/>
        <v/>
      </c>
    </row>
    <row r="224" spans="1:17" x14ac:dyDescent="0.25">
      <c r="A224" s="80">
        <v>224</v>
      </c>
      <c r="B224" s="100" t="s">
        <v>1419</v>
      </c>
      <c r="D224" s="81" t="s">
        <v>473</v>
      </c>
      <c r="E224" s="81" t="s">
        <v>423</v>
      </c>
      <c r="F224" s="80">
        <v>3.15</v>
      </c>
      <c r="G224" s="81" t="s">
        <v>8</v>
      </c>
      <c r="H224" s="81" t="s">
        <v>476</v>
      </c>
      <c r="I224" s="81" t="s">
        <v>579</v>
      </c>
      <c r="J224" s="81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80">
        <f t="shared" si="17"/>
        <v>224</v>
      </c>
      <c r="L224" s="81" t="str">
        <f t="shared" si="18"/>
        <v/>
      </c>
      <c r="M224" s="81" t="str">
        <f t="shared" si="19"/>
        <v>Update SC_Matieres set designation = 'ERIOPHORUM ANGUSTIFOLIUM' where ligne = 224 ;</v>
      </c>
      <c r="P224" s="192">
        <v>0</v>
      </c>
      <c r="Q224" s="193" t="str">
        <f t="shared" si="20"/>
        <v/>
      </c>
    </row>
    <row r="225" spans="1:17" x14ac:dyDescent="0.25">
      <c r="A225" s="80">
        <v>225</v>
      </c>
      <c r="B225" s="100" t="s">
        <v>1420</v>
      </c>
      <c r="D225" s="81" t="s">
        <v>473</v>
      </c>
      <c r="E225" s="81" t="s">
        <v>423</v>
      </c>
      <c r="F225" s="80">
        <v>3.15</v>
      </c>
      <c r="G225" s="81" t="s">
        <v>8</v>
      </c>
      <c r="H225" s="81" t="s">
        <v>477</v>
      </c>
      <c r="I225" s="81" t="s">
        <v>579</v>
      </c>
      <c r="J225" s="81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80">
        <f t="shared" si="17"/>
        <v>225</v>
      </c>
      <c r="L225" s="81" t="str">
        <f t="shared" si="18"/>
        <v/>
      </c>
      <c r="M225" s="81" t="str">
        <f t="shared" si="19"/>
        <v>Update SC_Matieres set designation = 'GEUM MAI TAI' where ligne = 225 ;</v>
      </c>
      <c r="P225" s="192">
        <v>0</v>
      </c>
      <c r="Q225" s="193" t="str">
        <f t="shared" si="20"/>
        <v/>
      </c>
    </row>
    <row r="226" spans="1:17" x14ac:dyDescent="0.25">
      <c r="A226" s="80">
        <v>226</v>
      </c>
      <c r="B226" s="100" t="s">
        <v>1421</v>
      </c>
      <c r="D226" s="81" t="s">
        <v>473</v>
      </c>
      <c r="E226" s="81" t="s">
        <v>423</v>
      </c>
      <c r="F226" s="80">
        <v>2.8</v>
      </c>
      <c r="G226" s="81" t="s">
        <v>8</v>
      </c>
      <c r="H226" s="81" t="s">
        <v>478</v>
      </c>
      <c r="I226" s="81" t="s">
        <v>579</v>
      </c>
      <c r="J226" s="81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80">
        <f t="shared" si="17"/>
        <v>226</v>
      </c>
      <c r="L226" s="81" t="str">
        <f t="shared" si="18"/>
        <v/>
      </c>
      <c r="M226" s="81" t="str">
        <f t="shared" si="19"/>
        <v>Update SC_Matieres set designation = 'HOUTTUYNIA CORDATA CHAMELEON' where ligne = 226 ;</v>
      </c>
      <c r="P226" s="192">
        <v>0</v>
      </c>
      <c r="Q226" s="193" t="str">
        <f t="shared" si="20"/>
        <v/>
      </c>
    </row>
    <row r="227" spans="1:17" x14ac:dyDescent="0.25">
      <c r="A227" s="80">
        <v>227</v>
      </c>
      <c r="B227" s="100" t="s">
        <v>1422</v>
      </c>
      <c r="D227" s="81" t="s">
        <v>473</v>
      </c>
      <c r="E227" s="81" t="s">
        <v>423</v>
      </c>
      <c r="F227" s="80">
        <v>2.8</v>
      </c>
      <c r="G227" s="81" t="s">
        <v>8</v>
      </c>
      <c r="H227" s="81" t="s">
        <v>479</v>
      </c>
      <c r="I227" s="81" t="s">
        <v>579</v>
      </c>
      <c r="J227" s="81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80">
        <f t="shared" si="17"/>
        <v>227</v>
      </c>
      <c r="L227" s="81" t="str">
        <f t="shared" si="18"/>
        <v/>
      </c>
      <c r="M227" s="81" t="str">
        <f t="shared" si="19"/>
        <v>Update SC_Matieres set designation = 'LYSIMACHIA NUMMULARIA AUREA' where ligne = 227 ;</v>
      </c>
      <c r="P227" s="192">
        <v>0</v>
      </c>
      <c r="Q227" s="193" t="str">
        <f t="shared" si="20"/>
        <v/>
      </c>
    </row>
    <row r="228" spans="1:17" x14ac:dyDescent="0.25">
      <c r="A228" s="80">
        <v>228</v>
      </c>
      <c r="B228" s="100" t="s">
        <v>1423</v>
      </c>
      <c r="D228" s="81" t="s">
        <v>473</v>
      </c>
      <c r="E228" s="81" t="s">
        <v>423</v>
      </c>
      <c r="F228" s="80">
        <v>2.8</v>
      </c>
      <c r="G228" s="81" t="s">
        <v>8</v>
      </c>
      <c r="H228" s="81" t="s">
        <v>480</v>
      </c>
      <c r="I228" s="81" t="s">
        <v>579</v>
      </c>
      <c r="J228" s="81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80">
        <f t="shared" si="17"/>
        <v>228</v>
      </c>
      <c r="L228" s="81" t="str">
        <f t="shared" si="18"/>
        <v/>
      </c>
      <c r="M228" s="81" t="str">
        <f t="shared" si="19"/>
        <v>Update SC_Matieres set designation = 'LYSIMACHIA PUNCTATA ALEXANDER' where ligne = 228 ;</v>
      </c>
      <c r="P228" s="192">
        <v>0</v>
      </c>
      <c r="Q228" s="193" t="str">
        <f t="shared" si="20"/>
        <v/>
      </c>
    </row>
    <row r="229" spans="1:17" x14ac:dyDescent="0.25">
      <c r="A229" s="80">
        <v>229</v>
      </c>
      <c r="B229" s="100" t="s">
        <v>1424</v>
      </c>
      <c r="D229" s="81" t="s">
        <v>473</v>
      </c>
      <c r="E229" s="81" t="s">
        <v>423</v>
      </c>
      <c r="F229" s="80">
        <v>2.8</v>
      </c>
      <c r="G229" s="81" t="s">
        <v>8</v>
      </c>
      <c r="H229" s="81" t="s">
        <v>481</v>
      </c>
      <c r="I229" s="81" t="s">
        <v>579</v>
      </c>
      <c r="J229" s="81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80">
        <f t="shared" si="17"/>
        <v>229</v>
      </c>
      <c r="L229" s="81" t="str">
        <f t="shared" si="18"/>
        <v/>
      </c>
      <c r="M229" s="81" t="str">
        <f t="shared" si="19"/>
        <v>Update SC_Matieres set designation = 'SAGINA SUBULATA' where ligne = 229 ;</v>
      </c>
      <c r="P229" s="192">
        <v>0</v>
      </c>
      <c r="Q229" s="193" t="str">
        <f t="shared" si="20"/>
        <v/>
      </c>
    </row>
    <row r="230" spans="1:17" x14ac:dyDescent="0.25">
      <c r="A230" s="80">
        <v>230</v>
      </c>
      <c r="B230" s="100" t="s">
        <v>1425</v>
      </c>
      <c r="D230" s="81" t="s">
        <v>473</v>
      </c>
      <c r="E230" s="81" t="s">
        <v>423</v>
      </c>
      <c r="F230" s="80">
        <v>2.8</v>
      </c>
      <c r="G230" s="81" t="s">
        <v>8</v>
      </c>
      <c r="H230" s="81" t="s">
        <v>482</v>
      </c>
      <c r="I230" s="81" t="s">
        <v>579</v>
      </c>
      <c r="J230" s="81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80">
        <f t="shared" si="17"/>
        <v>230</v>
      </c>
      <c r="L230" s="81" t="str">
        <f t="shared" si="18"/>
        <v/>
      </c>
      <c r="M230" s="81" t="str">
        <f t="shared" si="19"/>
        <v>Update SC_Matieres set designation = 'SCHIZOSTYLIS COCCINEA MAJOR' where ligne = 230 ;</v>
      </c>
      <c r="P230" s="192">
        <v>0</v>
      </c>
      <c r="Q230" s="193" t="str">
        <f t="shared" si="20"/>
        <v/>
      </c>
    </row>
    <row r="231" spans="1:17" x14ac:dyDescent="0.25">
      <c r="A231" s="80">
        <v>231</v>
      </c>
      <c r="B231" s="100" t="s">
        <v>1426</v>
      </c>
      <c r="D231" s="81" t="s">
        <v>473</v>
      </c>
      <c r="E231" s="81" t="s">
        <v>423</v>
      </c>
      <c r="F231" s="80">
        <v>3.15</v>
      </c>
      <c r="G231" s="81" t="s">
        <v>8</v>
      </c>
      <c r="H231" s="81" t="s">
        <v>483</v>
      </c>
      <c r="I231" s="81" t="s">
        <v>579</v>
      </c>
      <c r="J231" s="81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80">
        <f t="shared" si="17"/>
        <v>231</v>
      </c>
      <c r="L231" s="81" t="str">
        <f t="shared" si="18"/>
        <v/>
      </c>
      <c r="M231" s="81" t="str">
        <f t="shared" si="19"/>
        <v>Update SC_Matieres set designation = 'THULBACHIA VIOLACEA' where ligne = 231 ;</v>
      </c>
      <c r="P231" s="192">
        <v>0</v>
      </c>
      <c r="Q231" s="193" t="str">
        <f t="shared" si="20"/>
        <v/>
      </c>
    </row>
    <row r="232" spans="1:17" x14ac:dyDescent="0.25">
      <c r="A232" s="80">
        <v>232</v>
      </c>
      <c r="B232" s="100" t="s">
        <v>1427</v>
      </c>
      <c r="D232" s="81" t="s">
        <v>473</v>
      </c>
      <c r="E232" s="81" t="s">
        <v>423</v>
      </c>
      <c r="F232" s="80">
        <v>3.15</v>
      </c>
      <c r="G232" s="81" t="s">
        <v>8</v>
      </c>
      <c r="H232" s="81" t="s">
        <v>484</v>
      </c>
      <c r="I232" s="81" t="s">
        <v>579</v>
      </c>
      <c r="J232" s="81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80">
        <f t="shared" si="17"/>
        <v>232</v>
      </c>
      <c r="L232" s="81" t="str">
        <f t="shared" si="18"/>
        <v/>
      </c>
      <c r="M232" s="81" t="str">
        <f t="shared" si="19"/>
        <v>Update SC_Matieres set designation = 'TRADESCANTIA ZWANENBURG BLUE' where ligne = 232 ;</v>
      </c>
      <c r="P232" s="192">
        <v>0</v>
      </c>
      <c r="Q232" s="193" t="str">
        <f t="shared" si="20"/>
        <v/>
      </c>
    </row>
    <row r="233" spans="1:17" x14ac:dyDescent="0.25">
      <c r="B233" s="100" t="s">
        <v>285</v>
      </c>
      <c r="K233" s="80">
        <f t="shared" si="17"/>
        <v>0</v>
      </c>
      <c r="L233" s="81" t="str">
        <f t="shared" si="18"/>
        <v/>
      </c>
      <c r="M233" s="81" t="str">
        <f t="shared" si="19"/>
        <v>Update SC_Matieres set designation = '' where ligne =  ;</v>
      </c>
      <c r="P233" s="192">
        <v>0</v>
      </c>
      <c r="Q233" s="193" t="str">
        <f t="shared" si="20"/>
        <v/>
      </c>
    </row>
    <row r="234" spans="1:17" x14ac:dyDescent="0.25">
      <c r="A234" s="80">
        <v>234</v>
      </c>
      <c r="B234" s="100" t="s">
        <v>1428</v>
      </c>
      <c r="D234" s="81" t="s">
        <v>485</v>
      </c>
      <c r="E234" s="81" t="s">
        <v>423</v>
      </c>
      <c r="F234" s="80">
        <v>3.15</v>
      </c>
      <c r="G234" s="81" t="s">
        <v>8</v>
      </c>
      <c r="H234" s="81" t="s">
        <v>486</v>
      </c>
      <c r="I234" s="81" t="s">
        <v>579</v>
      </c>
      <c r="J234" s="81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80">
        <f t="shared" si="17"/>
        <v>234</v>
      </c>
      <c r="L234" s="81" t="str">
        <f t="shared" si="18"/>
        <v/>
      </c>
      <c r="M234" s="81" t="str">
        <f t="shared" si="19"/>
        <v>Update SC_Matieres set designation = 'ACANTHUS SPINOSUS' where ligne = 234 ;</v>
      </c>
      <c r="P234" s="192">
        <v>0</v>
      </c>
      <c r="Q234" s="193" t="str">
        <f t="shared" si="20"/>
        <v/>
      </c>
    </row>
    <row r="235" spans="1:17" x14ac:dyDescent="0.25">
      <c r="A235" s="80">
        <v>235</v>
      </c>
      <c r="B235" s="100" t="s">
        <v>1429</v>
      </c>
      <c r="D235" s="81" t="s">
        <v>485</v>
      </c>
      <c r="E235" s="81" t="s">
        <v>423</v>
      </c>
      <c r="F235" s="80">
        <v>5.6</v>
      </c>
      <c r="G235" s="81" t="s">
        <v>8</v>
      </c>
      <c r="H235" s="81" t="s">
        <v>487</v>
      </c>
      <c r="I235" s="81" t="s">
        <v>579</v>
      </c>
      <c r="J235" s="81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80">
        <f t="shared" si="17"/>
        <v>235</v>
      </c>
      <c r="L235" s="81" t="str">
        <f t="shared" si="18"/>
        <v/>
      </c>
      <c r="M235" s="81" t="str">
        <f t="shared" si="19"/>
        <v>Update SC_Matieres set designation = 'ACANTHUS WHITEWATER' where ligne = 235 ;</v>
      </c>
      <c r="P235" s="192">
        <v>0</v>
      </c>
      <c r="Q235" s="193" t="str">
        <f t="shared" si="20"/>
        <v/>
      </c>
    </row>
    <row r="236" spans="1:17" x14ac:dyDescent="0.25">
      <c r="B236" s="100" t="s">
        <v>285</v>
      </c>
      <c r="K236" s="80">
        <f t="shared" si="17"/>
        <v>0</v>
      </c>
      <c r="L236" s="81" t="str">
        <f t="shared" si="18"/>
        <v/>
      </c>
      <c r="M236" s="81" t="str">
        <f t="shared" si="19"/>
        <v>Update SC_Matieres set designation = '' where ligne =  ;</v>
      </c>
      <c r="P236" s="192">
        <v>0</v>
      </c>
      <c r="Q236" s="193" t="str">
        <f t="shared" si="20"/>
        <v/>
      </c>
    </row>
    <row r="237" spans="1:17" x14ac:dyDescent="0.25">
      <c r="A237" s="80">
        <v>237</v>
      </c>
      <c r="B237" s="100" t="s">
        <v>1430</v>
      </c>
      <c r="D237" s="81" t="s">
        <v>485</v>
      </c>
      <c r="E237" s="81" t="s">
        <v>423</v>
      </c>
      <c r="F237" s="80">
        <v>3.15</v>
      </c>
      <c r="G237" s="81" t="s">
        <v>8</v>
      </c>
      <c r="H237" s="81" t="s">
        <v>488</v>
      </c>
      <c r="I237" s="81" t="s">
        <v>579</v>
      </c>
      <c r="J237" s="81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80">
        <f t="shared" si="17"/>
        <v>237</v>
      </c>
      <c r="L237" s="81" t="str">
        <f t="shared" si="18"/>
        <v/>
      </c>
      <c r="M237" s="81" t="str">
        <f t="shared" si="19"/>
        <v>Update SC_Matieres set designation = 'CAMASSIA BLAUWE DONAU' where ligne = 237 ;</v>
      </c>
      <c r="P237" s="192">
        <v>0</v>
      </c>
      <c r="Q237" s="193" t="str">
        <f t="shared" si="20"/>
        <v/>
      </c>
    </row>
    <row r="238" spans="1:17" x14ac:dyDescent="0.25">
      <c r="A238" s="80">
        <v>238</v>
      </c>
      <c r="B238" s="100" t="s">
        <v>1431</v>
      </c>
      <c r="D238" s="81" t="s">
        <v>485</v>
      </c>
      <c r="E238" s="81" t="s">
        <v>423</v>
      </c>
      <c r="F238" s="80">
        <v>2.8</v>
      </c>
      <c r="G238" s="81" t="s">
        <v>8</v>
      </c>
      <c r="H238" s="81" t="s">
        <v>489</v>
      </c>
      <c r="I238" s="81" t="s">
        <v>579</v>
      </c>
      <c r="J238" s="81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80">
        <f t="shared" si="17"/>
        <v>238</v>
      </c>
      <c r="L238" s="81" t="str">
        <f t="shared" si="18"/>
        <v/>
      </c>
      <c r="M238" s="81" t="str">
        <f t="shared" si="19"/>
        <v>Update SC_Matieres set designation = 'DESCHAMPSIA FLEXUOSA TATRA GOLD' where ligne = 238 ;</v>
      </c>
      <c r="P238" s="192">
        <v>0</v>
      </c>
      <c r="Q238" s="193" t="str">
        <f t="shared" si="20"/>
        <v/>
      </c>
    </row>
    <row r="239" spans="1:17" x14ac:dyDescent="0.25">
      <c r="A239" s="80">
        <v>239</v>
      </c>
      <c r="B239" s="100" t="s">
        <v>1432</v>
      </c>
      <c r="D239" s="81" t="s">
        <v>485</v>
      </c>
      <c r="E239" s="81" t="s">
        <v>423</v>
      </c>
      <c r="F239" s="80">
        <v>3.85</v>
      </c>
      <c r="G239" s="81" t="s">
        <v>8</v>
      </c>
      <c r="H239" s="81" t="s">
        <v>490</v>
      </c>
      <c r="I239" s="81" t="s">
        <v>579</v>
      </c>
      <c r="J239" s="81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80">
        <f t="shared" si="17"/>
        <v>239</v>
      </c>
      <c r="L239" s="81" t="str">
        <f t="shared" si="18"/>
        <v/>
      </c>
      <c r="M239" s="81" t="str">
        <f t="shared" si="19"/>
        <v>Update SC_Matieres set designation = 'ECHINACEA PURPUREA CATHARINA' where ligne = 239 ;</v>
      </c>
      <c r="P239" s="192">
        <v>0</v>
      </c>
      <c r="Q239" s="193" t="str">
        <f t="shared" si="20"/>
        <v/>
      </c>
    </row>
    <row r="240" spans="1:17" x14ac:dyDescent="0.25">
      <c r="A240" s="80">
        <v>240</v>
      </c>
      <c r="B240" s="100" t="s">
        <v>1433</v>
      </c>
      <c r="D240" s="81" t="s">
        <v>485</v>
      </c>
      <c r="E240" s="81" t="s">
        <v>423</v>
      </c>
      <c r="F240" s="80">
        <v>3.85</v>
      </c>
      <c r="G240" s="81" t="s">
        <v>8</v>
      </c>
      <c r="H240" s="81" t="s">
        <v>491</v>
      </c>
      <c r="I240" s="81" t="s">
        <v>579</v>
      </c>
      <c r="J240" s="81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80">
        <f t="shared" si="17"/>
        <v>240</v>
      </c>
      <c r="L240" s="81" t="str">
        <f t="shared" si="18"/>
        <v/>
      </c>
      <c r="M240" s="81" t="str">
        <f t="shared" si="19"/>
        <v>Update SC_Matieres set designation = 'ECHINACEA CINNAMON CUPCAKE' where ligne = 240 ;</v>
      </c>
      <c r="P240" s="192">
        <v>0</v>
      </c>
      <c r="Q240" s="193" t="str">
        <f t="shared" si="20"/>
        <v/>
      </c>
    </row>
    <row r="241" spans="1:17" x14ac:dyDescent="0.25">
      <c r="A241" s="80">
        <v>241</v>
      </c>
      <c r="B241" s="100" t="s">
        <v>1434</v>
      </c>
      <c r="D241" s="81" t="s">
        <v>485</v>
      </c>
      <c r="E241" s="81" t="s">
        <v>423</v>
      </c>
      <c r="F241" s="80">
        <v>3.15</v>
      </c>
      <c r="G241" s="81" t="s">
        <v>8</v>
      </c>
      <c r="H241" s="81" t="s">
        <v>492</v>
      </c>
      <c r="I241" s="81" t="s">
        <v>579</v>
      </c>
      <c r="J241" s="81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80">
        <f t="shared" si="17"/>
        <v>241</v>
      </c>
      <c r="L241" s="81" t="str">
        <f t="shared" si="18"/>
        <v/>
      </c>
      <c r="M241" s="81" t="str">
        <f t="shared" si="19"/>
        <v>Update SC_Matieres set designation = 'GERANIUM ORKNEY CHERRY' where ligne = 241 ;</v>
      </c>
      <c r="P241" s="192">
        <v>0</v>
      </c>
      <c r="Q241" s="193" t="str">
        <f t="shared" si="20"/>
        <v/>
      </c>
    </row>
    <row r="242" spans="1:17" x14ac:dyDescent="0.25">
      <c r="A242" s="80">
        <v>242</v>
      </c>
      <c r="B242" s="100" t="s">
        <v>1435</v>
      </c>
      <c r="D242" s="81" t="s">
        <v>485</v>
      </c>
      <c r="E242" s="81" t="s">
        <v>423</v>
      </c>
      <c r="F242" s="80">
        <v>3.5</v>
      </c>
      <c r="G242" s="81" t="s">
        <v>8</v>
      </c>
      <c r="H242" s="81" t="s">
        <v>493</v>
      </c>
      <c r="I242" s="81" t="s">
        <v>579</v>
      </c>
      <c r="J242" s="81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80">
        <f t="shared" si="17"/>
        <v>242</v>
      </c>
      <c r="L242" s="81" t="str">
        <f t="shared" si="18"/>
        <v/>
      </c>
      <c r="M242" s="81" t="str">
        <f t="shared" si="19"/>
        <v>Update SC_Matieres set designation = 'HAKONECHLOA MACRA NICOLAS' where ligne = 242 ;</v>
      </c>
      <c r="P242" s="192">
        <v>0</v>
      </c>
      <c r="Q242" s="193" t="str">
        <f t="shared" si="20"/>
        <v/>
      </c>
    </row>
    <row r="243" spans="1:17" x14ac:dyDescent="0.25">
      <c r="A243" s="80">
        <v>243</v>
      </c>
      <c r="B243" s="100" t="s">
        <v>1436</v>
      </c>
      <c r="D243" s="81" t="s">
        <v>485</v>
      </c>
      <c r="F243" s="80">
        <v>2</v>
      </c>
      <c r="G243" s="81" t="s">
        <v>494</v>
      </c>
      <c r="I243" s="81" t="s">
        <v>579</v>
      </c>
      <c r="J243" s="81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80">
        <f t="shared" si="17"/>
        <v>243</v>
      </c>
      <c r="L243" s="81" t="str">
        <f t="shared" si="18"/>
        <v/>
      </c>
      <c r="M243" s="81" t="str">
        <f t="shared" si="19"/>
        <v>Update SC_Matieres set designation = 'BITE' where ligne = 243 ;</v>
      </c>
      <c r="P243" s="192">
        <v>0</v>
      </c>
      <c r="Q243" s="193" t="str">
        <f t="shared" si="20"/>
        <v/>
      </c>
    </row>
    <row r="244" spans="1:17" x14ac:dyDescent="0.25">
      <c r="A244" s="80">
        <v>244</v>
      </c>
      <c r="B244" s="100" t="s">
        <v>1437</v>
      </c>
      <c r="D244" s="81" t="s">
        <v>485</v>
      </c>
      <c r="E244" s="81" t="s">
        <v>423</v>
      </c>
      <c r="F244" s="80">
        <v>3.5</v>
      </c>
      <c r="G244" s="81" t="s">
        <v>8</v>
      </c>
      <c r="H244" s="81" t="s">
        <v>495</v>
      </c>
      <c r="I244" s="81" t="s">
        <v>579</v>
      </c>
      <c r="J244" s="81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80">
        <f t="shared" si="17"/>
        <v>244</v>
      </c>
      <c r="L244" s="81" t="str">
        <f t="shared" si="18"/>
        <v/>
      </c>
      <c r="M244" s="81" t="str">
        <f t="shared" si="19"/>
        <v>Update SC_Matieres set designation = 'HOSTA FRANCEE' where ligne = 244 ;</v>
      </c>
      <c r="P244" s="192">
        <v>0</v>
      </c>
      <c r="Q244" s="193" t="str">
        <f t="shared" si="20"/>
        <v/>
      </c>
    </row>
    <row r="245" spans="1:17" x14ac:dyDescent="0.25">
      <c r="A245" s="80">
        <v>245</v>
      </c>
      <c r="B245" s="100" t="s">
        <v>1438</v>
      </c>
      <c r="D245" s="81" t="s">
        <v>485</v>
      </c>
      <c r="E245" s="81" t="s">
        <v>423</v>
      </c>
      <c r="F245" s="80">
        <v>3.5</v>
      </c>
      <c r="G245" s="81" t="s">
        <v>8</v>
      </c>
      <c r="H245" s="81" t="s">
        <v>496</v>
      </c>
      <c r="I245" s="81" t="s">
        <v>579</v>
      </c>
      <c r="J245" s="81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80">
        <f t="shared" si="17"/>
        <v>245</v>
      </c>
      <c r="L245" s="81" t="str">
        <f t="shared" si="18"/>
        <v/>
      </c>
      <c r="M245" s="81" t="str">
        <f t="shared" si="19"/>
        <v>Update SC_Matieres set designation = 'HOSTA GUACAMOLE' where ligne = 245 ;</v>
      </c>
      <c r="P245" s="192">
        <v>0</v>
      </c>
      <c r="Q245" s="193" t="str">
        <f t="shared" si="20"/>
        <v/>
      </c>
    </row>
    <row r="246" spans="1:17" x14ac:dyDescent="0.25">
      <c r="B246" s="100" t="s">
        <v>285</v>
      </c>
      <c r="K246" s="80">
        <f t="shared" ref="K246:K309" si="22">A246</f>
        <v>0</v>
      </c>
      <c r="L246" s="81" t="str">
        <f t="shared" si="18"/>
        <v/>
      </c>
      <c r="M246" s="81" t="str">
        <f t="shared" si="19"/>
        <v>Update SC_Matieres set designation = '' where ligne =  ;</v>
      </c>
      <c r="P246" s="192">
        <v>0</v>
      </c>
      <c r="Q246" s="193" t="str">
        <f t="shared" si="20"/>
        <v/>
      </c>
    </row>
    <row r="247" spans="1:17" x14ac:dyDescent="0.25">
      <c r="A247" s="80">
        <v>247</v>
      </c>
      <c r="B247" s="100" t="s">
        <v>1439</v>
      </c>
      <c r="D247" s="81" t="s">
        <v>485</v>
      </c>
      <c r="E247" s="81" t="s">
        <v>423</v>
      </c>
      <c r="F247" s="80">
        <v>2.8</v>
      </c>
      <c r="G247" s="81" t="s">
        <v>8</v>
      </c>
      <c r="H247" s="81" t="s">
        <v>497</v>
      </c>
      <c r="I247" s="81" t="s">
        <v>579</v>
      </c>
      <c r="J247" s="81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80">
        <f t="shared" si="22"/>
        <v>247</v>
      </c>
      <c r="L247" s="81" t="str">
        <f t="shared" si="18"/>
        <v/>
      </c>
      <c r="M247" s="81" t="str">
        <f t="shared" si="19"/>
        <v>Update SC_Matieres set designation = 'LIGULARIA DENTALA DESDEMONA' where ligne = 247 ;</v>
      </c>
      <c r="P247" s="192">
        <v>0</v>
      </c>
      <c r="Q247" s="193" t="str">
        <f t="shared" si="20"/>
        <v/>
      </c>
    </row>
    <row r="248" spans="1:17" x14ac:dyDescent="0.25">
      <c r="A248" s="80">
        <v>248</v>
      </c>
      <c r="B248" s="100" t="s">
        <v>1440</v>
      </c>
      <c r="D248" s="81" t="s">
        <v>485</v>
      </c>
      <c r="E248" s="81" t="s">
        <v>423</v>
      </c>
      <c r="F248" s="80">
        <v>2.8</v>
      </c>
      <c r="G248" s="81" t="s">
        <v>8</v>
      </c>
      <c r="H248" s="81" t="s">
        <v>498</v>
      </c>
      <c r="I248" s="81" t="s">
        <v>579</v>
      </c>
      <c r="J248" s="81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80">
        <f t="shared" si="22"/>
        <v>248</v>
      </c>
      <c r="L248" s="81" t="str">
        <f t="shared" si="18"/>
        <v/>
      </c>
      <c r="M248" s="81" t="str">
        <f t="shared" si="19"/>
        <v>Update SC_Matieres set designation = 'LYCHNIS FLOS-CUCULIS' where ligne = 248 ;</v>
      </c>
      <c r="P248" s="192">
        <v>0</v>
      </c>
      <c r="Q248" s="193" t="str">
        <f t="shared" si="20"/>
        <v/>
      </c>
    </row>
    <row r="249" spans="1:17" x14ac:dyDescent="0.25">
      <c r="A249" s="80">
        <v>249</v>
      </c>
      <c r="B249" s="100" t="s">
        <v>1441</v>
      </c>
      <c r="D249" s="81" t="s">
        <v>485</v>
      </c>
      <c r="E249" s="81" t="s">
        <v>423</v>
      </c>
      <c r="F249" s="80">
        <v>2.8</v>
      </c>
      <c r="G249" s="81" t="s">
        <v>8</v>
      </c>
      <c r="H249" s="81" t="s">
        <v>499</v>
      </c>
      <c r="I249" s="81" t="s">
        <v>579</v>
      </c>
      <c r="J249" s="81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80">
        <f t="shared" si="22"/>
        <v>249</v>
      </c>
      <c r="L249" s="81" t="str">
        <f t="shared" si="18"/>
        <v/>
      </c>
      <c r="M249" s="81" t="str">
        <f t="shared" si="19"/>
        <v>Update SC_Matieres set designation = 'PERSICARIA BISTORTA' where ligne = 249 ;</v>
      </c>
      <c r="P249" s="192">
        <v>0</v>
      </c>
      <c r="Q249" s="193" t="str">
        <f t="shared" si="20"/>
        <v/>
      </c>
    </row>
    <row r="250" spans="1:17" x14ac:dyDescent="0.25">
      <c r="A250" s="80">
        <v>250</v>
      </c>
      <c r="B250" s="100" t="s">
        <v>1442</v>
      </c>
      <c r="D250" s="81" t="s">
        <v>485</v>
      </c>
      <c r="E250" s="81" t="s">
        <v>423</v>
      </c>
      <c r="F250" s="80">
        <v>3.5</v>
      </c>
      <c r="G250" s="81" t="s">
        <v>8</v>
      </c>
      <c r="H250" s="81" t="s">
        <v>500</v>
      </c>
      <c r="I250" s="81" t="s">
        <v>579</v>
      </c>
      <c r="J250" s="81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80">
        <f t="shared" si="22"/>
        <v>250</v>
      </c>
      <c r="L250" s="81" t="str">
        <f t="shared" si="18"/>
        <v/>
      </c>
      <c r="M250" s="81" t="str">
        <f t="shared" si="19"/>
        <v>Update SC_Matieres set designation = 'RODGERSIA CHOCOLATE WINGS' where ligne = 250 ;</v>
      </c>
      <c r="P250" s="192">
        <v>0</v>
      </c>
      <c r="Q250" s="193" t="str">
        <f t="shared" si="20"/>
        <v/>
      </c>
    </row>
    <row r="251" spans="1:17" x14ac:dyDescent="0.25">
      <c r="A251" s="80">
        <v>251</v>
      </c>
      <c r="B251" s="100" t="s">
        <v>1443</v>
      </c>
      <c r="D251" s="81" t="s">
        <v>485</v>
      </c>
      <c r="E251" s="81" t="s">
        <v>423</v>
      </c>
      <c r="F251" s="80">
        <v>2.8</v>
      </c>
      <c r="G251" s="81" t="s">
        <v>8</v>
      </c>
      <c r="H251" s="81" t="s">
        <v>501</v>
      </c>
      <c r="I251" s="81" t="s">
        <v>579</v>
      </c>
      <c r="J251" s="81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80">
        <f t="shared" si="22"/>
        <v>251</v>
      </c>
      <c r="L251" s="81" t="str">
        <f t="shared" si="18"/>
        <v/>
      </c>
      <c r="M251" s="81" t="str">
        <f t="shared" si="19"/>
        <v>Update SC_Matieres set designation = 'TELLIMA GRANDIFLORA RUBRA' where ligne = 251 ;</v>
      </c>
      <c r="P251" s="192">
        <v>0</v>
      </c>
      <c r="Q251" s="193" t="str">
        <f t="shared" si="20"/>
        <v/>
      </c>
    </row>
    <row r="252" spans="1:17" x14ac:dyDescent="0.25">
      <c r="A252" s="80">
        <v>252</v>
      </c>
      <c r="B252" s="81" t="s">
        <v>502</v>
      </c>
      <c r="C252" s="81" t="s">
        <v>796</v>
      </c>
      <c r="D252" s="81" t="s">
        <v>503</v>
      </c>
      <c r="E252" s="81" t="s">
        <v>295</v>
      </c>
      <c r="F252" s="80">
        <v>0</v>
      </c>
      <c r="G252" s="81" t="s">
        <v>8</v>
      </c>
      <c r="H252" s="81" t="s">
        <v>354</v>
      </c>
      <c r="I252" s="81" t="s">
        <v>579</v>
      </c>
      <c r="J252" s="81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80">
        <f t="shared" si="22"/>
        <v>252</v>
      </c>
      <c r="L252" s="81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81" t="str">
        <f t="shared" si="19"/>
        <v/>
      </c>
      <c r="P252" s="192">
        <v>0</v>
      </c>
      <c r="Q252" s="193" t="str">
        <f t="shared" si="20"/>
        <v>Update SC_Matieres set Obligatoire = 0 where ligne = 252 ;</v>
      </c>
    </row>
    <row r="253" spans="1:17" x14ac:dyDescent="0.25">
      <c r="A253" s="80">
        <v>253</v>
      </c>
      <c r="B253" s="81" t="s">
        <v>504</v>
      </c>
      <c r="C253" s="81" t="s">
        <v>803</v>
      </c>
      <c r="D253" s="81" t="s">
        <v>503</v>
      </c>
      <c r="E253" s="81" t="s">
        <v>295</v>
      </c>
      <c r="F253" s="80">
        <v>10.5</v>
      </c>
      <c r="G253" s="81" t="s">
        <v>8</v>
      </c>
      <c r="H253" s="81" t="s">
        <v>354</v>
      </c>
      <c r="I253" s="81" t="s">
        <v>579</v>
      </c>
      <c r="J253" s="81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80">
        <f t="shared" si="22"/>
        <v>253</v>
      </c>
      <c r="L253" s="81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81" t="str">
        <f t="shared" si="19"/>
        <v/>
      </c>
      <c r="P253" s="192">
        <v>0</v>
      </c>
      <c r="Q253" s="193" t="str">
        <f t="shared" si="20"/>
        <v>Update SC_Matieres set Obligatoire = 0 where ligne = 253 ;</v>
      </c>
    </row>
    <row r="254" spans="1:17" x14ac:dyDescent="0.25">
      <c r="A254" s="80">
        <v>254</v>
      </c>
      <c r="B254" s="81" t="s">
        <v>505</v>
      </c>
      <c r="C254" s="81" t="s">
        <v>807</v>
      </c>
      <c r="D254" s="81" t="s">
        <v>503</v>
      </c>
      <c r="E254" s="81" t="s">
        <v>295</v>
      </c>
      <c r="F254" s="80">
        <v>15</v>
      </c>
      <c r="G254" s="81" t="s">
        <v>8</v>
      </c>
      <c r="H254" s="81" t="s">
        <v>354</v>
      </c>
      <c r="I254" s="81" t="s">
        <v>579</v>
      </c>
      <c r="J254" s="81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80">
        <f t="shared" si="22"/>
        <v>254</v>
      </c>
      <c r="L254" s="81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81" t="str">
        <f t="shared" si="19"/>
        <v/>
      </c>
      <c r="P254" s="192">
        <v>0</v>
      </c>
      <c r="Q254" s="193" t="str">
        <f t="shared" si="20"/>
        <v>Update SC_Matieres set Obligatoire = 0 where ligne = 254 ;</v>
      </c>
    </row>
    <row r="255" spans="1:17" x14ac:dyDescent="0.25">
      <c r="A255" s="80">
        <v>255</v>
      </c>
      <c r="B255" s="81" t="s">
        <v>506</v>
      </c>
      <c r="C255" s="81" t="s">
        <v>1173</v>
      </c>
      <c r="D255" s="81" t="s">
        <v>503</v>
      </c>
      <c r="E255" s="81" t="s">
        <v>295</v>
      </c>
      <c r="F255" s="80">
        <v>497.35</v>
      </c>
      <c r="G255" s="81" t="s">
        <v>8</v>
      </c>
      <c r="I255" s="81" t="s">
        <v>579</v>
      </c>
      <c r="J255" s="81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80">
        <f t="shared" si="22"/>
        <v>255</v>
      </c>
      <c r="L255" s="81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81" t="str">
        <f t="shared" si="19"/>
        <v/>
      </c>
      <c r="P255" s="192">
        <v>1</v>
      </c>
      <c r="Q255" s="193" t="str">
        <f t="shared" si="20"/>
        <v>Update SC_Matieres set Obligatoire = 1 where ligne = 255 ;</v>
      </c>
    </row>
    <row r="256" spans="1:17" x14ac:dyDescent="0.25">
      <c r="A256" s="80">
        <v>256</v>
      </c>
      <c r="B256" s="81" t="s">
        <v>507</v>
      </c>
      <c r="C256" s="81" t="s">
        <v>800</v>
      </c>
      <c r="D256" s="81" t="s">
        <v>503</v>
      </c>
      <c r="E256" s="81" t="s">
        <v>295</v>
      </c>
      <c r="F256" s="80">
        <v>111</v>
      </c>
      <c r="G256" s="81" t="s">
        <v>8</v>
      </c>
      <c r="H256" s="81" t="s">
        <v>354</v>
      </c>
      <c r="I256" s="81" t="s">
        <v>579</v>
      </c>
      <c r="J256" s="81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80">
        <f t="shared" si="22"/>
        <v>256</v>
      </c>
      <c r="L256" s="81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81" t="str">
        <f t="shared" si="19"/>
        <v/>
      </c>
      <c r="P256" s="192">
        <v>0</v>
      </c>
      <c r="Q256" s="193" t="str">
        <f t="shared" si="20"/>
        <v>Update SC_Matieres set Obligatoire = 0 where ligne = 256 ;</v>
      </c>
    </row>
    <row r="257" spans="1:17" x14ac:dyDescent="0.25">
      <c r="A257" s="80">
        <v>257</v>
      </c>
      <c r="B257" s="81" t="s">
        <v>508</v>
      </c>
      <c r="C257" s="81" t="s">
        <v>804</v>
      </c>
      <c r="D257" s="81" t="s">
        <v>503</v>
      </c>
      <c r="E257" s="81" t="s">
        <v>295</v>
      </c>
      <c r="F257" s="80">
        <v>129</v>
      </c>
      <c r="G257" s="81" t="s">
        <v>8</v>
      </c>
      <c r="H257" s="81" t="s">
        <v>354</v>
      </c>
      <c r="I257" s="81" t="s">
        <v>579</v>
      </c>
      <c r="J257" s="81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80">
        <f t="shared" si="22"/>
        <v>257</v>
      </c>
      <c r="L257" s="81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81" t="str">
        <f t="shared" si="19"/>
        <v/>
      </c>
      <c r="P257" s="192">
        <v>0</v>
      </c>
      <c r="Q257" s="193" t="str">
        <f t="shared" si="20"/>
        <v>Update SC_Matieres set Obligatoire = 0 where ligne = 257 ;</v>
      </c>
    </row>
    <row r="258" spans="1:17" x14ac:dyDescent="0.25">
      <c r="A258" s="80">
        <v>258</v>
      </c>
      <c r="B258" s="81" t="s">
        <v>509</v>
      </c>
      <c r="C258" s="81" t="s">
        <v>805</v>
      </c>
      <c r="D258" s="81" t="s">
        <v>503</v>
      </c>
      <c r="E258" s="81" t="s">
        <v>295</v>
      </c>
      <c r="F258" s="80">
        <v>130.5</v>
      </c>
      <c r="G258" s="81" t="s">
        <v>8</v>
      </c>
      <c r="H258" s="81" t="s">
        <v>354</v>
      </c>
      <c r="I258" s="81" t="s">
        <v>579</v>
      </c>
      <c r="J258" s="81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80">
        <f t="shared" si="22"/>
        <v>258</v>
      </c>
      <c r="L258" s="81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81" t="str">
        <f t="shared" si="19"/>
        <v/>
      </c>
      <c r="P258" s="192">
        <v>0</v>
      </c>
      <c r="Q258" s="193" t="str">
        <f t="shared" si="20"/>
        <v>Update SC_Matieres set Obligatoire = 0 where ligne = 258 ;</v>
      </c>
    </row>
    <row r="259" spans="1:17" x14ac:dyDescent="0.25">
      <c r="A259" s="80">
        <v>259</v>
      </c>
      <c r="B259" s="81" t="s">
        <v>510</v>
      </c>
      <c r="C259" s="81" t="s">
        <v>801</v>
      </c>
      <c r="D259" s="81" t="s">
        <v>503</v>
      </c>
      <c r="E259" s="81" t="s">
        <v>295</v>
      </c>
      <c r="F259" s="80">
        <v>181.5</v>
      </c>
      <c r="G259" s="81" t="s">
        <v>8</v>
      </c>
      <c r="H259" s="81" t="s">
        <v>354</v>
      </c>
      <c r="I259" s="81" t="s">
        <v>579</v>
      </c>
      <c r="J259" s="81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80">
        <f t="shared" si="22"/>
        <v>259</v>
      </c>
      <c r="L259" s="81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81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192">
        <v>0</v>
      </c>
      <c r="Q259" s="193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25">
      <c r="A260" s="80">
        <v>260</v>
      </c>
      <c r="B260" s="81" t="s">
        <v>510</v>
      </c>
      <c r="C260" s="81" t="s">
        <v>802</v>
      </c>
      <c r="D260" s="81" t="s">
        <v>503</v>
      </c>
      <c r="E260" s="81" t="s">
        <v>295</v>
      </c>
      <c r="F260" s="80">
        <v>225.4</v>
      </c>
      <c r="G260" s="81" t="s">
        <v>8</v>
      </c>
      <c r="H260" s="81" t="s">
        <v>354</v>
      </c>
      <c r="I260" s="81" t="s">
        <v>579</v>
      </c>
      <c r="J260" s="81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80">
        <f t="shared" si="22"/>
        <v>260</v>
      </c>
      <c r="L260" s="81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81" t="str">
        <f t="shared" si="24"/>
        <v/>
      </c>
      <c r="P260" s="192">
        <v>0</v>
      </c>
      <c r="Q260" s="193" t="str">
        <f t="shared" si="25"/>
        <v>Update SC_Matieres set Obligatoire = 0 where ligne = 260 ;</v>
      </c>
    </row>
    <row r="261" spans="1:17" x14ac:dyDescent="0.25">
      <c r="A261" s="80">
        <v>261</v>
      </c>
      <c r="B261" s="81" t="s">
        <v>511</v>
      </c>
      <c r="C261" s="81" t="s">
        <v>799</v>
      </c>
      <c r="D261" s="81" t="s">
        <v>503</v>
      </c>
      <c r="E261" s="81" t="s">
        <v>295</v>
      </c>
      <c r="F261" s="80">
        <v>303.8</v>
      </c>
      <c r="G261" s="81" t="s">
        <v>8</v>
      </c>
      <c r="H261" s="81" t="s">
        <v>354</v>
      </c>
      <c r="I261" s="81" t="s">
        <v>579</v>
      </c>
      <c r="J261" s="81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80">
        <f t="shared" si="22"/>
        <v>261</v>
      </c>
      <c r="L261" s="81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81" t="str">
        <f t="shared" si="24"/>
        <v/>
      </c>
      <c r="P261" s="192">
        <v>0</v>
      </c>
      <c r="Q261" s="193" t="str">
        <f t="shared" si="25"/>
        <v>Update SC_Matieres set Obligatoire = 0 where ligne = 261 ;</v>
      </c>
    </row>
    <row r="262" spans="1:17" x14ac:dyDescent="0.25">
      <c r="A262" s="80">
        <v>262</v>
      </c>
      <c r="B262" s="81" t="s">
        <v>512</v>
      </c>
      <c r="C262" s="81" t="s">
        <v>806</v>
      </c>
      <c r="D262" s="81" t="s">
        <v>503</v>
      </c>
      <c r="E262" s="81" t="s">
        <v>295</v>
      </c>
      <c r="F262" s="80">
        <v>339.55</v>
      </c>
      <c r="G262" s="81" t="s">
        <v>8</v>
      </c>
      <c r="H262" s="81" t="s">
        <v>354</v>
      </c>
      <c r="I262" s="81" t="s">
        <v>579</v>
      </c>
      <c r="J262" s="81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80">
        <f t="shared" si="22"/>
        <v>262</v>
      </c>
      <c r="L262" s="81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81" t="str">
        <f t="shared" si="24"/>
        <v/>
      </c>
      <c r="P262" s="192">
        <v>0</v>
      </c>
      <c r="Q262" s="193" t="str">
        <f t="shared" si="25"/>
        <v>Update SC_Matieres set Obligatoire = 0 where ligne = 262 ;</v>
      </c>
    </row>
    <row r="263" spans="1:17" x14ac:dyDescent="0.25">
      <c r="A263" s="80">
        <v>263</v>
      </c>
      <c r="B263" s="81" t="s">
        <v>511</v>
      </c>
      <c r="C263" s="81" t="s">
        <v>797</v>
      </c>
      <c r="D263" s="81" t="s">
        <v>503</v>
      </c>
      <c r="E263" s="81" t="s">
        <v>295</v>
      </c>
      <c r="F263" s="80">
        <v>373.8</v>
      </c>
      <c r="G263" s="81" t="s">
        <v>8</v>
      </c>
      <c r="H263" s="81" t="s">
        <v>354</v>
      </c>
      <c r="I263" s="81" t="s">
        <v>579</v>
      </c>
      <c r="J263" s="81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80">
        <f t="shared" si="22"/>
        <v>263</v>
      </c>
      <c r="L263" s="81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81" t="str">
        <f t="shared" si="24"/>
        <v/>
      </c>
      <c r="P263" s="192">
        <v>0</v>
      </c>
      <c r="Q263" s="193" t="str">
        <f t="shared" si="25"/>
        <v>Update SC_Matieres set Obligatoire = 0 where ligne = 263 ;</v>
      </c>
    </row>
    <row r="264" spans="1:17" x14ac:dyDescent="0.25">
      <c r="A264" s="80">
        <v>264</v>
      </c>
      <c r="B264" s="81" t="s">
        <v>511</v>
      </c>
      <c r="C264" s="81" t="s">
        <v>798</v>
      </c>
      <c r="D264" s="81" t="s">
        <v>503</v>
      </c>
      <c r="E264" s="81" t="s">
        <v>295</v>
      </c>
      <c r="F264" s="80">
        <v>414.4</v>
      </c>
      <c r="G264" s="81" t="s">
        <v>8</v>
      </c>
      <c r="H264" s="81" t="s">
        <v>354</v>
      </c>
      <c r="I264" s="81" t="s">
        <v>579</v>
      </c>
      <c r="J264" s="81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80">
        <f t="shared" si="22"/>
        <v>264</v>
      </c>
      <c r="L264" s="81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81" t="str">
        <f t="shared" si="24"/>
        <v/>
      </c>
      <c r="P264" s="192">
        <v>0</v>
      </c>
      <c r="Q264" s="193" t="str">
        <f t="shared" si="25"/>
        <v>Update SC_Matieres set Obligatoire = 0 where ligne = 264 ;</v>
      </c>
    </row>
    <row r="265" spans="1:17" x14ac:dyDescent="0.25">
      <c r="A265" s="80">
        <v>265</v>
      </c>
      <c r="B265" s="100" t="s">
        <v>1444</v>
      </c>
      <c r="C265" s="81" t="s">
        <v>560</v>
      </c>
      <c r="D265" s="81" t="s">
        <v>503</v>
      </c>
      <c r="E265" s="81" t="s">
        <v>295</v>
      </c>
      <c r="F265" s="80">
        <v>669</v>
      </c>
      <c r="G265" s="81" t="s">
        <v>8</v>
      </c>
      <c r="H265" s="81" t="s">
        <v>354</v>
      </c>
      <c r="I265" s="81" t="s">
        <v>579</v>
      </c>
      <c r="J265" s="81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80">
        <f t="shared" si="22"/>
        <v>265</v>
      </c>
      <c r="L265" s="81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81" t="str">
        <f t="shared" si="24"/>
        <v/>
      </c>
      <c r="P265" s="192">
        <v>0</v>
      </c>
      <c r="Q265" s="193" t="str">
        <f t="shared" si="25"/>
        <v>Update SC_Matieres set Obligatoire = 0 where ligne = 265 ;</v>
      </c>
    </row>
    <row r="266" spans="1:17" x14ac:dyDescent="0.25">
      <c r="A266" s="80">
        <v>266</v>
      </c>
      <c r="B266" s="100" t="s">
        <v>1445</v>
      </c>
      <c r="C266" s="81" t="s">
        <v>563</v>
      </c>
      <c r="D266" s="81" t="s">
        <v>503</v>
      </c>
      <c r="E266" s="81" t="s">
        <v>295</v>
      </c>
      <c r="F266" s="80">
        <v>755.67</v>
      </c>
      <c r="G266" s="81" t="s">
        <v>8</v>
      </c>
      <c r="H266" s="81" t="s">
        <v>354</v>
      </c>
      <c r="I266" s="81" t="s">
        <v>579</v>
      </c>
      <c r="J266" s="81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80">
        <f t="shared" si="22"/>
        <v>266</v>
      </c>
      <c r="L266" s="81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81" t="str">
        <f t="shared" si="24"/>
        <v/>
      </c>
      <c r="P266" s="192">
        <v>0</v>
      </c>
      <c r="Q266" s="193" t="str">
        <f t="shared" si="25"/>
        <v>Update SC_Matieres set Obligatoire = 0 where ligne = 266 ;</v>
      </c>
    </row>
    <row r="267" spans="1:17" x14ac:dyDescent="0.25">
      <c r="A267" s="80">
        <v>267</v>
      </c>
      <c r="B267" s="100" t="s">
        <v>1446</v>
      </c>
      <c r="C267" s="81" t="s">
        <v>565</v>
      </c>
      <c r="D267" s="81" t="s">
        <v>503</v>
      </c>
      <c r="E267" s="81" t="s">
        <v>295</v>
      </c>
      <c r="F267" s="80">
        <v>785.7</v>
      </c>
      <c r="G267" s="81" t="s">
        <v>8</v>
      </c>
      <c r="H267" s="81" t="s">
        <v>354</v>
      </c>
      <c r="I267" s="81" t="s">
        <v>579</v>
      </c>
      <c r="J267" s="81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80">
        <f t="shared" si="22"/>
        <v>267</v>
      </c>
      <c r="L267" s="81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81" t="str">
        <f t="shared" si="24"/>
        <v/>
      </c>
      <c r="P267" s="192">
        <v>0</v>
      </c>
      <c r="Q267" s="193" t="str">
        <f t="shared" si="25"/>
        <v>Update SC_Matieres set Obligatoire = 0 where ligne = 267 ;</v>
      </c>
    </row>
    <row r="268" spans="1:17" x14ac:dyDescent="0.25">
      <c r="A268" s="80">
        <v>268</v>
      </c>
      <c r="B268" s="100" t="s">
        <v>1447</v>
      </c>
      <c r="C268" s="81" t="s">
        <v>572</v>
      </c>
      <c r="D268" s="81" t="s">
        <v>503</v>
      </c>
      <c r="E268" s="81" t="s">
        <v>295</v>
      </c>
      <c r="F268" s="80">
        <v>899</v>
      </c>
      <c r="G268" s="81" t="s">
        <v>8</v>
      </c>
      <c r="H268" s="81" t="s">
        <v>354</v>
      </c>
      <c r="I268" s="81" t="s">
        <v>579</v>
      </c>
      <c r="J268" s="81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80">
        <f t="shared" si="22"/>
        <v>268</v>
      </c>
      <c r="L268" s="81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81" t="str">
        <f t="shared" si="24"/>
        <v/>
      </c>
      <c r="P268" s="192">
        <v>0</v>
      </c>
      <c r="Q268" s="193" t="str">
        <f t="shared" si="25"/>
        <v>Update SC_Matieres set Obligatoire = 0 where ligne = 268 ;</v>
      </c>
    </row>
    <row r="269" spans="1:17" x14ac:dyDescent="0.25">
      <c r="B269" s="100"/>
      <c r="K269" s="80">
        <f t="shared" si="22"/>
        <v>0</v>
      </c>
      <c r="L269" s="81" t="str">
        <f t="shared" si="23"/>
        <v/>
      </c>
      <c r="M269" s="81" t="str">
        <f t="shared" si="24"/>
        <v>Update SC_Matieres set designation = '' where ligne =  ;</v>
      </c>
      <c r="P269" s="192">
        <v>0</v>
      </c>
      <c r="Q269" s="193" t="str">
        <f t="shared" si="25"/>
        <v/>
      </c>
    </row>
    <row r="270" spans="1:17" x14ac:dyDescent="0.25">
      <c r="A270" s="81">
        <v>270</v>
      </c>
      <c r="B270" s="114" t="s">
        <v>1676</v>
      </c>
      <c r="D270" s="89" t="s">
        <v>1677</v>
      </c>
      <c r="E270" s="89" t="s">
        <v>353</v>
      </c>
      <c r="F270" s="89">
        <v>4.5</v>
      </c>
      <c r="G270" s="89" t="s">
        <v>42</v>
      </c>
      <c r="H270" s="89" t="s">
        <v>354</v>
      </c>
      <c r="I270" s="89">
        <v>4.5</v>
      </c>
      <c r="J270" s="81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81">
        <f t="shared" si="22"/>
        <v>270</v>
      </c>
      <c r="L270" s="81" t="str">
        <f t="shared" si="23"/>
        <v/>
      </c>
      <c r="M270" s="81" t="str">
        <f t="shared" si="24"/>
        <v>Update SC_Matieres set designation = 'TUYAU PE PRESSION DIAMETRE 63 PN12' where ligne = 270 ;</v>
      </c>
      <c r="P270" s="192">
        <v>0</v>
      </c>
      <c r="Q270" s="193" t="str">
        <f t="shared" si="25"/>
        <v/>
      </c>
    </row>
    <row r="271" spans="1:17" x14ac:dyDescent="0.25">
      <c r="A271" s="80">
        <v>271</v>
      </c>
      <c r="B271" s="100" t="s">
        <v>1448</v>
      </c>
      <c r="D271" s="81" t="s">
        <v>513</v>
      </c>
      <c r="E271" s="81" t="s">
        <v>353</v>
      </c>
      <c r="F271" s="80" t="s">
        <v>579</v>
      </c>
      <c r="G271" s="81" t="s">
        <v>8</v>
      </c>
      <c r="H271" s="81" t="s">
        <v>354</v>
      </c>
      <c r="I271" s="81">
        <v>6.75</v>
      </c>
      <c r="J271" s="81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80">
        <f t="shared" si="22"/>
        <v>271</v>
      </c>
      <c r="L271" s="81" t="str">
        <f t="shared" si="23"/>
        <v/>
      </c>
      <c r="M271" s="81" t="str">
        <f t="shared" si="24"/>
        <v>Update SC_Matieres set designation = 'RACCORD PVC-PE DIA 50 X1/5 RÉF 3-3661' where ligne = 271 ;</v>
      </c>
      <c r="P271" s="192">
        <v>0</v>
      </c>
      <c r="Q271" s="193" t="str">
        <f t="shared" si="25"/>
        <v/>
      </c>
    </row>
    <row r="272" spans="1:17" x14ac:dyDescent="0.25">
      <c r="A272" s="80">
        <v>272</v>
      </c>
      <c r="B272" s="100" t="s">
        <v>1449</v>
      </c>
      <c r="D272" s="81" t="s">
        <v>513</v>
      </c>
      <c r="E272" s="81" t="s">
        <v>353</v>
      </c>
      <c r="F272" s="80" t="s">
        <v>579</v>
      </c>
      <c r="G272" s="81" t="s">
        <v>8</v>
      </c>
      <c r="H272" s="81" t="s">
        <v>354</v>
      </c>
      <c r="I272" s="81">
        <v>9.02</v>
      </c>
      <c r="J272" s="81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80">
        <f t="shared" si="22"/>
        <v>272</v>
      </c>
      <c r="L272" s="81" t="str">
        <f t="shared" si="23"/>
        <v/>
      </c>
      <c r="M272" s="81" t="str">
        <f t="shared" si="24"/>
        <v>Update SC_Matieres set designation = 'MANCHON PVC PRESSION TAR RENF 50X1¨1/2 RÉF 1-3394' where ligne = 272 ;</v>
      </c>
      <c r="P272" s="192">
        <v>0</v>
      </c>
      <c r="Q272" s="193" t="str">
        <f t="shared" si="25"/>
        <v/>
      </c>
    </row>
    <row r="273" spans="1:17" x14ac:dyDescent="0.25">
      <c r="A273" s="80">
        <v>273</v>
      </c>
      <c r="B273" s="100" t="s">
        <v>1450</v>
      </c>
      <c r="D273" s="81" t="s">
        <v>514</v>
      </c>
      <c r="E273" s="81" t="s">
        <v>295</v>
      </c>
      <c r="F273" s="80">
        <v>16.72</v>
      </c>
      <c r="G273" s="81" t="s">
        <v>42</v>
      </c>
      <c r="H273" s="81" t="s">
        <v>354</v>
      </c>
      <c r="I273" s="81" t="s">
        <v>579</v>
      </c>
      <c r="J273" s="81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80">
        <f t="shared" si="22"/>
        <v>273</v>
      </c>
      <c r="L273" s="81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81" t="str">
        <f t="shared" si="24"/>
        <v/>
      </c>
      <c r="P273" s="192">
        <v>0</v>
      </c>
      <c r="Q273" s="193" t="str">
        <f t="shared" si="25"/>
        <v>Update SC_Matieres set Obligatoire = 0 where ligne = 273 ;</v>
      </c>
    </row>
    <row r="274" spans="1:17" x14ac:dyDescent="0.25">
      <c r="A274" s="80">
        <v>274</v>
      </c>
      <c r="B274" s="100" t="s">
        <v>1451</v>
      </c>
      <c r="D274" s="81" t="s">
        <v>514</v>
      </c>
      <c r="E274" s="81" t="s">
        <v>295</v>
      </c>
      <c r="F274" s="80">
        <v>18.480000000000004</v>
      </c>
      <c r="G274" s="81" t="s">
        <v>42</v>
      </c>
      <c r="H274" s="81" t="s">
        <v>354</v>
      </c>
      <c r="I274" s="81" t="s">
        <v>579</v>
      </c>
      <c r="J274" s="81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80">
        <f t="shared" si="22"/>
        <v>274</v>
      </c>
      <c r="L274" s="81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81" t="str">
        <f t="shared" si="24"/>
        <v/>
      </c>
      <c r="P274" s="192">
        <v>0</v>
      </c>
      <c r="Q274" s="193" t="str">
        <f t="shared" si="25"/>
        <v>Update SC_Matieres set Obligatoire = 0 where ligne = 274 ;</v>
      </c>
    </row>
    <row r="275" spans="1:17" x14ac:dyDescent="0.25">
      <c r="A275" s="80">
        <v>275</v>
      </c>
      <c r="B275" s="100" t="s">
        <v>1452</v>
      </c>
      <c r="D275" s="81" t="s">
        <v>514</v>
      </c>
      <c r="E275" s="81" t="s">
        <v>295</v>
      </c>
      <c r="F275" s="80">
        <v>20.5</v>
      </c>
      <c r="G275" s="81" t="s">
        <v>42</v>
      </c>
      <c r="I275" s="81" t="s">
        <v>579</v>
      </c>
      <c r="J275" s="81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80">
        <f t="shared" si="22"/>
        <v>275</v>
      </c>
      <c r="L275" s="81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81" t="str">
        <f t="shared" si="24"/>
        <v/>
      </c>
      <c r="P275" s="192">
        <v>0</v>
      </c>
      <c r="Q275" s="193" t="str">
        <f t="shared" si="25"/>
        <v>Update SC_Matieres set Obligatoire = 0 where ligne = 275 ;</v>
      </c>
    </row>
    <row r="276" spans="1:17" x14ac:dyDescent="0.25">
      <c r="A276" s="80">
        <v>276</v>
      </c>
      <c r="B276" s="100" t="s">
        <v>1453</v>
      </c>
      <c r="D276" s="81" t="s">
        <v>514</v>
      </c>
      <c r="F276" s="80">
        <v>15</v>
      </c>
      <c r="G276" s="81" t="s">
        <v>42</v>
      </c>
      <c r="I276" s="81" t="s">
        <v>579</v>
      </c>
      <c r="J276" s="81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80">
        <f t="shared" si="22"/>
        <v>276</v>
      </c>
      <c r="L276" s="81" t="str">
        <f t="shared" si="23"/>
        <v/>
      </c>
      <c r="M276" s="81" t="str">
        <f t="shared" si="24"/>
        <v>Update SC_Matieres set designation = 'CORNIÈRE GALVA 40' where ligne = 276 ;</v>
      </c>
      <c r="P276" s="192">
        <v>0</v>
      </c>
      <c r="Q276" s="193" t="str">
        <f t="shared" si="25"/>
        <v/>
      </c>
    </row>
    <row r="277" spans="1:17" x14ac:dyDescent="0.25">
      <c r="A277" s="80">
        <v>277</v>
      </c>
      <c r="B277" s="100" t="s">
        <v>1454</v>
      </c>
      <c r="D277" s="81" t="s">
        <v>514</v>
      </c>
      <c r="E277" s="81" t="s">
        <v>295</v>
      </c>
      <c r="F277" s="80">
        <v>24.09</v>
      </c>
      <c r="G277" s="81" t="s">
        <v>8</v>
      </c>
      <c r="H277" s="81" t="s">
        <v>354</v>
      </c>
      <c r="I277" s="81" t="s">
        <v>579</v>
      </c>
      <c r="J277" s="81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80">
        <f t="shared" si="22"/>
        <v>277</v>
      </c>
      <c r="L277" s="81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81" t="str">
        <f t="shared" si="24"/>
        <v/>
      </c>
      <c r="P277" s="192">
        <v>0</v>
      </c>
      <c r="Q277" s="193" t="str">
        <f t="shared" si="25"/>
        <v>Update SC_Matieres set Obligatoire = 0 where ligne = 277 ;</v>
      </c>
    </row>
    <row r="278" spans="1:17" x14ac:dyDescent="0.25">
      <c r="A278" s="80">
        <v>278</v>
      </c>
      <c r="B278" s="100" t="s">
        <v>1455</v>
      </c>
      <c r="D278" s="81" t="s">
        <v>514</v>
      </c>
      <c r="E278" s="81" t="s">
        <v>295</v>
      </c>
      <c r="F278" s="80">
        <v>29.997000000000003</v>
      </c>
      <c r="G278" s="81" t="s">
        <v>8</v>
      </c>
      <c r="H278" s="81" t="s">
        <v>354</v>
      </c>
      <c r="I278" s="81" t="s">
        <v>579</v>
      </c>
      <c r="J278" s="81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80">
        <f t="shared" si="22"/>
        <v>278</v>
      </c>
      <c r="L278" s="81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81" t="str">
        <f t="shared" si="24"/>
        <v/>
      </c>
      <c r="P278" s="192">
        <v>0</v>
      </c>
      <c r="Q278" s="193" t="str">
        <f t="shared" si="25"/>
        <v>Update SC_Matieres set Obligatoire = 0 where ligne = 278 ;</v>
      </c>
    </row>
    <row r="279" spans="1:17" x14ac:dyDescent="0.25">
      <c r="A279" s="80">
        <v>279</v>
      </c>
      <c r="B279" s="81" t="s">
        <v>515</v>
      </c>
      <c r="C279" s="81" t="s">
        <v>815</v>
      </c>
      <c r="D279" s="81" t="s">
        <v>514</v>
      </c>
      <c r="E279" s="81" t="s">
        <v>295</v>
      </c>
      <c r="F279" s="80">
        <v>221.69</v>
      </c>
      <c r="G279" s="81" t="s">
        <v>8</v>
      </c>
      <c r="I279" s="81" t="s">
        <v>579</v>
      </c>
      <c r="J279" s="81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80">
        <f t="shared" si="22"/>
        <v>279</v>
      </c>
      <c r="L279" s="81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81" t="str">
        <f t="shared" si="24"/>
        <v/>
      </c>
      <c r="P279" s="192">
        <v>1</v>
      </c>
      <c r="Q279" s="193" t="str">
        <f t="shared" si="25"/>
        <v>Update SC_Matieres set Obligatoire = 1 where ligne = 279 ;</v>
      </c>
    </row>
    <row r="280" spans="1:17" x14ac:dyDescent="0.25">
      <c r="A280" s="80">
        <v>280</v>
      </c>
      <c r="B280" s="81" t="s">
        <v>516</v>
      </c>
      <c r="C280" s="81" t="s">
        <v>816</v>
      </c>
      <c r="D280" s="81" t="s">
        <v>514</v>
      </c>
      <c r="E280" s="81" t="s">
        <v>295</v>
      </c>
      <c r="F280" s="80">
        <v>279.92</v>
      </c>
      <c r="G280" s="81" t="s">
        <v>8</v>
      </c>
      <c r="H280" s="81" t="s">
        <v>354</v>
      </c>
      <c r="I280" s="81" t="s">
        <v>579</v>
      </c>
      <c r="J280" s="81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80">
        <f t="shared" si="22"/>
        <v>280</v>
      </c>
      <c r="L280" s="81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81" t="str">
        <f t="shared" si="24"/>
        <v/>
      </c>
      <c r="P280" s="192">
        <v>1</v>
      </c>
      <c r="Q280" s="193" t="str">
        <f t="shared" si="25"/>
        <v>Update SC_Matieres set Obligatoire = 1 where ligne = 280 ;</v>
      </c>
    </row>
    <row r="281" spans="1:17" x14ac:dyDescent="0.25">
      <c r="A281" s="80">
        <v>281</v>
      </c>
      <c r="B281" s="81" t="s">
        <v>517</v>
      </c>
      <c r="C281" s="81" t="s">
        <v>817</v>
      </c>
      <c r="D281" s="81" t="s">
        <v>514</v>
      </c>
      <c r="E281" s="81" t="s">
        <v>295</v>
      </c>
      <c r="F281" s="80">
        <v>332.96</v>
      </c>
      <c r="G281" s="81" t="s">
        <v>8</v>
      </c>
      <c r="H281" s="81" t="s">
        <v>354</v>
      </c>
      <c r="I281" s="81" t="s">
        <v>579</v>
      </c>
      <c r="J281" s="81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80">
        <f t="shared" si="22"/>
        <v>281</v>
      </c>
      <c r="L281" s="81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81" t="str">
        <f t="shared" si="24"/>
        <v/>
      </c>
      <c r="P281" s="192">
        <v>1</v>
      </c>
      <c r="Q281" s="193" t="str">
        <f t="shared" si="25"/>
        <v>Update SC_Matieres set Obligatoire = 1 where ligne = 281 ;</v>
      </c>
    </row>
    <row r="282" spans="1:17" x14ac:dyDescent="0.25">
      <c r="A282" s="80">
        <v>282</v>
      </c>
      <c r="B282" s="81" t="s">
        <v>518</v>
      </c>
      <c r="C282" s="81" t="s">
        <v>818</v>
      </c>
      <c r="D282" s="81" t="s">
        <v>514</v>
      </c>
      <c r="E282" s="81" t="s">
        <v>295</v>
      </c>
      <c r="F282" s="80">
        <v>445.36</v>
      </c>
      <c r="G282" s="81" t="s">
        <v>8</v>
      </c>
      <c r="H282" s="81" t="s">
        <v>354</v>
      </c>
      <c r="I282" s="81" t="s">
        <v>579</v>
      </c>
      <c r="J282" s="81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80">
        <f t="shared" si="22"/>
        <v>282</v>
      </c>
      <c r="L282" s="81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81" t="str">
        <f t="shared" si="24"/>
        <v/>
      </c>
      <c r="P282" s="192">
        <v>1</v>
      </c>
      <c r="Q282" s="193" t="str">
        <f t="shared" si="25"/>
        <v>Update SC_Matieres set Obligatoire = 1 where ligne = 282 ;</v>
      </c>
    </row>
    <row r="283" spans="1:17" x14ac:dyDescent="0.25">
      <c r="A283" s="80">
        <v>283</v>
      </c>
      <c r="B283" s="81" t="s">
        <v>519</v>
      </c>
      <c r="C283" s="81" t="s">
        <v>819</v>
      </c>
      <c r="D283" s="81" t="s">
        <v>514</v>
      </c>
      <c r="E283" s="81" t="s">
        <v>295</v>
      </c>
      <c r="F283" s="80">
        <v>584.74</v>
      </c>
      <c r="G283" s="81" t="s">
        <v>8</v>
      </c>
      <c r="H283" s="81" t="s">
        <v>354</v>
      </c>
      <c r="I283" s="81" t="s">
        <v>579</v>
      </c>
      <c r="J283" s="81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80">
        <f t="shared" si="22"/>
        <v>283</v>
      </c>
      <c r="L283" s="81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81" t="str">
        <f t="shared" si="24"/>
        <v/>
      </c>
      <c r="P283" s="192">
        <v>1</v>
      </c>
      <c r="Q283" s="193" t="str">
        <f t="shared" si="25"/>
        <v>Update SC_Matieres set Obligatoire = 1 where ligne = 283 ;</v>
      </c>
    </row>
    <row r="284" spans="1:17" x14ac:dyDescent="0.25">
      <c r="A284" s="80">
        <v>284</v>
      </c>
      <c r="B284" s="81" t="s">
        <v>520</v>
      </c>
      <c r="C284" s="81" t="s">
        <v>820</v>
      </c>
      <c r="D284" s="81" t="s">
        <v>514</v>
      </c>
      <c r="E284" s="81" t="s">
        <v>295</v>
      </c>
      <c r="F284" s="80">
        <v>497.4</v>
      </c>
      <c r="G284" s="81" t="s">
        <v>8</v>
      </c>
      <c r="H284" s="81" t="s">
        <v>354</v>
      </c>
      <c r="I284" s="81" t="s">
        <v>579</v>
      </c>
      <c r="J284" s="81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80">
        <f t="shared" si="22"/>
        <v>284</v>
      </c>
      <c r="L284" s="81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81" t="str">
        <f t="shared" si="24"/>
        <v/>
      </c>
      <c r="P284" s="192">
        <v>1</v>
      </c>
      <c r="Q284" s="193" t="str">
        <f t="shared" si="25"/>
        <v>Update SC_Matieres set Obligatoire = 1 where ligne = 284 ;</v>
      </c>
    </row>
    <row r="285" spans="1:17" x14ac:dyDescent="0.25">
      <c r="A285" s="80">
        <v>285</v>
      </c>
      <c r="B285" s="81" t="s">
        <v>521</v>
      </c>
      <c r="C285" s="81" t="s">
        <v>821</v>
      </c>
      <c r="D285" s="81" t="s">
        <v>514</v>
      </c>
      <c r="E285" s="81" t="s">
        <v>295</v>
      </c>
      <c r="F285" s="80">
        <v>610.79999999999995</v>
      </c>
      <c r="G285" s="81" t="s">
        <v>8</v>
      </c>
      <c r="H285" s="81" t="s">
        <v>354</v>
      </c>
      <c r="I285" s="81" t="s">
        <v>579</v>
      </c>
      <c r="J285" s="81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80">
        <f t="shared" si="22"/>
        <v>285</v>
      </c>
      <c r="L285" s="81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81" t="str">
        <f t="shared" si="24"/>
        <v/>
      </c>
      <c r="P285" s="192">
        <v>1</v>
      </c>
      <c r="Q285" s="193" t="str">
        <f t="shared" si="25"/>
        <v>Update SC_Matieres set Obligatoire = 1 where ligne = 285 ;</v>
      </c>
    </row>
    <row r="286" spans="1:17" x14ac:dyDescent="0.25">
      <c r="A286" s="80">
        <v>286</v>
      </c>
      <c r="B286" s="81" t="s">
        <v>522</v>
      </c>
      <c r="C286" s="81" t="s">
        <v>822</v>
      </c>
      <c r="D286" s="81" t="s">
        <v>514</v>
      </c>
      <c r="E286" s="81" t="s">
        <v>295</v>
      </c>
      <c r="F286" s="80">
        <v>662.84</v>
      </c>
      <c r="G286" s="81" t="s">
        <v>8</v>
      </c>
      <c r="I286" s="81" t="s">
        <v>579</v>
      </c>
      <c r="J286" s="81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80">
        <f t="shared" si="22"/>
        <v>286</v>
      </c>
      <c r="L286" s="81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81" t="str">
        <f t="shared" si="24"/>
        <v/>
      </c>
      <c r="P286" s="192">
        <v>1</v>
      </c>
      <c r="Q286" s="193" t="str">
        <f t="shared" si="25"/>
        <v>Update SC_Matieres set Obligatoire = 1 where ligne = 286 ;</v>
      </c>
    </row>
    <row r="287" spans="1:17" x14ac:dyDescent="0.25">
      <c r="A287" s="80">
        <v>287</v>
      </c>
      <c r="B287" s="81" t="s">
        <v>523</v>
      </c>
      <c r="C287" s="81" t="s">
        <v>808</v>
      </c>
      <c r="D287" s="81" t="s">
        <v>514</v>
      </c>
      <c r="E287" s="81" t="s">
        <v>295</v>
      </c>
      <c r="F287" s="80">
        <v>776.24</v>
      </c>
      <c r="G287" s="81" t="s">
        <v>8</v>
      </c>
      <c r="I287" s="81" t="s">
        <v>579</v>
      </c>
      <c r="J287" s="81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80">
        <f t="shared" si="22"/>
        <v>287</v>
      </c>
      <c r="L287" s="81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81" t="str">
        <f t="shared" si="24"/>
        <v/>
      </c>
      <c r="P287" s="192">
        <v>1</v>
      </c>
      <c r="Q287" s="193" t="str">
        <f t="shared" si="25"/>
        <v>Update SC_Matieres set Obligatoire = 1 where ligne = 287 ;</v>
      </c>
    </row>
    <row r="288" spans="1:17" x14ac:dyDescent="0.25">
      <c r="A288" s="80">
        <v>288</v>
      </c>
      <c r="B288" s="81" t="s">
        <v>524</v>
      </c>
      <c r="C288" s="81" t="s">
        <v>809</v>
      </c>
      <c r="D288" s="81" t="s">
        <v>514</v>
      </c>
      <c r="E288" s="81" t="s">
        <v>295</v>
      </c>
      <c r="F288" s="80">
        <v>1002.06</v>
      </c>
      <c r="G288" s="81" t="s">
        <v>8</v>
      </c>
      <c r="I288" s="81" t="s">
        <v>579</v>
      </c>
      <c r="J288" s="81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80">
        <f t="shared" si="22"/>
        <v>288</v>
      </c>
      <c r="L288" s="81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81" t="str">
        <f t="shared" si="24"/>
        <v/>
      </c>
      <c r="P288" s="192">
        <v>1</v>
      </c>
      <c r="Q288" s="193" t="str">
        <f t="shared" si="25"/>
        <v>Update SC_Matieres set Obligatoire = 1 where ligne = 288 ;</v>
      </c>
    </row>
    <row r="289" spans="1:17" x14ac:dyDescent="0.25">
      <c r="A289" s="80">
        <v>289</v>
      </c>
      <c r="B289" s="81" t="s">
        <v>525</v>
      </c>
      <c r="C289" s="81" t="s">
        <v>810</v>
      </c>
      <c r="D289" s="81" t="s">
        <v>514</v>
      </c>
      <c r="E289" s="81" t="s">
        <v>295</v>
      </c>
      <c r="F289" s="80">
        <v>1160.3400000000001</v>
      </c>
      <c r="G289" s="81" t="s">
        <v>8</v>
      </c>
      <c r="I289" s="81" t="s">
        <v>579</v>
      </c>
      <c r="J289" s="81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80">
        <f t="shared" si="22"/>
        <v>289</v>
      </c>
      <c r="L289" s="81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81" t="str">
        <f t="shared" si="24"/>
        <v/>
      </c>
      <c r="P289" s="192">
        <v>1</v>
      </c>
      <c r="Q289" s="193" t="str">
        <f t="shared" si="25"/>
        <v>Update SC_Matieres set Obligatoire = 1 where ligne = 289 ;</v>
      </c>
    </row>
    <row r="290" spans="1:17" x14ac:dyDescent="0.25">
      <c r="A290" s="80">
        <v>290</v>
      </c>
      <c r="B290" s="81" t="s">
        <v>526</v>
      </c>
      <c r="C290" s="81" t="s">
        <v>811</v>
      </c>
      <c r="D290" s="81" t="s">
        <v>514</v>
      </c>
      <c r="E290" s="81" t="s">
        <v>295</v>
      </c>
      <c r="F290" s="80">
        <v>1055.68</v>
      </c>
      <c r="G290" s="81" t="s">
        <v>8</v>
      </c>
      <c r="I290" s="81" t="s">
        <v>579</v>
      </c>
      <c r="J290" s="81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80">
        <f t="shared" si="22"/>
        <v>290</v>
      </c>
      <c r="L290" s="81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81" t="str">
        <f t="shared" si="24"/>
        <v/>
      </c>
      <c r="P290" s="192">
        <v>1</v>
      </c>
      <c r="Q290" s="193" t="str">
        <f t="shared" si="25"/>
        <v>Update SC_Matieres set Obligatoire = 1 where ligne = 290 ;</v>
      </c>
    </row>
    <row r="291" spans="1:17" x14ac:dyDescent="0.25">
      <c r="A291" s="80">
        <v>291</v>
      </c>
      <c r="B291" s="81" t="s">
        <v>527</v>
      </c>
      <c r="C291" s="81" t="s">
        <v>812</v>
      </c>
      <c r="D291" s="81" t="s">
        <v>514</v>
      </c>
      <c r="E291" s="81" t="s">
        <v>295</v>
      </c>
      <c r="F291" s="80">
        <v>1309.92</v>
      </c>
      <c r="G291" s="81" t="s">
        <v>8</v>
      </c>
      <c r="H291" s="81" t="s">
        <v>354</v>
      </c>
      <c r="I291" s="81" t="s">
        <v>579</v>
      </c>
      <c r="J291" s="81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80">
        <f t="shared" si="22"/>
        <v>291</v>
      </c>
      <c r="L291" s="81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81" t="str">
        <f t="shared" si="24"/>
        <v/>
      </c>
      <c r="P291" s="192">
        <v>1</v>
      </c>
      <c r="Q291" s="193" t="str">
        <f t="shared" si="25"/>
        <v>Update SC_Matieres set Obligatoire = 1 where ligne = 291 ;</v>
      </c>
    </row>
    <row r="292" spans="1:17" x14ac:dyDescent="0.25">
      <c r="A292" s="80">
        <v>292</v>
      </c>
      <c r="B292" s="81" t="s">
        <v>528</v>
      </c>
      <c r="C292" s="81" t="s">
        <v>813</v>
      </c>
      <c r="D292" s="81" t="s">
        <v>514</v>
      </c>
      <c r="E292" s="81" t="s">
        <v>295</v>
      </c>
      <c r="F292" s="80">
        <v>1416</v>
      </c>
      <c r="G292" s="81" t="s">
        <v>8</v>
      </c>
      <c r="H292" s="81" t="s">
        <v>354</v>
      </c>
      <c r="I292" s="81" t="s">
        <v>579</v>
      </c>
      <c r="J292" s="81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80">
        <f t="shared" si="22"/>
        <v>292</v>
      </c>
      <c r="L292" s="81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81" t="str">
        <f t="shared" si="24"/>
        <v/>
      </c>
      <c r="P292" s="192">
        <v>1</v>
      </c>
      <c r="Q292" s="193" t="str">
        <f t="shared" si="25"/>
        <v>Update SC_Matieres set Obligatoire = 1 where ligne = 292 ;</v>
      </c>
    </row>
    <row r="293" spans="1:17" x14ac:dyDescent="0.25">
      <c r="A293" s="80">
        <v>293</v>
      </c>
      <c r="B293" s="81" t="s">
        <v>529</v>
      </c>
      <c r="C293" s="81" t="s">
        <v>814</v>
      </c>
      <c r="D293" s="81" t="s">
        <v>514</v>
      </c>
      <c r="E293" s="81" t="s">
        <v>295</v>
      </c>
      <c r="F293" s="80">
        <v>1670.24</v>
      </c>
      <c r="G293" s="81" t="s">
        <v>8</v>
      </c>
      <c r="H293" s="81" t="s">
        <v>354</v>
      </c>
      <c r="I293" s="81" t="s">
        <v>579</v>
      </c>
      <c r="J293" s="81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80">
        <f t="shared" si="22"/>
        <v>293</v>
      </c>
      <c r="L293" s="81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81" t="str">
        <f t="shared" si="24"/>
        <v/>
      </c>
      <c r="P293" s="192">
        <v>1</v>
      </c>
      <c r="Q293" s="193" t="str">
        <f t="shared" si="25"/>
        <v>Update SC_Matieres set Obligatoire = 1 where ligne = 293 ;</v>
      </c>
    </row>
    <row r="294" spans="1:17" x14ac:dyDescent="0.25">
      <c r="K294" s="80">
        <f t="shared" si="22"/>
        <v>0</v>
      </c>
      <c r="L294" s="81" t="str">
        <f t="shared" si="23"/>
        <v/>
      </c>
      <c r="M294" s="81" t="str">
        <f t="shared" si="24"/>
        <v>Update SC_Matieres set designation = '' where ligne =  ;</v>
      </c>
      <c r="P294" s="192">
        <v>0</v>
      </c>
      <c r="Q294" s="193" t="str">
        <f t="shared" si="25"/>
        <v/>
      </c>
    </row>
    <row r="295" spans="1:17" x14ac:dyDescent="0.25">
      <c r="A295" s="80">
        <v>295</v>
      </c>
      <c r="B295" s="100" t="s">
        <v>1456</v>
      </c>
      <c r="D295" s="81" t="s">
        <v>530</v>
      </c>
      <c r="E295" s="81" t="s">
        <v>531</v>
      </c>
      <c r="F295" s="80">
        <v>0.37119999999999997</v>
      </c>
      <c r="G295" s="81" t="s">
        <v>8</v>
      </c>
      <c r="H295" s="81" t="s">
        <v>354</v>
      </c>
      <c r="I295" s="81">
        <v>0.37119999999999997</v>
      </c>
      <c r="J295" s="81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80">
        <f t="shared" si="22"/>
        <v>295</v>
      </c>
      <c r="L295" s="81" t="str">
        <f t="shared" si="23"/>
        <v/>
      </c>
      <c r="M295" s="81" t="str">
        <f t="shared" si="24"/>
        <v>Update SC_Matieres set designation = 'VIS PENTURE' where ligne = 295 ;</v>
      </c>
      <c r="P295" s="192">
        <v>0</v>
      </c>
      <c r="Q295" s="193" t="str">
        <f t="shared" si="25"/>
        <v/>
      </c>
    </row>
    <row r="296" spans="1:17" x14ac:dyDescent="0.25">
      <c r="A296" s="80">
        <v>296</v>
      </c>
      <c r="B296" s="100" t="s">
        <v>1457</v>
      </c>
      <c r="D296" s="81" t="s">
        <v>530</v>
      </c>
      <c r="E296" s="81" t="s">
        <v>531</v>
      </c>
      <c r="F296" s="80">
        <v>0.11515</v>
      </c>
      <c r="G296" s="81" t="s">
        <v>8</v>
      </c>
      <c r="H296" s="81" t="s">
        <v>354</v>
      </c>
      <c r="I296" s="81">
        <v>0.11515</v>
      </c>
      <c r="J296" s="81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80">
        <f t="shared" si="22"/>
        <v>296</v>
      </c>
      <c r="L296" s="81" t="str">
        <f t="shared" si="23"/>
        <v/>
      </c>
      <c r="M296" s="81" t="str">
        <f t="shared" si="24"/>
        <v>Update SC_Matieres set designation = 'VIS INOX 50' where ligne = 296 ;</v>
      </c>
      <c r="P296" s="192">
        <v>0</v>
      </c>
      <c r="Q296" s="193" t="str">
        <f t="shared" si="25"/>
        <v/>
      </c>
    </row>
    <row r="297" spans="1:17" x14ac:dyDescent="0.25">
      <c r="A297" s="80">
        <v>297</v>
      </c>
      <c r="B297" s="100" t="s">
        <v>1458</v>
      </c>
      <c r="D297" s="81" t="s">
        <v>530</v>
      </c>
      <c r="E297" s="81" t="s">
        <v>531</v>
      </c>
      <c r="F297" s="80">
        <v>0.187</v>
      </c>
      <c r="G297" s="81" t="s">
        <v>8</v>
      </c>
      <c r="H297" s="81" t="s">
        <v>354</v>
      </c>
      <c r="I297" s="81">
        <v>0.187</v>
      </c>
      <c r="J297" s="81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80">
        <f t="shared" si="22"/>
        <v>297</v>
      </c>
      <c r="L297" s="81" t="str">
        <f t="shared" si="23"/>
        <v/>
      </c>
      <c r="M297" s="81" t="str">
        <f t="shared" si="24"/>
        <v>Update SC_Matieres set designation = 'VIS INOX 70' where ligne = 297 ;</v>
      </c>
      <c r="P297" s="192">
        <v>0</v>
      </c>
      <c r="Q297" s="193" t="str">
        <f t="shared" si="25"/>
        <v/>
      </c>
    </row>
    <row r="298" spans="1:17" x14ac:dyDescent="0.25">
      <c r="A298" s="80">
        <v>298</v>
      </c>
      <c r="B298" s="100" t="s">
        <v>1459</v>
      </c>
      <c r="D298" s="81" t="s">
        <v>530</v>
      </c>
      <c r="F298" s="80">
        <v>0.15</v>
      </c>
      <c r="G298" s="81" t="s">
        <v>8</v>
      </c>
      <c r="I298" s="81" t="s">
        <v>579</v>
      </c>
      <c r="J298" s="81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80">
        <f t="shared" si="22"/>
        <v>298</v>
      </c>
      <c r="L298" s="81" t="str">
        <f t="shared" si="23"/>
        <v/>
      </c>
      <c r="M298" s="81" t="str">
        <f t="shared" si="24"/>
        <v>Update SC_Matieres set designation = 'CLOUS INOX' where ligne = 298 ;</v>
      </c>
      <c r="P298" s="192">
        <v>0</v>
      </c>
      <c r="Q298" s="193" t="str">
        <f t="shared" si="25"/>
        <v/>
      </c>
    </row>
    <row r="299" spans="1:17" x14ac:dyDescent="0.25">
      <c r="A299" s="80">
        <v>299</v>
      </c>
      <c r="B299" s="100" t="s">
        <v>1460</v>
      </c>
      <c r="D299" s="81" t="s">
        <v>530</v>
      </c>
      <c r="F299" s="80">
        <v>0.6</v>
      </c>
      <c r="G299" s="81" t="s">
        <v>8</v>
      </c>
      <c r="H299" s="81" t="s">
        <v>354</v>
      </c>
      <c r="I299" s="81" t="s">
        <v>579</v>
      </c>
      <c r="J299" s="81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80">
        <f t="shared" si="22"/>
        <v>299</v>
      </c>
      <c r="L299" s="81" t="str">
        <f t="shared" si="23"/>
        <v/>
      </c>
      <c r="M299" s="81" t="str">
        <f t="shared" si="24"/>
        <v>Update SC_Matieres set designation = 'VIS INOX 6/100 SPÉCIALE' where ligne = 299 ;</v>
      </c>
      <c r="P299" s="192">
        <v>0</v>
      </c>
      <c r="Q299" s="193" t="str">
        <f t="shared" si="25"/>
        <v/>
      </c>
    </row>
    <row r="300" spans="1:17" x14ac:dyDescent="0.25">
      <c r="A300" s="80">
        <v>300</v>
      </c>
      <c r="B300" s="100" t="s">
        <v>1461</v>
      </c>
      <c r="D300" s="81" t="s">
        <v>530</v>
      </c>
      <c r="E300" s="81" t="s">
        <v>531</v>
      </c>
      <c r="F300" s="80">
        <v>0.39483333333333337</v>
      </c>
      <c r="G300" s="81" t="s">
        <v>8</v>
      </c>
      <c r="H300" s="81" t="s">
        <v>354</v>
      </c>
      <c r="I300" s="81">
        <v>0.39483333333333337</v>
      </c>
      <c r="J300" s="81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80">
        <f t="shared" si="22"/>
        <v>300</v>
      </c>
      <c r="L300" s="81" t="str">
        <f t="shared" si="23"/>
        <v/>
      </c>
      <c r="M300" s="81" t="str">
        <f t="shared" si="24"/>
        <v>Update SC_Matieres set designation = 'VIS INOX 100' where ligne = 300 ;</v>
      </c>
      <c r="P300" s="192">
        <v>0</v>
      </c>
      <c r="Q300" s="193" t="str">
        <f t="shared" si="25"/>
        <v/>
      </c>
    </row>
    <row r="301" spans="1:17" x14ac:dyDescent="0.25">
      <c r="A301" s="80">
        <v>301</v>
      </c>
      <c r="B301" s="100" t="s">
        <v>1462</v>
      </c>
      <c r="D301" s="81" t="s">
        <v>530</v>
      </c>
      <c r="E301" s="81" t="s">
        <v>531</v>
      </c>
      <c r="F301" s="80">
        <v>0.4738</v>
      </c>
      <c r="G301" s="81" t="s">
        <v>8</v>
      </c>
      <c r="H301" s="81" t="s">
        <v>354</v>
      </c>
      <c r="I301" s="81">
        <v>0.4738</v>
      </c>
      <c r="J301" s="81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80">
        <f t="shared" si="22"/>
        <v>301</v>
      </c>
      <c r="L301" s="81" t="str">
        <f t="shared" si="23"/>
        <v/>
      </c>
      <c r="M301" s="81" t="str">
        <f t="shared" si="24"/>
        <v>Update SC_Matieres set designation = 'VIS INOX 120' where ligne = 301 ;</v>
      </c>
      <c r="P301" s="192">
        <v>0</v>
      </c>
      <c r="Q301" s="193" t="str">
        <f t="shared" si="25"/>
        <v/>
      </c>
    </row>
    <row r="302" spans="1:17" x14ac:dyDescent="0.25">
      <c r="A302" s="80">
        <v>302</v>
      </c>
      <c r="B302" s="100" t="s">
        <v>1463</v>
      </c>
      <c r="D302" s="81" t="s">
        <v>273</v>
      </c>
      <c r="E302" s="81" t="s">
        <v>353</v>
      </c>
      <c r="F302" s="80">
        <v>0.75</v>
      </c>
      <c r="G302" s="81" t="s">
        <v>8</v>
      </c>
      <c r="H302" s="81" t="s">
        <v>354</v>
      </c>
      <c r="I302" s="81">
        <v>0.75</v>
      </c>
      <c r="J302" s="81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80">
        <f t="shared" si="22"/>
        <v>302</v>
      </c>
      <c r="L302" s="81" t="str">
        <f t="shared" si="23"/>
        <v/>
      </c>
      <c r="M302" s="81" t="str">
        <f t="shared" si="24"/>
        <v>Update SC_Matieres set designation = 'RÉDUCTION 50-40' where ligne = 302 ;</v>
      </c>
      <c r="P302" s="192">
        <v>0</v>
      </c>
      <c r="Q302" s="193" t="str">
        <f t="shared" si="25"/>
        <v/>
      </c>
    </row>
    <row r="303" spans="1:17" x14ac:dyDescent="0.25">
      <c r="A303" s="80">
        <v>303</v>
      </c>
      <c r="B303" s="100" t="s">
        <v>1464</v>
      </c>
      <c r="D303" s="81" t="s">
        <v>273</v>
      </c>
      <c r="E303" s="81" t="s">
        <v>353</v>
      </c>
      <c r="F303" s="80">
        <v>3.04</v>
      </c>
      <c r="G303" s="81" t="s">
        <v>8</v>
      </c>
      <c r="H303" s="81" t="s">
        <v>354</v>
      </c>
      <c r="I303" s="81">
        <v>3.04</v>
      </c>
      <c r="J303" s="81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80">
        <f t="shared" si="22"/>
        <v>303</v>
      </c>
      <c r="L303" s="81" t="str">
        <f t="shared" si="23"/>
        <v/>
      </c>
      <c r="M303" s="81" t="str">
        <f t="shared" si="24"/>
        <v>Update SC_Matieres set designation = 'RÉDUCTION 63-50' where ligne = 303 ;</v>
      </c>
      <c r="P303" s="192">
        <v>0</v>
      </c>
      <c r="Q303" s="193" t="str">
        <f t="shared" si="25"/>
        <v/>
      </c>
    </row>
    <row r="304" spans="1:17" x14ac:dyDescent="0.25">
      <c r="A304" s="80">
        <v>304</v>
      </c>
      <c r="B304" s="100" t="s">
        <v>1465</v>
      </c>
      <c r="D304" s="81" t="s">
        <v>273</v>
      </c>
      <c r="E304" s="81" t="s">
        <v>353</v>
      </c>
      <c r="F304" s="80">
        <v>3.04</v>
      </c>
      <c r="G304" s="81" t="s">
        <v>8</v>
      </c>
      <c r="H304" s="81" t="s">
        <v>354</v>
      </c>
      <c r="I304" s="81">
        <v>3.04</v>
      </c>
      <c r="J304" s="81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80">
        <f t="shared" si="22"/>
        <v>304</v>
      </c>
      <c r="L304" s="81" t="str">
        <f t="shared" si="23"/>
        <v/>
      </c>
      <c r="M304" s="81" t="str">
        <f t="shared" si="24"/>
        <v>Update SC_Matieres set designation = 'RÉDUCTION 100-50' where ligne = 304 ;</v>
      </c>
      <c r="P304" s="192">
        <v>0</v>
      </c>
      <c r="Q304" s="193" t="str">
        <f t="shared" si="25"/>
        <v/>
      </c>
    </row>
    <row r="305" spans="1:17" x14ac:dyDescent="0.25">
      <c r="A305" s="80">
        <v>305</v>
      </c>
      <c r="B305" s="100" t="s">
        <v>1466</v>
      </c>
      <c r="D305" s="81" t="s">
        <v>273</v>
      </c>
      <c r="E305" s="81" t="s">
        <v>353</v>
      </c>
      <c r="F305" s="80">
        <v>3.6</v>
      </c>
      <c r="G305" s="81" t="s">
        <v>8</v>
      </c>
      <c r="H305" s="81" t="s">
        <v>354</v>
      </c>
      <c r="I305" s="81">
        <v>3.6</v>
      </c>
      <c r="J305" s="81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80">
        <f t="shared" si="22"/>
        <v>305</v>
      </c>
      <c r="L305" s="81" t="str">
        <f t="shared" si="23"/>
        <v/>
      </c>
      <c r="M305" s="81" t="str">
        <f t="shared" si="24"/>
        <v>Update SC_Matieres set designation = 'RÉDUCTION 100-63' where ligne = 305 ;</v>
      </c>
      <c r="P305" s="192">
        <v>0</v>
      </c>
      <c r="Q305" s="193" t="str">
        <f t="shared" si="25"/>
        <v/>
      </c>
    </row>
    <row r="306" spans="1:17" x14ac:dyDescent="0.25">
      <c r="A306" s="80">
        <v>306</v>
      </c>
      <c r="B306" s="100" t="s">
        <v>1467</v>
      </c>
      <c r="D306" s="81" t="s">
        <v>273</v>
      </c>
      <c r="E306" s="81" t="s">
        <v>353</v>
      </c>
      <c r="F306" s="80">
        <v>3.21</v>
      </c>
      <c r="G306" s="81" t="s">
        <v>8</v>
      </c>
      <c r="H306" s="81" t="s">
        <v>354</v>
      </c>
      <c r="I306" s="81">
        <v>3.21</v>
      </c>
      <c r="J306" s="81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80">
        <f t="shared" si="22"/>
        <v>306</v>
      </c>
      <c r="L306" s="81" t="str">
        <f t="shared" si="23"/>
        <v/>
      </c>
      <c r="M306" s="81" t="str">
        <f t="shared" si="24"/>
        <v>Update SC_Matieres set designation = 'RÉDUCTION 100-80' where ligne = 306 ;</v>
      </c>
      <c r="P306" s="192">
        <v>0</v>
      </c>
      <c r="Q306" s="193" t="str">
        <f t="shared" si="25"/>
        <v/>
      </c>
    </row>
    <row r="307" spans="1:17" x14ac:dyDescent="0.25">
      <c r="A307" s="80">
        <v>307</v>
      </c>
      <c r="B307" s="100" t="s">
        <v>1468</v>
      </c>
      <c r="D307" s="81" t="s">
        <v>273</v>
      </c>
      <c r="E307" s="81" t="s">
        <v>353</v>
      </c>
      <c r="F307" s="80">
        <v>4.03</v>
      </c>
      <c r="G307" s="81" t="s">
        <v>8</v>
      </c>
      <c r="H307" s="81" t="s">
        <v>354</v>
      </c>
      <c r="I307" s="81">
        <v>4.03</v>
      </c>
      <c r="J307" s="81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80">
        <f t="shared" si="22"/>
        <v>307</v>
      </c>
      <c r="L307" s="81" t="str">
        <f t="shared" si="23"/>
        <v/>
      </c>
      <c r="M307" s="81" t="str">
        <f t="shared" si="24"/>
        <v>Update SC_Matieres set designation = 'RÉDUCTION 110-100' where ligne = 307 ;</v>
      </c>
      <c r="P307" s="192">
        <v>0</v>
      </c>
      <c r="Q307" s="193" t="str">
        <f t="shared" si="25"/>
        <v/>
      </c>
    </row>
    <row r="308" spans="1:17" x14ac:dyDescent="0.25">
      <c r="A308" s="80">
        <v>308</v>
      </c>
      <c r="B308" s="100" t="s">
        <v>1469</v>
      </c>
      <c r="D308" s="81" t="s">
        <v>533</v>
      </c>
      <c r="E308" s="81" t="s">
        <v>353</v>
      </c>
      <c r="F308" s="80">
        <v>10.98</v>
      </c>
      <c r="G308" s="81" t="s">
        <v>8</v>
      </c>
      <c r="H308" s="81" t="s">
        <v>354</v>
      </c>
      <c r="I308" s="81">
        <v>10.98</v>
      </c>
      <c r="J308" s="81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80">
        <f t="shared" si="22"/>
        <v>308</v>
      </c>
      <c r="L308" s="81" t="str">
        <f t="shared" si="23"/>
        <v/>
      </c>
      <c r="M308" s="81" t="str">
        <f t="shared" si="24"/>
        <v>Update SC_Matieres set designation = 'REGARD PLUVIALE BÉTON 25 X 25' where ligne = 308 ;</v>
      </c>
      <c r="P308" s="192">
        <v>0</v>
      </c>
      <c r="Q308" s="193" t="str">
        <f t="shared" si="25"/>
        <v/>
      </c>
    </row>
    <row r="309" spans="1:17" x14ac:dyDescent="0.25">
      <c r="A309" s="80">
        <v>309</v>
      </c>
      <c r="B309" s="100" t="s">
        <v>1361</v>
      </c>
      <c r="D309" s="81" t="s">
        <v>533</v>
      </c>
      <c r="E309" s="81" t="s">
        <v>353</v>
      </c>
      <c r="F309" s="80">
        <v>8.93</v>
      </c>
      <c r="G309" s="81" t="s">
        <v>8</v>
      </c>
      <c r="H309" s="81" t="s">
        <v>354</v>
      </c>
      <c r="I309" s="81">
        <v>8.93</v>
      </c>
      <c r="J309" s="81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80">
        <f t="shared" si="22"/>
        <v>309</v>
      </c>
      <c r="L309" s="81" t="str">
        <f t="shared" si="23"/>
        <v/>
      </c>
      <c r="M309" s="81" t="str">
        <f t="shared" si="24"/>
        <v>Update SC_Matieres set designation = 'REHAUSSE BÉTON 25 X 25' where ligne = 309 ;</v>
      </c>
      <c r="P309" s="192">
        <v>0</v>
      </c>
      <c r="Q309" s="193" t="str">
        <f t="shared" si="25"/>
        <v/>
      </c>
    </row>
    <row r="310" spans="1:17" x14ac:dyDescent="0.25">
      <c r="A310" s="80">
        <v>310</v>
      </c>
      <c r="B310" s="100" t="s">
        <v>1470</v>
      </c>
      <c r="D310" s="81" t="s">
        <v>533</v>
      </c>
      <c r="E310" s="81" t="s">
        <v>353</v>
      </c>
      <c r="F310" s="80">
        <v>4.2</v>
      </c>
      <c r="G310" s="81" t="s">
        <v>8</v>
      </c>
      <c r="H310" s="81" t="s">
        <v>354</v>
      </c>
      <c r="I310" s="81">
        <v>4.2</v>
      </c>
      <c r="J310" s="81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80">
        <f t="shared" ref="K310:K373" si="27">A310</f>
        <v>310</v>
      </c>
      <c r="L310" s="81" t="str">
        <f t="shared" si="23"/>
        <v/>
      </c>
      <c r="M310" s="81" t="str">
        <f t="shared" si="24"/>
        <v>Update SC_Matieres set designation = 'COUVERCLE POUR BOITE PLUVIALE BÉTON 25 X 25' where ligne = 310 ;</v>
      </c>
      <c r="P310" s="192">
        <v>0</v>
      </c>
      <c r="Q310" s="193" t="str">
        <f t="shared" si="25"/>
        <v/>
      </c>
    </row>
    <row r="311" spans="1:17" x14ac:dyDescent="0.25">
      <c r="A311" s="80">
        <v>311</v>
      </c>
      <c r="B311" s="100" t="s">
        <v>1471</v>
      </c>
      <c r="D311" s="81" t="s">
        <v>533</v>
      </c>
      <c r="E311" s="81" t="s">
        <v>353</v>
      </c>
      <c r="F311" s="80">
        <v>13.28</v>
      </c>
      <c r="G311" s="81" t="s">
        <v>8</v>
      </c>
      <c r="H311" s="81" t="s">
        <v>354</v>
      </c>
      <c r="I311" s="81">
        <v>13.28</v>
      </c>
      <c r="J311" s="81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80">
        <f t="shared" si="27"/>
        <v>311</v>
      </c>
      <c r="L311" s="81" t="str">
        <f t="shared" si="23"/>
        <v/>
      </c>
      <c r="M311" s="81" t="str">
        <f t="shared" si="24"/>
        <v>Update SC_Matieres set designation = 'REGARD BÉTON FLASQUE PLASTIQUE 30 X30' where ligne = 311 ;</v>
      </c>
      <c r="P311" s="192">
        <v>0</v>
      </c>
      <c r="Q311" s="193" t="str">
        <f t="shared" si="25"/>
        <v/>
      </c>
    </row>
    <row r="312" spans="1:17" x14ac:dyDescent="0.25">
      <c r="A312" s="80">
        <v>312</v>
      </c>
      <c r="B312" s="100" t="s">
        <v>1472</v>
      </c>
      <c r="D312" s="81" t="s">
        <v>533</v>
      </c>
      <c r="E312" s="81" t="s">
        <v>353</v>
      </c>
      <c r="F312" s="80">
        <v>4.8</v>
      </c>
      <c r="G312" s="81" t="s">
        <v>8</v>
      </c>
      <c r="H312" s="81" t="s">
        <v>354</v>
      </c>
      <c r="I312" s="81">
        <v>4.8</v>
      </c>
      <c r="J312" s="81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80">
        <f t="shared" si="27"/>
        <v>312</v>
      </c>
      <c r="L312" s="81" t="str">
        <f t="shared" si="23"/>
        <v/>
      </c>
      <c r="M312" s="81" t="str">
        <f t="shared" si="24"/>
        <v>Update SC_Matieres set designation = 'COUVERCLE PR BOITE PLUVIALE 30 X30' where ligne = 312 ;</v>
      </c>
      <c r="P312" s="192">
        <v>0</v>
      </c>
      <c r="Q312" s="193" t="str">
        <f t="shared" si="25"/>
        <v/>
      </c>
    </row>
    <row r="313" spans="1:17" x14ac:dyDescent="0.25">
      <c r="A313" s="80">
        <v>313</v>
      </c>
      <c r="B313" s="100" t="s">
        <v>534</v>
      </c>
      <c r="C313" s="81" t="s">
        <v>1151</v>
      </c>
      <c r="D313" s="81" t="s">
        <v>535</v>
      </c>
      <c r="E313" s="81" t="s">
        <v>295</v>
      </c>
      <c r="F313" s="80">
        <v>177.23</v>
      </c>
      <c r="G313" s="81" t="s">
        <v>8</v>
      </c>
      <c r="H313" s="81" t="s">
        <v>354</v>
      </c>
      <c r="I313" s="81" t="s">
        <v>579</v>
      </c>
      <c r="J313" s="81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80">
        <f t="shared" si="27"/>
        <v>313</v>
      </c>
      <c r="L313" s="81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81" t="str">
        <f t="shared" si="24"/>
        <v/>
      </c>
      <c r="P313" s="192">
        <v>1</v>
      </c>
      <c r="Q313" s="193" t="str">
        <f t="shared" si="25"/>
        <v>Update SC_Matieres set Obligatoire = 1 where ligne = 313 ;</v>
      </c>
    </row>
    <row r="314" spans="1:17" x14ac:dyDescent="0.25">
      <c r="A314" s="80">
        <v>314</v>
      </c>
      <c r="B314" s="100" t="s">
        <v>536</v>
      </c>
      <c r="C314" s="81" t="s">
        <v>833</v>
      </c>
      <c r="D314" s="81" t="s">
        <v>535</v>
      </c>
      <c r="E314" s="81" t="s">
        <v>295</v>
      </c>
      <c r="F314" s="80">
        <v>20</v>
      </c>
      <c r="G314" s="81" t="s">
        <v>8</v>
      </c>
      <c r="H314" s="81" t="s">
        <v>354</v>
      </c>
      <c r="I314" s="81" t="s">
        <v>579</v>
      </c>
      <c r="J314" s="81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80">
        <f t="shared" si="27"/>
        <v>314</v>
      </c>
      <c r="L314" s="81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81" t="str">
        <f t="shared" si="24"/>
        <v/>
      </c>
      <c r="P314" s="192">
        <v>0</v>
      </c>
      <c r="Q314" s="193" t="str">
        <f t="shared" si="25"/>
        <v>Update SC_Matieres set Obligatoire = 0 where ligne = 314 ;</v>
      </c>
    </row>
    <row r="315" spans="1:17" x14ac:dyDescent="0.25">
      <c r="A315" s="80">
        <v>315</v>
      </c>
      <c r="B315" s="100" t="s">
        <v>537</v>
      </c>
      <c r="C315" s="81" t="s">
        <v>832</v>
      </c>
      <c r="D315" s="81" t="s">
        <v>535</v>
      </c>
      <c r="E315" s="81" t="s">
        <v>295</v>
      </c>
      <c r="F315" s="80">
        <v>30</v>
      </c>
      <c r="G315" s="81" t="s">
        <v>8</v>
      </c>
      <c r="H315" s="81" t="s">
        <v>354</v>
      </c>
      <c r="I315" s="81" t="s">
        <v>579</v>
      </c>
      <c r="J315" s="81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80">
        <f t="shared" si="27"/>
        <v>315</v>
      </c>
      <c r="L315" s="81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81" t="str">
        <f t="shared" si="24"/>
        <v/>
      </c>
      <c r="P315" s="192">
        <v>0</v>
      </c>
      <c r="Q315" s="193" t="str">
        <f t="shared" si="25"/>
        <v>Update SC_Matieres set Obligatoire = 0 where ligne = 315 ;</v>
      </c>
    </row>
    <row r="316" spans="1:17" x14ac:dyDescent="0.25">
      <c r="A316" s="80">
        <v>316</v>
      </c>
      <c r="B316" s="100" t="s">
        <v>538</v>
      </c>
      <c r="C316" s="81" t="s">
        <v>834</v>
      </c>
      <c r="D316" s="81" t="s">
        <v>535</v>
      </c>
      <c r="E316" s="81" t="s">
        <v>295</v>
      </c>
      <c r="F316" s="80">
        <v>34.200000000000003</v>
      </c>
      <c r="G316" s="81" t="s">
        <v>8</v>
      </c>
      <c r="H316" s="81" t="s">
        <v>354</v>
      </c>
      <c r="I316" s="81" t="s">
        <v>579</v>
      </c>
      <c r="J316" s="81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80">
        <f t="shared" si="27"/>
        <v>316</v>
      </c>
      <c r="L316" s="81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81" t="str">
        <f t="shared" si="24"/>
        <v/>
      </c>
      <c r="P316" s="192">
        <v>0</v>
      </c>
      <c r="Q316" s="193" t="str">
        <f t="shared" si="25"/>
        <v>Update SC_Matieres set Obligatoire = 0 where ligne = 316 ;</v>
      </c>
    </row>
    <row r="317" spans="1:17" x14ac:dyDescent="0.25">
      <c r="A317" s="80">
        <v>317</v>
      </c>
      <c r="B317" s="100" t="s">
        <v>539</v>
      </c>
      <c r="C317" s="81" t="s">
        <v>835</v>
      </c>
      <c r="D317" s="81" t="s">
        <v>535</v>
      </c>
      <c r="E317" s="81" t="s">
        <v>295</v>
      </c>
      <c r="F317" s="80">
        <v>36</v>
      </c>
      <c r="G317" s="81" t="s">
        <v>8</v>
      </c>
      <c r="H317" s="81" t="s">
        <v>354</v>
      </c>
      <c r="I317" s="81" t="s">
        <v>579</v>
      </c>
      <c r="J317" s="81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80">
        <f t="shared" si="27"/>
        <v>317</v>
      </c>
      <c r="L317" s="81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81" t="str">
        <f t="shared" si="24"/>
        <v/>
      </c>
      <c r="P317" s="192">
        <v>0</v>
      </c>
      <c r="Q317" s="193" t="str">
        <f t="shared" si="25"/>
        <v>Update SC_Matieres set Obligatoire = 0 where ligne = 317 ;</v>
      </c>
    </row>
    <row r="318" spans="1:17" x14ac:dyDescent="0.25">
      <c r="A318" s="80">
        <v>318</v>
      </c>
      <c r="B318" s="100" t="s">
        <v>540</v>
      </c>
      <c r="C318" s="81" t="s">
        <v>831</v>
      </c>
      <c r="D318" s="81" t="s">
        <v>535</v>
      </c>
      <c r="E318" s="81" t="s">
        <v>295</v>
      </c>
      <c r="F318" s="80">
        <v>37.5</v>
      </c>
      <c r="G318" s="81" t="s">
        <v>8</v>
      </c>
      <c r="H318" s="81" t="s">
        <v>354</v>
      </c>
      <c r="I318" s="81" t="s">
        <v>579</v>
      </c>
      <c r="J318" s="81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80">
        <f t="shared" si="27"/>
        <v>318</v>
      </c>
      <c r="L318" s="81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81" t="str">
        <f t="shared" si="24"/>
        <v/>
      </c>
      <c r="P318" s="192">
        <v>0</v>
      </c>
      <c r="Q318" s="193" t="str">
        <f t="shared" si="25"/>
        <v>Update SC_Matieres set Obligatoire = 0 where ligne = 318 ;</v>
      </c>
    </row>
    <row r="319" spans="1:17" x14ac:dyDescent="0.25">
      <c r="A319" s="80">
        <v>319</v>
      </c>
      <c r="B319" s="100" t="s">
        <v>541</v>
      </c>
      <c r="C319" s="81" t="s">
        <v>829</v>
      </c>
      <c r="D319" s="81" t="s">
        <v>535</v>
      </c>
      <c r="E319" s="81" t="s">
        <v>295</v>
      </c>
      <c r="F319" s="80">
        <v>50</v>
      </c>
      <c r="G319" s="81" t="s">
        <v>8</v>
      </c>
      <c r="H319" s="81" t="s">
        <v>354</v>
      </c>
      <c r="I319" s="81" t="s">
        <v>579</v>
      </c>
      <c r="J319" s="81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80">
        <f t="shared" si="27"/>
        <v>319</v>
      </c>
      <c r="L319" s="81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81" t="str">
        <f t="shared" si="24"/>
        <v/>
      </c>
      <c r="P319" s="192">
        <v>0</v>
      </c>
      <c r="Q319" s="193" t="str">
        <f t="shared" si="25"/>
        <v>Update SC_Matieres set Obligatoire = 0 where ligne = 319 ;</v>
      </c>
    </row>
    <row r="320" spans="1:17" x14ac:dyDescent="0.25">
      <c r="A320" s="80">
        <v>320</v>
      </c>
      <c r="B320" s="100" t="s">
        <v>542</v>
      </c>
      <c r="C320" s="81" t="s">
        <v>830</v>
      </c>
      <c r="D320" s="81" t="s">
        <v>535</v>
      </c>
      <c r="E320" s="81" t="s">
        <v>295</v>
      </c>
      <c r="F320" s="80">
        <v>50</v>
      </c>
      <c r="G320" s="81" t="s">
        <v>8</v>
      </c>
      <c r="H320" s="81" t="s">
        <v>354</v>
      </c>
      <c r="I320" s="81" t="s">
        <v>579</v>
      </c>
      <c r="J320" s="81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80">
        <f t="shared" si="27"/>
        <v>320</v>
      </c>
      <c r="L320" s="81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81" t="str">
        <f t="shared" si="24"/>
        <v/>
      </c>
      <c r="P320" s="192">
        <v>0</v>
      </c>
      <c r="Q320" s="193" t="str">
        <f t="shared" si="25"/>
        <v>Update SC_Matieres set Obligatoire = 0 where ligne = 320 ;</v>
      </c>
    </row>
    <row r="321" spans="1:17" x14ac:dyDescent="0.25">
      <c r="A321" s="80">
        <v>321</v>
      </c>
      <c r="B321" s="100" t="s">
        <v>543</v>
      </c>
      <c r="C321" s="81" t="s">
        <v>837</v>
      </c>
      <c r="D321" s="81" t="s">
        <v>535</v>
      </c>
      <c r="E321" s="81" t="s">
        <v>295</v>
      </c>
      <c r="F321" s="80">
        <v>66</v>
      </c>
      <c r="G321" s="81" t="s">
        <v>8</v>
      </c>
      <c r="H321" s="81" t="s">
        <v>354</v>
      </c>
      <c r="I321" s="81" t="s">
        <v>579</v>
      </c>
      <c r="J321" s="81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80">
        <f t="shared" si="27"/>
        <v>321</v>
      </c>
      <c r="L321" s="81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81" t="str">
        <f t="shared" si="24"/>
        <v/>
      </c>
      <c r="P321" s="192">
        <v>0</v>
      </c>
      <c r="Q321" s="193" t="str">
        <f t="shared" si="25"/>
        <v>Update SC_Matieres set Obligatoire = 0 where ligne = 321 ;</v>
      </c>
    </row>
    <row r="322" spans="1:17" x14ac:dyDescent="0.25">
      <c r="A322" s="80">
        <v>322</v>
      </c>
      <c r="B322" s="100" t="s">
        <v>544</v>
      </c>
      <c r="C322" s="81" t="s">
        <v>836</v>
      </c>
      <c r="D322" s="81" t="s">
        <v>535</v>
      </c>
      <c r="E322" s="81" t="s">
        <v>295</v>
      </c>
      <c r="F322" s="80">
        <v>91.8</v>
      </c>
      <c r="G322" s="81" t="s">
        <v>8</v>
      </c>
      <c r="H322" s="81" t="s">
        <v>354</v>
      </c>
      <c r="I322" s="81" t="s">
        <v>579</v>
      </c>
      <c r="J322" s="81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80">
        <f t="shared" si="27"/>
        <v>322</v>
      </c>
      <c r="L322" s="81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81" t="str">
        <f t="shared" si="24"/>
        <v/>
      </c>
      <c r="P322" s="192">
        <v>0</v>
      </c>
      <c r="Q322" s="193" t="str">
        <f t="shared" si="25"/>
        <v>Update SC_Matieres set Obligatoire = 0 where ligne = 322 ;</v>
      </c>
    </row>
    <row r="323" spans="1:17" x14ac:dyDescent="0.25">
      <c r="A323" s="80">
        <v>323</v>
      </c>
      <c r="B323" s="100" t="s">
        <v>545</v>
      </c>
      <c r="C323" s="81" t="s">
        <v>839</v>
      </c>
      <c r="D323" s="81" t="s">
        <v>535</v>
      </c>
      <c r="E323" s="81" t="s">
        <v>295</v>
      </c>
      <c r="F323" s="80">
        <v>99</v>
      </c>
      <c r="G323" s="81" t="s">
        <v>8</v>
      </c>
      <c r="H323" s="81" t="s">
        <v>354</v>
      </c>
      <c r="I323" s="81" t="s">
        <v>579</v>
      </c>
      <c r="J323" s="81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80">
        <f t="shared" si="27"/>
        <v>323</v>
      </c>
      <c r="L323" s="81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81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192">
        <v>0</v>
      </c>
      <c r="Q323" s="193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25">
      <c r="A324" s="80">
        <v>324</v>
      </c>
      <c r="B324" s="100" t="s">
        <v>546</v>
      </c>
      <c r="C324" s="81" t="s">
        <v>828</v>
      </c>
      <c r="D324" s="81" t="s">
        <v>535</v>
      </c>
      <c r="E324" s="81" t="s">
        <v>295</v>
      </c>
      <c r="F324" s="80">
        <v>112.15</v>
      </c>
      <c r="G324" s="81" t="s">
        <v>8</v>
      </c>
      <c r="H324" s="81" t="s">
        <v>354</v>
      </c>
      <c r="I324" s="81" t="s">
        <v>579</v>
      </c>
      <c r="J324" s="81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80">
        <f t="shared" si="27"/>
        <v>324</v>
      </c>
      <c r="L324" s="81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81" t="str">
        <f t="shared" si="29"/>
        <v/>
      </c>
      <c r="P324" s="192">
        <v>1</v>
      </c>
      <c r="Q324" s="193" t="str">
        <f t="shared" si="30"/>
        <v>Update SC_Matieres set Obligatoire = 1 where ligne = 324 ;</v>
      </c>
    </row>
    <row r="325" spans="1:17" x14ac:dyDescent="0.25">
      <c r="A325" s="80">
        <v>325</v>
      </c>
      <c r="B325" s="100" t="s">
        <v>1473</v>
      </c>
      <c r="C325" s="81" t="s">
        <v>828</v>
      </c>
      <c r="D325" s="81" t="s">
        <v>535</v>
      </c>
      <c r="E325" s="81" t="s">
        <v>295</v>
      </c>
      <c r="F325" s="80">
        <v>112.15</v>
      </c>
      <c r="G325" s="81" t="s">
        <v>8</v>
      </c>
      <c r="H325" s="81" t="s">
        <v>354</v>
      </c>
      <c r="I325" s="81" t="s">
        <v>579</v>
      </c>
      <c r="J325" s="81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80">
        <f t="shared" si="27"/>
        <v>325</v>
      </c>
      <c r="L325" s="81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81" t="str">
        <f t="shared" si="29"/>
        <v/>
      </c>
      <c r="P325" s="192">
        <v>0</v>
      </c>
      <c r="Q325" s="193" t="str">
        <f t="shared" si="30"/>
        <v>Update SC_Matieres set Obligatoire = 0 where ligne = 325 ;</v>
      </c>
    </row>
    <row r="326" spans="1:17" x14ac:dyDescent="0.25">
      <c r="A326" s="80">
        <v>326</v>
      </c>
      <c r="B326" s="100" t="s">
        <v>547</v>
      </c>
      <c r="D326" s="81" t="s">
        <v>535</v>
      </c>
      <c r="E326" s="81" t="s">
        <v>295</v>
      </c>
      <c r="F326" s="80">
        <v>121.1</v>
      </c>
      <c r="G326" s="81" t="s">
        <v>8</v>
      </c>
      <c r="H326" s="81" t="s">
        <v>354</v>
      </c>
      <c r="I326" s="81" t="s">
        <v>579</v>
      </c>
      <c r="J326" s="81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80">
        <f t="shared" si="27"/>
        <v>326</v>
      </c>
      <c r="L326" s="81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81" t="str">
        <f t="shared" si="29"/>
        <v/>
      </c>
      <c r="P326" s="192">
        <v>1</v>
      </c>
      <c r="Q326" s="193" t="str">
        <f t="shared" si="30"/>
        <v>Update SC_Matieres set Obligatoire = 1 where ligne = 326 ;</v>
      </c>
    </row>
    <row r="327" spans="1:17" x14ac:dyDescent="0.25">
      <c r="A327" s="80">
        <v>327</v>
      </c>
      <c r="B327" s="100" t="s">
        <v>1474</v>
      </c>
      <c r="C327" s="81" t="s">
        <v>838</v>
      </c>
      <c r="D327" s="81" t="s">
        <v>535</v>
      </c>
      <c r="E327" s="81" t="s">
        <v>295</v>
      </c>
      <c r="F327" s="80">
        <v>120.5</v>
      </c>
      <c r="G327" s="81" t="s">
        <v>8</v>
      </c>
      <c r="H327" s="81" t="s">
        <v>354</v>
      </c>
      <c r="I327" s="81" t="s">
        <v>579</v>
      </c>
      <c r="J327" s="81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80">
        <f t="shared" si="27"/>
        <v>327</v>
      </c>
      <c r="L327" s="81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81" t="str">
        <f t="shared" si="29"/>
        <v/>
      </c>
      <c r="P327" s="192">
        <v>1</v>
      </c>
      <c r="Q327" s="193" t="str">
        <f t="shared" si="30"/>
        <v>Update SC_Matieres set Obligatoire = 1 where ligne = 327 ;</v>
      </c>
    </row>
    <row r="328" spans="1:17" x14ac:dyDescent="0.25">
      <c r="A328" s="80">
        <v>328</v>
      </c>
      <c r="B328" s="100" t="s">
        <v>548</v>
      </c>
      <c r="D328" s="81" t="s">
        <v>535</v>
      </c>
      <c r="E328" s="81" t="s">
        <v>295</v>
      </c>
      <c r="F328" s="80">
        <v>158.16999999999999</v>
      </c>
      <c r="G328" s="81" t="s">
        <v>8</v>
      </c>
      <c r="H328" s="81" t="s">
        <v>354</v>
      </c>
      <c r="I328" s="81" t="s">
        <v>579</v>
      </c>
      <c r="J328" s="81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80">
        <f t="shared" si="27"/>
        <v>328</v>
      </c>
      <c r="L328" s="81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81" t="str">
        <f t="shared" si="29"/>
        <v/>
      </c>
      <c r="P328" s="192">
        <v>1</v>
      </c>
      <c r="Q328" s="193" t="str">
        <f t="shared" si="30"/>
        <v>Update SC_Matieres set Obligatoire = 1 where ligne = 328 ;</v>
      </c>
    </row>
    <row r="329" spans="1:17" x14ac:dyDescent="0.25">
      <c r="A329" s="80">
        <v>329</v>
      </c>
      <c r="B329" s="100" t="s">
        <v>332</v>
      </c>
      <c r="C329" s="81" t="s">
        <v>825</v>
      </c>
      <c r="D329" s="81" t="s">
        <v>535</v>
      </c>
      <c r="E329" s="81" t="s">
        <v>295</v>
      </c>
      <c r="F329" s="80">
        <v>164.33</v>
      </c>
      <c r="G329" s="81" t="s">
        <v>8</v>
      </c>
      <c r="H329" s="81" t="s">
        <v>354</v>
      </c>
      <c r="I329" s="81" t="s">
        <v>579</v>
      </c>
      <c r="J329" s="81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80">
        <f t="shared" si="27"/>
        <v>329</v>
      </c>
      <c r="L329" s="81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81" t="str">
        <f t="shared" si="29"/>
        <v/>
      </c>
      <c r="P329" s="192">
        <v>1</v>
      </c>
      <c r="Q329" s="193" t="str">
        <f t="shared" si="30"/>
        <v>Update SC_Matieres set Obligatoire = 1 where ligne = 329 ;</v>
      </c>
    </row>
    <row r="330" spans="1:17" x14ac:dyDescent="0.25">
      <c r="A330" s="80">
        <v>330</v>
      </c>
      <c r="B330" s="100" t="s">
        <v>1475</v>
      </c>
      <c r="C330" s="81" t="s">
        <v>825</v>
      </c>
      <c r="D330" s="81" t="s">
        <v>535</v>
      </c>
      <c r="E330" s="81" t="s">
        <v>295</v>
      </c>
      <c r="F330" s="80">
        <v>164.33</v>
      </c>
      <c r="G330" s="81" t="s">
        <v>8</v>
      </c>
      <c r="H330" s="81" t="s">
        <v>354</v>
      </c>
      <c r="I330" s="81" t="s">
        <v>579</v>
      </c>
      <c r="J330" s="81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80">
        <f t="shared" si="27"/>
        <v>330</v>
      </c>
      <c r="L330" s="81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81" t="str">
        <f t="shared" si="29"/>
        <v/>
      </c>
      <c r="P330" s="192">
        <v>0</v>
      </c>
      <c r="Q330" s="193" t="str">
        <f t="shared" si="30"/>
        <v>Update SC_Matieres set Obligatoire = 0 where ligne = 330 ;</v>
      </c>
    </row>
    <row r="331" spans="1:17" x14ac:dyDescent="0.25">
      <c r="A331" s="80">
        <v>331</v>
      </c>
      <c r="B331" s="100" t="s">
        <v>549</v>
      </c>
      <c r="D331" s="81" t="s">
        <v>535</v>
      </c>
      <c r="E331" s="81" t="s">
        <v>295</v>
      </c>
      <c r="F331" s="80">
        <v>167.08</v>
      </c>
      <c r="G331" s="81" t="s">
        <v>8</v>
      </c>
      <c r="H331" s="81" t="s">
        <v>354</v>
      </c>
      <c r="I331" s="81" t="s">
        <v>579</v>
      </c>
      <c r="J331" s="81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80">
        <f t="shared" si="27"/>
        <v>331</v>
      </c>
      <c r="L331" s="81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81" t="str">
        <f t="shared" si="29"/>
        <v/>
      </c>
      <c r="P331" s="192">
        <v>1</v>
      </c>
      <c r="Q331" s="193" t="str">
        <f t="shared" si="30"/>
        <v>Update SC_Matieres set Obligatoire = 1 where ligne = 331 ;</v>
      </c>
    </row>
    <row r="332" spans="1:17" x14ac:dyDescent="0.25">
      <c r="A332" s="80">
        <v>332</v>
      </c>
      <c r="B332" s="100" t="s">
        <v>550</v>
      </c>
      <c r="C332" s="81" t="s">
        <v>826</v>
      </c>
      <c r="D332" s="81" t="s">
        <v>535</v>
      </c>
      <c r="E332" s="81" t="s">
        <v>295</v>
      </c>
      <c r="F332" s="80">
        <v>167.89</v>
      </c>
      <c r="G332" s="81" t="s">
        <v>8</v>
      </c>
      <c r="H332" s="81" t="s">
        <v>354</v>
      </c>
      <c r="I332" s="81" t="s">
        <v>579</v>
      </c>
      <c r="J332" s="81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80">
        <f t="shared" si="27"/>
        <v>332</v>
      </c>
      <c r="L332" s="81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81" t="str">
        <f t="shared" si="29"/>
        <v/>
      </c>
      <c r="P332" s="192">
        <v>1</v>
      </c>
      <c r="Q332" s="193" t="str">
        <f t="shared" si="30"/>
        <v>Update SC_Matieres set Obligatoire = 1 where ligne = 332 ;</v>
      </c>
    </row>
    <row r="333" spans="1:17" x14ac:dyDescent="0.25">
      <c r="A333" s="80">
        <v>333</v>
      </c>
      <c r="B333" s="100" t="s">
        <v>1476</v>
      </c>
      <c r="C333" s="81" t="s">
        <v>827</v>
      </c>
      <c r="D333" s="81" t="s">
        <v>535</v>
      </c>
      <c r="E333" s="81" t="s">
        <v>295</v>
      </c>
      <c r="F333" s="80">
        <v>174.48</v>
      </c>
      <c r="G333" s="81" t="s">
        <v>8</v>
      </c>
      <c r="H333" s="81" t="s">
        <v>354</v>
      </c>
      <c r="I333" s="81" t="s">
        <v>579</v>
      </c>
      <c r="J333" s="81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80">
        <f t="shared" si="27"/>
        <v>333</v>
      </c>
      <c r="L333" s="81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81" t="str">
        <f t="shared" si="29"/>
        <v/>
      </c>
      <c r="P333" s="192">
        <v>1</v>
      </c>
      <c r="Q333" s="193" t="str">
        <f t="shared" si="30"/>
        <v>Update SC_Matieres set Obligatoire = 1 where ligne = 333 ;</v>
      </c>
    </row>
    <row r="334" spans="1:17" x14ac:dyDescent="0.25">
      <c r="A334" s="80">
        <v>334</v>
      </c>
      <c r="B334" s="100" t="s">
        <v>551</v>
      </c>
      <c r="C334" s="81" t="s">
        <v>823</v>
      </c>
      <c r="D334" s="81" t="s">
        <v>503</v>
      </c>
      <c r="E334" s="81" t="s">
        <v>295</v>
      </c>
      <c r="F334" s="80">
        <v>494.11</v>
      </c>
      <c r="G334" s="81" t="s">
        <v>8</v>
      </c>
      <c r="H334" s="81" t="s">
        <v>354</v>
      </c>
      <c r="I334" s="81" t="s">
        <v>579</v>
      </c>
      <c r="J334" s="81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80">
        <f t="shared" si="27"/>
        <v>334</v>
      </c>
      <c r="L334" s="81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81" t="str">
        <f t="shared" si="29"/>
        <v/>
      </c>
      <c r="P334" s="192">
        <v>1</v>
      </c>
      <c r="Q334" s="193" t="str">
        <f t="shared" si="30"/>
        <v>Update SC_Matieres set Obligatoire = 1 where ligne = 334 ;</v>
      </c>
    </row>
    <row r="335" spans="1:17" x14ac:dyDescent="0.25">
      <c r="A335" s="80">
        <v>335</v>
      </c>
      <c r="B335" s="100" t="s">
        <v>552</v>
      </c>
      <c r="C335" s="81" t="s">
        <v>824</v>
      </c>
      <c r="D335" s="81" t="s">
        <v>503</v>
      </c>
      <c r="E335" s="81" t="s">
        <v>295</v>
      </c>
      <c r="F335" s="80">
        <v>520.05999999999995</v>
      </c>
      <c r="G335" s="81" t="s">
        <v>8</v>
      </c>
      <c r="H335" s="81" t="s">
        <v>354</v>
      </c>
      <c r="I335" s="81" t="s">
        <v>579</v>
      </c>
      <c r="J335" s="81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80">
        <f t="shared" si="27"/>
        <v>335</v>
      </c>
      <c r="L335" s="81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81" t="str">
        <f t="shared" si="29"/>
        <v/>
      </c>
      <c r="P335" s="192">
        <v>1</v>
      </c>
      <c r="Q335" s="193" t="str">
        <f t="shared" si="30"/>
        <v>Update SC_Matieres set Obligatoire = 1 where ligne = 335 ;</v>
      </c>
    </row>
    <row r="336" spans="1:17" x14ac:dyDescent="0.25">
      <c r="A336" s="80">
        <v>336</v>
      </c>
      <c r="B336" s="81" t="s">
        <v>553</v>
      </c>
      <c r="C336" s="81" t="s">
        <v>553</v>
      </c>
      <c r="D336" s="81" t="s">
        <v>554</v>
      </c>
      <c r="E336" s="81" t="s">
        <v>295</v>
      </c>
      <c r="F336" s="80">
        <v>879</v>
      </c>
      <c r="G336" s="81" t="s">
        <v>8</v>
      </c>
      <c r="H336" s="81" t="s">
        <v>354</v>
      </c>
      <c r="I336" s="81" t="s">
        <v>579</v>
      </c>
      <c r="J336" s="81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80">
        <f t="shared" si="27"/>
        <v>336</v>
      </c>
      <c r="L336" s="81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81" t="str">
        <f t="shared" si="29"/>
        <v/>
      </c>
      <c r="P336" s="192">
        <v>1</v>
      </c>
      <c r="Q336" s="193" t="str">
        <f t="shared" si="30"/>
        <v>Update SC_Matieres set Obligatoire = 1 where ligne = 336 ;</v>
      </c>
    </row>
    <row r="337" spans="1:17" x14ac:dyDescent="0.25">
      <c r="A337" s="80">
        <v>337</v>
      </c>
      <c r="B337" s="81" t="s">
        <v>555</v>
      </c>
      <c r="C337" s="81" t="s">
        <v>555</v>
      </c>
      <c r="D337" s="81" t="s">
        <v>554</v>
      </c>
      <c r="E337" s="81" t="s">
        <v>295</v>
      </c>
      <c r="F337" s="80">
        <v>369</v>
      </c>
      <c r="G337" s="81" t="s">
        <v>8</v>
      </c>
      <c r="H337" s="81" t="s">
        <v>354</v>
      </c>
      <c r="I337" s="81" t="s">
        <v>579</v>
      </c>
      <c r="J337" s="81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80">
        <f t="shared" si="27"/>
        <v>337</v>
      </c>
      <c r="L337" s="81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81" t="str">
        <f t="shared" si="29"/>
        <v/>
      </c>
      <c r="P337" s="192">
        <v>1</v>
      </c>
      <c r="Q337" s="193" t="str">
        <f t="shared" si="30"/>
        <v>Update SC_Matieres set Obligatoire = 1 where ligne = 337 ;</v>
      </c>
    </row>
    <row r="338" spans="1:17" x14ac:dyDescent="0.25">
      <c r="A338" s="80">
        <v>338</v>
      </c>
      <c r="B338" s="81" t="s">
        <v>556</v>
      </c>
      <c r="C338" s="81" t="s">
        <v>556</v>
      </c>
      <c r="D338" s="81" t="s">
        <v>554</v>
      </c>
      <c r="E338" s="81" t="s">
        <v>295</v>
      </c>
      <c r="F338" s="80">
        <v>399</v>
      </c>
      <c r="G338" s="81" t="s">
        <v>8</v>
      </c>
      <c r="H338" s="81" t="s">
        <v>354</v>
      </c>
      <c r="I338" s="81" t="s">
        <v>579</v>
      </c>
      <c r="J338" s="81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80">
        <f t="shared" si="27"/>
        <v>338</v>
      </c>
      <c r="L338" s="81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81" t="str">
        <f t="shared" si="29"/>
        <v/>
      </c>
      <c r="P338" s="192">
        <v>1</v>
      </c>
      <c r="Q338" s="193" t="str">
        <f t="shared" si="30"/>
        <v>Update SC_Matieres set Obligatoire = 1 where ligne = 338 ;</v>
      </c>
    </row>
    <row r="339" spans="1:17" x14ac:dyDescent="0.25">
      <c r="A339" s="80">
        <v>339</v>
      </c>
      <c r="B339" s="81" t="s">
        <v>557</v>
      </c>
      <c r="C339" s="81" t="s">
        <v>557</v>
      </c>
      <c r="D339" s="81" t="s">
        <v>554</v>
      </c>
      <c r="E339" s="81" t="s">
        <v>295</v>
      </c>
      <c r="F339" s="80">
        <v>459</v>
      </c>
      <c r="G339" s="81" t="s">
        <v>8</v>
      </c>
      <c r="H339" s="81" t="s">
        <v>354</v>
      </c>
      <c r="I339" s="81" t="s">
        <v>579</v>
      </c>
      <c r="J339" s="81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80">
        <f t="shared" si="27"/>
        <v>339</v>
      </c>
      <c r="L339" s="81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81" t="str">
        <f t="shared" si="29"/>
        <v/>
      </c>
      <c r="P339" s="192">
        <v>1</v>
      </c>
      <c r="Q339" s="193" t="str">
        <f t="shared" si="30"/>
        <v>Update SC_Matieres set Obligatoire = 1 where ligne = 339 ;</v>
      </c>
    </row>
    <row r="340" spans="1:17" x14ac:dyDescent="0.25">
      <c r="A340" s="80">
        <v>340</v>
      </c>
      <c r="B340" s="81" t="s">
        <v>558</v>
      </c>
      <c r="C340" s="81" t="s">
        <v>558</v>
      </c>
      <c r="D340" s="81" t="s">
        <v>554</v>
      </c>
      <c r="E340" s="81" t="s">
        <v>295</v>
      </c>
      <c r="F340" s="80">
        <v>499</v>
      </c>
      <c r="G340" s="81" t="s">
        <v>8</v>
      </c>
      <c r="H340" s="81" t="s">
        <v>354</v>
      </c>
      <c r="I340" s="81" t="s">
        <v>579</v>
      </c>
      <c r="J340" s="81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80">
        <f t="shared" si="27"/>
        <v>340</v>
      </c>
      <c r="L340" s="81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81" t="str">
        <f t="shared" si="29"/>
        <v/>
      </c>
      <c r="P340" s="192">
        <v>1</v>
      </c>
      <c r="Q340" s="193" t="str">
        <f t="shared" si="30"/>
        <v>Update SC_Matieres set Obligatoire = 1 where ligne = 340 ;</v>
      </c>
    </row>
    <row r="341" spans="1:17" x14ac:dyDescent="0.25">
      <c r="A341" s="80">
        <v>341</v>
      </c>
      <c r="B341" s="81" t="s">
        <v>559</v>
      </c>
      <c r="C341" s="81" t="s">
        <v>559</v>
      </c>
      <c r="D341" s="81" t="s">
        <v>554</v>
      </c>
      <c r="E341" s="81" t="s">
        <v>295</v>
      </c>
      <c r="F341" s="80">
        <v>559</v>
      </c>
      <c r="G341" s="81" t="s">
        <v>8</v>
      </c>
      <c r="H341" s="81" t="s">
        <v>354</v>
      </c>
      <c r="I341" s="81" t="s">
        <v>579</v>
      </c>
      <c r="J341" s="81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80">
        <f t="shared" si="27"/>
        <v>341</v>
      </c>
      <c r="L341" s="81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81" t="str">
        <f t="shared" si="29"/>
        <v/>
      </c>
      <c r="P341" s="192">
        <v>1</v>
      </c>
      <c r="Q341" s="193" t="str">
        <f t="shared" si="30"/>
        <v>Update SC_Matieres set Obligatoire = 1 where ligne = 341 ;</v>
      </c>
    </row>
    <row r="342" spans="1:17" x14ac:dyDescent="0.25">
      <c r="A342" s="80">
        <v>342</v>
      </c>
      <c r="B342" s="81" t="s">
        <v>560</v>
      </c>
      <c r="C342" s="81" t="s">
        <v>560</v>
      </c>
      <c r="D342" s="81" t="s">
        <v>554</v>
      </c>
      <c r="E342" s="81" t="s">
        <v>295</v>
      </c>
      <c r="F342" s="80">
        <v>669</v>
      </c>
      <c r="G342" s="81" t="s">
        <v>8</v>
      </c>
      <c r="H342" s="81" t="s">
        <v>354</v>
      </c>
      <c r="I342" s="81" t="s">
        <v>579</v>
      </c>
      <c r="J342" s="81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80">
        <f t="shared" si="27"/>
        <v>342</v>
      </c>
      <c r="L342" s="81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81" t="str">
        <f t="shared" si="29"/>
        <v/>
      </c>
      <c r="P342" s="192">
        <v>1</v>
      </c>
      <c r="Q342" s="193" t="str">
        <f t="shared" si="30"/>
        <v>Update SC_Matieres set Obligatoire = 1 where ligne = 342 ;</v>
      </c>
    </row>
    <row r="343" spans="1:17" x14ac:dyDescent="0.25">
      <c r="A343" s="80">
        <v>343</v>
      </c>
      <c r="B343" s="81" t="s">
        <v>561</v>
      </c>
      <c r="C343" s="81" t="s">
        <v>561</v>
      </c>
      <c r="D343" s="81" t="s">
        <v>554</v>
      </c>
      <c r="E343" s="81" t="s">
        <v>295</v>
      </c>
      <c r="F343" s="80">
        <v>729</v>
      </c>
      <c r="G343" s="81" t="s">
        <v>8</v>
      </c>
      <c r="H343" s="81" t="s">
        <v>354</v>
      </c>
      <c r="I343" s="81" t="s">
        <v>579</v>
      </c>
      <c r="J343" s="81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80">
        <f t="shared" si="27"/>
        <v>343</v>
      </c>
      <c r="L343" s="81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81" t="str">
        <f t="shared" si="29"/>
        <v/>
      </c>
      <c r="P343" s="192">
        <v>1</v>
      </c>
      <c r="Q343" s="193" t="str">
        <f t="shared" si="30"/>
        <v>Update SC_Matieres set Obligatoire = 1 where ligne = 343 ;</v>
      </c>
    </row>
    <row r="344" spans="1:17" x14ac:dyDescent="0.25">
      <c r="A344" s="80">
        <v>344</v>
      </c>
      <c r="B344" s="81" t="s">
        <v>562</v>
      </c>
      <c r="C344" s="81" t="s">
        <v>562</v>
      </c>
      <c r="D344" s="81" t="s">
        <v>554</v>
      </c>
      <c r="E344" s="81" t="s">
        <v>295</v>
      </c>
      <c r="F344" s="80">
        <v>699</v>
      </c>
      <c r="G344" s="81" t="s">
        <v>8</v>
      </c>
      <c r="I344" s="81" t="s">
        <v>579</v>
      </c>
      <c r="J344" s="81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80">
        <f t="shared" si="27"/>
        <v>344</v>
      </c>
      <c r="L344" s="81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81" t="str">
        <f t="shared" si="29"/>
        <v/>
      </c>
      <c r="P344" s="192">
        <v>1</v>
      </c>
      <c r="Q344" s="193" t="str">
        <f t="shared" si="30"/>
        <v>Update SC_Matieres set Obligatoire = 1 where ligne = 344 ;</v>
      </c>
    </row>
    <row r="345" spans="1:17" x14ac:dyDescent="0.25">
      <c r="A345" s="80">
        <v>345</v>
      </c>
      <c r="B345" s="81" t="s">
        <v>563</v>
      </c>
      <c r="C345" s="81" t="s">
        <v>563</v>
      </c>
      <c r="D345" s="81" t="s">
        <v>554</v>
      </c>
      <c r="E345" s="81" t="s">
        <v>295</v>
      </c>
      <c r="F345" s="80">
        <v>755.67</v>
      </c>
      <c r="G345" s="81" t="s">
        <v>8</v>
      </c>
      <c r="H345" s="81" t="s">
        <v>354</v>
      </c>
      <c r="I345" s="81" t="s">
        <v>579</v>
      </c>
      <c r="J345" s="81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80">
        <f t="shared" si="27"/>
        <v>345</v>
      </c>
      <c r="L345" s="81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81" t="str">
        <f t="shared" si="29"/>
        <v/>
      </c>
      <c r="P345" s="192">
        <v>1</v>
      </c>
      <c r="Q345" s="193" t="str">
        <f t="shared" si="30"/>
        <v>Update SC_Matieres set Obligatoire = 1 where ligne = 345 ;</v>
      </c>
    </row>
    <row r="346" spans="1:17" x14ac:dyDescent="0.25">
      <c r="A346" s="80">
        <v>346</v>
      </c>
      <c r="B346" s="81" t="s">
        <v>564</v>
      </c>
      <c r="C346" s="81" t="s">
        <v>564</v>
      </c>
      <c r="D346" s="81" t="s">
        <v>554</v>
      </c>
      <c r="E346" s="81" t="s">
        <v>295</v>
      </c>
      <c r="F346" s="80">
        <v>759</v>
      </c>
      <c r="G346" s="81" t="s">
        <v>8</v>
      </c>
      <c r="H346" s="81" t="s">
        <v>354</v>
      </c>
      <c r="I346" s="81" t="s">
        <v>579</v>
      </c>
      <c r="J346" s="81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80">
        <f t="shared" si="27"/>
        <v>346</v>
      </c>
      <c r="L346" s="81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81" t="str">
        <f t="shared" si="29"/>
        <v/>
      </c>
      <c r="P346" s="192">
        <v>1</v>
      </c>
      <c r="Q346" s="193" t="str">
        <f t="shared" si="30"/>
        <v>Update SC_Matieres set Obligatoire = 1 where ligne = 346 ;</v>
      </c>
    </row>
    <row r="347" spans="1:17" x14ac:dyDescent="0.25">
      <c r="A347" s="80">
        <v>347</v>
      </c>
      <c r="B347" s="81" t="s">
        <v>565</v>
      </c>
      <c r="C347" s="81" t="s">
        <v>565</v>
      </c>
      <c r="D347" s="81" t="s">
        <v>554</v>
      </c>
      <c r="E347" s="81" t="s">
        <v>295</v>
      </c>
      <c r="F347" s="80">
        <v>785.7</v>
      </c>
      <c r="G347" s="81" t="s">
        <v>8</v>
      </c>
      <c r="H347" s="81" t="s">
        <v>354</v>
      </c>
      <c r="I347" s="81" t="s">
        <v>579</v>
      </c>
      <c r="J347" s="81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80">
        <f t="shared" si="27"/>
        <v>347</v>
      </c>
      <c r="L347" s="81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81" t="str">
        <f t="shared" si="29"/>
        <v/>
      </c>
      <c r="P347" s="192">
        <v>1</v>
      </c>
      <c r="Q347" s="193" t="str">
        <f t="shared" si="30"/>
        <v>Update SC_Matieres set Obligatoire = 1 where ligne = 347 ;</v>
      </c>
    </row>
    <row r="348" spans="1:17" x14ac:dyDescent="0.25">
      <c r="A348" s="80">
        <v>348</v>
      </c>
      <c r="B348" s="81" t="s">
        <v>566</v>
      </c>
      <c r="C348" s="81" t="s">
        <v>566</v>
      </c>
      <c r="D348" s="81" t="s">
        <v>554</v>
      </c>
      <c r="E348" s="81" t="s">
        <v>295</v>
      </c>
      <c r="F348" s="80">
        <v>789</v>
      </c>
      <c r="G348" s="81" t="s">
        <v>8</v>
      </c>
      <c r="H348" s="81" t="s">
        <v>354</v>
      </c>
      <c r="I348" s="81" t="s">
        <v>579</v>
      </c>
      <c r="J348" s="81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80">
        <f t="shared" si="27"/>
        <v>348</v>
      </c>
      <c r="L348" s="81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81" t="str">
        <f t="shared" si="29"/>
        <v/>
      </c>
      <c r="P348" s="192">
        <v>1</v>
      </c>
      <c r="Q348" s="193" t="str">
        <f t="shared" si="30"/>
        <v>Update SC_Matieres set Obligatoire = 1 where ligne = 348 ;</v>
      </c>
    </row>
    <row r="349" spans="1:17" x14ac:dyDescent="0.25">
      <c r="A349" s="80">
        <v>349</v>
      </c>
      <c r="B349" s="81" t="s">
        <v>567</v>
      </c>
      <c r="C349" s="81" t="s">
        <v>567</v>
      </c>
      <c r="D349" s="81" t="s">
        <v>554</v>
      </c>
      <c r="E349" s="81" t="s">
        <v>295</v>
      </c>
      <c r="F349" s="80">
        <v>815.3</v>
      </c>
      <c r="G349" s="81" t="s">
        <v>8</v>
      </c>
      <c r="H349" s="81" t="s">
        <v>354</v>
      </c>
      <c r="I349" s="81" t="s">
        <v>579</v>
      </c>
      <c r="J349" s="81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80">
        <f t="shared" si="27"/>
        <v>349</v>
      </c>
      <c r="L349" s="81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81" t="str">
        <f t="shared" si="29"/>
        <v/>
      </c>
      <c r="P349" s="192">
        <v>1</v>
      </c>
      <c r="Q349" s="193" t="str">
        <f t="shared" si="30"/>
        <v>Update SC_Matieres set Obligatoire = 1 where ligne = 349 ;</v>
      </c>
    </row>
    <row r="350" spans="1:17" x14ac:dyDescent="0.25">
      <c r="A350" s="80">
        <v>350</v>
      </c>
      <c r="B350" s="81" t="s">
        <v>568</v>
      </c>
      <c r="C350" s="81" t="s">
        <v>568</v>
      </c>
      <c r="D350" s="81" t="s">
        <v>554</v>
      </c>
      <c r="E350" s="81" t="s">
        <v>295</v>
      </c>
      <c r="F350" s="80">
        <v>819</v>
      </c>
      <c r="G350" s="81" t="s">
        <v>8</v>
      </c>
      <c r="H350" s="81" t="s">
        <v>354</v>
      </c>
      <c r="I350" s="81" t="s">
        <v>579</v>
      </c>
      <c r="J350" s="81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80">
        <f t="shared" si="27"/>
        <v>350</v>
      </c>
      <c r="L350" s="81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81" t="str">
        <f t="shared" si="29"/>
        <v/>
      </c>
      <c r="P350" s="192">
        <v>1</v>
      </c>
      <c r="Q350" s="193" t="str">
        <f t="shared" si="30"/>
        <v>Update SC_Matieres set Obligatoire = 1 where ligne = 350 ;</v>
      </c>
    </row>
    <row r="351" spans="1:17" x14ac:dyDescent="0.25">
      <c r="A351" s="80">
        <v>351</v>
      </c>
      <c r="B351" s="81" t="s">
        <v>569</v>
      </c>
      <c r="C351" s="81" t="s">
        <v>569</v>
      </c>
      <c r="D351" s="81" t="s">
        <v>554</v>
      </c>
      <c r="E351" s="81" t="s">
        <v>295</v>
      </c>
      <c r="F351" s="80">
        <v>849</v>
      </c>
      <c r="G351" s="81" t="s">
        <v>8</v>
      </c>
      <c r="H351" s="81" t="s">
        <v>354</v>
      </c>
      <c r="I351" s="81" t="s">
        <v>579</v>
      </c>
      <c r="J351" s="81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80">
        <f t="shared" si="27"/>
        <v>351</v>
      </c>
      <c r="L351" s="81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81" t="str">
        <f t="shared" si="29"/>
        <v/>
      </c>
      <c r="P351" s="192">
        <v>1</v>
      </c>
      <c r="Q351" s="193" t="str">
        <f t="shared" si="30"/>
        <v>Update SC_Matieres set Obligatoire = 1 where ligne = 351 ;</v>
      </c>
    </row>
    <row r="352" spans="1:17" x14ac:dyDescent="0.25">
      <c r="A352" s="80">
        <v>352</v>
      </c>
      <c r="B352" s="81" t="s">
        <v>570</v>
      </c>
      <c r="C352" s="81" t="s">
        <v>570</v>
      </c>
      <c r="D352" s="81" t="s">
        <v>554</v>
      </c>
      <c r="E352" s="81" t="s">
        <v>295</v>
      </c>
      <c r="F352" s="80">
        <v>849</v>
      </c>
      <c r="G352" s="81" t="s">
        <v>8</v>
      </c>
      <c r="H352" s="81" t="s">
        <v>354</v>
      </c>
      <c r="I352" s="81" t="s">
        <v>579</v>
      </c>
      <c r="J352" s="81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80">
        <f t="shared" si="27"/>
        <v>352</v>
      </c>
      <c r="L352" s="81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81" t="str">
        <f t="shared" si="29"/>
        <v/>
      </c>
      <c r="P352" s="192">
        <v>1</v>
      </c>
      <c r="Q352" s="193" t="str">
        <f t="shared" si="30"/>
        <v>Update SC_Matieres set Obligatoire = 1 where ligne = 352 ;</v>
      </c>
    </row>
    <row r="353" spans="1:17" x14ac:dyDescent="0.25">
      <c r="A353" s="80">
        <v>353</v>
      </c>
      <c r="B353" s="81" t="s">
        <v>571</v>
      </c>
      <c r="C353" s="81" t="s">
        <v>571</v>
      </c>
      <c r="D353" s="81" t="s">
        <v>554</v>
      </c>
      <c r="E353" s="81" t="s">
        <v>295</v>
      </c>
      <c r="F353" s="80">
        <v>879</v>
      </c>
      <c r="G353" s="81" t="s">
        <v>8</v>
      </c>
      <c r="H353" s="81" t="s">
        <v>354</v>
      </c>
      <c r="I353" s="81" t="s">
        <v>579</v>
      </c>
      <c r="J353" s="81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80">
        <f t="shared" si="27"/>
        <v>353</v>
      </c>
      <c r="L353" s="81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81" t="str">
        <f t="shared" si="29"/>
        <v/>
      </c>
      <c r="P353" s="192">
        <v>1</v>
      </c>
      <c r="Q353" s="193" t="str">
        <f t="shared" si="30"/>
        <v>Update SC_Matieres set Obligatoire = 1 where ligne = 353 ;</v>
      </c>
    </row>
    <row r="354" spans="1:17" x14ac:dyDescent="0.25">
      <c r="A354" s="80">
        <v>354</v>
      </c>
      <c r="B354" s="81" t="s">
        <v>572</v>
      </c>
      <c r="C354" s="81" t="s">
        <v>572</v>
      </c>
      <c r="D354" s="81" t="s">
        <v>554</v>
      </c>
      <c r="E354" s="81" t="s">
        <v>295</v>
      </c>
      <c r="F354" s="80">
        <v>899</v>
      </c>
      <c r="G354" s="81" t="s">
        <v>8</v>
      </c>
      <c r="H354" s="81" t="s">
        <v>354</v>
      </c>
      <c r="I354" s="81" t="s">
        <v>579</v>
      </c>
      <c r="J354" s="81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80">
        <f t="shared" si="27"/>
        <v>354</v>
      </c>
      <c r="L354" s="81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81" t="str">
        <f t="shared" si="29"/>
        <v/>
      </c>
      <c r="P354" s="192">
        <v>1</v>
      </c>
      <c r="Q354" s="193" t="str">
        <f t="shared" si="30"/>
        <v>Update SC_Matieres set Obligatoire = 1 where ligne = 354 ;</v>
      </c>
    </row>
    <row r="355" spans="1:17" x14ac:dyDescent="0.25">
      <c r="A355" s="80">
        <v>355</v>
      </c>
      <c r="B355" s="81" t="s">
        <v>573</v>
      </c>
      <c r="C355" s="81" t="s">
        <v>573</v>
      </c>
      <c r="D355" s="81" t="s">
        <v>554</v>
      </c>
      <c r="E355" s="81" t="s">
        <v>295</v>
      </c>
      <c r="F355" s="80">
        <v>909</v>
      </c>
      <c r="G355" s="81" t="s">
        <v>8</v>
      </c>
      <c r="H355" s="81" t="s">
        <v>354</v>
      </c>
      <c r="I355" s="81" t="s">
        <v>579</v>
      </c>
      <c r="J355" s="81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80">
        <f t="shared" si="27"/>
        <v>355</v>
      </c>
      <c r="L355" s="81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81" t="str">
        <f t="shared" si="29"/>
        <v/>
      </c>
      <c r="P355" s="192">
        <v>1</v>
      </c>
      <c r="Q355" s="193" t="str">
        <f t="shared" si="30"/>
        <v>Update SC_Matieres set Obligatoire = 1 where ligne = 355 ;</v>
      </c>
    </row>
    <row r="356" spans="1:17" x14ac:dyDescent="0.25">
      <c r="A356" s="80">
        <v>356</v>
      </c>
      <c r="B356" s="81" t="s">
        <v>574</v>
      </c>
      <c r="C356" s="81" t="s">
        <v>574</v>
      </c>
      <c r="D356" s="81" t="s">
        <v>554</v>
      </c>
      <c r="E356" s="81" t="s">
        <v>295</v>
      </c>
      <c r="F356" s="80">
        <v>910</v>
      </c>
      <c r="G356" s="81" t="s">
        <v>8</v>
      </c>
      <c r="H356" s="81" t="s">
        <v>354</v>
      </c>
      <c r="I356" s="81" t="s">
        <v>579</v>
      </c>
      <c r="J356" s="81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80">
        <f t="shared" si="27"/>
        <v>356</v>
      </c>
      <c r="L356" s="81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81" t="str">
        <f t="shared" si="29"/>
        <v/>
      </c>
      <c r="P356" s="192">
        <v>1</v>
      </c>
      <c r="Q356" s="193" t="str">
        <f t="shared" si="30"/>
        <v>Update SC_Matieres set Obligatoire = 1 where ligne = 356 ;</v>
      </c>
    </row>
    <row r="357" spans="1:17" x14ac:dyDescent="0.25">
      <c r="A357" s="80">
        <v>357</v>
      </c>
      <c r="B357" s="81" t="s">
        <v>575</v>
      </c>
      <c r="C357" s="81" t="s">
        <v>575</v>
      </c>
      <c r="D357" s="81" t="s">
        <v>554</v>
      </c>
      <c r="E357" s="81" t="s">
        <v>295</v>
      </c>
      <c r="F357" s="80">
        <v>929</v>
      </c>
      <c r="G357" s="81" t="s">
        <v>8</v>
      </c>
      <c r="H357" s="81" t="s">
        <v>354</v>
      </c>
      <c r="I357" s="81" t="s">
        <v>579</v>
      </c>
      <c r="J357" s="81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80">
        <f t="shared" si="27"/>
        <v>357</v>
      </c>
      <c r="L357" s="81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81" t="str">
        <f t="shared" si="29"/>
        <v/>
      </c>
      <c r="P357" s="192">
        <v>1</v>
      </c>
      <c r="Q357" s="193" t="str">
        <f t="shared" si="30"/>
        <v>Update SC_Matieres set Obligatoire = 1 where ligne = 357 ;</v>
      </c>
    </row>
    <row r="358" spans="1:17" x14ac:dyDescent="0.25">
      <c r="A358" s="80">
        <v>358</v>
      </c>
      <c r="B358" s="81" t="s">
        <v>576</v>
      </c>
      <c r="C358" s="81" t="s">
        <v>576</v>
      </c>
      <c r="D358" s="81" t="s">
        <v>554</v>
      </c>
      <c r="E358" s="81" t="s">
        <v>295</v>
      </c>
      <c r="F358" s="80">
        <v>990</v>
      </c>
      <c r="G358" s="81" t="s">
        <v>8</v>
      </c>
      <c r="H358" s="81" t="s">
        <v>354</v>
      </c>
      <c r="I358" s="81" t="s">
        <v>579</v>
      </c>
      <c r="J358" s="81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80">
        <f t="shared" si="27"/>
        <v>358</v>
      </c>
      <c r="L358" s="81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81" t="str">
        <f t="shared" si="29"/>
        <v/>
      </c>
      <c r="P358" s="192">
        <v>1</v>
      </c>
      <c r="Q358" s="193" t="str">
        <f t="shared" si="30"/>
        <v>Update SC_Matieres set Obligatoire = 1 where ligne = 358 ;</v>
      </c>
    </row>
    <row r="359" spans="1:17" x14ac:dyDescent="0.25">
      <c r="A359" s="80">
        <v>359</v>
      </c>
      <c r="B359" s="81" t="s">
        <v>577</v>
      </c>
      <c r="C359" s="81" t="s">
        <v>577</v>
      </c>
      <c r="D359" s="81" t="s">
        <v>554</v>
      </c>
      <c r="E359" s="81" t="s">
        <v>295</v>
      </c>
      <c r="F359" s="80">
        <v>1049</v>
      </c>
      <c r="G359" s="81" t="s">
        <v>8</v>
      </c>
      <c r="H359" s="81" t="s">
        <v>354</v>
      </c>
      <c r="I359" s="81" t="s">
        <v>579</v>
      </c>
      <c r="J359" s="81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80">
        <f t="shared" si="27"/>
        <v>359</v>
      </c>
      <c r="L359" s="81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81" t="str">
        <f t="shared" si="29"/>
        <v/>
      </c>
      <c r="P359" s="192">
        <v>1</v>
      </c>
      <c r="Q359" s="193" t="str">
        <f t="shared" si="30"/>
        <v>Update SC_Matieres set Obligatoire = 1 where ligne = 359 ;</v>
      </c>
    </row>
    <row r="360" spans="1:17" x14ac:dyDescent="0.25">
      <c r="A360" s="80">
        <v>360</v>
      </c>
      <c r="B360" s="100" t="s">
        <v>1477</v>
      </c>
      <c r="D360" s="81" t="s">
        <v>271</v>
      </c>
      <c r="E360" s="81" t="s">
        <v>353</v>
      </c>
      <c r="F360" s="80">
        <v>1.99</v>
      </c>
      <c r="G360" s="81" t="s">
        <v>42</v>
      </c>
      <c r="H360" s="81" t="s">
        <v>354</v>
      </c>
      <c r="I360" s="81">
        <v>1.99</v>
      </c>
      <c r="J360" s="81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80">
        <f t="shared" si="27"/>
        <v>360</v>
      </c>
      <c r="L360" s="81" t="str">
        <f t="shared" si="28"/>
        <v/>
      </c>
      <c r="M360" s="81" t="str">
        <f t="shared" si="29"/>
        <v>Update SC_Matieres set designation = 'TUBE DRAIN DIA 100 CR4' where ligne = 360 ;</v>
      </c>
      <c r="P360" s="192">
        <v>0</v>
      </c>
      <c r="Q360" s="193" t="str">
        <f t="shared" si="30"/>
        <v/>
      </c>
    </row>
    <row r="361" spans="1:17" x14ac:dyDescent="0.25">
      <c r="A361" s="81">
        <v>361</v>
      </c>
      <c r="B361" s="114" t="s">
        <v>1673</v>
      </c>
      <c r="D361" s="81" t="s">
        <v>271</v>
      </c>
      <c r="E361" s="81" t="s">
        <v>353</v>
      </c>
      <c r="F361" s="81">
        <v>2.27</v>
      </c>
      <c r="G361" s="81" t="s">
        <v>42</v>
      </c>
      <c r="H361" s="81" t="s">
        <v>354</v>
      </c>
      <c r="I361" s="81">
        <v>2.27</v>
      </c>
      <c r="J361" s="81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81">
        <f t="shared" si="27"/>
        <v>361</v>
      </c>
      <c r="L361" s="81" t="str">
        <f t="shared" si="28"/>
        <v/>
      </c>
      <c r="M361" s="81" t="str">
        <f t="shared" si="29"/>
        <v>Update SC_Matieres set designation = 'TUBE PVC DIAMETRE 100 CR4' where ligne = 361 ;</v>
      </c>
      <c r="P361" s="192">
        <v>0</v>
      </c>
      <c r="Q361" s="193" t="str">
        <f t="shared" si="30"/>
        <v/>
      </c>
    </row>
    <row r="362" spans="1:17" x14ac:dyDescent="0.25">
      <c r="A362" s="81">
        <v>362</v>
      </c>
      <c r="B362" s="114" t="s">
        <v>1673</v>
      </c>
      <c r="D362" s="81" t="s">
        <v>271</v>
      </c>
      <c r="E362" s="81" t="s">
        <v>353</v>
      </c>
      <c r="F362" s="81">
        <v>2.27</v>
      </c>
      <c r="G362" s="81" t="s">
        <v>42</v>
      </c>
      <c r="H362" s="81" t="s">
        <v>354</v>
      </c>
      <c r="I362" s="81">
        <v>2.27</v>
      </c>
      <c r="J362" s="81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81">
        <f t="shared" si="27"/>
        <v>362</v>
      </c>
      <c r="L362" s="81" t="str">
        <f t="shared" si="28"/>
        <v/>
      </c>
      <c r="M362" s="81" t="str">
        <f t="shared" si="29"/>
        <v>Update SC_Matieres set designation = 'TUBE PVC DIAMETRE 100 CR4' where ligne = 362 ;</v>
      </c>
      <c r="P362" s="192">
        <v>0</v>
      </c>
      <c r="Q362" s="193" t="str">
        <f t="shared" si="30"/>
        <v/>
      </c>
    </row>
    <row r="363" spans="1:17" x14ac:dyDescent="0.25">
      <c r="A363" s="81">
        <v>363</v>
      </c>
      <c r="B363" s="114" t="s">
        <v>1766</v>
      </c>
      <c r="D363" s="81" t="s">
        <v>271</v>
      </c>
      <c r="E363" s="81" t="s">
        <v>353</v>
      </c>
      <c r="F363" s="81">
        <v>2.5</v>
      </c>
      <c r="G363" s="81" t="s">
        <v>42</v>
      </c>
      <c r="H363" s="81" t="s">
        <v>354</v>
      </c>
      <c r="I363" s="81">
        <v>2.5</v>
      </c>
      <c r="J363" s="81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81">
        <f t="shared" si="27"/>
        <v>363</v>
      </c>
      <c r="L363" s="81" t="str">
        <f t="shared" si="28"/>
        <v/>
      </c>
      <c r="M363" s="81" t="str">
        <f t="shared" si="29"/>
        <v>Update SC_Matieres set designation = 'TUBE PVC DIAMETRE 100 CR8' where ligne = 363 ;</v>
      </c>
      <c r="P363" s="192">
        <v>0</v>
      </c>
      <c r="Q363" s="193" t="str">
        <f t="shared" si="30"/>
        <v/>
      </c>
    </row>
    <row r="364" spans="1:17" x14ac:dyDescent="0.25">
      <c r="A364" s="80">
        <v>364</v>
      </c>
      <c r="B364" s="100" t="s">
        <v>1479</v>
      </c>
      <c r="E364" s="81" t="s">
        <v>295</v>
      </c>
      <c r="F364" s="80">
        <v>4.42</v>
      </c>
      <c r="G364" s="81" t="s">
        <v>8</v>
      </c>
      <c r="H364" s="81" t="s">
        <v>354</v>
      </c>
      <c r="I364" s="81" t="s">
        <v>579</v>
      </c>
      <c r="J364" s="81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80">
        <f t="shared" si="27"/>
        <v>364</v>
      </c>
      <c r="L364" s="81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81" t="str">
        <f t="shared" si="29"/>
        <v/>
      </c>
      <c r="P364" s="192">
        <v>0</v>
      </c>
      <c r="Q364" s="193" t="str">
        <f t="shared" si="30"/>
        <v>Update SC_Matieres set Obligatoire = 0 where ligne = 364 ;</v>
      </c>
    </row>
    <row r="365" spans="1:17" x14ac:dyDescent="0.25">
      <c r="A365" s="80">
        <v>365</v>
      </c>
      <c r="B365" s="100" t="s">
        <v>1480</v>
      </c>
      <c r="E365" s="81" t="s">
        <v>295</v>
      </c>
      <c r="F365" s="80">
        <v>4.6100000000000003</v>
      </c>
      <c r="G365" s="81" t="s">
        <v>8</v>
      </c>
      <c r="H365" s="81" t="s">
        <v>354</v>
      </c>
      <c r="I365" s="81" t="s">
        <v>579</v>
      </c>
      <c r="J365" s="81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80">
        <f t="shared" si="27"/>
        <v>365</v>
      </c>
      <c r="L365" s="81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81" t="str">
        <f t="shared" si="29"/>
        <v/>
      </c>
      <c r="P365" s="192">
        <v>0</v>
      </c>
      <c r="Q365" s="193" t="str">
        <f t="shared" si="30"/>
        <v>Update SC_Matieres set Obligatoire = 0 where ligne = 365 ;</v>
      </c>
    </row>
    <row r="366" spans="1:17" x14ac:dyDescent="0.25">
      <c r="A366" s="80">
        <v>366</v>
      </c>
      <c r="B366" s="100" t="s">
        <v>1305</v>
      </c>
      <c r="E366" s="81" t="s">
        <v>295</v>
      </c>
      <c r="F366" s="80">
        <v>5.85</v>
      </c>
      <c r="G366" s="81" t="s">
        <v>8</v>
      </c>
      <c r="H366" s="81" t="s">
        <v>354</v>
      </c>
      <c r="I366" s="81" t="s">
        <v>579</v>
      </c>
      <c r="J366" s="81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80">
        <f t="shared" si="27"/>
        <v>366</v>
      </c>
      <c r="L366" s="81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81" t="str">
        <f t="shared" si="29"/>
        <v/>
      </c>
      <c r="P366" s="192">
        <v>0</v>
      </c>
      <c r="Q366" s="193" t="str">
        <f t="shared" si="30"/>
        <v>Update SC_Matieres set Obligatoire = 0 where ligne = 366 ;</v>
      </c>
    </row>
    <row r="367" spans="1:17" x14ac:dyDescent="0.25">
      <c r="A367" s="80">
        <v>367</v>
      </c>
      <c r="B367" s="100" t="s">
        <v>1481</v>
      </c>
      <c r="E367" s="81" t="s">
        <v>295</v>
      </c>
      <c r="F367" s="80">
        <v>6.2</v>
      </c>
      <c r="G367" s="81" t="s">
        <v>8</v>
      </c>
      <c r="H367" s="81" t="s">
        <v>354</v>
      </c>
      <c r="I367" s="81" t="s">
        <v>579</v>
      </c>
      <c r="J367" s="81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80">
        <f t="shared" si="27"/>
        <v>367</v>
      </c>
      <c r="L367" s="81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81" t="str">
        <f t="shared" si="29"/>
        <v/>
      </c>
      <c r="P367" s="192">
        <v>0</v>
      </c>
      <c r="Q367" s="193" t="str">
        <f t="shared" si="30"/>
        <v>Update SC_Matieres set Obligatoire = 0 where ligne = 367 ;</v>
      </c>
    </row>
    <row r="368" spans="1:17" x14ac:dyDescent="0.25">
      <c r="A368" s="80">
        <v>368</v>
      </c>
      <c r="B368" s="100" t="s">
        <v>1482</v>
      </c>
      <c r="E368" s="81" t="s">
        <v>295</v>
      </c>
      <c r="F368" s="80">
        <v>12</v>
      </c>
      <c r="G368" s="81" t="s">
        <v>8</v>
      </c>
      <c r="H368" s="81" t="s">
        <v>354</v>
      </c>
      <c r="I368" s="81" t="s">
        <v>579</v>
      </c>
      <c r="J368" s="81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80">
        <f t="shared" si="27"/>
        <v>368</v>
      </c>
      <c r="L368" s="81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81" t="str">
        <f t="shared" si="29"/>
        <v/>
      </c>
      <c r="P368" s="192">
        <v>0</v>
      </c>
      <c r="Q368" s="193" t="str">
        <f t="shared" si="30"/>
        <v>Update SC_Matieres set Obligatoire = 0 where ligne = 368 ;</v>
      </c>
    </row>
    <row r="369" spans="1:17" x14ac:dyDescent="0.25">
      <c r="A369" s="80">
        <v>369</v>
      </c>
      <c r="B369" s="100" t="s">
        <v>1483</v>
      </c>
      <c r="E369" s="81" t="s">
        <v>295</v>
      </c>
      <c r="F369" s="80">
        <v>15.77</v>
      </c>
      <c r="G369" s="81" t="s">
        <v>8</v>
      </c>
      <c r="H369" s="81" t="s">
        <v>354</v>
      </c>
      <c r="I369" s="81" t="s">
        <v>579</v>
      </c>
      <c r="J369" s="81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80">
        <f t="shared" si="27"/>
        <v>369</v>
      </c>
      <c r="L369" s="81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81" t="str">
        <f t="shared" si="29"/>
        <v/>
      </c>
      <c r="P369" s="192">
        <v>0</v>
      </c>
      <c r="Q369" s="193" t="str">
        <f t="shared" si="30"/>
        <v>Update SC_Matieres set Obligatoire = 0 where ligne = 369 ;</v>
      </c>
    </row>
    <row r="370" spans="1:17" x14ac:dyDescent="0.25">
      <c r="A370" s="80">
        <v>370</v>
      </c>
      <c r="B370" s="100" t="s">
        <v>1484</v>
      </c>
      <c r="E370" s="81" t="s">
        <v>295</v>
      </c>
      <c r="F370" s="80">
        <v>19.27</v>
      </c>
      <c r="G370" s="81" t="s">
        <v>8</v>
      </c>
      <c r="H370" s="81" t="s">
        <v>354</v>
      </c>
      <c r="I370" s="81" t="s">
        <v>579</v>
      </c>
      <c r="J370" s="81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80">
        <f t="shared" si="27"/>
        <v>370</v>
      </c>
      <c r="L370" s="81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81" t="str">
        <f t="shared" si="29"/>
        <v/>
      </c>
      <c r="P370" s="192">
        <v>0</v>
      </c>
      <c r="Q370" s="193" t="str">
        <f t="shared" si="30"/>
        <v>Update SC_Matieres set Obligatoire = 0 where ligne = 370 ;</v>
      </c>
    </row>
    <row r="371" spans="1:17" x14ac:dyDescent="0.25">
      <c r="A371" s="80">
        <v>371</v>
      </c>
      <c r="B371" s="100" t="s">
        <v>1485</v>
      </c>
      <c r="D371" s="81" t="s">
        <v>248</v>
      </c>
      <c r="E371" s="81" t="s">
        <v>421</v>
      </c>
      <c r="F371" s="80">
        <v>40</v>
      </c>
      <c r="G371" s="81" t="s">
        <v>284</v>
      </c>
      <c r="H371" s="81" t="s">
        <v>354</v>
      </c>
      <c r="I371" s="81" t="s">
        <v>579</v>
      </c>
      <c r="J371" s="81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80">
        <f t="shared" si="27"/>
        <v>371</v>
      </c>
      <c r="L371" s="81" t="str">
        <f t="shared" si="28"/>
        <v/>
      </c>
      <c r="M371" s="81" t="str">
        <f t="shared" si="29"/>
        <v>Update SC_Matieres set designation = 'GRAVIERS 2/4' where ligne = 371 ;</v>
      </c>
      <c r="P371" s="192">
        <v>0</v>
      </c>
      <c r="Q371" s="193" t="str">
        <f t="shared" si="30"/>
        <v/>
      </c>
    </row>
    <row r="372" spans="1:17" x14ac:dyDescent="0.25">
      <c r="A372" s="80">
        <v>372</v>
      </c>
      <c r="B372" s="100" t="s">
        <v>1486</v>
      </c>
      <c r="D372" s="81" t="s">
        <v>248</v>
      </c>
      <c r="E372" s="81" t="s">
        <v>421</v>
      </c>
      <c r="F372" s="80">
        <v>30</v>
      </c>
      <c r="G372" s="81" t="s">
        <v>284</v>
      </c>
      <c r="H372" s="81" t="s">
        <v>354</v>
      </c>
      <c r="I372" s="81" t="s">
        <v>579</v>
      </c>
      <c r="J372" s="81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80">
        <f t="shared" si="27"/>
        <v>372</v>
      </c>
      <c r="L372" s="81" t="str">
        <f t="shared" si="28"/>
        <v/>
      </c>
      <c r="M372" s="81" t="str">
        <f t="shared" si="29"/>
        <v>Update SC_Matieres set designation = 'GRAVIERS 4/6,3' where ligne = 372 ;</v>
      </c>
      <c r="P372" s="192">
        <v>0</v>
      </c>
      <c r="Q372" s="193" t="str">
        <f t="shared" si="30"/>
        <v/>
      </c>
    </row>
    <row r="373" spans="1:17" x14ac:dyDescent="0.25">
      <c r="A373" s="80">
        <v>373</v>
      </c>
      <c r="B373" s="100" t="s">
        <v>1487</v>
      </c>
      <c r="D373" s="81" t="s">
        <v>248</v>
      </c>
      <c r="E373" s="81" t="s">
        <v>421</v>
      </c>
      <c r="F373" s="80">
        <v>50</v>
      </c>
      <c r="G373" s="81" t="s">
        <v>284</v>
      </c>
      <c r="H373" s="81" t="s">
        <v>354</v>
      </c>
      <c r="I373" s="81" t="s">
        <v>579</v>
      </c>
      <c r="J373" s="81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80">
        <f t="shared" si="27"/>
        <v>373</v>
      </c>
      <c r="L373" s="81" t="str">
        <f t="shared" si="28"/>
        <v/>
      </c>
      <c r="M373" s="81" t="str">
        <f t="shared" si="29"/>
        <v>Update SC_Matieres set designation = 'SABLE FILTRANT' where ligne = 373 ;</v>
      </c>
      <c r="P373" s="192">
        <v>0</v>
      </c>
      <c r="Q373" s="193" t="str">
        <f t="shared" si="30"/>
        <v/>
      </c>
    </row>
    <row r="374" spans="1:17" x14ac:dyDescent="0.25">
      <c r="A374" s="80">
        <v>374</v>
      </c>
      <c r="B374" s="100" t="s">
        <v>1488</v>
      </c>
      <c r="D374" s="81" t="s">
        <v>248</v>
      </c>
      <c r="E374" s="81" t="s">
        <v>421</v>
      </c>
      <c r="F374" s="80">
        <v>20</v>
      </c>
      <c r="G374" s="81" t="s">
        <v>284</v>
      </c>
      <c r="H374" s="81" t="s">
        <v>354</v>
      </c>
      <c r="I374" s="81" t="s">
        <v>579</v>
      </c>
      <c r="J374" s="81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80">
        <f t="shared" ref="K374:K378" si="32">A374</f>
        <v>374</v>
      </c>
      <c r="L374" s="81" t="str">
        <f t="shared" si="28"/>
        <v/>
      </c>
      <c r="M374" s="81" t="str">
        <f t="shared" si="29"/>
        <v>Update SC_Matieres set designation = 'SABLE TRANCHÉE' where ligne = 374 ;</v>
      </c>
      <c r="P374" s="192">
        <v>0</v>
      </c>
      <c r="Q374" s="193" t="str">
        <f t="shared" si="30"/>
        <v/>
      </c>
    </row>
    <row r="375" spans="1:17" x14ac:dyDescent="0.25">
      <c r="A375" s="80">
        <v>375</v>
      </c>
      <c r="B375" s="100" t="s">
        <v>1489</v>
      </c>
      <c r="D375" s="81" t="s">
        <v>248</v>
      </c>
      <c r="E375" s="81" t="s">
        <v>421</v>
      </c>
      <c r="F375" s="80">
        <v>30</v>
      </c>
      <c r="G375" s="81" t="s">
        <v>284</v>
      </c>
      <c r="H375" s="81" t="s">
        <v>354</v>
      </c>
      <c r="I375" s="81" t="s">
        <v>579</v>
      </c>
      <c r="J375" s="81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80">
        <f t="shared" si="32"/>
        <v>375</v>
      </c>
      <c r="L375" s="81" t="str">
        <f t="shared" si="28"/>
        <v/>
      </c>
      <c r="M375" s="81" t="str">
        <f t="shared" si="29"/>
        <v>Update SC_Matieres set designation = 'GRAVIERS 6,3/10' where ligne = 375 ;</v>
      </c>
      <c r="P375" s="192">
        <v>0</v>
      </c>
      <c r="Q375" s="193" t="str">
        <f t="shared" si="30"/>
        <v/>
      </c>
    </row>
    <row r="376" spans="1:17" x14ac:dyDescent="0.25">
      <c r="A376" s="80">
        <v>376</v>
      </c>
      <c r="B376" s="100" t="s">
        <v>1490</v>
      </c>
      <c r="D376" s="81" t="s">
        <v>248</v>
      </c>
      <c r="E376" s="81" t="s">
        <v>421</v>
      </c>
      <c r="F376" s="80">
        <v>30</v>
      </c>
      <c r="G376" s="81" t="s">
        <v>284</v>
      </c>
      <c r="H376" s="81" t="s">
        <v>354</v>
      </c>
      <c r="I376" s="81" t="s">
        <v>579</v>
      </c>
      <c r="J376" s="81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80">
        <f t="shared" si="32"/>
        <v>376</v>
      </c>
      <c r="L376" s="81" t="str">
        <f t="shared" si="28"/>
        <v/>
      </c>
      <c r="M376" s="81" t="str">
        <f t="shared" si="29"/>
        <v>Update SC_Matieres set designation = 'GRAVIERS 16/31,5' where ligne = 376 ;</v>
      </c>
      <c r="P376" s="192">
        <v>0</v>
      </c>
      <c r="Q376" s="193" t="str">
        <f t="shared" si="30"/>
        <v/>
      </c>
    </row>
    <row r="377" spans="1:17" x14ac:dyDescent="0.25">
      <c r="A377" s="80">
        <v>377</v>
      </c>
      <c r="B377" s="100" t="s">
        <v>345</v>
      </c>
      <c r="D377" s="81" t="s">
        <v>578</v>
      </c>
      <c r="E377" s="81" t="s">
        <v>421</v>
      </c>
      <c r="F377" s="80">
        <v>2</v>
      </c>
      <c r="G377" s="81" t="s">
        <v>8</v>
      </c>
      <c r="H377" s="81" t="s">
        <v>354</v>
      </c>
      <c r="I377" s="81" t="s">
        <v>579</v>
      </c>
      <c r="J377" s="81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80">
        <f t="shared" si="32"/>
        <v>377</v>
      </c>
      <c r="L377" s="81" t="str">
        <f t="shared" si="28"/>
        <v/>
      </c>
      <c r="M377" s="81" t="str">
        <f t="shared" si="29"/>
        <v>Update SC_Matieres set designation = 'PARPAINGS 25*50*15' where ligne = 377 ;</v>
      </c>
      <c r="P377" s="192">
        <v>0</v>
      </c>
      <c r="Q377" s="193" t="str">
        <f t="shared" si="30"/>
        <v/>
      </c>
    </row>
    <row r="378" spans="1:17" x14ac:dyDescent="0.25">
      <c r="A378" s="80">
        <v>378</v>
      </c>
      <c r="B378" s="100" t="s">
        <v>580</v>
      </c>
      <c r="D378" s="81" t="s">
        <v>578</v>
      </c>
      <c r="E378" s="81" t="s">
        <v>421</v>
      </c>
      <c r="F378" s="80">
        <v>2.1</v>
      </c>
      <c r="G378" s="81" t="s">
        <v>8</v>
      </c>
      <c r="H378" s="81" t="s">
        <v>354</v>
      </c>
      <c r="I378" s="81" t="s">
        <v>579</v>
      </c>
      <c r="J378" s="81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80">
        <f t="shared" si="32"/>
        <v>378</v>
      </c>
      <c r="L378" s="81" t="str">
        <f t="shared" si="28"/>
        <v/>
      </c>
      <c r="M378" s="81" t="str">
        <f t="shared" si="29"/>
        <v>Update SC_Matieres set designation = 'PARPAINGS D\'ANGLE' where ligne = 378 ;</v>
      </c>
      <c r="P378" s="192">
        <v>0</v>
      </c>
      <c r="Q378" s="193" t="str">
        <f t="shared" si="30"/>
        <v/>
      </c>
    </row>
    <row r="379" spans="1:17" x14ac:dyDescent="0.25">
      <c r="A379" s="80">
        <v>379</v>
      </c>
      <c r="B379" s="81" t="s">
        <v>723</v>
      </c>
      <c r="C379" s="81" t="s">
        <v>723</v>
      </c>
      <c r="D379" s="81" t="s">
        <v>252</v>
      </c>
      <c r="E379" s="81" t="s">
        <v>295</v>
      </c>
      <c r="F379" s="80">
        <v>302.83999999999997</v>
      </c>
      <c r="G379" s="81" t="s">
        <v>8</v>
      </c>
      <c r="H379" s="81" t="s">
        <v>354</v>
      </c>
      <c r="I379" s="81" t="s">
        <v>579</v>
      </c>
      <c r="J379" s="81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80">
        <f t="shared" ref="K379:K431" si="34">A379</f>
        <v>379</v>
      </c>
      <c r="L379" s="81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81" t="str">
        <f t="shared" si="29"/>
        <v/>
      </c>
      <c r="P379" s="192">
        <v>1</v>
      </c>
      <c r="Q379" s="193" t="str">
        <f t="shared" si="30"/>
        <v>Update SC_Matieres set Obligatoire = 1 where ligne = 379 ;</v>
      </c>
    </row>
    <row r="380" spans="1:17" x14ac:dyDescent="0.25">
      <c r="A380" s="80">
        <v>380</v>
      </c>
      <c r="B380" s="81" t="s">
        <v>724</v>
      </c>
      <c r="C380" s="81" t="s">
        <v>724</v>
      </c>
      <c r="D380" s="81" t="s">
        <v>252</v>
      </c>
      <c r="E380" s="81" t="s">
        <v>295</v>
      </c>
      <c r="F380" s="80">
        <v>587.95000000000005</v>
      </c>
      <c r="G380" s="81" t="s">
        <v>8</v>
      </c>
      <c r="H380" s="81" t="s">
        <v>354</v>
      </c>
      <c r="I380" s="81" t="s">
        <v>579</v>
      </c>
      <c r="J380" s="81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80">
        <f t="shared" si="34"/>
        <v>380</v>
      </c>
      <c r="L380" s="81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81" t="str">
        <f t="shared" si="29"/>
        <v/>
      </c>
      <c r="P380" s="192">
        <v>1</v>
      </c>
      <c r="Q380" s="193" t="str">
        <f t="shared" si="30"/>
        <v>Update SC_Matieres set Obligatoire = 1 where ligne = 380 ;</v>
      </c>
    </row>
    <row r="381" spans="1:17" x14ac:dyDescent="0.25">
      <c r="A381" s="80">
        <v>381</v>
      </c>
      <c r="B381" s="81" t="s">
        <v>725</v>
      </c>
      <c r="C381" s="81" t="s">
        <v>725</v>
      </c>
      <c r="D381" s="81" t="s">
        <v>252</v>
      </c>
      <c r="E381" s="81" t="s">
        <v>295</v>
      </c>
      <c r="F381" s="80">
        <v>722.17</v>
      </c>
      <c r="G381" s="81" t="s">
        <v>8</v>
      </c>
      <c r="H381" s="81" t="s">
        <v>354</v>
      </c>
      <c r="I381" s="81" t="s">
        <v>579</v>
      </c>
      <c r="J381" s="81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80">
        <f t="shared" si="34"/>
        <v>381</v>
      </c>
      <c r="L381" s="81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81" t="str">
        <f t="shared" si="29"/>
        <v/>
      </c>
      <c r="P381" s="192">
        <v>1</v>
      </c>
      <c r="Q381" s="193" t="str">
        <f t="shared" si="30"/>
        <v>Update SC_Matieres set Obligatoire = 1 where ligne = 381 ;</v>
      </c>
    </row>
    <row r="382" spans="1:17" x14ac:dyDescent="0.25">
      <c r="A382" s="80">
        <v>382</v>
      </c>
      <c r="B382" s="81" t="s">
        <v>726</v>
      </c>
      <c r="C382" s="81" t="s">
        <v>726</v>
      </c>
      <c r="D382" s="81" t="s">
        <v>252</v>
      </c>
      <c r="E382" s="81" t="s">
        <v>295</v>
      </c>
      <c r="F382" s="80">
        <v>822.01</v>
      </c>
      <c r="G382" s="81" t="s">
        <v>8</v>
      </c>
      <c r="H382" s="81" t="s">
        <v>354</v>
      </c>
      <c r="I382" s="81" t="s">
        <v>579</v>
      </c>
      <c r="J382" s="81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80">
        <f t="shared" si="34"/>
        <v>382</v>
      </c>
      <c r="L382" s="81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81" t="str">
        <f t="shared" si="29"/>
        <v/>
      </c>
      <c r="P382" s="192">
        <v>1</v>
      </c>
      <c r="Q382" s="193" t="str">
        <f t="shared" si="30"/>
        <v>Update SC_Matieres set Obligatoire = 1 where ligne = 382 ;</v>
      </c>
    </row>
    <row r="383" spans="1:17" x14ac:dyDescent="0.25">
      <c r="A383" s="80">
        <v>383</v>
      </c>
      <c r="B383" s="81" t="s">
        <v>727</v>
      </c>
      <c r="C383" s="81" t="s">
        <v>727</v>
      </c>
      <c r="D383" s="81" t="s">
        <v>252</v>
      </c>
      <c r="E383" s="81" t="s">
        <v>295</v>
      </c>
      <c r="F383" s="80">
        <v>1027.73</v>
      </c>
      <c r="G383" s="81" t="s">
        <v>8</v>
      </c>
      <c r="H383" s="81" t="s">
        <v>354</v>
      </c>
      <c r="I383" s="81" t="s">
        <v>579</v>
      </c>
      <c r="J383" s="81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80">
        <f t="shared" si="34"/>
        <v>383</v>
      </c>
      <c r="L383" s="81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81" t="str">
        <f t="shared" si="29"/>
        <v/>
      </c>
      <c r="P383" s="192">
        <v>1</v>
      </c>
      <c r="Q383" s="193" t="str">
        <f t="shared" si="30"/>
        <v>Update SC_Matieres set Obligatoire = 1 where ligne = 383 ;</v>
      </c>
    </row>
    <row r="384" spans="1:17" x14ac:dyDescent="0.25">
      <c r="A384" s="80">
        <v>384</v>
      </c>
      <c r="B384" s="81" t="s">
        <v>728</v>
      </c>
      <c r="C384" s="81" t="s">
        <v>728</v>
      </c>
      <c r="D384" s="81" t="s">
        <v>252</v>
      </c>
      <c r="E384" s="81" t="s">
        <v>295</v>
      </c>
      <c r="F384" s="80">
        <v>1079.77</v>
      </c>
      <c r="G384" s="81" t="s">
        <v>8</v>
      </c>
      <c r="H384" s="81" t="s">
        <v>354</v>
      </c>
      <c r="I384" s="81" t="s">
        <v>579</v>
      </c>
      <c r="J384" s="81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80">
        <f t="shared" si="34"/>
        <v>384</v>
      </c>
      <c r="L384" s="81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81" t="str">
        <f t="shared" si="29"/>
        <v/>
      </c>
      <c r="P384" s="192">
        <v>1</v>
      </c>
      <c r="Q384" s="193" t="str">
        <f t="shared" si="30"/>
        <v>Update SC_Matieres set Obligatoire = 1 where ligne = 384 ;</v>
      </c>
    </row>
    <row r="385" spans="1:17" x14ac:dyDescent="0.25">
      <c r="A385" s="80">
        <v>385</v>
      </c>
      <c r="B385" s="81" t="s">
        <v>729</v>
      </c>
      <c r="C385" s="81" t="s">
        <v>729</v>
      </c>
      <c r="D385" s="81" t="s">
        <v>252</v>
      </c>
      <c r="E385" s="81" t="s">
        <v>295</v>
      </c>
      <c r="F385" s="80">
        <v>1332.32</v>
      </c>
      <c r="G385" s="81" t="s">
        <v>8</v>
      </c>
      <c r="H385" s="81" t="s">
        <v>354</v>
      </c>
      <c r="I385" s="81" t="s">
        <v>579</v>
      </c>
      <c r="J385" s="81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80">
        <f t="shared" si="34"/>
        <v>385</v>
      </c>
      <c r="L385" s="81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81" t="str">
        <f t="shared" si="29"/>
        <v/>
      </c>
      <c r="P385" s="192">
        <v>1</v>
      </c>
      <c r="Q385" s="193" t="str">
        <f t="shared" si="30"/>
        <v>Update SC_Matieres set Obligatoire = 1 where ligne = 385 ;</v>
      </c>
    </row>
    <row r="386" spans="1:17" x14ac:dyDescent="0.25">
      <c r="A386" s="80">
        <v>386</v>
      </c>
      <c r="B386" s="81" t="s">
        <v>730</v>
      </c>
      <c r="C386" s="81" t="s">
        <v>730</v>
      </c>
      <c r="D386" s="81" t="s">
        <v>252</v>
      </c>
      <c r="E386" s="81" t="s">
        <v>295</v>
      </c>
      <c r="F386" s="80">
        <v>1384.36</v>
      </c>
      <c r="G386" s="81" t="s">
        <v>8</v>
      </c>
      <c r="H386" s="81" t="s">
        <v>354</v>
      </c>
      <c r="I386" s="81" t="s">
        <v>579</v>
      </c>
      <c r="J386" s="81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80">
        <f t="shared" si="34"/>
        <v>386</v>
      </c>
      <c r="L386" s="81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81" t="str">
        <f t="shared" si="29"/>
        <v/>
      </c>
      <c r="P386" s="192">
        <v>1</v>
      </c>
      <c r="Q386" s="193" t="str">
        <f t="shared" si="30"/>
        <v>Update SC_Matieres set Obligatoire = 1 where ligne = 386 ;</v>
      </c>
    </row>
    <row r="387" spans="1:17" x14ac:dyDescent="0.25">
      <c r="A387" s="80">
        <v>387</v>
      </c>
      <c r="B387" s="81" t="s">
        <v>731</v>
      </c>
      <c r="C387" s="81" t="s">
        <v>731</v>
      </c>
      <c r="D387" s="81" t="s">
        <v>252</v>
      </c>
      <c r="E387" s="81" t="s">
        <v>295</v>
      </c>
      <c r="F387" s="80">
        <v>1497.76</v>
      </c>
      <c r="G387" s="81" t="s">
        <v>8</v>
      </c>
      <c r="H387" s="81" t="s">
        <v>354</v>
      </c>
      <c r="I387" s="81" t="s">
        <v>579</v>
      </c>
      <c r="J387" s="81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80">
        <f t="shared" si="34"/>
        <v>387</v>
      </c>
      <c r="L387" s="81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81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192">
        <v>1</v>
      </c>
      <c r="Q387" s="193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25">
      <c r="A388" s="80">
        <v>388</v>
      </c>
      <c r="B388" s="81" t="s">
        <v>732</v>
      </c>
      <c r="C388" s="81" t="s">
        <v>732</v>
      </c>
      <c r="D388" s="81" t="s">
        <v>252</v>
      </c>
      <c r="E388" s="81" t="s">
        <v>295</v>
      </c>
      <c r="F388" s="80">
        <v>1863.68</v>
      </c>
      <c r="G388" s="81" t="s">
        <v>8</v>
      </c>
      <c r="H388" s="81" t="s">
        <v>354</v>
      </c>
      <c r="I388" s="81" t="s">
        <v>579</v>
      </c>
      <c r="J388" s="81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80">
        <f t="shared" si="34"/>
        <v>388</v>
      </c>
      <c r="L388" s="81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81" t="str">
        <f t="shared" si="36"/>
        <v/>
      </c>
      <c r="P388" s="192">
        <v>1</v>
      </c>
      <c r="Q388" s="193" t="str">
        <f t="shared" si="37"/>
        <v>Update SC_Matieres set Obligatoire = 1 where ligne = 388 ;</v>
      </c>
    </row>
    <row r="389" spans="1:17" x14ac:dyDescent="0.25">
      <c r="A389" s="80">
        <v>389</v>
      </c>
      <c r="B389" s="81" t="s">
        <v>733</v>
      </c>
      <c r="C389" s="81" t="s">
        <v>733</v>
      </c>
      <c r="D389" s="81" t="s">
        <v>252</v>
      </c>
      <c r="E389" s="81" t="s">
        <v>295</v>
      </c>
      <c r="F389" s="80">
        <v>2214.81</v>
      </c>
      <c r="G389" s="81" t="s">
        <v>8</v>
      </c>
      <c r="H389" s="81" t="s">
        <v>354</v>
      </c>
      <c r="I389" s="81" t="s">
        <v>579</v>
      </c>
      <c r="J389" s="81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80">
        <f t="shared" si="34"/>
        <v>389</v>
      </c>
      <c r="L389" s="81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81" t="str">
        <f t="shared" si="36"/>
        <v/>
      </c>
      <c r="P389" s="192">
        <v>1</v>
      </c>
      <c r="Q389" s="193" t="str">
        <f t="shared" si="37"/>
        <v>Update SC_Matieres set Obligatoire = 1 where ligne = 389 ;</v>
      </c>
    </row>
    <row r="390" spans="1:17" x14ac:dyDescent="0.25">
      <c r="A390" s="80">
        <v>390</v>
      </c>
      <c r="B390" s="81" t="s">
        <v>734</v>
      </c>
      <c r="C390" s="81" t="s">
        <v>734</v>
      </c>
      <c r="D390" s="81" t="s">
        <v>252</v>
      </c>
      <c r="E390" s="81" t="s">
        <v>295</v>
      </c>
      <c r="F390" s="80">
        <v>2467.48</v>
      </c>
      <c r="G390" s="81" t="s">
        <v>8</v>
      </c>
      <c r="H390" s="81" t="s">
        <v>354</v>
      </c>
      <c r="I390" s="81" t="s">
        <v>579</v>
      </c>
      <c r="J390" s="81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80">
        <f t="shared" si="34"/>
        <v>390</v>
      </c>
      <c r="L390" s="81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81" t="str">
        <f t="shared" si="36"/>
        <v/>
      </c>
      <c r="P390" s="192">
        <v>1</v>
      </c>
      <c r="Q390" s="193" t="str">
        <f t="shared" si="37"/>
        <v>Update SC_Matieres set Obligatoire = 1 where ligne = 390 ;</v>
      </c>
    </row>
    <row r="391" spans="1:17" x14ac:dyDescent="0.25">
      <c r="A391" s="80">
        <v>391</v>
      </c>
      <c r="B391" s="81" t="s">
        <v>735</v>
      </c>
      <c r="C391" s="81" t="s">
        <v>735</v>
      </c>
      <c r="D391" s="81" t="s">
        <v>252</v>
      </c>
      <c r="E391" s="81" t="s">
        <v>295</v>
      </c>
      <c r="F391" s="80">
        <v>2573.5100000000002</v>
      </c>
      <c r="G391" s="81" t="s">
        <v>8</v>
      </c>
      <c r="H391" s="81" t="s">
        <v>354</v>
      </c>
      <c r="I391" s="81" t="s">
        <v>579</v>
      </c>
      <c r="J391" s="81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80">
        <f t="shared" si="34"/>
        <v>391</v>
      </c>
      <c r="L391" s="81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81" t="str">
        <f t="shared" si="36"/>
        <v/>
      </c>
      <c r="P391" s="192">
        <v>1</v>
      </c>
      <c r="Q391" s="193" t="str">
        <f t="shared" si="37"/>
        <v>Update SC_Matieres set Obligatoire = 1 where ligne = 391 ;</v>
      </c>
    </row>
    <row r="392" spans="1:17" x14ac:dyDescent="0.25">
      <c r="A392" s="80">
        <v>392</v>
      </c>
      <c r="B392" s="81" t="s">
        <v>736</v>
      </c>
      <c r="C392" s="81" t="s">
        <v>736</v>
      </c>
      <c r="D392" s="81" t="s">
        <v>252</v>
      </c>
      <c r="E392" s="81" t="s">
        <v>295</v>
      </c>
      <c r="F392" s="80">
        <v>2827.75</v>
      </c>
      <c r="G392" s="81" t="s">
        <v>8</v>
      </c>
      <c r="H392" s="81" t="s">
        <v>354</v>
      </c>
      <c r="I392" s="81" t="s">
        <v>579</v>
      </c>
      <c r="J392" s="81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80">
        <f t="shared" si="34"/>
        <v>392</v>
      </c>
      <c r="L392" s="81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81" t="str">
        <f t="shared" si="36"/>
        <v/>
      </c>
      <c r="P392" s="192">
        <v>1</v>
      </c>
      <c r="Q392" s="193" t="str">
        <f t="shared" si="37"/>
        <v>Update SC_Matieres set Obligatoire = 1 where ligne = 392 ;</v>
      </c>
    </row>
    <row r="393" spans="1:17" x14ac:dyDescent="0.25">
      <c r="A393" s="80">
        <v>393</v>
      </c>
      <c r="B393" s="100" t="s">
        <v>1491</v>
      </c>
      <c r="D393" s="81" t="s">
        <v>578</v>
      </c>
      <c r="E393" s="81" t="s">
        <v>421</v>
      </c>
      <c r="F393" s="80">
        <v>1.9</v>
      </c>
      <c r="G393" s="81" t="s">
        <v>8</v>
      </c>
      <c r="H393" s="81" t="s">
        <v>354</v>
      </c>
      <c r="I393" s="81" t="s">
        <v>579</v>
      </c>
      <c r="J393" s="81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80">
        <f t="shared" si="34"/>
        <v>393</v>
      </c>
      <c r="L393" s="81" t="str">
        <f t="shared" si="35"/>
        <v/>
      </c>
      <c r="M393" s="81" t="str">
        <f t="shared" si="36"/>
        <v>Update SC_Matieres set designation = 'PARPAINGS EN U (BLOC LINTEAU)' where ligne = 393 ;</v>
      </c>
      <c r="P393" s="192">
        <v>0</v>
      </c>
      <c r="Q393" s="193" t="str">
        <f t="shared" si="37"/>
        <v/>
      </c>
    </row>
    <row r="394" spans="1:17" x14ac:dyDescent="0.25">
      <c r="A394" s="80">
        <v>394</v>
      </c>
      <c r="B394" s="100" t="s">
        <v>1492</v>
      </c>
      <c r="D394" s="81" t="s">
        <v>1023</v>
      </c>
      <c r="E394" s="81" t="s">
        <v>295</v>
      </c>
      <c r="F394" s="80">
        <v>5</v>
      </c>
      <c r="G394" s="81" t="s">
        <v>42</v>
      </c>
      <c r="H394" s="81" t="s">
        <v>354</v>
      </c>
      <c r="I394" s="81" t="s">
        <v>579</v>
      </c>
      <c r="J394" s="81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80">
        <f t="shared" si="34"/>
        <v>394</v>
      </c>
      <c r="L394" s="81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81" t="str">
        <f t="shared" si="36"/>
        <v/>
      </c>
      <c r="P394" s="192">
        <v>0</v>
      </c>
      <c r="Q394" s="193" t="str">
        <f t="shared" si="37"/>
        <v>Update SC_Matieres set Obligatoire = 0 where ligne = 394 ;</v>
      </c>
    </row>
    <row r="395" spans="1:17" x14ac:dyDescent="0.25">
      <c r="A395" s="80">
        <v>395</v>
      </c>
      <c r="B395" s="100" t="s">
        <v>1493</v>
      </c>
      <c r="D395" s="81" t="s">
        <v>1023</v>
      </c>
      <c r="E395" s="81" t="s">
        <v>295</v>
      </c>
      <c r="F395" s="80">
        <v>17</v>
      </c>
      <c r="G395" s="81" t="s">
        <v>42</v>
      </c>
      <c r="H395" s="81" t="s">
        <v>354</v>
      </c>
      <c r="I395" s="81" t="s">
        <v>579</v>
      </c>
      <c r="J395" s="81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80">
        <f t="shared" si="34"/>
        <v>395</v>
      </c>
      <c r="L395" s="81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81" t="str">
        <f t="shared" si="36"/>
        <v/>
      </c>
      <c r="P395" s="192">
        <v>0</v>
      </c>
      <c r="Q395" s="193" t="str">
        <f t="shared" si="37"/>
        <v>Update SC_Matieres set Obligatoire = 0 where ligne = 395 ;</v>
      </c>
    </row>
    <row r="396" spans="1:17" x14ac:dyDescent="0.25">
      <c r="A396" s="80">
        <v>396</v>
      </c>
      <c r="B396" s="100" t="s">
        <v>1494</v>
      </c>
      <c r="D396" s="81" t="s">
        <v>1023</v>
      </c>
      <c r="E396" s="81" t="s">
        <v>295</v>
      </c>
      <c r="F396" s="80">
        <v>5</v>
      </c>
      <c r="G396" s="81" t="s">
        <v>42</v>
      </c>
      <c r="H396" s="81" t="s">
        <v>354</v>
      </c>
      <c r="I396" s="81" t="s">
        <v>579</v>
      </c>
      <c r="J396" s="81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80">
        <f t="shared" si="34"/>
        <v>396</v>
      </c>
      <c r="L396" s="81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81" t="str">
        <f t="shared" si="36"/>
        <v/>
      </c>
      <c r="P396" s="192">
        <v>0</v>
      </c>
      <c r="Q396" s="193" t="str">
        <f t="shared" si="37"/>
        <v>Update SC_Matieres set Obligatoire = 0 where ligne = 396 ;</v>
      </c>
    </row>
    <row r="397" spans="1:17" x14ac:dyDescent="0.25">
      <c r="A397" s="80">
        <v>397</v>
      </c>
      <c r="B397" s="100" t="s">
        <v>1495</v>
      </c>
      <c r="D397" s="81" t="s">
        <v>530</v>
      </c>
      <c r="E397" s="81" t="s">
        <v>531</v>
      </c>
      <c r="F397" s="80">
        <v>0.6</v>
      </c>
      <c r="G397" s="81" t="s">
        <v>8</v>
      </c>
      <c r="H397" s="81" t="s">
        <v>354</v>
      </c>
      <c r="I397" s="81" t="s">
        <v>579</v>
      </c>
      <c r="J397" s="81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80">
        <f t="shared" si="34"/>
        <v>397</v>
      </c>
      <c r="L397" s="81" t="str">
        <f t="shared" si="35"/>
        <v/>
      </c>
      <c r="M397" s="81" t="str">
        <f t="shared" si="36"/>
        <v>Update SC_Matieres set designation = 'VIS BOULON (VENDU AVEC ECROU) TRCC JAPY TETE RONDE COLLET CARRE 12X140 FILETM-IE SUR 140 CLASSE 6,8 ACIER GALVANISE A CHAUD' where ligne = 397 ;</v>
      </c>
      <c r="P397" s="192">
        <v>0</v>
      </c>
      <c r="Q397" s="193" t="str">
        <f t="shared" si="37"/>
        <v/>
      </c>
    </row>
    <row r="398" spans="1:17" x14ac:dyDescent="0.25">
      <c r="A398" s="80">
        <v>398</v>
      </c>
      <c r="B398" s="100" t="s">
        <v>1496</v>
      </c>
      <c r="D398" s="81" t="s">
        <v>578</v>
      </c>
      <c r="E398" s="81" t="s">
        <v>421</v>
      </c>
      <c r="F398" s="80">
        <v>7</v>
      </c>
      <c r="G398" s="81" t="s">
        <v>42</v>
      </c>
      <c r="H398" s="81" t="s">
        <v>354</v>
      </c>
      <c r="I398" s="81" t="s">
        <v>579</v>
      </c>
      <c r="J398" s="81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80">
        <f t="shared" si="34"/>
        <v>398</v>
      </c>
      <c r="L398" s="81" t="str">
        <f t="shared" si="35"/>
        <v/>
      </c>
      <c r="M398" s="81" t="str">
        <f t="shared" si="36"/>
        <v>Update SC_Matieres set designation = 'CHAINAGE CARRÉ 10*10 CM DIA 7 MM' where ligne = 398 ;</v>
      </c>
      <c r="P398" s="192">
        <v>0</v>
      </c>
      <c r="Q398" s="193" t="str">
        <f t="shared" si="37"/>
        <v/>
      </c>
    </row>
    <row r="399" spans="1:17" x14ac:dyDescent="0.25">
      <c r="A399" s="80">
        <v>399</v>
      </c>
      <c r="B399" s="100" t="s">
        <v>1497</v>
      </c>
      <c r="D399" s="81" t="s">
        <v>578</v>
      </c>
      <c r="E399" s="81" t="s">
        <v>421</v>
      </c>
      <c r="F399" s="80">
        <v>2</v>
      </c>
      <c r="G399" s="81" t="s">
        <v>8</v>
      </c>
      <c r="H399" s="81" t="s">
        <v>354</v>
      </c>
      <c r="I399" s="81" t="s">
        <v>579</v>
      </c>
      <c r="J399" s="81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80">
        <f t="shared" si="34"/>
        <v>399</v>
      </c>
      <c r="L399" s="81" t="str">
        <f t="shared" si="35"/>
        <v/>
      </c>
      <c r="M399" s="81" t="str">
        <f t="shared" si="36"/>
        <v>Update SC_Matieres set designation = 'EQUERRE DE LIAISON 60*60 DIA 10' where ligne = 399 ;</v>
      </c>
      <c r="P399" s="192">
        <v>0</v>
      </c>
      <c r="Q399" s="193" t="str">
        <f t="shared" si="37"/>
        <v/>
      </c>
    </row>
    <row r="400" spans="1:17" x14ac:dyDescent="0.25">
      <c r="A400" s="80">
        <v>400</v>
      </c>
      <c r="B400" s="100" t="s">
        <v>1498</v>
      </c>
      <c r="D400" s="81" t="s">
        <v>578</v>
      </c>
      <c r="E400" s="81" t="s">
        <v>421</v>
      </c>
      <c r="F400" s="80">
        <v>4</v>
      </c>
      <c r="G400" s="81" t="s">
        <v>42</v>
      </c>
      <c r="H400" s="81" t="s">
        <v>354</v>
      </c>
      <c r="I400" s="81" t="s">
        <v>579</v>
      </c>
      <c r="J400" s="81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80">
        <f t="shared" si="34"/>
        <v>400</v>
      </c>
      <c r="L400" s="81" t="str">
        <f t="shared" si="35"/>
        <v/>
      </c>
      <c r="M400" s="81" t="str">
        <f t="shared" si="36"/>
        <v>Update SC_Matieres set designation = 'SEMELLE SYMÉTRIQUE RENFORCÉE Z1, H,15 X L,35 CM DIAM, 7 MM' where ligne = 400 ;</v>
      </c>
      <c r="P400" s="192">
        <v>0</v>
      </c>
      <c r="Q400" s="193" t="str">
        <f t="shared" si="37"/>
        <v/>
      </c>
    </row>
    <row r="401" spans="1:17" x14ac:dyDescent="0.25">
      <c r="A401" s="80">
        <v>401</v>
      </c>
      <c r="B401" s="100" t="s">
        <v>1499</v>
      </c>
      <c r="D401" s="81" t="s">
        <v>248</v>
      </c>
      <c r="E401" s="81" t="s">
        <v>421</v>
      </c>
      <c r="F401" s="80">
        <v>20</v>
      </c>
      <c r="G401" s="81" t="s">
        <v>284</v>
      </c>
      <c r="H401" s="81" t="s">
        <v>354</v>
      </c>
      <c r="I401" s="81" t="s">
        <v>579</v>
      </c>
      <c r="J401" s="81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80">
        <f t="shared" si="34"/>
        <v>401</v>
      </c>
      <c r="L401" s="81" t="str">
        <f t="shared" si="35"/>
        <v/>
      </c>
      <c r="M401" s="81" t="str">
        <f t="shared" si="36"/>
        <v>Update SC_Matieres set designation = 'SABLE À BATIR' where ligne = 401 ;</v>
      </c>
      <c r="P401" s="192">
        <v>0</v>
      </c>
      <c r="Q401" s="193" t="str">
        <f t="shared" si="37"/>
        <v/>
      </c>
    </row>
    <row r="402" spans="1:17" x14ac:dyDescent="0.25">
      <c r="A402" s="80">
        <v>402</v>
      </c>
      <c r="B402" s="81" t="s">
        <v>1106</v>
      </c>
      <c r="D402" s="81" t="s">
        <v>246</v>
      </c>
      <c r="F402" s="107">
        <v>7.416666666666667</v>
      </c>
      <c r="G402" s="81" t="s">
        <v>8</v>
      </c>
      <c r="I402" s="81" t="s">
        <v>579</v>
      </c>
      <c r="J402" s="81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80">
        <f t="shared" si="34"/>
        <v>402</v>
      </c>
      <c r="L402" s="81" t="str">
        <f t="shared" si="35"/>
        <v/>
      </c>
      <c r="M402" s="81" t="str">
        <f t="shared" si="36"/>
        <v>Update SC_Matieres set designation = 'Miscanthus' where ligne = 402 ;</v>
      </c>
      <c r="P402" s="192">
        <v>0</v>
      </c>
      <c r="Q402" s="193" t="str">
        <f t="shared" si="37"/>
        <v/>
      </c>
    </row>
    <row r="403" spans="1:17" x14ac:dyDescent="0.25">
      <c r="A403" s="80">
        <v>403</v>
      </c>
      <c r="B403" s="81" t="s">
        <v>1121</v>
      </c>
      <c r="D403" s="81" t="s">
        <v>246</v>
      </c>
      <c r="F403" s="107">
        <v>5.416666666666667</v>
      </c>
      <c r="G403" s="81" t="s">
        <v>8</v>
      </c>
      <c r="I403" s="81" t="s">
        <v>579</v>
      </c>
      <c r="J403" s="81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80">
        <f t="shared" si="34"/>
        <v>403</v>
      </c>
      <c r="L403" s="81" t="str">
        <f t="shared" si="35"/>
        <v/>
      </c>
      <c r="M403" s="81" t="str">
        <f t="shared" si="36"/>
        <v>Update SC_Matieres set designation = 'Herbe aux écouvillons' where ligne = 403 ;</v>
      </c>
      <c r="P403" s="192">
        <v>0</v>
      </c>
      <c r="Q403" s="193" t="str">
        <f t="shared" si="37"/>
        <v/>
      </c>
    </row>
    <row r="404" spans="1:17" x14ac:dyDescent="0.25">
      <c r="A404" s="80">
        <v>404</v>
      </c>
      <c r="B404" s="81" t="s">
        <v>1107</v>
      </c>
      <c r="D404" s="81" t="s">
        <v>246</v>
      </c>
      <c r="F404" s="107">
        <v>3.75</v>
      </c>
      <c r="G404" s="81" t="s">
        <v>8</v>
      </c>
      <c r="I404" s="81" t="s">
        <v>579</v>
      </c>
      <c r="J404" s="81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80">
        <f t="shared" si="34"/>
        <v>404</v>
      </c>
      <c r="L404" s="81" t="str">
        <f t="shared" si="35"/>
        <v/>
      </c>
      <c r="M404" s="81" t="str">
        <f t="shared" si="36"/>
        <v>Update SC_Matieres set designation = 'Gaura' where ligne = 404 ;</v>
      </c>
      <c r="P404" s="192">
        <v>0</v>
      </c>
      <c r="Q404" s="193" t="str">
        <f t="shared" si="37"/>
        <v/>
      </c>
    </row>
    <row r="405" spans="1:17" x14ac:dyDescent="0.25">
      <c r="A405" s="80">
        <v>405</v>
      </c>
      <c r="B405" s="81" t="s">
        <v>1108</v>
      </c>
      <c r="D405" s="81" t="s">
        <v>246</v>
      </c>
      <c r="F405" s="107">
        <v>1.825</v>
      </c>
      <c r="G405" s="81" t="s">
        <v>8</v>
      </c>
      <c r="I405" s="81" t="s">
        <v>579</v>
      </c>
      <c r="J405" s="81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80">
        <f t="shared" si="34"/>
        <v>405</v>
      </c>
      <c r="L405" s="81" t="str">
        <f t="shared" si="35"/>
        <v/>
      </c>
      <c r="M405" s="81" t="str">
        <f t="shared" si="36"/>
        <v>Update SC_Matieres set designation = 'Fenouil' where ligne = 405 ;</v>
      </c>
      <c r="P405" s="192">
        <v>0</v>
      </c>
      <c r="Q405" s="193" t="str">
        <f t="shared" si="37"/>
        <v/>
      </c>
    </row>
    <row r="406" spans="1:17" x14ac:dyDescent="0.25">
      <c r="A406" s="80">
        <v>406</v>
      </c>
      <c r="B406" s="81" t="s">
        <v>1109</v>
      </c>
      <c r="D406" s="81" t="s">
        <v>246</v>
      </c>
      <c r="F406" s="107">
        <v>6.791666666666667</v>
      </c>
      <c r="G406" s="81" t="s">
        <v>8</v>
      </c>
      <c r="I406" s="81" t="s">
        <v>579</v>
      </c>
      <c r="J406" s="81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80">
        <f t="shared" si="34"/>
        <v>406</v>
      </c>
      <c r="L406" s="81" t="str">
        <f t="shared" si="35"/>
        <v/>
      </c>
      <c r="M406" s="81" t="str">
        <f t="shared" si="36"/>
        <v>Update SC_Matieres set designation = 'Echinops' where ligne = 406 ;</v>
      </c>
      <c r="P406" s="192">
        <v>0</v>
      </c>
      <c r="Q406" s="193" t="str">
        <f t="shared" si="37"/>
        <v/>
      </c>
    </row>
    <row r="407" spans="1:17" x14ac:dyDescent="0.25">
      <c r="A407" s="80">
        <v>407</v>
      </c>
      <c r="B407" s="81" t="s">
        <v>1122</v>
      </c>
      <c r="D407" s="81" t="s">
        <v>246</v>
      </c>
      <c r="F407" s="107">
        <v>4.1583333333333341</v>
      </c>
      <c r="G407" s="81" t="s">
        <v>8</v>
      </c>
      <c r="I407" s="81" t="s">
        <v>579</v>
      </c>
      <c r="J407" s="81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80">
        <f t="shared" si="34"/>
        <v>407</v>
      </c>
      <c r="L407" s="81" t="str">
        <f t="shared" si="35"/>
        <v/>
      </c>
      <c r="M407" s="81" t="str">
        <f t="shared" si="36"/>
        <v>Update SC_Matieres set designation = 'Iris Japonais' where ligne = 407 ;</v>
      </c>
      <c r="P407" s="192">
        <v>0</v>
      </c>
      <c r="Q407" s="193" t="str">
        <f t="shared" si="37"/>
        <v/>
      </c>
    </row>
    <row r="408" spans="1:17" x14ac:dyDescent="0.25">
      <c r="A408" s="80">
        <v>408</v>
      </c>
      <c r="B408" s="81" t="s">
        <v>1123</v>
      </c>
      <c r="D408" s="81" t="s">
        <v>246</v>
      </c>
      <c r="F408" s="107">
        <v>4.125</v>
      </c>
      <c r="G408" s="81" t="s">
        <v>8</v>
      </c>
      <c r="I408" s="81" t="s">
        <v>579</v>
      </c>
      <c r="J408" s="81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80">
        <f t="shared" si="34"/>
        <v>408</v>
      </c>
      <c r="L408" s="81" t="str">
        <f t="shared" si="35"/>
        <v/>
      </c>
      <c r="M408" s="81" t="str">
        <f t="shared" si="36"/>
        <v>Update SC_Matieres set designation = 'Campanule' where ligne = 408 ;</v>
      </c>
      <c r="P408" s="192">
        <v>0</v>
      </c>
      <c r="Q408" s="193" t="str">
        <f t="shared" si="37"/>
        <v/>
      </c>
    </row>
    <row r="409" spans="1:17" x14ac:dyDescent="0.25">
      <c r="A409" s="80">
        <v>409</v>
      </c>
      <c r="B409" s="81" t="s">
        <v>1124</v>
      </c>
      <c r="D409" s="81" t="s">
        <v>246</v>
      </c>
      <c r="F409" s="107">
        <v>35.416666666666671</v>
      </c>
      <c r="G409" s="81" t="s">
        <v>8</v>
      </c>
      <c r="I409" s="81" t="s">
        <v>579</v>
      </c>
      <c r="J409" s="81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80">
        <f t="shared" si="34"/>
        <v>409</v>
      </c>
      <c r="L409" s="81" t="str">
        <f t="shared" si="35"/>
        <v/>
      </c>
      <c r="M409" s="81" t="str">
        <f t="shared" si="36"/>
        <v>Update SC_Matieres set designation = 'Saule crevette buissonnant' where ligne = 409 ;</v>
      </c>
      <c r="P409" s="192">
        <v>0</v>
      </c>
      <c r="Q409" s="193" t="str">
        <f t="shared" si="37"/>
        <v/>
      </c>
    </row>
    <row r="410" spans="1:17" x14ac:dyDescent="0.25">
      <c r="A410" s="80">
        <v>410</v>
      </c>
      <c r="B410" s="81" t="s">
        <v>1110</v>
      </c>
      <c r="D410" s="81" t="s">
        <v>246</v>
      </c>
      <c r="F410" s="107">
        <v>10.833333333333334</v>
      </c>
      <c r="G410" s="81" t="s">
        <v>8</v>
      </c>
      <c r="I410" s="81" t="s">
        <v>579</v>
      </c>
      <c r="J410" s="81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80">
        <f t="shared" si="34"/>
        <v>410</v>
      </c>
      <c r="L410" s="81" t="str">
        <f t="shared" si="35"/>
        <v/>
      </c>
      <c r="M410" s="81" t="str">
        <f t="shared" si="36"/>
        <v>Update SC_Matieres set designation = 'Cornouiller' where ligne = 410 ;</v>
      </c>
      <c r="P410" s="192">
        <v>0</v>
      </c>
      <c r="Q410" s="193" t="str">
        <f t="shared" si="37"/>
        <v/>
      </c>
    </row>
    <row r="411" spans="1:17" x14ac:dyDescent="0.25">
      <c r="A411" s="80">
        <v>411</v>
      </c>
      <c r="B411" s="81" t="s">
        <v>1111</v>
      </c>
      <c r="D411" s="81" t="s">
        <v>246</v>
      </c>
      <c r="F411" s="107">
        <v>7.416666666666667</v>
      </c>
      <c r="G411" s="81" t="s">
        <v>8</v>
      </c>
      <c r="I411" s="81" t="s">
        <v>579</v>
      </c>
      <c r="J411" s="81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80">
        <f t="shared" si="34"/>
        <v>411</v>
      </c>
      <c r="L411" s="81" t="str">
        <f t="shared" si="35"/>
        <v/>
      </c>
      <c r="M411" s="81" t="str">
        <f t="shared" si="36"/>
        <v>Update SC_Matieres set designation = 'Carex' where ligne = 411 ;</v>
      </c>
      <c r="P411" s="192">
        <v>0</v>
      </c>
      <c r="Q411" s="193" t="str">
        <f t="shared" si="37"/>
        <v/>
      </c>
    </row>
    <row r="412" spans="1:17" x14ac:dyDescent="0.25">
      <c r="A412" s="80">
        <v>412</v>
      </c>
      <c r="B412" s="81" t="s">
        <v>1112</v>
      </c>
      <c r="D412" s="81" t="s">
        <v>246</v>
      </c>
      <c r="F412" s="107">
        <v>8.3333333333333339</v>
      </c>
      <c r="G412" s="81" t="s">
        <v>8</v>
      </c>
      <c r="I412" s="81" t="s">
        <v>579</v>
      </c>
      <c r="J412" s="81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80">
        <f t="shared" si="34"/>
        <v>412</v>
      </c>
      <c r="L412" s="81" t="str">
        <f t="shared" si="35"/>
        <v/>
      </c>
      <c r="M412" s="81" t="str">
        <f t="shared" si="36"/>
        <v>Update SC_Matieres set designation = 'Acore' where ligne = 412 ;</v>
      </c>
      <c r="P412" s="192">
        <v>0</v>
      </c>
      <c r="Q412" s="193" t="str">
        <f t="shared" si="37"/>
        <v/>
      </c>
    </row>
    <row r="413" spans="1:17" x14ac:dyDescent="0.25">
      <c r="A413" s="80">
        <v>413</v>
      </c>
      <c r="B413" s="81" t="s">
        <v>1113</v>
      </c>
      <c r="D413" s="81" t="s">
        <v>246</v>
      </c>
      <c r="F413" s="107">
        <v>2.916666666666667</v>
      </c>
      <c r="G413" s="81" t="s">
        <v>8</v>
      </c>
      <c r="I413" s="81" t="s">
        <v>579</v>
      </c>
      <c r="J413" s="81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80">
        <f t="shared" si="34"/>
        <v>413</v>
      </c>
      <c r="L413" s="81" t="str">
        <f t="shared" si="35"/>
        <v/>
      </c>
      <c r="M413" s="81" t="str">
        <f t="shared" si="36"/>
        <v>Update SC_Matieres set designation = 'Salicaire' where ligne = 413 ;</v>
      </c>
      <c r="P413" s="192">
        <v>0</v>
      </c>
      <c r="Q413" s="193" t="str">
        <f t="shared" si="37"/>
        <v/>
      </c>
    </row>
    <row r="414" spans="1:17" x14ac:dyDescent="0.25">
      <c r="A414" s="80">
        <v>414</v>
      </c>
      <c r="B414" s="81" t="s">
        <v>1125</v>
      </c>
      <c r="D414" s="81" t="s">
        <v>246</v>
      </c>
      <c r="F414" s="107">
        <v>2.916666666666667</v>
      </c>
      <c r="G414" s="81" t="s">
        <v>8</v>
      </c>
      <c r="I414" s="81" t="s">
        <v>579</v>
      </c>
      <c r="J414" s="81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80">
        <f t="shared" si="34"/>
        <v>414</v>
      </c>
      <c r="L414" s="81" t="str">
        <f t="shared" si="35"/>
        <v/>
      </c>
      <c r="M414" s="81" t="str">
        <f t="shared" si="36"/>
        <v>Update SC_Matieres set designation = 'Iris des marais' where ligne = 414 ;</v>
      </c>
      <c r="P414" s="192">
        <v>0</v>
      </c>
      <c r="Q414" s="193" t="str">
        <f t="shared" si="37"/>
        <v/>
      </c>
    </row>
    <row r="415" spans="1:17" x14ac:dyDescent="0.25">
      <c r="A415" s="80">
        <v>415</v>
      </c>
      <c r="B415" s="81" t="s">
        <v>1114</v>
      </c>
      <c r="D415" s="81" t="s">
        <v>246</v>
      </c>
      <c r="F415" s="107">
        <v>6.791666666666667</v>
      </c>
      <c r="G415" s="81" t="s">
        <v>8</v>
      </c>
      <c r="I415" s="81" t="s">
        <v>579</v>
      </c>
      <c r="J415" s="81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80">
        <f t="shared" si="34"/>
        <v>415</v>
      </c>
      <c r="L415" s="81" t="str">
        <f t="shared" si="35"/>
        <v/>
      </c>
      <c r="M415" s="81" t="str">
        <f t="shared" si="36"/>
        <v>Update SC_Matieres set designation = 'Consoude' where ligne = 415 ;</v>
      </c>
      <c r="P415" s="192">
        <v>0</v>
      </c>
      <c r="Q415" s="193" t="str">
        <f t="shared" si="37"/>
        <v/>
      </c>
    </row>
    <row r="416" spans="1:17" x14ac:dyDescent="0.25">
      <c r="A416" s="80">
        <v>416</v>
      </c>
      <c r="B416" s="81" t="s">
        <v>1115</v>
      </c>
      <c r="D416" s="81" t="s">
        <v>246</v>
      </c>
      <c r="F416" s="107">
        <v>3.75</v>
      </c>
      <c r="G416" s="81" t="s">
        <v>8</v>
      </c>
      <c r="I416" s="81" t="s">
        <v>579</v>
      </c>
      <c r="J416" s="81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80">
        <f t="shared" si="34"/>
        <v>416</v>
      </c>
      <c r="L416" s="81" t="str">
        <f t="shared" si="35"/>
        <v/>
      </c>
      <c r="M416" s="81" t="str">
        <f t="shared" si="36"/>
        <v>Update SC_Matieres set designation = 'Panicaut' where ligne = 416 ;</v>
      </c>
      <c r="P416" s="192">
        <v>0</v>
      </c>
      <c r="Q416" s="193" t="str">
        <f t="shared" si="37"/>
        <v/>
      </c>
    </row>
    <row r="417" spans="1:17" x14ac:dyDescent="0.25">
      <c r="A417" s="80">
        <v>417</v>
      </c>
      <c r="B417" s="81" t="s">
        <v>1126</v>
      </c>
      <c r="D417" s="81" t="s">
        <v>246</v>
      </c>
      <c r="F417" s="107">
        <v>3</v>
      </c>
      <c r="G417" s="81" t="s">
        <v>8</v>
      </c>
      <c r="I417" s="81" t="s">
        <v>579</v>
      </c>
      <c r="J417" s="81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80">
        <f t="shared" si="34"/>
        <v>417</v>
      </c>
      <c r="L417" s="81" t="str">
        <f t="shared" si="35"/>
        <v/>
      </c>
      <c r="M417" s="81" t="str">
        <f t="shared" si="36"/>
        <v>Update SC_Matieres set designation = 'Herbe à curry' where ligne = 417 ;</v>
      </c>
      <c r="P417" s="192">
        <v>0</v>
      </c>
      <c r="Q417" s="193" t="str">
        <f t="shared" si="37"/>
        <v/>
      </c>
    </row>
    <row r="418" spans="1:17" x14ac:dyDescent="0.25">
      <c r="A418" s="80">
        <v>418</v>
      </c>
      <c r="B418" s="81" t="s">
        <v>1116</v>
      </c>
      <c r="D418" s="81" t="s">
        <v>246</v>
      </c>
      <c r="F418" s="107">
        <v>8.25</v>
      </c>
      <c r="G418" s="81" t="s">
        <v>8</v>
      </c>
      <c r="I418" s="81" t="s">
        <v>579</v>
      </c>
      <c r="J418" s="81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80">
        <f t="shared" si="34"/>
        <v>418</v>
      </c>
      <c r="L418" s="81" t="str">
        <f t="shared" si="35"/>
        <v/>
      </c>
      <c r="M418" s="81" t="str">
        <f t="shared" si="36"/>
        <v>Update SC_Matieres set designation = 'Abélia' where ligne = 418 ;</v>
      </c>
      <c r="P418" s="192">
        <v>0</v>
      </c>
      <c r="Q418" s="193" t="str">
        <f t="shared" si="37"/>
        <v/>
      </c>
    </row>
    <row r="419" spans="1:17" x14ac:dyDescent="0.25">
      <c r="A419" s="80">
        <v>419</v>
      </c>
      <c r="B419" s="81" t="s">
        <v>1117</v>
      </c>
      <c r="D419" s="81" t="s">
        <v>246</v>
      </c>
      <c r="F419" s="107">
        <v>2.3333333333333335</v>
      </c>
      <c r="G419" s="81" t="s">
        <v>8</v>
      </c>
      <c r="I419" s="81" t="s">
        <v>579</v>
      </c>
      <c r="J419" s="81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80">
        <f t="shared" si="34"/>
        <v>419</v>
      </c>
      <c r="L419" s="81" t="str">
        <f t="shared" si="35"/>
        <v/>
      </c>
      <c r="M419" s="81" t="str">
        <f t="shared" si="36"/>
        <v>Update SC_Matieres set designation = 'Liatris' where ligne = 419 ;</v>
      </c>
      <c r="P419" s="192">
        <v>0</v>
      </c>
      <c r="Q419" s="193" t="str">
        <f t="shared" si="37"/>
        <v/>
      </c>
    </row>
    <row r="420" spans="1:17" x14ac:dyDescent="0.25">
      <c r="A420" s="80">
        <v>420</v>
      </c>
      <c r="B420" s="81" t="s">
        <v>1109</v>
      </c>
      <c r="D420" s="81" t="s">
        <v>246</v>
      </c>
      <c r="F420" s="107">
        <v>6.791666666666667</v>
      </c>
      <c r="G420" s="81" t="s">
        <v>8</v>
      </c>
      <c r="I420" s="81" t="s">
        <v>579</v>
      </c>
      <c r="J420" s="81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80">
        <f t="shared" si="34"/>
        <v>420</v>
      </c>
      <c r="L420" s="81" t="str">
        <f t="shared" si="35"/>
        <v/>
      </c>
      <c r="M420" s="81" t="str">
        <f t="shared" si="36"/>
        <v>Update SC_Matieres set designation = 'Echinops' where ligne = 420 ;</v>
      </c>
      <c r="P420" s="192">
        <v>0</v>
      </c>
      <c r="Q420" s="193" t="str">
        <f t="shared" si="37"/>
        <v/>
      </c>
    </row>
    <row r="421" spans="1:17" x14ac:dyDescent="0.25">
      <c r="A421" s="80">
        <v>421</v>
      </c>
      <c r="B421" s="81" t="s">
        <v>1118</v>
      </c>
      <c r="D421" s="81" t="s">
        <v>246</v>
      </c>
      <c r="F421" s="107">
        <v>5.5</v>
      </c>
      <c r="G421" s="81" t="s">
        <v>8</v>
      </c>
      <c r="I421" s="81" t="s">
        <v>579</v>
      </c>
      <c r="J421" s="81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80">
        <f t="shared" si="34"/>
        <v>421</v>
      </c>
      <c r="L421" s="81" t="str">
        <f t="shared" si="35"/>
        <v/>
      </c>
      <c r="M421" s="81" t="str">
        <f t="shared" si="36"/>
        <v>Update SC_Matieres set designation = 'Agastache' where ligne = 421 ;</v>
      </c>
      <c r="P421" s="192">
        <v>0</v>
      </c>
      <c r="Q421" s="193" t="str">
        <f t="shared" si="37"/>
        <v/>
      </c>
    </row>
    <row r="422" spans="1:17" x14ac:dyDescent="0.25">
      <c r="A422" s="80">
        <v>422</v>
      </c>
      <c r="B422" s="81" t="s">
        <v>1127</v>
      </c>
      <c r="D422" s="81" t="s">
        <v>246</v>
      </c>
      <c r="F422" s="107">
        <v>3.75</v>
      </c>
      <c r="G422" s="81" t="s">
        <v>8</v>
      </c>
      <c r="I422" s="81" t="s">
        <v>579</v>
      </c>
      <c r="J422" s="81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80">
        <f t="shared" si="34"/>
        <v>422</v>
      </c>
      <c r="L422" s="81" t="str">
        <f t="shared" si="35"/>
        <v/>
      </c>
      <c r="M422" s="81" t="str">
        <f t="shared" si="36"/>
        <v>Update SC_Matieres set designation = 'Herbe à chat' where ligne = 422 ;</v>
      </c>
      <c r="P422" s="192">
        <v>0</v>
      </c>
      <c r="Q422" s="193" t="str">
        <f t="shared" si="37"/>
        <v/>
      </c>
    </row>
    <row r="423" spans="1:17" x14ac:dyDescent="0.25">
      <c r="A423" s="80">
        <v>423</v>
      </c>
      <c r="B423" s="81" t="s">
        <v>1119</v>
      </c>
      <c r="D423" s="81" t="s">
        <v>246</v>
      </c>
      <c r="F423" s="107">
        <v>5.5</v>
      </c>
      <c r="G423" s="81" t="s">
        <v>8</v>
      </c>
      <c r="I423" s="81" t="s">
        <v>579</v>
      </c>
      <c r="J423" s="81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80">
        <f t="shared" si="34"/>
        <v>423</v>
      </c>
      <c r="L423" s="81" t="str">
        <f t="shared" si="35"/>
        <v/>
      </c>
      <c r="M423" s="81" t="str">
        <f t="shared" si="36"/>
        <v>Update SC_Matieres set designation = 'Crocosmia' where ligne = 423 ;</v>
      </c>
      <c r="P423" s="192">
        <v>0</v>
      </c>
      <c r="Q423" s="193" t="str">
        <f t="shared" si="37"/>
        <v/>
      </c>
    </row>
    <row r="424" spans="1:17" x14ac:dyDescent="0.25">
      <c r="A424" s="80">
        <v>424</v>
      </c>
      <c r="B424" s="81" t="s">
        <v>1128</v>
      </c>
      <c r="D424" s="81" t="s">
        <v>246</v>
      </c>
      <c r="F424" s="107">
        <v>16.583333333333332</v>
      </c>
      <c r="G424" s="81" t="s">
        <v>8</v>
      </c>
      <c r="I424" s="81" t="s">
        <v>579</v>
      </c>
      <c r="J424" s="81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80">
        <f t="shared" si="34"/>
        <v>424</v>
      </c>
      <c r="L424" s="81" t="str">
        <f t="shared" si="35"/>
        <v/>
      </c>
      <c r="M424" s="81" t="str">
        <f t="shared" si="36"/>
        <v>Update SC_Matieres set designation = 'Sureau "black lace"' where ligne = 424 ;</v>
      </c>
      <c r="P424" s="192">
        <v>0</v>
      </c>
      <c r="Q424" s="193" t="str">
        <f t="shared" si="37"/>
        <v/>
      </c>
    </row>
    <row r="425" spans="1:17" x14ac:dyDescent="0.25">
      <c r="A425" s="80">
        <v>425</v>
      </c>
      <c r="B425" s="81" t="s">
        <v>1110</v>
      </c>
      <c r="D425" s="81" t="s">
        <v>246</v>
      </c>
      <c r="F425" s="107">
        <v>8.25</v>
      </c>
      <c r="G425" s="81" t="s">
        <v>8</v>
      </c>
      <c r="I425" s="81" t="s">
        <v>579</v>
      </c>
      <c r="J425" s="81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80">
        <f t="shared" si="34"/>
        <v>425</v>
      </c>
      <c r="L425" s="81" t="str">
        <f t="shared" si="35"/>
        <v/>
      </c>
      <c r="M425" s="81" t="str">
        <f t="shared" si="36"/>
        <v>Update SC_Matieres set designation = 'Cornouiller' where ligne = 425 ;</v>
      </c>
      <c r="P425" s="192">
        <v>0</v>
      </c>
      <c r="Q425" s="193" t="str">
        <f t="shared" si="37"/>
        <v/>
      </c>
    </row>
    <row r="426" spans="1:17" x14ac:dyDescent="0.25">
      <c r="A426" s="80">
        <v>426</v>
      </c>
      <c r="B426" s="81" t="s">
        <v>1129</v>
      </c>
      <c r="D426" s="81" t="s">
        <v>246</v>
      </c>
      <c r="F426" s="107">
        <v>7.416666666666667</v>
      </c>
      <c r="G426" s="81" t="s">
        <v>8</v>
      </c>
      <c r="I426" s="81" t="s">
        <v>579</v>
      </c>
      <c r="J426" s="81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80">
        <f t="shared" si="34"/>
        <v>426</v>
      </c>
      <c r="L426" s="81" t="str">
        <f t="shared" si="35"/>
        <v/>
      </c>
      <c r="M426" s="81" t="str">
        <f t="shared" si="36"/>
        <v>Update SC_Matieres set designation = 'Laîche orange' where ligne = 426 ;</v>
      </c>
      <c r="P426" s="192">
        <v>0</v>
      </c>
      <c r="Q426" s="193" t="str">
        <f t="shared" si="37"/>
        <v/>
      </c>
    </row>
    <row r="427" spans="1:17" x14ac:dyDescent="0.25">
      <c r="A427" s="80">
        <v>427</v>
      </c>
      <c r="B427" s="81" t="s">
        <v>1130</v>
      </c>
      <c r="D427" s="81" t="s">
        <v>246</v>
      </c>
      <c r="F427" s="107">
        <v>6.5833333333333339</v>
      </c>
      <c r="G427" s="81" t="s">
        <v>8</v>
      </c>
      <c r="I427" s="81" t="s">
        <v>579</v>
      </c>
      <c r="J427" s="81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80">
        <f t="shared" si="34"/>
        <v>427</v>
      </c>
      <c r="L427" s="81" t="str">
        <f t="shared" si="35"/>
        <v/>
      </c>
      <c r="M427" s="81" t="str">
        <f t="shared" si="36"/>
        <v>Update SC_Matieres set designation = 'Fusain ailé' where ligne = 427 ;</v>
      </c>
      <c r="P427" s="192">
        <v>0</v>
      </c>
      <c r="Q427" s="193" t="str">
        <f t="shared" si="37"/>
        <v/>
      </c>
    </row>
    <row r="428" spans="1:17" x14ac:dyDescent="0.25">
      <c r="A428" s="80">
        <v>428</v>
      </c>
      <c r="B428" s="81" t="s">
        <v>1131</v>
      </c>
      <c r="D428" s="81" t="s">
        <v>246</v>
      </c>
      <c r="F428" s="107">
        <v>7.416666666666667</v>
      </c>
      <c r="G428" s="81" t="s">
        <v>8</v>
      </c>
      <c r="I428" s="81" t="s">
        <v>579</v>
      </c>
      <c r="J428" s="81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80">
        <f t="shared" si="34"/>
        <v>428</v>
      </c>
      <c r="L428" s="81" t="str">
        <f t="shared" si="35"/>
        <v/>
      </c>
      <c r="M428" s="81" t="str">
        <f t="shared" si="36"/>
        <v>Update SC_Matieres set designation = 'Carex evergold' where ligne = 428 ;</v>
      </c>
      <c r="P428" s="192">
        <v>0</v>
      </c>
      <c r="Q428" s="193" t="str">
        <f t="shared" si="37"/>
        <v/>
      </c>
    </row>
    <row r="429" spans="1:17" x14ac:dyDescent="0.25">
      <c r="A429" s="80">
        <v>429</v>
      </c>
      <c r="B429" s="81" t="s">
        <v>1120</v>
      </c>
      <c r="D429" s="81" t="s">
        <v>246</v>
      </c>
      <c r="F429" s="107">
        <v>6.791666666666667</v>
      </c>
      <c r="G429" s="81" t="s">
        <v>8</v>
      </c>
      <c r="I429" s="81" t="s">
        <v>579</v>
      </c>
      <c r="J429" s="81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80">
        <f t="shared" si="34"/>
        <v>429</v>
      </c>
      <c r="L429" s="81" t="str">
        <f t="shared" si="35"/>
        <v/>
      </c>
      <c r="M429" s="81" t="str">
        <f t="shared" si="36"/>
        <v>Update SC_Matieres set designation = 'Vergerette' where ligne = 429 ;</v>
      </c>
      <c r="P429" s="192">
        <v>0</v>
      </c>
      <c r="Q429" s="193" t="str">
        <f t="shared" si="37"/>
        <v/>
      </c>
    </row>
    <row r="430" spans="1:17" x14ac:dyDescent="0.25">
      <c r="A430" s="80">
        <v>430</v>
      </c>
      <c r="B430" s="81" t="s">
        <v>1142</v>
      </c>
      <c r="D430" s="81" t="s">
        <v>1144</v>
      </c>
      <c r="F430" s="107">
        <v>60</v>
      </c>
      <c r="G430" s="81" t="s">
        <v>160</v>
      </c>
      <c r="I430" s="81" t="s">
        <v>579</v>
      </c>
      <c r="J430" s="81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80">
        <f t="shared" si="34"/>
        <v>430</v>
      </c>
      <c r="L430" s="81" t="str">
        <f t="shared" si="35"/>
        <v/>
      </c>
      <c r="M430" s="81" t="str">
        <f t="shared" si="36"/>
        <v>Update SC_Matieres set designation = 'Terreau biologique' where ligne = 430 ;</v>
      </c>
      <c r="P430" s="192">
        <v>0</v>
      </c>
      <c r="Q430" s="193" t="str">
        <f t="shared" si="37"/>
        <v/>
      </c>
    </row>
    <row r="431" spans="1:17" x14ac:dyDescent="0.25">
      <c r="A431" s="80">
        <v>431</v>
      </c>
      <c r="B431" s="81" t="s">
        <v>1143</v>
      </c>
      <c r="D431" s="81" t="s">
        <v>1144</v>
      </c>
      <c r="F431" s="107">
        <v>40</v>
      </c>
      <c r="G431" s="81" t="s">
        <v>160</v>
      </c>
      <c r="I431" s="81" t="s">
        <v>579</v>
      </c>
      <c r="J431" s="81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80">
        <f t="shared" si="34"/>
        <v>431</v>
      </c>
      <c r="L431" s="81" t="str">
        <f t="shared" si="35"/>
        <v/>
      </c>
      <c r="M431" s="81" t="str">
        <f t="shared" si="36"/>
        <v>Update SC_Matieres set designation = 'Paillage' where ligne = 431 ;</v>
      </c>
      <c r="P431" s="192">
        <v>0</v>
      </c>
      <c r="Q431" s="193" t="str">
        <f t="shared" si="37"/>
        <v/>
      </c>
    </row>
    <row r="432" spans="1:17" x14ac:dyDescent="0.25">
      <c r="A432" s="80">
        <v>432</v>
      </c>
      <c r="B432" s="100" t="s">
        <v>1152</v>
      </c>
      <c r="C432" s="100" t="s">
        <v>1151</v>
      </c>
      <c r="D432" s="100" t="s">
        <v>1153</v>
      </c>
      <c r="E432" s="100" t="s">
        <v>295</v>
      </c>
      <c r="F432" s="108">
        <v>182.32</v>
      </c>
      <c r="G432" s="81" t="s">
        <v>8</v>
      </c>
      <c r="I432" s="81" t="s">
        <v>579</v>
      </c>
      <c r="J432" s="81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80">
        <f t="shared" ref="K432:K495" si="39">A432</f>
        <v>432</v>
      </c>
      <c r="L432" s="81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81" t="str">
        <f t="shared" si="36"/>
        <v/>
      </c>
      <c r="P432" s="192">
        <v>0</v>
      </c>
      <c r="Q432" s="193" t="str">
        <f t="shared" si="37"/>
        <v>Update SC_Matieres set Obligatoire = 0 where ligne = 432 ;</v>
      </c>
    </row>
    <row r="433" spans="1:17" x14ac:dyDescent="0.25">
      <c r="A433" s="80">
        <v>433</v>
      </c>
      <c r="B433" s="100" t="s">
        <v>1154</v>
      </c>
      <c r="C433" s="100" t="s">
        <v>1155</v>
      </c>
      <c r="D433" s="100" t="s">
        <v>1153</v>
      </c>
      <c r="E433" s="100" t="s">
        <v>295</v>
      </c>
      <c r="F433" s="108">
        <v>175.02</v>
      </c>
      <c r="G433" s="81" t="s">
        <v>8</v>
      </c>
      <c r="I433" s="81" t="s">
        <v>579</v>
      </c>
      <c r="J433" s="81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80">
        <f t="shared" si="39"/>
        <v>433</v>
      </c>
      <c r="L433" s="81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81" t="str">
        <f t="shared" si="36"/>
        <v/>
      </c>
      <c r="P433" s="192">
        <v>0</v>
      </c>
      <c r="Q433" s="193" t="str">
        <f t="shared" si="37"/>
        <v>Update SC_Matieres set Obligatoire = 0 where ligne = 433 ;</v>
      </c>
    </row>
    <row r="434" spans="1:17" x14ac:dyDescent="0.25">
      <c r="A434" s="80">
        <v>434</v>
      </c>
      <c r="B434" s="100" t="s">
        <v>1156</v>
      </c>
      <c r="C434" s="100" t="s">
        <v>1157</v>
      </c>
      <c r="D434" s="100" t="s">
        <v>1158</v>
      </c>
      <c r="E434" s="100" t="s">
        <v>295</v>
      </c>
      <c r="F434" s="108">
        <v>17.260000000000002</v>
      </c>
      <c r="G434" s="81" t="s">
        <v>8</v>
      </c>
      <c r="I434" s="81" t="s">
        <v>579</v>
      </c>
      <c r="J434" s="81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80">
        <f t="shared" si="39"/>
        <v>434</v>
      </c>
      <c r="L434" s="81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81" t="str">
        <f t="shared" si="36"/>
        <v/>
      </c>
      <c r="P434" s="192">
        <v>0</v>
      </c>
      <c r="Q434" s="193" t="str">
        <f t="shared" si="37"/>
        <v>Update SC_Matieres set Obligatoire = 0 where ligne = 434 ;</v>
      </c>
    </row>
    <row r="435" spans="1:17" x14ac:dyDescent="0.25">
      <c r="A435" s="80">
        <v>435</v>
      </c>
      <c r="B435" s="100" t="s">
        <v>1159</v>
      </c>
      <c r="C435" s="100" t="s">
        <v>1160</v>
      </c>
      <c r="D435" s="100" t="s">
        <v>1161</v>
      </c>
      <c r="E435" s="100" t="s">
        <v>295</v>
      </c>
      <c r="F435" s="108">
        <v>104.91</v>
      </c>
      <c r="G435" s="81" t="s">
        <v>8</v>
      </c>
      <c r="I435" s="81" t="s">
        <v>579</v>
      </c>
      <c r="J435" s="81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80">
        <f t="shared" si="39"/>
        <v>435</v>
      </c>
      <c r="L435" s="81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81" t="str">
        <f t="shared" si="36"/>
        <v/>
      </c>
      <c r="P435" s="192">
        <v>0</v>
      </c>
      <c r="Q435" s="193" t="str">
        <f t="shared" si="37"/>
        <v>Update SC_Matieres set Obligatoire = 0 where ligne = 435 ;</v>
      </c>
    </row>
    <row r="436" spans="1:17" x14ac:dyDescent="0.25">
      <c r="A436" s="80">
        <v>436</v>
      </c>
      <c r="B436" s="100" t="s">
        <v>1162</v>
      </c>
      <c r="C436" s="100" t="s">
        <v>1163</v>
      </c>
      <c r="D436" s="100" t="s">
        <v>1164</v>
      </c>
      <c r="E436" s="100" t="s">
        <v>295</v>
      </c>
      <c r="F436" s="108">
        <v>58.8</v>
      </c>
      <c r="G436" s="81" t="s">
        <v>8</v>
      </c>
      <c r="I436" s="81" t="s">
        <v>579</v>
      </c>
      <c r="J436" s="81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80">
        <f t="shared" si="39"/>
        <v>436</v>
      </c>
      <c r="L436" s="81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81" t="str">
        <f t="shared" si="36"/>
        <v/>
      </c>
      <c r="P436" s="192">
        <v>0</v>
      </c>
      <c r="Q436" s="193" t="str">
        <f t="shared" si="37"/>
        <v>Update SC_Matieres set Obligatoire = 0 where ligne = 436 ;</v>
      </c>
    </row>
    <row r="437" spans="1:17" x14ac:dyDescent="0.25">
      <c r="A437" s="80">
        <v>437</v>
      </c>
      <c r="B437" s="100" t="s">
        <v>1165</v>
      </c>
      <c r="C437" s="100" t="s">
        <v>1932</v>
      </c>
      <c r="D437" s="100" t="s">
        <v>1166</v>
      </c>
      <c r="E437" s="100" t="s">
        <v>295</v>
      </c>
      <c r="F437" s="108">
        <v>42.9</v>
      </c>
      <c r="G437" s="81" t="s">
        <v>8</v>
      </c>
      <c r="I437" s="81" t="s">
        <v>579</v>
      </c>
      <c r="J437" s="81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80">
        <f t="shared" si="39"/>
        <v>437</v>
      </c>
      <c r="L437" s="81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81" t="str">
        <f t="shared" si="36"/>
        <v/>
      </c>
      <c r="P437" s="192">
        <v>0</v>
      </c>
      <c r="Q437" s="193" t="str">
        <f t="shared" si="37"/>
        <v>Update SC_Matieres set Obligatoire = 0 where ligne = 437 ;</v>
      </c>
    </row>
    <row r="438" spans="1:17" x14ac:dyDescent="0.25">
      <c r="A438" s="80">
        <v>438</v>
      </c>
      <c r="B438" s="100" t="s">
        <v>1167</v>
      </c>
      <c r="C438" s="100" t="s">
        <v>1933</v>
      </c>
      <c r="D438" s="100" t="s">
        <v>1166</v>
      </c>
      <c r="E438" s="100" t="s">
        <v>295</v>
      </c>
      <c r="F438" s="108">
        <v>41.83</v>
      </c>
      <c r="G438" s="81" t="s">
        <v>8</v>
      </c>
      <c r="I438" s="81" t="s">
        <v>579</v>
      </c>
      <c r="J438" s="81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80">
        <f t="shared" si="39"/>
        <v>438</v>
      </c>
      <c r="L438" s="81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81" t="str">
        <f t="shared" si="36"/>
        <v/>
      </c>
      <c r="P438" s="192">
        <v>0</v>
      </c>
      <c r="Q438" s="193" t="str">
        <f t="shared" si="37"/>
        <v>Update SC_Matieres set Obligatoire = 0 where ligne = 438 ;</v>
      </c>
    </row>
    <row r="439" spans="1:17" x14ac:dyDescent="0.25">
      <c r="A439" s="80">
        <v>439</v>
      </c>
      <c r="B439" s="100" t="s">
        <v>1168</v>
      </c>
      <c r="C439" s="100" t="s">
        <v>1169</v>
      </c>
      <c r="D439" s="100" t="s">
        <v>1166</v>
      </c>
      <c r="E439" s="100" t="s">
        <v>295</v>
      </c>
      <c r="F439" s="108">
        <v>50.91</v>
      </c>
      <c r="G439" s="81" t="s">
        <v>8</v>
      </c>
      <c r="I439" s="81" t="s">
        <v>579</v>
      </c>
      <c r="J439" s="81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80">
        <f t="shared" si="39"/>
        <v>439</v>
      </c>
      <c r="L439" s="81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81" t="str">
        <f t="shared" si="36"/>
        <v/>
      </c>
      <c r="P439" s="192">
        <v>0</v>
      </c>
      <c r="Q439" s="193" t="str">
        <f t="shared" si="37"/>
        <v>Update SC_Matieres set Obligatoire = 0 where ligne = 439 ;</v>
      </c>
    </row>
    <row r="440" spans="1:17" x14ac:dyDescent="0.25">
      <c r="A440" s="80">
        <v>440</v>
      </c>
      <c r="B440" s="100" t="s">
        <v>1170</v>
      </c>
      <c r="C440" s="100" t="s">
        <v>1171</v>
      </c>
      <c r="D440" s="100" t="s">
        <v>1158</v>
      </c>
      <c r="E440" s="100" t="s">
        <v>295</v>
      </c>
      <c r="F440" s="108">
        <v>1.05</v>
      </c>
      <c r="G440" s="81" t="s">
        <v>8</v>
      </c>
      <c r="I440" s="81" t="s">
        <v>579</v>
      </c>
      <c r="J440" s="81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80">
        <f t="shared" si="39"/>
        <v>440</v>
      </c>
      <c r="L440" s="81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81" t="str">
        <f t="shared" si="36"/>
        <v/>
      </c>
      <c r="P440" s="192">
        <v>0</v>
      </c>
      <c r="Q440" s="193" t="str">
        <f t="shared" si="37"/>
        <v>Update SC_Matieres set Obligatoire = 0 where ligne = 440 ;</v>
      </c>
    </row>
    <row r="441" spans="1:17" x14ac:dyDescent="0.25">
      <c r="A441" s="80">
        <v>441</v>
      </c>
      <c r="B441" s="100" t="s">
        <v>1172</v>
      </c>
      <c r="C441" s="100" t="s">
        <v>1173</v>
      </c>
      <c r="D441" s="100" t="s">
        <v>1174</v>
      </c>
      <c r="E441" s="100" t="s">
        <v>295</v>
      </c>
      <c r="F441" s="108">
        <v>497.35</v>
      </c>
      <c r="G441" s="81" t="s">
        <v>8</v>
      </c>
      <c r="I441" s="81" t="s">
        <v>579</v>
      </c>
      <c r="J441" s="81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80">
        <f t="shared" si="39"/>
        <v>441</v>
      </c>
      <c r="L441" s="81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81" t="str">
        <f t="shared" si="36"/>
        <v/>
      </c>
      <c r="P441" s="192">
        <v>1</v>
      </c>
      <c r="Q441" s="193" t="str">
        <f t="shared" si="37"/>
        <v>Update SC_Matieres set Obligatoire = 1 where ligne = 441 ;</v>
      </c>
    </row>
    <row r="442" spans="1:17" x14ac:dyDescent="0.25">
      <c r="A442" s="80">
        <v>442</v>
      </c>
      <c r="B442" s="100" t="s">
        <v>1175</v>
      </c>
      <c r="C442" s="100" t="s">
        <v>1176</v>
      </c>
      <c r="D442" s="100" t="s">
        <v>1177</v>
      </c>
      <c r="E442" s="100" t="s">
        <v>295</v>
      </c>
      <c r="F442" s="108">
        <v>16.489999999999998</v>
      </c>
      <c r="G442" s="81" t="s">
        <v>8</v>
      </c>
      <c r="I442" s="81" t="s">
        <v>579</v>
      </c>
      <c r="J442" s="81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80">
        <f t="shared" si="39"/>
        <v>442</v>
      </c>
      <c r="L442" s="81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81" t="str">
        <f t="shared" si="36"/>
        <v/>
      </c>
      <c r="P442" s="192">
        <v>0</v>
      </c>
      <c r="Q442" s="193" t="str">
        <f t="shared" si="37"/>
        <v>Update SC_Matieres set Obligatoire = 0 where ligne = 442 ;</v>
      </c>
    </row>
    <row r="443" spans="1:17" x14ac:dyDescent="0.25">
      <c r="A443" s="80">
        <v>443</v>
      </c>
      <c r="B443" s="100" t="s">
        <v>1178</v>
      </c>
      <c r="C443" s="100" t="s">
        <v>1179</v>
      </c>
      <c r="D443" s="100" t="s">
        <v>1177</v>
      </c>
      <c r="E443" s="100" t="s">
        <v>295</v>
      </c>
      <c r="F443" s="108">
        <v>10.050000000000001</v>
      </c>
      <c r="G443" s="81" t="s">
        <v>8</v>
      </c>
      <c r="I443" s="81" t="s">
        <v>579</v>
      </c>
      <c r="J443" s="81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80">
        <f t="shared" si="39"/>
        <v>443</v>
      </c>
      <c r="L443" s="81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81" t="str">
        <f t="shared" si="36"/>
        <v/>
      </c>
      <c r="P443" s="192">
        <v>0</v>
      </c>
      <c r="Q443" s="193" t="str">
        <f t="shared" si="37"/>
        <v>Update SC_Matieres set Obligatoire = 0 where ligne = 443 ;</v>
      </c>
    </row>
    <row r="444" spans="1:17" x14ac:dyDescent="0.25">
      <c r="A444" s="80">
        <v>444</v>
      </c>
      <c r="B444" s="100" t="s">
        <v>1180</v>
      </c>
      <c r="C444" s="100" t="s">
        <v>1181</v>
      </c>
      <c r="D444" s="100" t="s">
        <v>1182</v>
      </c>
      <c r="E444" s="100" t="s">
        <v>295</v>
      </c>
      <c r="F444" s="108">
        <v>7.09</v>
      </c>
      <c r="G444" s="81" t="s">
        <v>8</v>
      </c>
      <c r="I444" s="81" t="s">
        <v>579</v>
      </c>
      <c r="J444" s="81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80">
        <f t="shared" si="39"/>
        <v>444</v>
      </c>
      <c r="L444" s="81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81" t="str">
        <f t="shared" si="36"/>
        <v/>
      </c>
      <c r="P444" s="192">
        <v>0</v>
      </c>
      <c r="Q444" s="193" t="str">
        <f t="shared" si="37"/>
        <v>Update SC_Matieres set Obligatoire = 0 where ligne = 444 ;</v>
      </c>
    </row>
    <row r="445" spans="1:17" x14ac:dyDescent="0.25">
      <c r="A445" s="80">
        <v>445</v>
      </c>
      <c r="B445" s="100" t="s">
        <v>1183</v>
      </c>
      <c r="C445" s="100" t="s">
        <v>1184</v>
      </c>
      <c r="D445" s="100" t="s">
        <v>1185</v>
      </c>
      <c r="E445" s="100" t="s">
        <v>295</v>
      </c>
      <c r="F445" s="108">
        <v>835.25</v>
      </c>
      <c r="G445" s="81" t="s">
        <v>8</v>
      </c>
      <c r="I445" s="81" t="s">
        <v>579</v>
      </c>
      <c r="J445" s="81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80">
        <f t="shared" si="39"/>
        <v>445</v>
      </c>
      <c r="L445" s="81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81" t="str">
        <f t="shared" si="36"/>
        <v/>
      </c>
      <c r="P445" s="192">
        <v>0</v>
      </c>
      <c r="Q445" s="193" t="str">
        <f t="shared" si="37"/>
        <v>Update SC_Matieres set Obligatoire = 0 where ligne = 445 ;</v>
      </c>
    </row>
    <row r="446" spans="1:17" x14ac:dyDescent="0.25">
      <c r="A446" s="80">
        <v>446</v>
      </c>
      <c r="B446" s="100" t="s">
        <v>1186</v>
      </c>
      <c r="C446" s="100" t="s">
        <v>1187</v>
      </c>
      <c r="D446" s="100" t="s">
        <v>1158</v>
      </c>
      <c r="E446" s="100" t="s">
        <v>295</v>
      </c>
      <c r="F446" s="108">
        <v>95.85</v>
      </c>
      <c r="G446" s="81" t="s">
        <v>8</v>
      </c>
      <c r="I446" s="81" t="s">
        <v>579</v>
      </c>
      <c r="J446" s="81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80">
        <f t="shared" si="39"/>
        <v>446</v>
      </c>
      <c r="L446" s="81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81" t="str">
        <f t="shared" si="36"/>
        <v/>
      </c>
      <c r="P446" s="192">
        <v>0</v>
      </c>
      <c r="Q446" s="193" t="str">
        <f t="shared" si="37"/>
        <v>Update SC_Matieres set Obligatoire = 0 where ligne = 446 ;</v>
      </c>
    </row>
    <row r="447" spans="1:17" x14ac:dyDescent="0.25">
      <c r="A447" s="80">
        <v>447</v>
      </c>
      <c r="B447" s="100" t="s">
        <v>1188</v>
      </c>
      <c r="C447" s="100" t="s">
        <v>1189</v>
      </c>
      <c r="D447" s="100" t="s">
        <v>1158</v>
      </c>
      <c r="E447" s="100" t="s">
        <v>295</v>
      </c>
      <c r="F447" s="108">
        <v>69.900000000000006</v>
      </c>
      <c r="G447" s="81" t="s">
        <v>8</v>
      </c>
      <c r="I447" s="81" t="s">
        <v>579</v>
      </c>
      <c r="J447" s="81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80">
        <f t="shared" si="39"/>
        <v>447</v>
      </c>
      <c r="L447" s="81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81" t="str">
        <f t="shared" si="36"/>
        <v/>
      </c>
      <c r="P447" s="192">
        <v>0</v>
      </c>
      <c r="Q447" s="193" t="str">
        <f t="shared" si="37"/>
        <v>Update SC_Matieres set Obligatoire = 0 where ligne = 447 ;</v>
      </c>
    </row>
    <row r="448" spans="1:17" x14ac:dyDescent="0.25">
      <c r="A448" s="80">
        <v>448</v>
      </c>
      <c r="B448" s="100" t="s">
        <v>1190</v>
      </c>
      <c r="C448" s="100" t="s">
        <v>1191</v>
      </c>
      <c r="D448" s="100" t="s">
        <v>1192</v>
      </c>
      <c r="E448" s="100" t="s">
        <v>295</v>
      </c>
      <c r="F448" s="108">
        <v>10.5</v>
      </c>
      <c r="G448" s="81" t="s">
        <v>8</v>
      </c>
      <c r="I448" s="81" t="s">
        <v>579</v>
      </c>
      <c r="J448" s="81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80">
        <f t="shared" si="39"/>
        <v>448</v>
      </c>
      <c r="L448" s="81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81" t="str">
        <f t="shared" si="36"/>
        <v/>
      </c>
      <c r="P448" s="192">
        <v>0</v>
      </c>
      <c r="Q448" s="193" t="str">
        <f t="shared" si="37"/>
        <v>Update SC_Matieres set Obligatoire = 0 where ligne = 448 ;</v>
      </c>
    </row>
    <row r="449" spans="1:17" x14ac:dyDescent="0.25">
      <c r="A449" s="80">
        <v>449</v>
      </c>
      <c r="B449" s="100" t="s">
        <v>1193</v>
      </c>
      <c r="C449" s="100" t="s">
        <v>1194</v>
      </c>
      <c r="D449" s="100" t="s">
        <v>1192</v>
      </c>
      <c r="E449" s="100" t="s">
        <v>295</v>
      </c>
      <c r="F449" s="108">
        <v>10.5</v>
      </c>
      <c r="G449" s="81" t="s">
        <v>8</v>
      </c>
      <c r="I449" s="81" t="s">
        <v>579</v>
      </c>
      <c r="J449" s="81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80">
        <f t="shared" si="39"/>
        <v>449</v>
      </c>
      <c r="L449" s="81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81" t="str">
        <f t="shared" si="36"/>
        <v/>
      </c>
      <c r="P449" s="192">
        <v>0</v>
      </c>
      <c r="Q449" s="193" t="str">
        <f t="shared" si="37"/>
        <v>Update SC_Matieres set Obligatoire = 0 where ligne = 449 ;</v>
      </c>
    </row>
    <row r="450" spans="1:17" x14ac:dyDescent="0.25">
      <c r="A450" s="80">
        <v>450</v>
      </c>
      <c r="B450" s="100" t="s">
        <v>1195</v>
      </c>
      <c r="C450" s="275"/>
      <c r="D450" s="100" t="s">
        <v>1196</v>
      </c>
      <c r="E450" s="100" t="s">
        <v>295</v>
      </c>
      <c r="F450" s="108">
        <v>1.28</v>
      </c>
      <c r="G450" s="81" t="s">
        <v>8</v>
      </c>
      <c r="I450" s="81" t="s">
        <v>579</v>
      </c>
      <c r="J450" s="81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80">
        <f t="shared" si="39"/>
        <v>450</v>
      </c>
      <c r="L450" s="81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81" t="str">
        <f t="shared" si="36"/>
        <v/>
      </c>
      <c r="P450" s="192">
        <v>0</v>
      </c>
      <c r="Q450" s="193" t="str">
        <f t="shared" si="37"/>
        <v>Update SC_Matieres set Obligatoire = 0 where ligne = 450 ;</v>
      </c>
    </row>
    <row r="451" spans="1:17" x14ac:dyDescent="0.25">
      <c r="A451" s="80">
        <v>451</v>
      </c>
      <c r="B451" s="100" t="s">
        <v>1197</v>
      </c>
      <c r="C451" s="275"/>
      <c r="D451" s="100" t="s">
        <v>1196</v>
      </c>
      <c r="E451" s="100" t="s">
        <v>295</v>
      </c>
      <c r="F451" s="108">
        <v>5.9</v>
      </c>
      <c r="G451" s="81" t="s">
        <v>8</v>
      </c>
      <c r="I451" s="81" t="s">
        <v>579</v>
      </c>
      <c r="J451" s="81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80">
        <f t="shared" si="39"/>
        <v>451</v>
      </c>
      <c r="L451" s="81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81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192">
        <v>0</v>
      </c>
      <c r="Q451" s="193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25">
      <c r="A452" s="80">
        <v>452</v>
      </c>
      <c r="B452" s="100" t="s">
        <v>1198</v>
      </c>
      <c r="C452" s="275"/>
      <c r="D452" s="100" t="s">
        <v>1196</v>
      </c>
      <c r="E452" s="100" t="s">
        <v>295</v>
      </c>
      <c r="F452" s="108">
        <v>3.28</v>
      </c>
      <c r="G452" s="81" t="s">
        <v>8</v>
      </c>
      <c r="I452" s="81" t="s">
        <v>579</v>
      </c>
      <c r="J452" s="81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80">
        <f t="shared" si="39"/>
        <v>452</v>
      </c>
      <c r="L452" s="81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81" t="str">
        <f t="shared" si="41"/>
        <v/>
      </c>
      <c r="P452" s="192">
        <v>0</v>
      </c>
      <c r="Q452" s="193" t="str">
        <f t="shared" si="42"/>
        <v>Update SC_Matieres set Obligatoire = 0 where ligne = 452 ;</v>
      </c>
    </row>
    <row r="453" spans="1:17" x14ac:dyDescent="0.25">
      <c r="A453" s="80">
        <v>453</v>
      </c>
      <c r="B453" s="100" t="s">
        <v>1199</v>
      </c>
      <c r="C453" s="275"/>
      <c r="D453" s="100" t="s">
        <v>1196</v>
      </c>
      <c r="E453" s="100" t="s">
        <v>295</v>
      </c>
      <c r="F453" s="108">
        <v>3.07</v>
      </c>
      <c r="G453" s="81" t="s">
        <v>8</v>
      </c>
      <c r="I453" s="81" t="s">
        <v>579</v>
      </c>
      <c r="J453" s="81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80">
        <f t="shared" si="39"/>
        <v>453</v>
      </c>
      <c r="L453" s="81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81" t="str">
        <f t="shared" si="41"/>
        <v/>
      </c>
      <c r="P453" s="192">
        <v>0</v>
      </c>
      <c r="Q453" s="193" t="str">
        <f t="shared" si="42"/>
        <v>Update SC_Matieres set Obligatoire = 0 where ligne = 453 ;</v>
      </c>
    </row>
    <row r="454" spans="1:17" x14ac:dyDescent="0.25">
      <c r="A454" s="80">
        <v>454</v>
      </c>
      <c r="B454" s="100" t="s">
        <v>1200</v>
      </c>
      <c r="C454" s="275" t="s">
        <v>1201</v>
      </c>
      <c r="D454" s="100" t="s">
        <v>1196</v>
      </c>
      <c r="E454" s="100" t="s">
        <v>295</v>
      </c>
      <c r="F454" s="108">
        <v>21.7</v>
      </c>
      <c r="G454" s="81" t="s">
        <v>8</v>
      </c>
      <c r="I454" s="81" t="s">
        <v>579</v>
      </c>
      <c r="J454" s="81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80">
        <f t="shared" si="39"/>
        <v>454</v>
      </c>
      <c r="L454" s="81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81" t="str">
        <f t="shared" si="41"/>
        <v/>
      </c>
      <c r="P454" s="192">
        <v>0</v>
      </c>
      <c r="Q454" s="193" t="str">
        <f t="shared" si="42"/>
        <v>Update SC_Matieres set Obligatoire = 0 where ligne = 454 ;</v>
      </c>
    </row>
    <row r="455" spans="1:17" x14ac:dyDescent="0.25">
      <c r="A455" s="80">
        <v>455</v>
      </c>
      <c r="B455" s="100" t="s">
        <v>1202</v>
      </c>
      <c r="C455" s="275"/>
      <c r="D455" s="100" t="s">
        <v>1196</v>
      </c>
      <c r="E455" s="100" t="s">
        <v>295</v>
      </c>
      <c r="F455" s="108">
        <v>2.77</v>
      </c>
      <c r="G455" s="81" t="s">
        <v>8</v>
      </c>
      <c r="I455" s="81" t="s">
        <v>579</v>
      </c>
      <c r="J455" s="81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80">
        <f t="shared" si="39"/>
        <v>455</v>
      </c>
      <c r="L455" s="81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81" t="str">
        <f t="shared" si="41"/>
        <v/>
      </c>
      <c r="P455" s="192">
        <v>0</v>
      </c>
      <c r="Q455" s="193" t="str">
        <f t="shared" si="42"/>
        <v>Update SC_Matieres set Obligatoire = 0 where ligne = 455 ;</v>
      </c>
    </row>
    <row r="456" spans="1:17" x14ac:dyDescent="0.25">
      <c r="A456" s="80">
        <v>456</v>
      </c>
      <c r="B456" s="100" t="s">
        <v>1203</v>
      </c>
      <c r="C456" s="275"/>
      <c r="D456" s="100" t="s">
        <v>1196</v>
      </c>
      <c r="E456" s="100" t="s">
        <v>295</v>
      </c>
      <c r="F456" s="108">
        <v>2.44</v>
      </c>
      <c r="G456" s="81" t="s">
        <v>8</v>
      </c>
      <c r="I456" s="81" t="s">
        <v>579</v>
      </c>
      <c r="J456" s="81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80">
        <f t="shared" si="39"/>
        <v>456</v>
      </c>
      <c r="L456" s="81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81" t="str">
        <f t="shared" si="41"/>
        <v/>
      </c>
      <c r="P456" s="192">
        <v>0</v>
      </c>
      <c r="Q456" s="193" t="str">
        <f t="shared" si="42"/>
        <v>Update SC_Matieres set Obligatoire = 0 where ligne = 456 ;</v>
      </c>
    </row>
    <row r="457" spans="1:17" x14ac:dyDescent="0.25">
      <c r="A457" s="80">
        <v>457</v>
      </c>
      <c r="B457" s="100" t="s">
        <v>1204</v>
      </c>
      <c r="C457" s="275" t="s">
        <v>1205</v>
      </c>
      <c r="D457" s="100" t="s">
        <v>1158</v>
      </c>
      <c r="E457" s="100" t="s">
        <v>295</v>
      </c>
      <c r="F457" s="108">
        <v>8</v>
      </c>
      <c r="G457" s="81" t="s">
        <v>8</v>
      </c>
      <c r="I457" s="81" t="s">
        <v>579</v>
      </c>
      <c r="J457" s="81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80">
        <f t="shared" si="39"/>
        <v>457</v>
      </c>
      <c r="L457" s="81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81" t="str">
        <f t="shared" si="41"/>
        <v/>
      </c>
      <c r="P457" s="192">
        <v>0</v>
      </c>
      <c r="Q457" s="193" t="str">
        <f t="shared" si="42"/>
        <v>Update SC_Matieres set Obligatoire = 0 where ligne = 457 ;</v>
      </c>
    </row>
    <row r="458" spans="1:17" x14ac:dyDescent="0.25">
      <c r="A458" s="80">
        <v>458</v>
      </c>
      <c r="B458" s="100" t="s">
        <v>1206</v>
      </c>
      <c r="C458" s="275" t="s">
        <v>1207</v>
      </c>
      <c r="D458" s="100" t="s">
        <v>1158</v>
      </c>
      <c r="E458" s="100" t="s">
        <v>295</v>
      </c>
      <c r="F458" s="108">
        <v>10</v>
      </c>
      <c r="G458" s="81" t="s">
        <v>8</v>
      </c>
      <c r="I458" s="81" t="s">
        <v>579</v>
      </c>
      <c r="J458" s="81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80">
        <f t="shared" si="39"/>
        <v>458</v>
      </c>
      <c r="L458" s="81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81" t="str">
        <f t="shared" si="41"/>
        <v/>
      </c>
      <c r="P458" s="192">
        <v>0</v>
      </c>
      <c r="Q458" s="193" t="str">
        <f t="shared" si="42"/>
        <v>Update SC_Matieres set Obligatoire = 0 where ligne = 458 ;</v>
      </c>
    </row>
    <row r="459" spans="1:17" x14ac:dyDescent="0.25">
      <c r="A459" s="80">
        <v>459</v>
      </c>
      <c r="B459" s="100" t="s">
        <v>1208</v>
      </c>
      <c r="C459" s="100" t="s">
        <v>1209</v>
      </c>
      <c r="D459" s="100" t="s">
        <v>1210</v>
      </c>
      <c r="E459" s="100" t="s">
        <v>295</v>
      </c>
      <c r="F459" s="108">
        <v>1.07</v>
      </c>
      <c r="G459" s="81" t="s">
        <v>8</v>
      </c>
      <c r="I459" s="81" t="s">
        <v>579</v>
      </c>
      <c r="J459" s="81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80">
        <f t="shared" si="39"/>
        <v>459</v>
      </c>
      <c r="L459" s="81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81" t="str">
        <f t="shared" si="41"/>
        <v/>
      </c>
      <c r="P459" s="192">
        <v>0</v>
      </c>
      <c r="Q459" s="193" t="str">
        <f t="shared" si="42"/>
        <v>Update SC_Matieres set Obligatoire = 0 where ligne = 459 ;</v>
      </c>
    </row>
    <row r="460" spans="1:17" x14ac:dyDescent="0.25">
      <c r="A460" s="80">
        <v>460</v>
      </c>
      <c r="B460" s="100" t="s">
        <v>1211</v>
      </c>
      <c r="C460" s="100" t="s">
        <v>1212</v>
      </c>
      <c r="D460" s="100" t="s">
        <v>1210</v>
      </c>
      <c r="E460" s="100" t="s">
        <v>295</v>
      </c>
      <c r="F460" s="108">
        <v>20.53</v>
      </c>
      <c r="G460" s="81" t="s">
        <v>8</v>
      </c>
      <c r="I460" s="81" t="s">
        <v>579</v>
      </c>
      <c r="J460" s="81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80">
        <f t="shared" si="39"/>
        <v>460</v>
      </c>
      <c r="L460" s="81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81" t="str">
        <f t="shared" si="41"/>
        <v/>
      </c>
      <c r="P460" s="192">
        <v>0</v>
      </c>
      <c r="Q460" s="193" t="str">
        <f t="shared" si="42"/>
        <v>Update SC_Matieres set Obligatoire = 0 where ligne = 460 ;</v>
      </c>
    </row>
    <row r="461" spans="1:17" x14ac:dyDescent="0.25">
      <c r="A461" s="80">
        <v>461</v>
      </c>
      <c r="B461" s="100" t="s">
        <v>1213</v>
      </c>
      <c r="C461" s="100" t="s">
        <v>1214</v>
      </c>
      <c r="D461" s="100" t="s">
        <v>1210</v>
      </c>
      <c r="E461" s="100" t="s">
        <v>295</v>
      </c>
      <c r="F461" s="108">
        <v>5.72</v>
      </c>
      <c r="G461" s="81" t="s">
        <v>8</v>
      </c>
      <c r="I461" s="81" t="s">
        <v>579</v>
      </c>
      <c r="J461" s="81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80">
        <f t="shared" si="39"/>
        <v>461</v>
      </c>
      <c r="L461" s="81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81" t="str">
        <f t="shared" si="41"/>
        <v/>
      </c>
      <c r="P461" s="192">
        <v>0</v>
      </c>
      <c r="Q461" s="193" t="str">
        <f t="shared" si="42"/>
        <v>Update SC_Matieres set Obligatoire = 0 where ligne = 461 ;</v>
      </c>
    </row>
    <row r="462" spans="1:17" x14ac:dyDescent="0.25">
      <c r="A462" s="80">
        <v>462</v>
      </c>
      <c r="B462" s="100" t="s">
        <v>1215</v>
      </c>
      <c r="C462" s="100" t="s">
        <v>1216</v>
      </c>
      <c r="D462" s="100" t="s">
        <v>1210</v>
      </c>
      <c r="E462" s="100" t="s">
        <v>295</v>
      </c>
      <c r="F462" s="108">
        <v>3.35</v>
      </c>
      <c r="G462" s="81" t="s">
        <v>8</v>
      </c>
      <c r="I462" s="81" t="s">
        <v>579</v>
      </c>
      <c r="J462" s="81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80">
        <f t="shared" si="39"/>
        <v>462</v>
      </c>
      <c r="L462" s="81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81" t="str">
        <f t="shared" si="41"/>
        <v/>
      </c>
      <c r="P462" s="192">
        <v>0</v>
      </c>
      <c r="Q462" s="193" t="str">
        <f t="shared" si="42"/>
        <v>Update SC_Matieres set Obligatoire = 0 where ligne = 462 ;</v>
      </c>
    </row>
    <row r="463" spans="1:17" x14ac:dyDescent="0.25">
      <c r="A463" s="80">
        <v>463</v>
      </c>
      <c r="B463" s="100" t="s">
        <v>1884</v>
      </c>
      <c r="C463" s="100" t="s">
        <v>1217</v>
      </c>
      <c r="D463" s="100" t="s">
        <v>1177</v>
      </c>
      <c r="E463" s="100" t="s">
        <v>295</v>
      </c>
      <c r="F463" s="108">
        <v>21.5</v>
      </c>
      <c r="G463" s="81" t="s">
        <v>8</v>
      </c>
      <c r="I463" s="81" t="s">
        <v>579</v>
      </c>
      <c r="J463" s="81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80">
        <f t="shared" si="39"/>
        <v>463</v>
      </c>
      <c r="L463" s="81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81" t="str">
        <f t="shared" si="41"/>
        <v/>
      </c>
      <c r="P463" s="192">
        <v>0</v>
      </c>
      <c r="Q463" s="193" t="str">
        <f t="shared" si="42"/>
        <v>Update SC_Matieres set Obligatoire = 0 where ligne = 463 ;</v>
      </c>
    </row>
    <row r="464" spans="1:17" x14ac:dyDescent="0.25">
      <c r="A464" s="80">
        <v>464</v>
      </c>
      <c r="B464" s="100" t="s">
        <v>1218</v>
      </c>
      <c r="C464" s="100" t="s">
        <v>1219</v>
      </c>
      <c r="D464" s="100" t="s">
        <v>1177</v>
      </c>
      <c r="E464" s="100" t="s">
        <v>295</v>
      </c>
      <c r="F464" s="108">
        <v>0</v>
      </c>
      <c r="G464" s="81" t="s">
        <v>8</v>
      </c>
      <c r="I464" s="81" t="s">
        <v>579</v>
      </c>
      <c r="J464" s="81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80">
        <f t="shared" si="39"/>
        <v>464</v>
      </c>
      <c r="L464" s="81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81" t="str">
        <f t="shared" si="41"/>
        <v/>
      </c>
      <c r="P464" s="192">
        <v>0</v>
      </c>
      <c r="Q464" s="193" t="str">
        <f t="shared" si="42"/>
        <v>Update SC_Matieres set Obligatoire = 0 where ligne = 464 ;</v>
      </c>
    </row>
    <row r="465" spans="1:17" x14ac:dyDescent="0.25">
      <c r="A465" s="80">
        <v>465</v>
      </c>
      <c r="B465" s="100" t="s">
        <v>1220</v>
      </c>
      <c r="C465" s="100" t="s">
        <v>1221</v>
      </c>
      <c r="D465" s="100" t="s">
        <v>1177</v>
      </c>
      <c r="E465" s="100" t="s">
        <v>295</v>
      </c>
      <c r="F465" s="108">
        <v>15</v>
      </c>
      <c r="G465" s="81" t="s">
        <v>8</v>
      </c>
      <c r="I465" s="81" t="s">
        <v>579</v>
      </c>
      <c r="J465" s="81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80">
        <f t="shared" si="39"/>
        <v>465</v>
      </c>
      <c r="L465" s="81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81" t="str">
        <f t="shared" si="41"/>
        <v/>
      </c>
      <c r="P465" s="192">
        <v>0</v>
      </c>
      <c r="Q465" s="193" t="str">
        <f t="shared" si="42"/>
        <v>Update SC_Matieres set Obligatoire = 0 where ligne = 465 ;</v>
      </c>
    </row>
    <row r="466" spans="1:17" x14ac:dyDescent="0.25">
      <c r="A466" s="80">
        <v>466</v>
      </c>
      <c r="B466" s="100" t="s">
        <v>1222</v>
      </c>
      <c r="C466" s="100" t="s">
        <v>1223</v>
      </c>
      <c r="D466" s="100" t="s">
        <v>1177</v>
      </c>
      <c r="E466" s="100" t="s">
        <v>295</v>
      </c>
      <c r="F466" s="108">
        <v>6</v>
      </c>
      <c r="G466" s="81" t="s">
        <v>8</v>
      </c>
      <c r="I466" s="81" t="s">
        <v>579</v>
      </c>
      <c r="J466" s="81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80">
        <f t="shared" si="39"/>
        <v>466</v>
      </c>
      <c r="L466" s="81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81" t="str">
        <f t="shared" si="41"/>
        <v/>
      </c>
      <c r="P466" s="192">
        <v>0</v>
      </c>
      <c r="Q466" s="193" t="str">
        <f t="shared" si="42"/>
        <v>Update SC_Matieres set Obligatoire = 0 where ligne = 466 ;</v>
      </c>
    </row>
    <row r="467" spans="1:17" x14ac:dyDescent="0.25">
      <c r="A467" s="80">
        <v>467</v>
      </c>
      <c r="B467" s="100" t="s">
        <v>1224</v>
      </c>
      <c r="C467" s="100" t="s">
        <v>1225</v>
      </c>
      <c r="D467" s="233" t="s">
        <v>503</v>
      </c>
      <c r="E467" s="100" t="s">
        <v>295</v>
      </c>
      <c r="F467" s="108">
        <v>1.85</v>
      </c>
      <c r="G467" s="81" t="s">
        <v>8</v>
      </c>
      <c r="I467" s="81" t="s">
        <v>579</v>
      </c>
      <c r="J467" s="81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80">
        <f t="shared" si="39"/>
        <v>467</v>
      </c>
      <c r="L467" s="81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81" t="str">
        <f t="shared" si="41"/>
        <v/>
      </c>
      <c r="P467" s="192">
        <v>0</v>
      </c>
      <c r="Q467" s="193" t="str">
        <f t="shared" si="42"/>
        <v>Update SC_Matieres set Obligatoire = 0 where ligne = 467 ;</v>
      </c>
    </row>
    <row r="468" spans="1:17" x14ac:dyDescent="0.25">
      <c r="A468" s="80">
        <v>468</v>
      </c>
      <c r="B468" s="100" t="s">
        <v>1226</v>
      </c>
      <c r="C468" s="100" t="s">
        <v>1227</v>
      </c>
      <c r="D468" s="100" t="s">
        <v>1177</v>
      </c>
      <c r="E468" s="100" t="s">
        <v>295</v>
      </c>
      <c r="F468" s="108">
        <v>14.8</v>
      </c>
      <c r="G468" s="81" t="s">
        <v>8</v>
      </c>
      <c r="I468" s="81" t="s">
        <v>579</v>
      </c>
      <c r="J468" s="81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80">
        <f t="shared" si="39"/>
        <v>468</v>
      </c>
      <c r="L468" s="81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81">
        <f>1102.4/1.3</f>
        <v>848</v>
      </c>
      <c r="P468" s="192">
        <v>0</v>
      </c>
      <c r="Q468" s="193" t="str">
        <f t="shared" si="42"/>
        <v>Update SC_Matieres set Obligatoire = 0 where ligne = 468 ;</v>
      </c>
    </row>
    <row r="469" spans="1:17" x14ac:dyDescent="0.25">
      <c r="A469" s="80">
        <v>469</v>
      </c>
      <c r="B469" s="100" t="s">
        <v>1228</v>
      </c>
      <c r="C469" s="100" t="s">
        <v>1229</v>
      </c>
      <c r="D469" s="100" t="s">
        <v>1196</v>
      </c>
      <c r="E469" s="100" t="s">
        <v>295</v>
      </c>
      <c r="F469" s="108">
        <v>89.9</v>
      </c>
      <c r="G469" s="81" t="s">
        <v>8</v>
      </c>
      <c r="I469" s="81" t="s">
        <v>579</v>
      </c>
      <c r="J469" s="81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80">
        <f t="shared" si="39"/>
        <v>469</v>
      </c>
      <c r="L469" s="81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81">
        <f>234/1.3</f>
        <v>180</v>
      </c>
      <c r="P469" s="192">
        <v>0</v>
      </c>
      <c r="Q469" s="193" t="str">
        <f t="shared" si="42"/>
        <v>Update SC_Matieres set Obligatoire = 0 where ligne = 469 ;</v>
      </c>
    </row>
    <row r="470" spans="1:17" x14ac:dyDescent="0.25">
      <c r="A470" s="80">
        <v>470</v>
      </c>
      <c r="B470" s="100" t="s">
        <v>1230</v>
      </c>
      <c r="C470" s="100" t="s">
        <v>1231</v>
      </c>
      <c r="D470" s="100" t="s">
        <v>1196</v>
      </c>
      <c r="E470" s="100" t="s">
        <v>295</v>
      </c>
      <c r="F470" s="108">
        <v>18</v>
      </c>
      <c r="G470" s="81" t="s">
        <v>8</v>
      </c>
      <c r="I470" s="81" t="s">
        <v>579</v>
      </c>
      <c r="J470" s="81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80">
        <f t="shared" si="39"/>
        <v>470</v>
      </c>
      <c r="L470" s="81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81" t="str">
        <f t="shared" si="41"/>
        <v/>
      </c>
      <c r="P470" s="192">
        <v>0</v>
      </c>
      <c r="Q470" s="193" t="str">
        <f t="shared" si="42"/>
        <v>Update SC_Matieres set Obligatoire = 0 where ligne = 470 ;</v>
      </c>
    </row>
    <row r="471" spans="1:17" x14ac:dyDescent="0.25">
      <c r="A471" s="80">
        <v>471</v>
      </c>
      <c r="B471" s="100" t="s">
        <v>1170</v>
      </c>
      <c r="C471" s="100" t="s">
        <v>1232</v>
      </c>
      <c r="D471" s="100" t="s">
        <v>1196</v>
      </c>
      <c r="E471" s="100" t="s">
        <v>295</v>
      </c>
      <c r="F471" s="108">
        <v>1.05</v>
      </c>
      <c r="G471" s="81" t="s">
        <v>8</v>
      </c>
      <c r="I471" s="81" t="s">
        <v>579</v>
      </c>
      <c r="J471" s="81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80">
        <f t="shared" si="39"/>
        <v>471</v>
      </c>
      <c r="L471" s="81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81" t="str">
        <f t="shared" si="41"/>
        <v/>
      </c>
      <c r="P471" s="192">
        <v>0</v>
      </c>
      <c r="Q471" s="193" t="str">
        <f t="shared" si="42"/>
        <v>Update SC_Matieres set Obligatoire = 0 where ligne = 471 ;</v>
      </c>
    </row>
    <row r="472" spans="1:17" x14ac:dyDescent="0.25">
      <c r="A472" s="80">
        <v>472</v>
      </c>
      <c r="B472" s="100" t="s">
        <v>1233</v>
      </c>
      <c r="C472" s="100" t="s">
        <v>1234</v>
      </c>
      <c r="D472" s="100" t="s">
        <v>1196</v>
      </c>
      <c r="E472" s="100" t="s">
        <v>295</v>
      </c>
      <c r="F472" s="108">
        <v>0.42</v>
      </c>
      <c r="G472" s="81" t="s">
        <v>8</v>
      </c>
      <c r="I472" s="81" t="s">
        <v>579</v>
      </c>
      <c r="J472" s="81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80">
        <f t="shared" si="39"/>
        <v>472</v>
      </c>
      <c r="L472" s="81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81" t="str">
        <f t="shared" si="41"/>
        <v/>
      </c>
      <c r="P472" s="192">
        <v>0</v>
      </c>
      <c r="Q472" s="193" t="str">
        <f t="shared" si="42"/>
        <v>Update SC_Matieres set Obligatoire = 0 where ligne = 472 ;</v>
      </c>
    </row>
    <row r="473" spans="1:17" x14ac:dyDescent="0.25">
      <c r="A473" s="80">
        <v>473</v>
      </c>
      <c r="B473" s="100" t="s">
        <v>1235</v>
      </c>
      <c r="C473" s="100" t="s">
        <v>1236</v>
      </c>
      <c r="D473" s="100" t="s">
        <v>1196</v>
      </c>
      <c r="E473" s="100" t="s">
        <v>295</v>
      </c>
      <c r="F473" s="108">
        <v>0.44</v>
      </c>
      <c r="G473" s="81" t="s">
        <v>8</v>
      </c>
      <c r="I473" s="81" t="s">
        <v>579</v>
      </c>
      <c r="J473" s="81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80">
        <f t="shared" si="39"/>
        <v>473</v>
      </c>
      <c r="L473" s="81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81" t="str">
        <f t="shared" si="41"/>
        <v/>
      </c>
      <c r="P473" s="192">
        <v>0</v>
      </c>
      <c r="Q473" s="193" t="str">
        <f t="shared" si="42"/>
        <v>Update SC_Matieres set Obligatoire = 0 where ligne = 473 ;</v>
      </c>
    </row>
    <row r="474" spans="1:17" x14ac:dyDescent="0.25">
      <c r="A474" s="80">
        <v>474</v>
      </c>
      <c r="B474" s="100" t="s">
        <v>1237</v>
      </c>
      <c r="C474" s="100" t="s">
        <v>1238</v>
      </c>
      <c r="D474" s="100" t="s">
        <v>1196</v>
      </c>
      <c r="E474" s="100" t="s">
        <v>295</v>
      </c>
      <c r="F474" s="108">
        <v>0.88</v>
      </c>
      <c r="G474" s="81" t="s">
        <v>8</v>
      </c>
      <c r="I474" s="81" t="s">
        <v>579</v>
      </c>
      <c r="J474" s="81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80">
        <f t="shared" si="39"/>
        <v>474</v>
      </c>
      <c r="L474" s="81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81" t="str">
        <f t="shared" si="41"/>
        <v/>
      </c>
      <c r="P474" s="192">
        <v>0</v>
      </c>
      <c r="Q474" s="193" t="str">
        <f t="shared" si="42"/>
        <v>Update SC_Matieres set Obligatoire = 0 where ligne = 474 ;</v>
      </c>
    </row>
    <row r="475" spans="1:17" x14ac:dyDescent="0.25">
      <c r="A475" s="80">
        <v>475</v>
      </c>
      <c r="B475" s="100" t="s">
        <v>1239</v>
      </c>
      <c r="C475" s="100" t="s">
        <v>1240</v>
      </c>
      <c r="D475" s="100" t="s">
        <v>1196</v>
      </c>
      <c r="E475" s="100" t="s">
        <v>295</v>
      </c>
      <c r="F475" s="108">
        <v>0.6</v>
      </c>
      <c r="G475" s="81" t="s">
        <v>8</v>
      </c>
      <c r="I475" s="81" t="s">
        <v>579</v>
      </c>
      <c r="J475" s="81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80">
        <f t="shared" si="39"/>
        <v>475</v>
      </c>
      <c r="L475" s="81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81" t="str">
        <f t="shared" si="41"/>
        <v/>
      </c>
      <c r="P475" s="192">
        <v>0</v>
      </c>
      <c r="Q475" s="193" t="str">
        <f t="shared" si="42"/>
        <v>Update SC_Matieres set Obligatoire = 0 where ligne = 475 ;</v>
      </c>
    </row>
    <row r="476" spans="1:17" x14ac:dyDescent="0.25">
      <c r="A476" s="80">
        <v>476</v>
      </c>
      <c r="B476" s="100" t="s">
        <v>1241</v>
      </c>
      <c r="C476" s="100" t="s">
        <v>1242</v>
      </c>
      <c r="D476" s="100" t="s">
        <v>1196</v>
      </c>
      <c r="E476" s="100" t="s">
        <v>295</v>
      </c>
      <c r="F476" s="108">
        <v>0.61</v>
      </c>
      <c r="G476" s="81" t="s">
        <v>8</v>
      </c>
      <c r="I476" s="81" t="s">
        <v>579</v>
      </c>
      <c r="J476" s="81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80">
        <f t="shared" si="39"/>
        <v>476</v>
      </c>
      <c r="L476" s="81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81" t="str">
        <f t="shared" si="41"/>
        <v/>
      </c>
      <c r="P476" s="192">
        <v>0</v>
      </c>
      <c r="Q476" s="193" t="str">
        <f t="shared" si="42"/>
        <v>Update SC_Matieres set Obligatoire = 0 where ligne = 476 ;</v>
      </c>
    </row>
    <row r="477" spans="1:17" x14ac:dyDescent="0.25">
      <c r="A477" s="80">
        <v>477</v>
      </c>
      <c r="B477" s="100" t="s">
        <v>1243</v>
      </c>
      <c r="C477" s="100" t="s">
        <v>1244</v>
      </c>
      <c r="D477" s="100" t="s">
        <v>1196</v>
      </c>
      <c r="E477" s="100" t="s">
        <v>295</v>
      </c>
      <c r="F477" s="108">
        <v>0.4</v>
      </c>
      <c r="G477" s="81" t="s">
        <v>8</v>
      </c>
      <c r="I477" s="81" t="s">
        <v>579</v>
      </c>
      <c r="J477" s="81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80">
        <f t="shared" si="39"/>
        <v>477</v>
      </c>
      <c r="L477" s="81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81" t="str">
        <f t="shared" si="41"/>
        <v/>
      </c>
      <c r="P477" s="192">
        <v>0</v>
      </c>
      <c r="Q477" s="193" t="str">
        <f t="shared" si="42"/>
        <v>Update SC_Matieres set Obligatoire = 0 where ligne = 477 ;</v>
      </c>
    </row>
    <row r="478" spans="1:17" x14ac:dyDescent="0.25">
      <c r="A478" s="80">
        <v>478</v>
      </c>
      <c r="B478" s="100" t="s">
        <v>1245</v>
      </c>
      <c r="C478" s="100" t="s">
        <v>1246</v>
      </c>
      <c r="D478" s="100" t="s">
        <v>1196</v>
      </c>
      <c r="E478" s="100" t="s">
        <v>295</v>
      </c>
      <c r="F478" s="108">
        <v>0.42</v>
      </c>
      <c r="G478" s="81" t="s">
        <v>8</v>
      </c>
      <c r="I478" s="81" t="s">
        <v>579</v>
      </c>
      <c r="J478" s="81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80">
        <f t="shared" si="39"/>
        <v>478</v>
      </c>
      <c r="L478" s="81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81" t="str">
        <f t="shared" si="41"/>
        <v/>
      </c>
      <c r="P478" s="192">
        <v>0</v>
      </c>
      <c r="Q478" s="193" t="str">
        <f t="shared" si="42"/>
        <v>Update SC_Matieres set Obligatoire = 0 where ligne = 478 ;</v>
      </c>
    </row>
    <row r="479" spans="1:17" x14ac:dyDescent="0.25">
      <c r="A479" s="80">
        <v>479</v>
      </c>
      <c r="B479" s="100" t="s">
        <v>1247</v>
      </c>
      <c r="C479" s="100" t="s">
        <v>1248</v>
      </c>
      <c r="D479" s="100" t="s">
        <v>1196</v>
      </c>
      <c r="E479" s="100" t="s">
        <v>295</v>
      </c>
      <c r="F479" s="108">
        <v>0.74</v>
      </c>
      <c r="G479" s="81" t="s">
        <v>8</v>
      </c>
      <c r="I479" s="81" t="s">
        <v>579</v>
      </c>
      <c r="J479" s="81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80">
        <f t="shared" si="39"/>
        <v>479</v>
      </c>
      <c r="L479" s="81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81" t="str">
        <f t="shared" si="41"/>
        <v/>
      </c>
      <c r="P479" s="192">
        <v>0</v>
      </c>
      <c r="Q479" s="193" t="str">
        <f t="shared" si="42"/>
        <v>Update SC_Matieres set Obligatoire = 0 where ligne = 479 ;</v>
      </c>
    </row>
    <row r="480" spans="1:17" x14ac:dyDescent="0.25">
      <c r="A480" s="80">
        <v>480</v>
      </c>
      <c r="B480" s="100" t="s">
        <v>1249</v>
      </c>
      <c r="C480" s="100" t="s">
        <v>1250</v>
      </c>
      <c r="D480" s="100" t="s">
        <v>1196</v>
      </c>
      <c r="E480" s="100" t="s">
        <v>295</v>
      </c>
      <c r="F480" s="108">
        <v>5.64</v>
      </c>
      <c r="G480" s="81" t="s">
        <v>8</v>
      </c>
      <c r="I480" s="81" t="s">
        <v>579</v>
      </c>
      <c r="J480" s="81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80">
        <f t="shared" si="39"/>
        <v>480</v>
      </c>
      <c r="L480" s="81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81" t="str">
        <f t="shared" si="41"/>
        <v/>
      </c>
      <c r="P480" s="192">
        <v>0</v>
      </c>
      <c r="Q480" s="193" t="str">
        <f t="shared" si="42"/>
        <v>Update SC_Matieres set Obligatoire = 0 where ligne = 480 ;</v>
      </c>
    </row>
    <row r="481" spans="1:17" x14ac:dyDescent="0.25">
      <c r="A481" s="80">
        <v>481</v>
      </c>
      <c r="B481" s="100" t="s">
        <v>1251</v>
      </c>
      <c r="C481" s="100" t="s">
        <v>1252</v>
      </c>
      <c r="D481" s="100" t="s">
        <v>1196</v>
      </c>
      <c r="E481" s="100" t="s">
        <v>295</v>
      </c>
      <c r="F481" s="108">
        <v>7.98</v>
      </c>
      <c r="G481" s="81" t="s">
        <v>8</v>
      </c>
      <c r="I481" s="81" t="s">
        <v>579</v>
      </c>
      <c r="J481" s="81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80">
        <f t="shared" si="39"/>
        <v>481</v>
      </c>
      <c r="L481" s="81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81" t="str">
        <f t="shared" si="41"/>
        <v/>
      </c>
      <c r="P481" s="192">
        <v>0</v>
      </c>
      <c r="Q481" s="193" t="str">
        <f t="shared" si="42"/>
        <v>Update SC_Matieres set Obligatoire = 0 where ligne = 481 ;</v>
      </c>
    </row>
    <row r="482" spans="1:17" x14ac:dyDescent="0.25">
      <c r="A482" s="80">
        <v>482</v>
      </c>
      <c r="B482" s="100" t="s">
        <v>1253</v>
      </c>
      <c r="C482" s="100" t="s">
        <v>1254</v>
      </c>
      <c r="D482" s="100" t="s">
        <v>1196</v>
      </c>
      <c r="E482" s="100" t="s">
        <v>295</v>
      </c>
      <c r="F482" s="108">
        <v>10.26</v>
      </c>
      <c r="G482" s="81" t="s">
        <v>8</v>
      </c>
      <c r="I482" s="81" t="s">
        <v>579</v>
      </c>
      <c r="J482" s="81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80">
        <f t="shared" si="39"/>
        <v>482</v>
      </c>
      <c r="L482" s="81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81" t="str">
        <f t="shared" si="41"/>
        <v/>
      </c>
      <c r="P482" s="192">
        <v>0</v>
      </c>
      <c r="Q482" s="193" t="str">
        <f t="shared" si="42"/>
        <v>Update SC_Matieres set Obligatoire = 0 where ligne = 482 ;</v>
      </c>
    </row>
    <row r="483" spans="1:17" x14ac:dyDescent="0.25">
      <c r="A483" s="80">
        <v>483</v>
      </c>
      <c r="B483" s="100" t="s">
        <v>1255</v>
      </c>
      <c r="C483" s="100" t="s">
        <v>1256</v>
      </c>
      <c r="D483" s="100" t="s">
        <v>1257</v>
      </c>
      <c r="E483" s="100" t="s">
        <v>295</v>
      </c>
      <c r="F483" s="108">
        <v>24.38</v>
      </c>
      <c r="G483" s="81" t="s">
        <v>8</v>
      </c>
      <c r="I483" s="81" t="s">
        <v>579</v>
      </c>
      <c r="J483" s="81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80">
        <f t="shared" si="39"/>
        <v>483</v>
      </c>
      <c r="L483" s="81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81" t="str">
        <f t="shared" si="41"/>
        <v/>
      </c>
      <c r="P483" s="192">
        <v>0</v>
      </c>
      <c r="Q483" s="193" t="str">
        <f t="shared" si="42"/>
        <v>Update SC_Matieres set Obligatoire = 0 where ligne = 483 ;</v>
      </c>
    </row>
    <row r="484" spans="1:17" x14ac:dyDescent="0.25">
      <c r="A484" s="80">
        <v>484</v>
      </c>
      <c r="B484" s="100" t="s">
        <v>1258</v>
      </c>
      <c r="C484" s="100" t="s">
        <v>1259</v>
      </c>
      <c r="D484" s="100" t="s">
        <v>1196</v>
      </c>
      <c r="E484" s="100" t="s">
        <v>295</v>
      </c>
      <c r="F484" s="108">
        <v>1.48</v>
      </c>
      <c r="G484" s="81" t="s">
        <v>8</v>
      </c>
      <c r="I484" s="81" t="s">
        <v>579</v>
      </c>
      <c r="J484" s="81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80">
        <f t="shared" si="39"/>
        <v>484</v>
      </c>
      <c r="L484" s="81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81" t="str">
        <f t="shared" si="41"/>
        <v/>
      </c>
      <c r="P484" s="192">
        <v>0</v>
      </c>
      <c r="Q484" s="193" t="str">
        <f t="shared" si="42"/>
        <v>Update SC_Matieres set Obligatoire = 0 where ligne = 484 ;</v>
      </c>
    </row>
    <row r="485" spans="1:17" x14ac:dyDescent="0.25">
      <c r="A485" s="80">
        <v>485</v>
      </c>
      <c r="B485" s="100" t="s">
        <v>1260</v>
      </c>
      <c r="C485" s="100" t="s">
        <v>1261</v>
      </c>
      <c r="D485" s="100" t="s">
        <v>1196</v>
      </c>
      <c r="E485" s="100" t="s">
        <v>295</v>
      </c>
      <c r="F485" s="108">
        <v>5.1100000000000003</v>
      </c>
      <c r="G485" s="81" t="s">
        <v>8</v>
      </c>
      <c r="I485" s="81" t="s">
        <v>579</v>
      </c>
      <c r="J485" s="81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80">
        <f t="shared" si="39"/>
        <v>485</v>
      </c>
      <c r="L485" s="81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81" t="str">
        <f t="shared" si="41"/>
        <v/>
      </c>
      <c r="P485" s="192">
        <v>0</v>
      </c>
      <c r="Q485" s="193" t="str">
        <f t="shared" si="42"/>
        <v>Update SC_Matieres set Obligatoire = 0 where ligne = 485 ;</v>
      </c>
    </row>
    <row r="486" spans="1:17" x14ac:dyDescent="0.25">
      <c r="A486" s="80">
        <v>486</v>
      </c>
      <c r="B486" s="100" t="s">
        <v>366</v>
      </c>
      <c r="C486" s="100" t="s">
        <v>1262</v>
      </c>
      <c r="D486" s="100" t="s">
        <v>1196</v>
      </c>
      <c r="E486" s="100" t="s">
        <v>295</v>
      </c>
      <c r="F486" s="108">
        <v>4.05</v>
      </c>
      <c r="G486" s="81" t="s">
        <v>8</v>
      </c>
      <c r="I486" s="81" t="s">
        <v>579</v>
      </c>
      <c r="J486" s="81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80">
        <f t="shared" si="39"/>
        <v>486</v>
      </c>
      <c r="L486" s="81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81" t="str">
        <f t="shared" si="41"/>
        <v/>
      </c>
      <c r="P486" s="192">
        <v>0</v>
      </c>
      <c r="Q486" s="193" t="str">
        <f t="shared" si="42"/>
        <v>Update SC_Matieres set Obligatoire = 0 where ligne = 486 ;</v>
      </c>
    </row>
    <row r="487" spans="1:17" x14ac:dyDescent="0.25">
      <c r="A487" s="80">
        <v>487</v>
      </c>
      <c r="B487" s="100" t="s">
        <v>1263</v>
      </c>
      <c r="C487" s="100" t="s">
        <v>1264</v>
      </c>
      <c r="D487" s="100" t="s">
        <v>1196</v>
      </c>
      <c r="E487" s="100" t="s">
        <v>295</v>
      </c>
      <c r="F487" s="108">
        <v>4.49</v>
      </c>
      <c r="G487" s="81" t="s">
        <v>8</v>
      </c>
      <c r="I487" s="81" t="s">
        <v>579</v>
      </c>
      <c r="J487" s="81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80">
        <f t="shared" si="39"/>
        <v>487</v>
      </c>
      <c r="L487" s="81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81" t="str">
        <f t="shared" si="41"/>
        <v/>
      </c>
      <c r="P487" s="192">
        <v>0</v>
      </c>
      <c r="Q487" s="193" t="str">
        <f t="shared" si="42"/>
        <v>Update SC_Matieres set Obligatoire = 0 where ligne = 487 ;</v>
      </c>
    </row>
    <row r="488" spans="1:17" x14ac:dyDescent="0.25">
      <c r="A488" s="80">
        <v>488</v>
      </c>
      <c r="B488" s="100" t="s">
        <v>1265</v>
      </c>
      <c r="C488" s="100" t="s">
        <v>1266</v>
      </c>
      <c r="D488" s="100" t="s">
        <v>1196</v>
      </c>
      <c r="E488" s="100" t="s">
        <v>295</v>
      </c>
      <c r="F488" s="108">
        <v>3.25</v>
      </c>
      <c r="G488" s="81" t="s">
        <v>8</v>
      </c>
      <c r="I488" s="81" t="s">
        <v>579</v>
      </c>
      <c r="J488" s="81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80">
        <f t="shared" si="39"/>
        <v>488</v>
      </c>
      <c r="L488" s="81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81" t="str">
        <f t="shared" si="41"/>
        <v/>
      </c>
      <c r="P488" s="192">
        <v>0</v>
      </c>
      <c r="Q488" s="193" t="str">
        <f t="shared" si="42"/>
        <v>Update SC_Matieres set Obligatoire = 0 where ligne = 488 ;</v>
      </c>
    </row>
    <row r="489" spans="1:17" x14ac:dyDescent="0.25">
      <c r="A489" s="80">
        <v>489</v>
      </c>
      <c r="B489" s="100" t="s">
        <v>361</v>
      </c>
      <c r="C489" s="100" t="s">
        <v>1267</v>
      </c>
      <c r="D489" s="100" t="s">
        <v>1196</v>
      </c>
      <c r="E489" s="100" t="s">
        <v>295</v>
      </c>
      <c r="F489" s="108">
        <v>6.11</v>
      </c>
      <c r="G489" s="81" t="s">
        <v>8</v>
      </c>
      <c r="I489" s="81" t="s">
        <v>579</v>
      </c>
      <c r="J489" s="81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80">
        <f t="shared" si="39"/>
        <v>489</v>
      </c>
      <c r="L489" s="81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81" t="str">
        <f t="shared" si="41"/>
        <v/>
      </c>
      <c r="P489" s="192">
        <v>0</v>
      </c>
      <c r="Q489" s="193" t="str">
        <f t="shared" si="42"/>
        <v>Update SC_Matieres set Obligatoire = 0 where ligne = 489 ;</v>
      </c>
    </row>
    <row r="490" spans="1:17" x14ac:dyDescent="0.25">
      <c r="A490" s="80">
        <v>490</v>
      </c>
      <c r="B490" s="100" t="s">
        <v>1268</v>
      </c>
      <c r="C490" s="100" t="s">
        <v>1269</v>
      </c>
      <c r="D490" s="233" t="s">
        <v>503</v>
      </c>
      <c r="E490" s="100" t="s">
        <v>295</v>
      </c>
      <c r="F490" s="108">
        <v>1.19</v>
      </c>
      <c r="G490" s="81" t="s">
        <v>8</v>
      </c>
      <c r="I490" s="81" t="s">
        <v>579</v>
      </c>
      <c r="J490" s="81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80">
        <f t="shared" si="39"/>
        <v>490</v>
      </c>
      <c r="L490" s="81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81" t="str">
        <f t="shared" si="41"/>
        <v/>
      </c>
      <c r="P490" s="192">
        <v>0</v>
      </c>
      <c r="Q490" s="193" t="str">
        <f t="shared" si="42"/>
        <v>Update SC_Matieres set Obligatoire = 0 where ligne = 490 ;</v>
      </c>
    </row>
    <row r="491" spans="1:17" x14ac:dyDescent="0.25">
      <c r="A491" s="80">
        <v>491</v>
      </c>
      <c r="B491" s="100" t="s">
        <v>1270</v>
      </c>
      <c r="C491" s="100" t="s">
        <v>1271</v>
      </c>
      <c r="D491" s="100" t="s">
        <v>1196</v>
      </c>
      <c r="E491" s="100" t="s">
        <v>295</v>
      </c>
      <c r="F491" s="108">
        <v>0.76</v>
      </c>
      <c r="G491" s="81" t="s">
        <v>8</v>
      </c>
      <c r="I491" s="81" t="s">
        <v>579</v>
      </c>
      <c r="J491" s="81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80">
        <f t="shared" si="39"/>
        <v>491</v>
      </c>
      <c r="L491" s="81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81" t="str">
        <f t="shared" si="41"/>
        <v/>
      </c>
      <c r="P491" s="192">
        <v>0</v>
      </c>
      <c r="Q491" s="193" t="str">
        <f t="shared" si="42"/>
        <v>Update SC_Matieres set Obligatoire = 0 where ligne = 491 ;</v>
      </c>
    </row>
    <row r="492" spans="1:17" x14ac:dyDescent="0.25">
      <c r="A492" s="80">
        <v>492</v>
      </c>
      <c r="B492" s="100" t="s">
        <v>1272</v>
      </c>
      <c r="C492" s="100" t="s">
        <v>1273</v>
      </c>
      <c r="D492" s="100" t="s">
        <v>1196</v>
      </c>
      <c r="E492" s="100" t="s">
        <v>295</v>
      </c>
      <c r="F492" s="108">
        <v>1.23</v>
      </c>
      <c r="G492" s="81" t="s">
        <v>8</v>
      </c>
      <c r="I492" s="81" t="s">
        <v>579</v>
      </c>
      <c r="J492" s="81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80">
        <f t="shared" si="39"/>
        <v>492</v>
      </c>
      <c r="L492" s="81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81" t="str">
        <f t="shared" si="41"/>
        <v/>
      </c>
      <c r="P492" s="192">
        <v>0</v>
      </c>
      <c r="Q492" s="193" t="str">
        <f t="shared" si="42"/>
        <v>Update SC_Matieres set Obligatoire = 0 where ligne = 492 ;</v>
      </c>
    </row>
    <row r="493" spans="1:17" x14ac:dyDescent="0.25">
      <c r="A493" s="80">
        <v>493</v>
      </c>
      <c r="B493" s="100" t="s">
        <v>1274</v>
      </c>
      <c r="C493" s="100" t="s">
        <v>1275</v>
      </c>
      <c r="D493" s="100" t="s">
        <v>1276</v>
      </c>
      <c r="E493" s="100" t="s">
        <v>295</v>
      </c>
      <c r="F493" s="108">
        <v>71.62</v>
      </c>
      <c r="G493" s="81" t="s">
        <v>8</v>
      </c>
      <c r="I493" s="81" t="s">
        <v>579</v>
      </c>
      <c r="J493" s="81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80">
        <f t="shared" si="39"/>
        <v>493</v>
      </c>
      <c r="L493" s="81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81" t="str">
        <f t="shared" si="41"/>
        <v/>
      </c>
      <c r="P493" s="192">
        <v>0</v>
      </c>
      <c r="Q493" s="193" t="str">
        <f t="shared" si="42"/>
        <v>Update SC_Matieres set Obligatoire = 0 where ligne = 493 ;</v>
      </c>
    </row>
    <row r="494" spans="1:17" x14ac:dyDescent="0.25">
      <c r="A494" s="80">
        <v>494</v>
      </c>
      <c r="B494" s="100" t="s">
        <v>1277</v>
      </c>
      <c r="C494" s="100" t="s">
        <v>1278</v>
      </c>
      <c r="D494" s="100" t="s">
        <v>1276</v>
      </c>
      <c r="E494" s="100" t="s">
        <v>295</v>
      </c>
      <c r="F494" s="108">
        <v>91.2</v>
      </c>
      <c r="G494" s="81" t="s">
        <v>8</v>
      </c>
      <c r="I494" s="81" t="s">
        <v>579</v>
      </c>
      <c r="J494" s="81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80">
        <f t="shared" si="39"/>
        <v>494</v>
      </c>
      <c r="L494" s="81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81" t="str">
        <f t="shared" si="41"/>
        <v/>
      </c>
      <c r="P494" s="192">
        <v>0</v>
      </c>
      <c r="Q494" s="193" t="str">
        <f t="shared" si="42"/>
        <v>Update SC_Matieres set Obligatoire = 0 where ligne = 494 ;</v>
      </c>
    </row>
    <row r="495" spans="1:17" x14ac:dyDescent="0.25">
      <c r="A495" s="80">
        <v>495</v>
      </c>
      <c r="B495" s="100" t="s">
        <v>1279</v>
      </c>
      <c r="C495" s="100" t="s">
        <v>1280</v>
      </c>
      <c r="D495" s="100" t="s">
        <v>1276</v>
      </c>
      <c r="E495" s="100" t="s">
        <v>295</v>
      </c>
      <c r="F495" s="108">
        <v>2.12</v>
      </c>
      <c r="G495" s="81" t="s">
        <v>8</v>
      </c>
      <c r="I495" s="81" t="s">
        <v>579</v>
      </c>
      <c r="J495" s="81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80">
        <f t="shared" si="39"/>
        <v>495</v>
      </c>
      <c r="L495" s="81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81" t="str">
        <f t="shared" si="41"/>
        <v/>
      </c>
      <c r="P495" s="192">
        <v>0</v>
      </c>
      <c r="Q495" s="193" t="str">
        <f t="shared" si="42"/>
        <v>Update SC_Matieres set Obligatoire = 0 where ligne = 495 ;</v>
      </c>
    </row>
    <row r="496" spans="1:17" x14ac:dyDescent="0.25">
      <c r="A496" s="80">
        <v>496</v>
      </c>
      <c r="B496" s="100" t="s">
        <v>1281</v>
      </c>
      <c r="C496" s="100" t="s">
        <v>1282</v>
      </c>
      <c r="D496" s="100" t="s">
        <v>1196</v>
      </c>
      <c r="E496" s="100" t="s">
        <v>295</v>
      </c>
      <c r="F496" s="108">
        <v>31</v>
      </c>
      <c r="G496" s="81" t="s">
        <v>8</v>
      </c>
      <c r="I496" s="81" t="s">
        <v>579</v>
      </c>
      <c r="J496" s="81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80">
        <f t="shared" ref="K496:K502" si="44">A496</f>
        <v>496</v>
      </c>
      <c r="L496" s="81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81" t="str">
        <f t="shared" si="41"/>
        <v/>
      </c>
      <c r="P496" s="192">
        <v>0</v>
      </c>
      <c r="Q496" s="193" t="str">
        <f t="shared" si="42"/>
        <v>Update SC_Matieres set Obligatoire = 0 where ligne = 496 ;</v>
      </c>
    </row>
    <row r="497" spans="1:17" x14ac:dyDescent="0.25">
      <c r="A497" s="80">
        <v>497</v>
      </c>
      <c r="B497" s="100" t="s">
        <v>1283</v>
      </c>
      <c r="C497" s="100" t="s">
        <v>1284</v>
      </c>
      <c r="D497" s="100" t="s">
        <v>1196</v>
      </c>
      <c r="E497" s="100" t="s">
        <v>295</v>
      </c>
      <c r="F497" s="108">
        <v>7.47</v>
      </c>
      <c r="G497" s="81" t="s">
        <v>8</v>
      </c>
      <c r="I497" s="81" t="s">
        <v>579</v>
      </c>
      <c r="J497" s="81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80">
        <f t="shared" si="44"/>
        <v>497</v>
      </c>
      <c r="L497" s="81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81" t="str">
        <f t="shared" si="41"/>
        <v/>
      </c>
      <c r="P497" s="192">
        <v>0</v>
      </c>
      <c r="Q497" s="193" t="str">
        <f t="shared" si="42"/>
        <v>Update SC_Matieres set Obligatoire = 0 where ligne = 497 ;</v>
      </c>
    </row>
    <row r="498" spans="1:17" x14ac:dyDescent="0.25">
      <c r="A498" s="80">
        <v>498</v>
      </c>
      <c r="B498" s="100" t="s">
        <v>1285</v>
      </c>
      <c r="C498" s="100" t="s">
        <v>1286</v>
      </c>
      <c r="D498" s="100" t="s">
        <v>1196</v>
      </c>
      <c r="E498" s="100" t="s">
        <v>295</v>
      </c>
      <c r="F498" s="108">
        <v>9.8699999999999992</v>
      </c>
      <c r="G498" s="81" t="s">
        <v>8</v>
      </c>
      <c r="I498" s="81" t="s">
        <v>579</v>
      </c>
      <c r="J498" s="81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80">
        <f t="shared" si="44"/>
        <v>498</v>
      </c>
      <c r="L498" s="81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81" t="str">
        <f t="shared" si="41"/>
        <v/>
      </c>
      <c r="P498" s="192">
        <v>0</v>
      </c>
      <c r="Q498" s="193" t="str">
        <f t="shared" si="42"/>
        <v>Update SC_Matieres set Obligatoire = 0 where ligne = 498 ;</v>
      </c>
    </row>
    <row r="499" spans="1:17" x14ac:dyDescent="0.25">
      <c r="A499" s="80">
        <v>499</v>
      </c>
      <c r="B499" s="100" t="s">
        <v>1245</v>
      </c>
      <c r="C499" s="100" t="s">
        <v>1287</v>
      </c>
      <c r="D499" s="100" t="s">
        <v>1196</v>
      </c>
      <c r="E499" s="100" t="s">
        <v>295</v>
      </c>
      <c r="F499" s="108">
        <v>0.42</v>
      </c>
      <c r="G499" s="81" t="s">
        <v>8</v>
      </c>
      <c r="I499" s="81" t="s">
        <v>579</v>
      </c>
      <c r="J499" s="81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80">
        <f t="shared" si="44"/>
        <v>499</v>
      </c>
      <c r="L499" s="81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81" t="str">
        <f t="shared" si="41"/>
        <v/>
      </c>
      <c r="P499" s="192">
        <v>0</v>
      </c>
      <c r="Q499" s="193" t="str">
        <f t="shared" si="42"/>
        <v>Update SC_Matieres set Obligatoire = 0 where ligne = 499 ;</v>
      </c>
    </row>
    <row r="500" spans="1:17" x14ac:dyDescent="0.25">
      <c r="A500" s="80">
        <v>500</v>
      </c>
      <c r="B500" s="100" t="s">
        <v>1247</v>
      </c>
      <c r="C500" s="100" t="s">
        <v>1288</v>
      </c>
      <c r="D500" s="100" t="s">
        <v>1196</v>
      </c>
      <c r="E500" s="100" t="s">
        <v>295</v>
      </c>
      <c r="F500" s="108">
        <v>0.74</v>
      </c>
      <c r="G500" s="81" t="s">
        <v>8</v>
      </c>
      <c r="I500" s="81" t="s">
        <v>579</v>
      </c>
      <c r="J500" s="81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80">
        <f t="shared" si="44"/>
        <v>500</v>
      </c>
      <c r="L500" s="81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81" t="str">
        <f t="shared" si="41"/>
        <v/>
      </c>
      <c r="P500" s="192">
        <v>0</v>
      </c>
      <c r="Q500" s="193" t="str">
        <f t="shared" si="42"/>
        <v>Update SC_Matieres set Obligatoire = 0 where ligne = 500 ;</v>
      </c>
    </row>
    <row r="501" spans="1:17" x14ac:dyDescent="0.25">
      <c r="A501" s="80">
        <v>501</v>
      </c>
      <c r="B501" s="100" t="s">
        <v>1289</v>
      </c>
      <c r="C501" s="100" t="s">
        <v>1290</v>
      </c>
      <c r="D501" s="100" t="s">
        <v>1196</v>
      </c>
      <c r="E501" s="100" t="s">
        <v>295</v>
      </c>
      <c r="F501" s="108">
        <v>7.84</v>
      </c>
      <c r="G501" s="81" t="s">
        <v>8</v>
      </c>
      <c r="I501" s="81" t="s">
        <v>579</v>
      </c>
      <c r="J501" s="81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80">
        <f t="shared" si="44"/>
        <v>501</v>
      </c>
      <c r="L501" s="81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81" t="str">
        <f t="shared" si="41"/>
        <v/>
      </c>
      <c r="P501" s="192">
        <v>0</v>
      </c>
      <c r="Q501" s="193" t="str">
        <f t="shared" si="42"/>
        <v>Update SC_Matieres set Obligatoire = 0 where ligne = 501 ;</v>
      </c>
    </row>
    <row r="502" spans="1:17" x14ac:dyDescent="0.25">
      <c r="A502" s="80">
        <v>502</v>
      </c>
      <c r="B502" s="87" t="s">
        <v>1502</v>
      </c>
      <c r="C502" s="81" t="s">
        <v>1503</v>
      </c>
      <c r="D502" s="105" t="s">
        <v>1504</v>
      </c>
      <c r="E502" s="105" t="s">
        <v>295</v>
      </c>
      <c r="F502" s="109">
        <v>18</v>
      </c>
      <c r="G502" s="106" t="s">
        <v>8</v>
      </c>
      <c r="I502" s="81" t="s">
        <v>579</v>
      </c>
      <c r="J502" s="81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80">
        <f t="shared" si="44"/>
        <v>502</v>
      </c>
      <c r="P502" s="192">
        <v>0</v>
      </c>
      <c r="Q502" s="193" t="str">
        <f t="shared" si="42"/>
        <v>Update SC_Matieres set Obligatoire = 0 where ligne = 502 ;</v>
      </c>
    </row>
    <row r="503" spans="1:17" s="233" customFormat="1" x14ac:dyDescent="0.25">
      <c r="A503" s="232">
        <v>503</v>
      </c>
      <c r="B503" s="236" t="s">
        <v>1505</v>
      </c>
      <c r="C503" s="236" t="s">
        <v>1885</v>
      </c>
      <c r="D503" s="236" t="s">
        <v>1521</v>
      </c>
      <c r="E503" s="236" t="s">
        <v>295</v>
      </c>
      <c r="F503" s="239">
        <v>785</v>
      </c>
      <c r="G503" s="233" t="s">
        <v>8</v>
      </c>
      <c r="I503" s="233" t="s">
        <v>579</v>
      </c>
      <c r="J503" s="233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32">
        <f>A503</f>
        <v>503</v>
      </c>
      <c r="L503" s="233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46">
        <v>1</v>
      </c>
      <c r="Q503" s="233" t="str">
        <f t="shared" si="42"/>
        <v>Update SC_Matieres set Obligatoire = 1 where ligne = 503 ;</v>
      </c>
    </row>
    <row r="504" spans="1:17" s="233" customFormat="1" x14ac:dyDescent="0.25">
      <c r="A504" s="232">
        <v>504</v>
      </c>
      <c r="B504" s="236" t="s">
        <v>1506</v>
      </c>
      <c r="C504" s="236" t="s">
        <v>1886</v>
      </c>
      <c r="D504" s="236" t="s">
        <v>1521</v>
      </c>
      <c r="E504" s="236" t="s">
        <v>295</v>
      </c>
      <c r="F504" s="239">
        <v>896</v>
      </c>
      <c r="G504" s="233" t="s">
        <v>8</v>
      </c>
      <c r="I504" s="233" t="s">
        <v>579</v>
      </c>
      <c r="J504" s="233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32">
        <f t="shared" ref="K504:K567" si="47">A504</f>
        <v>504</v>
      </c>
      <c r="L504" s="233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46">
        <v>1</v>
      </c>
      <c r="Q504" s="233" t="str">
        <f t="shared" si="42"/>
        <v>Update SC_Matieres set Obligatoire = 1 where ligne = 504 ;</v>
      </c>
    </row>
    <row r="505" spans="1:17" s="233" customFormat="1" x14ac:dyDescent="0.25">
      <c r="A505" s="232">
        <v>505</v>
      </c>
      <c r="B505" s="236" t="s">
        <v>1507</v>
      </c>
      <c r="C505" s="236" t="s">
        <v>1887</v>
      </c>
      <c r="D505" s="236" t="s">
        <v>1521</v>
      </c>
      <c r="E505" s="236" t="s">
        <v>295</v>
      </c>
      <c r="F505" s="239">
        <v>959</v>
      </c>
      <c r="G505" s="233" t="s">
        <v>8</v>
      </c>
      <c r="I505" s="233" t="s">
        <v>579</v>
      </c>
      <c r="J505" s="233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32">
        <f t="shared" si="47"/>
        <v>505</v>
      </c>
      <c r="L505" s="233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46">
        <v>1</v>
      </c>
      <c r="Q505" s="233" t="str">
        <f t="shared" si="42"/>
        <v>Update SC_Matieres set Obligatoire = 1 where ligne = 505 ;</v>
      </c>
    </row>
    <row r="506" spans="1:17" s="233" customFormat="1" x14ac:dyDescent="0.25">
      <c r="A506" s="232">
        <v>506</v>
      </c>
      <c r="B506" s="236" t="s">
        <v>1508</v>
      </c>
      <c r="C506" s="236" t="s">
        <v>1893</v>
      </c>
      <c r="D506" s="236" t="s">
        <v>1521</v>
      </c>
      <c r="E506" s="236" t="s">
        <v>295</v>
      </c>
      <c r="F506" s="239">
        <v>1107</v>
      </c>
      <c r="G506" s="233" t="s">
        <v>8</v>
      </c>
      <c r="I506" s="233" t="s">
        <v>579</v>
      </c>
      <c r="J506" s="233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32">
        <f t="shared" si="47"/>
        <v>506</v>
      </c>
      <c r="L506" s="233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46">
        <v>1</v>
      </c>
      <c r="Q506" s="233" t="str">
        <f t="shared" si="42"/>
        <v>Update SC_Matieres set Obligatoire = 1 where ligne = 506 ;</v>
      </c>
    </row>
    <row r="507" spans="1:17" s="233" customFormat="1" x14ac:dyDescent="0.25">
      <c r="A507" s="232">
        <v>507</v>
      </c>
      <c r="B507" s="236" t="s">
        <v>1509</v>
      </c>
      <c r="C507" s="236" t="s">
        <v>1894</v>
      </c>
      <c r="D507" s="236" t="s">
        <v>1521</v>
      </c>
      <c r="E507" s="236" t="s">
        <v>295</v>
      </c>
      <c r="F507" s="239">
        <v>1202</v>
      </c>
      <c r="G507" s="233" t="s">
        <v>8</v>
      </c>
      <c r="I507" s="233" t="s">
        <v>579</v>
      </c>
      <c r="J507" s="233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32">
        <f t="shared" si="47"/>
        <v>507</v>
      </c>
      <c r="L507" s="233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46">
        <v>1</v>
      </c>
      <c r="Q507" s="233" t="str">
        <f t="shared" si="42"/>
        <v>Update SC_Matieres set Obligatoire = 1 where ligne = 507 ;</v>
      </c>
    </row>
    <row r="508" spans="1:17" s="233" customFormat="1" x14ac:dyDescent="0.25">
      <c r="A508" s="232">
        <v>508</v>
      </c>
      <c r="B508" s="236" t="s">
        <v>1510</v>
      </c>
      <c r="C508" s="236" t="s">
        <v>1888</v>
      </c>
      <c r="D508" s="236" t="s">
        <v>1521</v>
      </c>
      <c r="E508" s="236" t="s">
        <v>295</v>
      </c>
      <c r="F508" s="239">
        <v>1240</v>
      </c>
      <c r="G508" s="233" t="s">
        <v>8</v>
      </c>
      <c r="I508" s="233" t="s">
        <v>579</v>
      </c>
      <c r="J508" s="233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32">
        <f t="shared" si="47"/>
        <v>508</v>
      </c>
      <c r="L508" s="233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46">
        <v>1</v>
      </c>
      <c r="Q508" s="233" t="str">
        <f t="shared" si="42"/>
        <v>Update SC_Matieres set Obligatoire = 1 where ligne = 508 ;</v>
      </c>
    </row>
    <row r="509" spans="1:17" s="233" customFormat="1" x14ac:dyDescent="0.25">
      <c r="A509" s="232">
        <v>509</v>
      </c>
      <c r="B509" s="236" t="s">
        <v>1511</v>
      </c>
      <c r="C509" s="236" t="s">
        <v>1889</v>
      </c>
      <c r="D509" s="236" t="s">
        <v>1521</v>
      </c>
      <c r="E509" s="236" t="s">
        <v>295</v>
      </c>
      <c r="F509" s="239">
        <v>1312</v>
      </c>
      <c r="G509" s="233" t="s">
        <v>8</v>
      </c>
      <c r="I509" s="233" t="s">
        <v>579</v>
      </c>
      <c r="J509" s="233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32">
        <f t="shared" si="47"/>
        <v>509</v>
      </c>
      <c r="L509" s="233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46">
        <v>1</v>
      </c>
      <c r="Q509" s="233" t="str">
        <f t="shared" si="42"/>
        <v>Update SC_Matieres set Obligatoire = 1 where ligne = 509 ;</v>
      </c>
    </row>
    <row r="510" spans="1:17" s="233" customFormat="1" x14ac:dyDescent="0.25">
      <c r="A510" s="232">
        <v>510</v>
      </c>
      <c r="B510" s="236" t="s">
        <v>1512</v>
      </c>
      <c r="C510" s="236" t="s">
        <v>1890</v>
      </c>
      <c r="D510" s="236" t="s">
        <v>1521</v>
      </c>
      <c r="E510" s="236" t="s">
        <v>295</v>
      </c>
      <c r="F510" s="239">
        <v>1375</v>
      </c>
      <c r="G510" s="233" t="s">
        <v>8</v>
      </c>
      <c r="I510" s="233" t="s">
        <v>579</v>
      </c>
      <c r="J510" s="233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32">
        <f t="shared" si="47"/>
        <v>510</v>
      </c>
      <c r="L510" s="233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46">
        <v>1</v>
      </c>
      <c r="Q510" s="233" t="str">
        <f t="shared" si="42"/>
        <v>Update SC_Matieres set Obligatoire = 1 where ligne = 510 ;</v>
      </c>
    </row>
    <row r="511" spans="1:17" s="233" customFormat="1" x14ac:dyDescent="0.25">
      <c r="A511" s="232">
        <v>511</v>
      </c>
      <c r="B511" s="234" t="s">
        <v>1513</v>
      </c>
      <c r="C511" s="233" t="s">
        <v>1891</v>
      </c>
      <c r="D511" s="237" t="s">
        <v>1521</v>
      </c>
      <c r="E511" s="237" t="s">
        <v>295</v>
      </c>
      <c r="F511" s="240">
        <v>1508</v>
      </c>
      <c r="G511" s="238" t="s">
        <v>8</v>
      </c>
      <c r="I511" s="233" t="s">
        <v>579</v>
      </c>
      <c r="J511" s="233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32">
        <f t="shared" si="47"/>
        <v>511</v>
      </c>
      <c r="L511" s="233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46">
        <v>1</v>
      </c>
      <c r="Q511" s="233" t="str">
        <f t="shared" si="42"/>
        <v>Update SC_Matieres set Obligatoire = 1 where ligne = 511 ;</v>
      </c>
    </row>
    <row r="512" spans="1:17" s="233" customFormat="1" x14ac:dyDescent="0.25">
      <c r="A512" s="232">
        <v>512</v>
      </c>
      <c r="B512" s="236" t="s">
        <v>1514</v>
      </c>
      <c r="C512" s="236" t="s">
        <v>1895</v>
      </c>
      <c r="D512" s="236" t="s">
        <v>1521</v>
      </c>
      <c r="E512" s="236" t="s">
        <v>295</v>
      </c>
      <c r="F512" s="239">
        <v>1716</v>
      </c>
      <c r="G512" s="233" t="s">
        <v>8</v>
      </c>
      <c r="I512" s="233" t="s">
        <v>579</v>
      </c>
      <c r="J512" s="233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32">
        <f t="shared" si="47"/>
        <v>512</v>
      </c>
      <c r="L512" s="233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46">
        <v>1</v>
      </c>
      <c r="Q512" s="233" t="str">
        <f t="shared" si="42"/>
        <v>Update SC_Matieres set Obligatoire = 1 where ligne = 512 ;</v>
      </c>
    </row>
    <row r="513" spans="1:17" s="233" customFormat="1" x14ac:dyDescent="0.25">
      <c r="A513" s="232">
        <v>513</v>
      </c>
      <c r="B513" s="236" t="s">
        <v>1515</v>
      </c>
      <c r="C513" s="236" t="s">
        <v>1896</v>
      </c>
      <c r="D513" s="236" t="s">
        <v>1521</v>
      </c>
      <c r="E513" s="236" t="s">
        <v>295</v>
      </c>
      <c r="F513" s="239">
        <v>1860</v>
      </c>
      <c r="G513" s="233" t="s">
        <v>8</v>
      </c>
      <c r="I513" s="233" t="s">
        <v>579</v>
      </c>
      <c r="J513" s="233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32">
        <f t="shared" si="47"/>
        <v>513</v>
      </c>
      <c r="L513" s="233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46">
        <v>1</v>
      </c>
      <c r="Q513" s="233" t="str">
        <f t="shared" si="42"/>
        <v>Update SC_Matieres set Obligatoire = 1 where ligne = 513 ;</v>
      </c>
    </row>
    <row r="514" spans="1:17" s="233" customFormat="1" x14ac:dyDescent="0.25">
      <c r="A514" s="232">
        <v>514</v>
      </c>
      <c r="B514" s="236" t="s">
        <v>1516</v>
      </c>
      <c r="C514" s="236" t="s">
        <v>1897</v>
      </c>
      <c r="D514" s="236" t="s">
        <v>1521</v>
      </c>
      <c r="E514" s="236" t="s">
        <v>295</v>
      </c>
      <c r="F514" s="239">
        <v>1976</v>
      </c>
      <c r="G514" s="233" t="s">
        <v>8</v>
      </c>
      <c r="I514" s="233" t="s">
        <v>579</v>
      </c>
      <c r="J514" s="233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32">
        <f t="shared" si="47"/>
        <v>514</v>
      </c>
      <c r="L514" s="233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46">
        <v>1</v>
      </c>
      <c r="Q514" s="233" t="str">
        <f t="shared" si="42"/>
        <v>Update SC_Matieres set Obligatoire = 1 where ligne = 514 ;</v>
      </c>
    </row>
    <row r="515" spans="1:17" s="233" customFormat="1" x14ac:dyDescent="0.25">
      <c r="A515" s="232">
        <v>515</v>
      </c>
      <c r="B515" s="236" t="s">
        <v>1517</v>
      </c>
      <c r="C515" s="236" t="s">
        <v>1898</v>
      </c>
      <c r="D515" s="236" t="s">
        <v>1521</v>
      </c>
      <c r="E515" s="236" t="s">
        <v>295</v>
      </c>
      <c r="F515" s="239">
        <v>1840</v>
      </c>
      <c r="G515" s="233" t="s">
        <v>8</v>
      </c>
      <c r="I515" s="233" t="s">
        <v>579</v>
      </c>
      <c r="J515" s="233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32">
        <f t="shared" si="47"/>
        <v>515</v>
      </c>
      <c r="L515" s="233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46">
        <v>1</v>
      </c>
      <c r="Q515" s="233" t="str">
        <f t="shared" ref="Q515:Q578" si="60">IF(E515="SASKIT",SUBSTITUTE(SUBSTITUTE($Q$1,"#OBLIGATOIRE#",P515),"#LIGNE#",A515),"")</f>
        <v>Update SC_Matieres set Obligatoire = 1 where ligne = 515 ;</v>
      </c>
    </row>
    <row r="516" spans="1:17" s="233" customFormat="1" x14ac:dyDescent="0.25">
      <c r="A516" s="232">
        <v>516</v>
      </c>
      <c r="B516" s="236" t="s">
        <v>1518</v>
      </c>
      <c r="C516" s="236" t="s">
        <v>1892</v>
      </c>
      <c r="D516" s="236" t="s">
        <v>1521</v>
      </c>
      <c r="E516" s="236" t="s">
        <v>295</v>
      </c>
      <c r="F516" s="239">
        <v>2251</v>
      </c>
      <c r="G516" s="233" t="s">
        <v>8</v>
      </c>
      <c r="I516" s="233" t="s">
        <v>579</v>
      </c>
      <c r="J516" s="233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32">
        <f t="shared" si="47"/>
        <v>516</v>
      </c>
      <c r="L516" s="233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46">
        <v>1</v>
      </c>
      <c r="Q516" s="233" t="str">
        <f t="shared" si="60"/>
        <v>Update SC_Matieres set Obligatoire = 1 where ligne = 516 ;</v>
      </c>
    </row>
    <row r="517" spans="1:17" s="233" customFormat="1" x14ac:dyDescent="0.25">
      <c r="A517" s="232">
        <v>517</v>
      </c>
      <c r="B517" s="236" t="s">
        <v>1519</v>
      </c>
      <c r="C517" s="236" t="s">
        <v>1899</v>
      </c>
      <c r="D517" s="236" t="s">
        <v>1521</v>
      </c>
      <c r="E517" s="236" t="s">
        <v>295</v>
      </c>
      <c r="F517" s="239">
        <v>2328</v>
      </c>
      <c r="G517" s="233" t="s">
        <v>8</v>
      </c>
      <c r="I517" s="233" t="s">
        <v>579</v>
      </c>
      <c r="J517" s="233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32">
        <f t="shared" si="47"/>
        <v>517</v>
      </c>
      <c r="L517" s="233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46">
        <v>1</v>
      </c>
      <c r="Q517" s="233" t="str">
        <f t="shared" si="60"/>
        <v>Update SC_Matieres set Obligatoire = 1 where ligne = 517 ;</v>
      </c>
    </row>
    <row r="518" spans="1:17" s="233" customFormat="1" x14ac:dyDescent="0.25">
      <c r="A518" s="232">
        <v>518</v>
      </c>
      <c r="B518" s="236" t="s">
        <v>1520</v>
      </c>
      <c r="C518" s="236" t="s">
        <v>1900</v>
      </c>
      <c r="D518" s="236" t="s">
        <v>1521</v>
      </c>
      <c r="E518" s="236" t="s">
        <v>295</v>
      </c>
      <c r="F518" s="239">
        <v>2425</v>
      </c>
      <c r="G518" s="233" t="s">
        <v>8</v>
      </c>
      <c r="I518" s="233" t="s">
        <v>579</v>
      </c>
      <c r="J518" s="233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32">
        <f t="shared" si="47"/>
        <v>518</v>
      </c>
      <c r="L518" s="233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46">
        <v>1</v>
      </c>
      <c r="Q518" s="233" t="str">
        <f t="shared" si="60"/>
        <v>Update SC_Matieres set Obligatoire = 1 where ligne = 518 ;</v>
      </c>
    </row>
    <row r="519" spans="1:17" s="233" customFormat="1" x14ac:dyDescent="0.25">
      <c r="A519" s="232">
        <v>519</v>
      </c>
      <c r="B519" s="236" t="s">
        <v>1678</v>
      </c>
      <c r="C519" s="236" t="s">
        <v>1679</v>
      </c>
      <c r="D519" s="236" t="s">
        <v>1521</v>
      </c>
      <c r="E519" s="236" t="s">
        <v>295</v>
      </c>
      <c r="F519" s="239">
        <v>980</v>
      </c>
      <c r="G519" s="233" t="s">
        <v>8</v>
      </c>
      <c r="I519" s="233" t="s">
        <v>579</v>
      </c>
      <c r="J519" s="233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32">
        <f t="shared" si="47"/>
        <v>519</v>
      </c>
      <c r="P519" s="246">
        <v>1</v>
      </c>
      <c r="Q519" s="233" t="str">
        <f t="shared" si="60"/>
        <v>Update SC_Matieres set Obligatoire = 1 where ligne = 519 ;</v>
      </c>
    </row>
    <row r="520" spans="1:17" s="233" customFormat="1" ht="18.75" customHeight="1" x14ac:dyDescent="0.25">
      <c r="A520" s="232">
        <v>520</v>
      </c>
      <c r="B520" s="234" t="s">
        <v>1680</v>
      </c>
      <c r="C520" s="233" t="s">
        <v>1681</v>
      </c>
      <c r="D520" s="237" t="s">
        <v>554</v>
      </c>
      <c r="E520" s="237" t="s">
        <v>295</v>
      </c>
      <c r="F520" s="240">
        <v>828</v>
      </c>
      <c r="G520" s="238" t="s">
        <v>8</v>
      </c>
      <c r="I520" s="233" t="s">
        <v>579</v>
      </c>
      <c r="J520" s="233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32">
        <f t="shared" si="47"/>
        <v>520</v>
      </c>
      <c r="M520" s="233" t="s">
        <v>1681</v>
      </c>
      <c r="N520" s="233" t="s">
        <v>1722</v>
      </c>
      <c r="O520" s="233">
        <v>828</v>
      </c>
      <c r="P520" s="246">
        <v>1</v>
      </c>
      <c r="Q520" s="233" t="str">
        <f t="shared" si="60"/>
        <v>Update SC_Matieres set Obligatoire = 1 where ligne = 520 ;</v>
      </c>
    </row>
    <row r="521" spans="1:17" x14ac:dyDescent="0.25">
      <c r="A521" s="232">
        <v>521</v>
      </c>
      <c r="B521" s="114" t="s">
        <v>1682</v>
      </c>
      <c r="C521" s="89" t="s">
        <v>1683</v>
      </c>
      <c r="D521" s="89" t="s">
        <v>554</v>
      </c>
      <c r="E521" s="89" t="s">
        <v>295</v>
      </c>
      <c r="F521" s="76">
        <v>848</v>
      </c>
      <c r="G521" s="106" t="s">
        <v>8</v>
      </c>
      <c r="H521" s="89"/>
      <c r="I521" s="81" t="s">
        <v>579</v>
      </c>
      <c r="J521" s="89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9">
        <f t="shared" si="47"/>
        <v>521</v>
      </c>
      <c r="M521" s="76" t="s">
        <v>1689</v>
      </c>
      <c r="N521" s="76" t="s">
        <v>1723</v>
      </c>
      <c r="O521" s="76">
        <v>938</v>
      </c>
      <c r="P521" s="192">
        <v>1</v>
      </c>
      <c r="Q521" s="193" t="str">
        <f t="shared" si="60"/>
        <v>Update SC_Matieres set Obligatoire = 1 where ligne = 521 ;</v>
      </c>
    </row>
    <row r="522" spans="1:17" x14ac:dyDescent="0.25">
      <c r="A522" s="232">
        <v>522</v>
      </c>
      <c r="B522" s="114" t="s">
        <v>1684</v>
      </c>
      <c r="C522" s="89" t="s">
        <v>1685</v>
      </c>
      <c r="D522" s="89" t="s">
        <v>554</v>
      </c>
      <c r="E522" s="89" t="s">
        <v>295</v>
      </c>
      <c r="F522" s="76">
        <v>898</v>
      </c>
      <c r="G522" s="106" t="s">
        <v>8</v>
      </c>
      <c r="H522" s="89"/>
      <c r="I522" s="81" t="s">
        <v>579</v>
      </c>
      <c r="J522" s="89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9">
        <f t="shared" si="47"/>
        <v>522</v>
      </c>
      <c r="M522" s="76" t="s">
        <v>1683</v>
      </c>
      <c r="N522" s="76" t="s">
        <v>1724</v>
      </c>
      <c r="O522" s="76">
        <v>848</v>
      </c>
      <c r="P522" s="192">
        <v>1</v>
      </c>
      <c r="Q522" s="193" t="str">
        <f t="shared" si="60"/>
        <v>Update SC_Matieres set Obligatoire = 1 where ligne = 522 ;</v>
      </c>
    </row>
    <row r="523" spans="1:17" x14ac:dyDescent="0.25">
      <c r="A523" s="232">
        <v>523</v>
      </c>
      <c r="B523" s="114" t="s">
        <v>1686</v>
      </c>
      <c r="C523" s="89" t="s">
        <v>1687</v>
      </c>
      <c r="D523" s="89" t="s">
        <v>554</v>
      </c>
      <c r="E523" s="89" t="s">
        <v>295</v>
      </c>
      <c r="F523" s="76">
        <v>1198</v>
      </c>
      <c r="G523" s="106" t="s">
        <v>8</v>
      </c>
      <c r="H523" s="89"/>
      <c r="I523" s="81" t="s">
        <v>579</v>
      </c>
      <c r="J523" s="89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9">
        <f t="shared" si="47"/>
        <v>523</v>
      </c>
      <c r="M523" s="76" t="s">
        <v>1691</v>
      </c>
      <c r="N523" s="76" t="s">
        <v>1725</v>
      </c>
      <c r="O523" s="76">
        <v>958</v>
      </c>
      <c r="P523" s="192">
        <v>1</v>
      </c>
      <c r="Q523" s="193" t="str">
        <f t="shared" si="60"/>
        <v>Update SC_Matieres set Obligatoire = 1 where ligne = 523 ;</v>
      </c>
    </row>
    <row r="524" spans="1:17" x14ac:dyDescent="0.25">
      <c r="A524" s="232">
        <v>524</v>
      </c>
      <c r="B524" s="114" t="s">
        <v>1688</v>
      </c>
      <c r="C524" s="89" t="s">
        <v>1689</v>
      </c>
      <c r="D524" s="89" t="s">
        <v>554</v>
      </c>
      <c r="E524" s="89" t="s">
        <v>295</v>
      </c>
      <c r="F524" s="76">
        <v>938</v>
      </c>
      <c r="G524" s="106" t="s">
        <v>8</v>
      </c>
      <c r="H524" s="89"/>
      <c r="I524" s="81" t="s">
        <v>579</v>
      </c>
      <c r="J524" s="89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9">
        <f t="shared" si="47"/>
        <v>524</v>
      </c>
      <c r="M524" s="76" t="s">
        <v>1685</v>
      </c>
      <c r="N524" s="76" t="s">
        <v>1726</v>
      </c>
      <c r="O524" s="76">
        <v>898</v>
      </c>
      <c r="P524" s="192">
        <v>1</v>
      </c>
      <c r="Q524" s="193" t="str">
        <f t="shared" si="60"/>
        <v>Update SC_Matieres set Obligatoire = 1 where ligne = 524 ;</v>
      </c>
    </row>
    <row r="525" spans="1:17" x14ac:dyDescent="0.25">
      <c r="A525" s="232">
        <v>525</v>
      </c>
      <c r="B525" s="114" t="s">
        <v>1690</v>
      </c>
      <c r="C525" s="89" t="s">
        <v>1691</v>
      </c>
      <c r="D525" s="89" t="s">
        <v>554</v>
      </c>
      <c r="E525" s="89" t="s">
        <v>295</v>
      </c>
      <c r="F525" s="76">
        <v>958</v>
      </c>
      <c r="G525" s="106" t="s">
        <v>8</v>
      </c>
      <c r="H525" s="89"/>
      <c r="I525" s="81" t="s">
        <v>579</v>
      </c>
      <c r="J525" s="89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9">
        <f t="shared" si="47"/>
        <v>525</v>
      </c>
      <c r="M525" s="76" t="s">
        <v>1693</v>
      </c>
      <c r="N525" s="76" t="s">
        <v>1727</v>
      </c>
      <c r="O525" s="76">
        <v>998</v>
      </c>
      <c r="P525" s="192">
        <v>1</v>
      </c>
      <c r="Q525" s="193" t="str">
        <f t="shared" si="60"/>
        <v>Update SC_Matieres set Obligatoire = 1 where ligne = 525 ;</v>
      </c>
    </row>
    <row r="526" spans="1:17" x14ac:dyDescent="0.25">
      <c r="A526" s="232">
        <v>526</v>
      </c>
      <c r="B526" s="114" t="s">
        <v>1692</v>
      </c>
      <c r="C526" s="89" t="s">
        <v>1693</v>
      </c>
      <c r="D526" s="89" t="s">
        <v>554</v>
      </c>
      <c r="E526" s="89" t="s">
        <v>295</v>
      </c>
      <c r="F526" s="76">
        <v>998</v>
      </c>
      <c r="G526" s="106" t="s">
        <v>8</v>
      </c>
      <c r="H526" s="89"/>
      <c r="I526" s="81" t="s">
        <v>579</v>
      </c>
      <c r="J526" s="89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9">
        <f t="shared" si="47"/>
        <v>526</v>
      </c>
      <c r="M526" s="76" t="s">
        <v>1695</v>
      </c>
      <c r="N526" s="76" t="s">
        <v>1728</v>
      </c>
      <c r="O526" s="76">
        <v>928</v>
      </c>
      <c r="P526" s="192">
        <v>1</v>
      </c>
      <c r="Q526" s="193" t="str">
        <f t="shared" si="60"/>
        <v>Update SC_Matieres set Obligatoire = 1 where ligne = 526 ;</v>
      </c>
    </row>
    <row r="527" spans="1:17" x14ac:dyDescent="0.25">
      <c r="A527" s="232">
        <v>527</v>
      </c>
      <c r="B527" s="114" t="s">
        <v>1694</v>
      </c>
      <c r="C527" s="89" t="s">
        <v>1695</v>
      </c>
      <c r="D527" s="89" t="s">
        <v>554</v>
      </c>
      <c r="E527" s="89" t="s">
        <v>295</v>
      </c>
      <c r="F527" s="76">
        <v>928</v>
      </c>
      <c r="G527" s="106" t="s">
        <v>8</v>
      </c>
      <c r="H527" s="89"/>
      <c r="I527" s="81" t="s">
        <v>579</v>
      </c>
      <c r="J527" s="89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9">
        <f t="shared" si="47"/>
        <v>527</v>
      </c>
      <c r="M527" s="76" t="s">
        <v>1703</v>
      </c>
      <c r="N527" s="76" t="s">
        <v>1729</v>
      </c>
      <c r="O527" s="76">
        <v>1038</v>
      </c>
      <c r="P527" s="192">
        <v>1</v>
      </c>
      <c r="Q527" s="193" t="str">
        <f t="shared" si="60"/>
        <v>Update SC_Matieres set Obligatoire = 1 where ligne = 527 ;</v>
      </c>
    </row>
    <row r="528" spans="1:17" x14ac:dyDescent="0.25">
      <c r="A528" s="232">
        <v>528</v>
      </c>
      <c r="B528" s="114" t="s">
        <v>1696</v>
      </c>
      <c r="C528" s="89" t="s">
        <v>1697</v>
      </c>
      <c r="D528" s="89" t="s">
        <v>554</v>
      </c>
      <c r="E528" s="89" t="s">
        <v>295</v>
      </c>
      <c r="F528" s="76">
        <v>948</v>
      </c>
      <c r="G528" s="106" t="s">
        <v>8</v>
      </c>
      <c r="H528" s="89"/>
      <c r="I528" s="81" t="s">
        <v>579</v>
      </c>
      <c r="J528" s="89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9">
        <f t="shared" si="47"/>
        <v>528</v>
      </c>
      <c r="M528" s="76" t="s">
        <v>1697</v>
      </c>
      <c r="N528" s="76" t="s">
        <v>1730</v>
      </c>
      <c r="O528" s="76">
        <v>948</v>
      </c>
      <c r="P528" s="192">
        <v>0</v>
      </c>
      <c r="Q528" s="193" t="str">
        <f t="shared" si="60"/>
        <v>Update SC_Matieres set Obligatoire = 0 where ligne = 528 ;</v>
      </c>
    </row>
    <row r="529" spans="1:17" x14ac:dyDescent="0.25">
      <c r="A529" s="232">
        <v>529</v>
      </c>
      <c r="B529" s="114" t="s">
        <v>1698</v>
      </c>
      <c r="C529" s="89" t="s">
        <v>1699</v>
      </c>
      <c r="D529" s="89" t="s">
        <v>554</v>
      </c>
      <c r="E529" s="89" t="s">
        <v>295</v>
      </c>
      <c r="F529" s="76">
        <v>998</v>
      </c>
      <c r="G529" s="106" t="s">
        <v>8</v>
      </c>
      <c r="H529" s="89"/>
      <c r="I529" s="81" t="s">
        <v>579</v>
      </c>
      <c r="J529" s="8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9">
        <f t="shared" si="47"/>
        <v>529</v>
      </c>
      <c r="M529" s="76" t="s">
        <v>1705</v>
      </c>
      <c r="N529" s="76" t="s">
        <v>1731</v>
      </c>
      <c r="O529" s="76">
        <v>1058</v>
      </c>
      <c r="P529" s="192">
        <v>1</v>
      </c>
      <c r="Q529" s="193" t="str">
        <f t="shared" si="60"/>
        <v>Update SC_Matieres set Obligatoire = 1 where ligne = 529 ;</v>
      </c>
    </row>
    <row r="530" spans="1:17" x14ac:dyDescent="0.25">
      <c r="A530" s="232">
        <v>530</v>
      </c>
      <c r="B530" s="114" t="s">
        <v>1700</v>
      </c>
      <c r="C530" s="89" t="s">
        <v>1701</v>
      </c>
      <c r="D530" s="89" t="s">
        <v>554</v>
      </c>
      <c r="E530" s="89" t="s">
        <v>295</v>
      </c>
      <c r="F530" s="76">
        <v>1298</v>
      </c>
      <c r="G530" s="106" t="s">
        <v>8</v>
      </c>
      <c r="H530" s="89"/>
      <c r="I530" s="81" t="s">
        <v>579</v>
      </c>
      <c r="J530" s="89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9">
        <f t="shared" si="47"/>
        <v>530</v>
      </c>
      <c r="M530" s="76" t="s">
        <v>1699</v>
      </c>
      <c r="N530" s="76" t="s">
        <v>1732</v>
      </c>
      <c r="O530" s="76">
        <v>998</v>
      </c>
      <c r="P530" s="192">
        <v>1</v>
      </c>
      <c r="Q530" s="193" t="str">
        <f t="shared" si="60"/>
        <v>Update SC_Matieres set Obligatoire = 1 where ligne = 530 ;</v>
      </c>
    </row>
    <row r="531" spans="1:17" x14ac:dyDescent="0.25">
      <c r="A531" s="232">
        <v>531</v>
      </c>
      <c r="B531" s="114" t="s">
        <v>1702</v>
      </c>
      <c r="C531" s="89" t="s">
        <v>1703</v>
      </c>
      <c r="D531" s="89" t="s">
        <v>554</v>
      </c>
      <c r="E531" s="89" t="s">
        <v>295</v>
      </c>
      <c r="F531" s="76">
        <v>1038</v>
      </c>
      <c r="G531" s="106" t="s">
        <v>8</v>
      </c>
      <c r="H531" s="89"/>
      <c r="I531" s="81" t="s">
        <v>579</v>
      </c>
      <c r="J531" s="89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9">
        <f t="shared" si="47"/>
        <v>531</v>
      </c>
      <c r="M531" s="76" t="s">
        <v>1707</v>
      </c>
      <c r="N531" s="76" t="s">
        <v>1733</v>
      </c>
      <c r="O531" s="76">
        <v>1098</v>
      </c>
      <c r="P531" s="192">
        <v>1</v>
      </c>
      <c r="Q531" s="193" t="str">
        <f t="shared" si="60"/>
        <v>Update SC_Matieres set Obligatoire = 1 where ligne = 531 ;</v>
      </c>
    </row>
    <row r="532" spans="1:17" x14ac:dyDescent="0.25">
      <c r="A532" s="232">
        <v>532</v>
      </c>
      <c r="B532" s="114" t="s">
        <v>1704</v>
      </c>
      <c r="C532" s="89" t="s">
        <v>1705</v>
      </c>
      <c r="D532" s="89" t="s">
        <v>554</v>
      </c>
      <c r="E532" s="89" t="s">
        <v>295</v>
      </c>
      <c r="F532" s="76">
        <v>1058</v>
      </c>
      <c r="G532" s="106" t="s">
        <v>8</v>
      </c>
      <c r="H532" s="89"/>
      <c r="I532" s="81" t="s">
        <v>579</v>
      </c>
      <c r="J532" s="89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9">
        <f t="shared" si="47"/>
        <v>532</v>
      </c>
      <c r="M532" s="76" t="s">
        <v>1709</v>
      </c>
      <c r="N532" s="76" t="s">
        <v>1734</v>
      </c>
      <c r="O532" s="76">
        <v>938</v>
      </c>
      <c r="P532" s="192">
        <v>1</v>
      </c>
      <c r="Q532" s="193" t="str">
        <f t="shared" si="60"/>
        <v>Update SC_Matieres set Obligatoire = 1 where ligne = 532 ;</v>
      </c>
    </row>
    <row r="533" spans="1:17" x14ac:dyDescent="0.25">
      <c r="A533" s="232">
        <v>533</v>
      </c>
      <c r="B533" s="114" t="s">
        <v>1706</v>
      </c>
      <c r="C533" s="89" t="s">
        <v>1707</v>
      </c>
      <c r="D533" s="89" t="s">
        <v>554</v>
      </c>
      <c r="E533" s="89" t="s">
        <v>295</v>
      </c>
      <c r="F533" s="76">
        <v>1098</v>
      </c>
      <c r="G533" s="106" t="s">
        <v>8</v>
      </c>
      <c r="H533" s="89"/>
      <c r="I533" s="81" t="s">
        <v>579</v>
      </c>
      <c r="J533" s="89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9">
        <f t="shared" si="47"/>
        <v>533</v>
      </c>
      <c r="M533" s="76" t="s">
        <v>1717</v>
      </c>
      <c r="N533" s="76" t="s">
        <v>1735</v>
      </c>
      <c r="O533" s="76">
        <v>1048</v>
      </c>
      <c r="P533" s="192">
        <v>1</v>
      </c>
      <c r="Q533" s="193" t="str">
        <f t="shared" si="60"/>
        <v>Update SC_Matieres set Obligatoire = 1 where ligne = 533 ;</v>
      </c>
    </row>
    <row r="534" spans="1:17" x14ac:dyDescent="0.25">
      <c r="A534" s="232">
        <v>534</v>
      </c>
      <c r="B534" s="114" t="s">
        <v>1708</v>
      </c>
      <c r="C534" s="89" t="s">
        <v>1709</v>
      </c>
      <c r="D534" s="89" t="s">
        <v>554</v>
      </c>
      <c r="E534" s="89" t="s">
        <v>295</v>
      </c>
      <c r="F534" s="76">
        <v>938</v>
      </c>
      <c r="G534" s="106" t="s">
        <v>8</v>
      </c>
      <c r="H534" s="89"/>
      <c r="I534" s="81" t="s">
        <v>579</v>
      </c>
      <c r="J534" s="89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9">
        <f t="shared" si="47"/>
        <v>534</v>
      </c>
      <c r="M534" s="76" t="s">
        <v>1711</v>
      </c>
      <c r="N534" s="76" t="s">
        <v>1736</v>
      </c>
      <c r="O534" s="76">
        <v>958</v>
      </c>
      <c r="P534" s="192">
        <v>1</v>
      </c>
      <c r="Q534" s="193" t="str">
        <f t="shared" si="60"/>
        <v>Update SC_Matieres set Obligatoire = 1 where ligne = 534 ;</v>
      </c>
    </row>
    <row r="535" spans="1:17" x14ac:dyDescent="0.25">
      <c r="A535" s="232">
        <v>535</v>
      </c>
      <c r="B535" s="114" t="s">
        <v>1710</v>
      </c>
      <c r="C535" s="89" t="s">
        <v>1711</v>
      </c>
      <c r="D535" s="89" t="s">
        <v>554</v>
      </c>
      <c r="E535" s="89" t="s">
        <v>295</v>
      </c>
      <c r="F535" s="76">
        <v>958</v>
      </c>
      <c r="G535" s="106" t="s">
        <v>8</v>
      </c>
      <c r="H535" s="89"/>
      <c r="I535" s="81" t="s">
        <v>579</v>
      </c>
      <c r="J535" s="89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9">
        <f t="shared" si="47"/>
        <v>535</v>
      </c>
      <c r="M535" s="76" t="s">
        <v>1719</v>
      </c>
      <c r="N535" s="76" t="s">
        <v>1737</v>
      </c>
      <c r="O535" s="76">
        <v>1068</v>
      </c>
      <c r="P535" s="192">
        <v>1</v>
      </c>
      <c r="Q535" s="193" t="str">
        <f t="shared" si="60"/>
        <v>Update SC_Matieres set Obligatoire = 1 where ligne = 535 ;</v>
      </c>
    </row>
    <row r="536" spans="1:17" x14ac:dyDescent="0.25">
      <c r="A536" s="232">
        <v>536</v>
      </c>
      <c r="B536" s="114" t="s">
        <v>1712</v>
      </c>
      <c r="C536" s="89" t="s">
        <v>1713</v>
      </c>
      <c r="D536" s="89" t="s">
        <v>554</v>
      </c>
      <c r="E536" s="89" t="s">
        <v>295</v>
      </c>
      <c r="F536" s="76">
        <v>1008</v>
      </c>
      <c r="G536" s="106" t="s">
        <v>8</v>
      </c>
      <c r="H536" s="89"/>
      <c r="I536" s="81" t="s">
        <v>579</v>
      </c>
      <c r="J536" s="89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9">
        <f t="shared" si="47"/>
        <v>536</v>
      </c>
      <c r="M536" s="76" t="s">
        <v>1713</v>
      </c>
      <c r="N536" s="76" t="s">
        <v>1738</v>
      </c>
      <c r="O536" s="76">
        <v>1008</v>
      </c>
      <c r="P536" s="192">
        <v>1</v>
      </c>
      <c r="Q536" s="193" t="str">
        <f t="shared" si="60"/>
        <v>Update SC_Matieres set Obligatoire = 1 where ligne = 536 ;</v>
      </c>
    </row>
    <row r="537" spans="1:17" x14ac:dyDescent="0.25">
      <c r="A537" s="232">
        <v>537</v>
      </c>
      <c r="B537" s="114" t="s">
        <v>1714</v>
      </c>
      <c r="C537" s="89" t="s">
        <v>1715</v>
      </c>
      <c r="D537" s="89" t="s">
        <v>554</v>
      </c>
      <c r="E537" s="89" t="s">
        <v>295</v>
      </c>
      <c r="F537" s="76">
        <v>1308</v>
      </c>
      <c r="G537" s="106" t="s">
        <v>8</v>
      </c>
      <c r="H537" s="89"/>
      <c r="I537" s="81" t="s">
        <v>579</v>
      </c>
      <c r="J537" s="89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9">
        <f t="shared" si="47"/>
        <v>537</v>
      </c>
      <c r="M537" s="76" t="s">
        <v>1721</v>
      </c>
      <c r="N537" s="76" t="s">
        <v>1739</v>
      </c>
      <c r="O537" s="76">
        <v>1108</v>
      </c>
      <c r="P537" s="192">
        <v>1</v>
      </c>
      <c r="Q537" s="193" t="str">
        <f t="shared" si="60"/>
        <v>Update SC_Matieres set Obligatoire = 1 where ligne = 537 ;</v>
      </c>
    </row>
    <row r="538" spans="1:17" x14ac:dyDescent="0.25">
      <c r="A538" s="232">
        <v>538</v>
      </c>
      <c r="B538" s="114" t="s">
        <v>1716</v>
      </c>
      <c r="C538" s="89" t="s">
        <v>1717</v>
      </c>
      <c r="D538" s="89" t="s">
        <v>554</v>
      </c>
      <c r="E538" s="89" t="s">
        <v>295</v>
      </c>
      <c r="F538" s="76">
        <v>1048</v>
      </c>
      <c r="G538" s="106" t="s">
        <v>8</v>
      </c>
      <c r="H538" s="89"/>
      <c r="I538" s="81" t="s">
        <v>579</v>
      </c>
      <c r="J538" s="89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9">
        <f t="shared" si="47"/>
        <v>538</v>
      </c>
      <c r="M538" s="76" t="s">
        <v>1687</v>
      </c>
      <c r="N538" s="76" t="s">
        <v>1740</v>
      </c>
      <c r="O538" s="76">
        <v>1198</v>
      </c>
      <c r="P538" s="192">
        <v>1</v>
      </c>
      <c r="Q538" s="193" t="str">
        <f t="shared" si="60"/>
        <v>Update SC_Matieres set Obligatoire = 1 where ligne = 538 ;</v>
      </c>
    </row>
    <row r="539" spans="1:17" x14ac:dyDescent="0.25">
      <c r="A539" s="232">
        <v>539</v>
      </c>
      <c r="B539" s="114" t="s">
        <v>1718</v>
      </c>
      <c r="C539" s="89" t="s">
        <v>1719</v>
      </c>
      <c r="D539" s="89" t="s">
        <v>554</v>
      </c>
      <c r="E539" s="89" t="s">
        <v>295</v>
      </c>
      <c r="F539" s="76">
        <v>1068</v>
      </c>
      <c r="G539" s="106" t="s">
        <v>8</v>
      </c>
      <c r="H539" s="89"/>
      <c r="I539" s="81" t="s">
        <v>579</v>
      </c>
      <c r="J539" s="8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9">
        <f t="shared" si="47"/>
        <v>539</v>
      </c>
      <c r="M539" s="76" t="s">
        <v>1701</v>
      </c>
      <c r="N539" s="76" t="s">
        <v>1741</v>
      </c>
      <c r="O539" s="76">
        <v>1298</v>
      </c>
      <c r="P539" s="192">
        <v>1</v>
      </c>
      <c r="Q539" s="193" t="str">
        <f t="shared" si="60"/>
        <v>Update SC_Matieres set Obligatoire = 1 where ligne = 539 ;</v>
      </c>
    </row>
    <row r="540" spans="1:17" x14ac:dyDescent="0.25">
      <c r="A540" s="232">
        <v>540</v>
      </c>
      <c r="B540" s="114" t="s">
        <v>1720</v>
      </c>
      <c r="C540" s="89" t="s">
        <v>1721</v>
      </c>
      <c r="D540" s="89" t="s">
        <v>554</v>
      </c>
      <c r="E540" s="89" t="s">
        <v>295</v>
      </c>
      <c r="F540" s="76">
        <v>1108</v>
      </c>
      <c r="G540" s="106" t="s">
        <v>8</v>
      </c>
      <c r="H540" s="89"/>
      <c r="I540" s="81" t="s">
        <v>579</v>
      </c>
      <c r="J540" s="89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9">
        <f t="shared" si="47"/>
        <v>540</v>
      </c>
      <c r="M540" s="76" t="s">
        <v>1715</v>
      </c>
      <c r="N540" s="76" t="s">
        <v>1742</v>
      </c>
      <c r="O540" s="76">
        <v>1308</v>
      </c>
      <c r="P540" s="192">
        <v>1</v>
      </c>
      <c r="Q540" s="193" t="str">
        <f t="shared" si="60"/>
        <v>Update SC_Matieres set Obligatoire = 1 where ligne = 540 ;</v>
      </c>
    </row>
    <row r="541" spans="1:17" s="233" customFormat="1" x14ac:dyDescent="0.25">
      <c r="A541" s="232">
        <v>541</v>
      </c>
      <c r="B541" s="241" t="s">
        <v>1978</v>
      </c>
      <c r="C541" s="236"/>
      <c r="D541" s="236" t="s">
        <v>1773</v>
      </c>
      <c r="E541" s="236" t="s">
        <v>353</v>
      </c>
      <c r="F541" s="233" t="s">
        <v>1839</v>
      </c>
      <c r="G541" s="238" t="s">
        <v>8</v>
      </c>
      <c r="I541" s="233" t="s">
        <v>579</v>
      </c>
      <c r="J541" s="235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35">
        <f t="shared" si="47"/>
        <v>541</v>
      </c>
      <c r="P541" s="233">
        <v>0</v>
      </c>
      <c r="Q541" s="233" t="str">
        <f t="shared" si="60"/>
        <v/>
      </c>
    </row>
    <row r="542" spans="1:17" s="233" customFormat="1" x14ac:dyDescent="0.25">
      <c r="A542" s="232">
        <v>542</v>
      </c>
      <c r="B542" s="236" t="s">
        <v>1774</v>
      </c>
      <c r="C542" s="231" t="s">
        <v>1775</v>
      </c>
      <c r="D542" s="236" t="s">
        <v>1521</v>
      </c>
      <c r="E542" s="236" t="s">
        <v>295</v>
      </c>
      <c r="F542" s="253" t="s">
        <v>1840</v>
      </c>
      <c r="G542" s="238" t="s">
        <v>8</v>
      </c>
      <c r="I542" s="233" t="s">
        <v>579</v>
      </c>
      <c r="J542" s="235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35">
        <f t="shared" si="47"/>
        <v>542</v>
      </c>
      <c r="P542" s="233">
        <v>1</v>
      </c>
      <c r="Q542" s="233" t="str">
        <f t="shared" si="60"/>
        <v>Update SC_Matieres set Obligatoire = 1 where ligne = 542 ;</v>
      </c>
    </row>
    <row r="543" spans="1:17" s="233" customFormat="1" x14ac:dyDescent="0.25">
      <c r="A543" s="232">
        <v>543</v>
      </c>
      <c r="B543" s="236" t="s">
        <v>1776</v>
      </c>
      <c r="C543" s="231" t="s">
        <v>1777</v>
      </c>
      <c r="D543" s="236" t="s">
        <v>1521</v>
      </c>
      <c r="E543" s="236" t="s">
        <v>295</v>
      </c>
      <c r="F543" s="253" t="s">
        <v>1843</v>
      </c>
      <c r="G543" s="238" t="s">
        <v>8</v>
      </c>
      <c r="I543" s="233" t="s">
        <v>579</v>
      </c>
      <c r="J543" s="235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35">
        <f t="shared" si="47"/>
        <v>543</v>
      </c>
      <c r="P543" s="233">
        <v>1</v>
      </c>
      <c r="Q543" s="233" t="str">
        <f t="shared" si="60"/>
        <v>Update SC_Matieres set Obligatoire = 1 where ligne = 543 ;</v>
      </c>
    </row>
    <row r="544" spans="1:17" s="233" customFormat="1" x14ac:dyDescent="0.25">
      <c r="A544" s="232">
        <v>544</v>
      </c>
      <c r="B544" s="236" t="s">
        <v>1778</v>
      </c>
      <c r="C544" s="231" t="s">
        <v>1779</v>
      </c>
      <c r="D544" s="236" t="s">
        <v>1521</v>
      </c>
      <c r="E544" s="236" t="s">
        <v>295</v>
      </c>
      <c r="F544" s="253" t="s">
        <v>1844</v>
      </c>
      <c r="G544" s="238" t="s">
        <v>8</v>
      </c>
      <c r="I544" s="233" t="s">
        <v>579</v>
      </c>
      <c r="J544" s="235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35">
        <f t="shared" si="47"/>
        <v>544</v>
      </c>
      <c r="P544" s="233">
        <v>1</v>
      </c>
      <c r="Q544" s="233" t="str">
        <f t="shared" si="60"/>
        <v>Update SC_Matieres set Obligatoire = 1 where ligne = 544 ;</v>
      </c>
    </row>
    <row r="545" spans="1:17" s="233" customFormat="1" x14ac:dyDescent="0.25">
      <c r="A545" s="232">
        <v>545</v>
      </c>
      <c r="B545" s="236" t="s">
        <v>1780</v>
      </c>
      <c r="C545" s="231" t="s">
        <v>1871</v>
      </c>
      <c r="D545" s="236" t="s">
        <v>1521</v>
      </c>
      <c r="E545" s="236" t="s">
        <v>295</v>
      </c>
      <c r="F545" s="253" t="s">
        <v>1845</v>
      </c>
      <c r="G545" s="238" t="s">
        <v>8</v>
      </c>
      <c r="I545" s="233" t="s">
        <v>579</v>
      </c>
      <c r="J545" s="235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35">
        <f t="shared" si="47"/>
        <v>545</v>
      </c>
      <c r="P545" s="233">
        <v>1</v>
      </c>
      <c r="Q545" s="233" t="str">
        <f t="shared" si="60"/>
        <v>Update SC_Matieres set Obligatoire = 1 where ligne = 545 ;</v>
      </c>
    </row>
    <row r="546" spans="1:17" s="233" customFormat="1" x14ac:dyDescent="0.25">
      <c r="A546" s="232">
        <v>546</v>
      </c>
      <c r="B546" s="236" t="s">
        <v>1781</v>
      </c>
      <c r="C546" s="231" t="s">
        <v>1872</v>
      </c>
      <c r="D546" s="236" t="s">
        <v>1521</v>
      </c>
      <c r="E546" s="236" t="s">
        <v>295</v>
      </c>
      <c r="F546" s="253" t="s">
        <v>1846</v>
      </c>
      <c r="G546" s="238" t="s">
        <v>8</v>
      </c>
      <c r="I546" s="233" t="s">
        <v>579</v>
      </c>
      <c r="J546" s="235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35">
        <f t="shared" si="47"/>
        <v>546</v>
      </c>
      <c r="P546" s="233">
        <v>1</v>
      </c>
      <c r="Q546" s="233" t="str">
        <f t="shared" si="60"/>
        <v>Update SC_Matieres set Obligatoire = 1 where ligne = 546 ;</v>
      </c>
    </row>
    <row r="547" spans="1:17" s="233" customFormat="1" x14ac:dyDescent="0.25">
      <c r="A547" s="232">
        <v>547</v>
      </c>
      <c r="B547" s="236" t="s">
        <v>1782</v>
      </c>
      <c r="C547" s="231" t="s">
        <v>1783</v>
      </c>
      <c r="D547" s="236" t="s">
        <v>1521</v>
      </c>
      <c r="E547" s="236" t="s">
        <v>295</v>
      </c>
      <c r="F547" s="253" t="s">
        <v>1847</v>
      </c>
      <c r="G547" s="238" t="s">
        <v>8</v>
      </c>
      <c r="I547" s="233" t="s">
        <v>579</v>
      </c>
      <c r="J547" s="235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35">
        <f t="shared" si="47"/>
        <v>547</v>
      </c>
      <c r="P547" s="233">
        <v>1</v>
      </c>
      <c r="Q547" s="233" t="str">
        <f t="shared" si="60"/>
        <v>Update SC_Matieres set Obligatoire = 1 where ligne = 547 ;</v>
      </c>
    </row>
    <row r="548" spans="1:17" s="233" customFormat="1" x14ac:dyDescent="0.25">
      <c r="A548" s="232">
        <v>548</v>
      </c>
      <c r="B548" s="236" t="s">
        <v>1784</v>
      </c>
      <c r="C548" s="231" t="s">
        <v>1785</v>
      </c>
      <c r="D548" s="236" t="s">
        <v>1521</v>
      </c>
      <c r="E548" s="236" t="s">
        <v>295</v>
      </c>
      <c r="F548" s="253" t="s">
        <v>1848</v>
      </c>
      <c r="G548" s="238" t="s">
        <v>8</v>
      </c>
      <c r="I548" s="233" t="s">
        <v>579</v>
      </c>
      <c r="J548" s="235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35">
        <f t="shared" si="47"/>
        <v>548</v>
      </c>
      <c r="P548" s="233">
        <v>1</v>
      </c>
      <c r="Q548" s="233" t="str">
        <f t="shared" si="60"/>
        <v>Update SC_Matieres set Obligatoire = 1 where ligne = 548 ;</v>
      </c>
    </row>
    <row r="549" spans="1:17" s="233" customFormat="1" x14ac:dyDescent="0.25">
      <c r="A549" s="232">
        <v>549</v>
      </c>
      <c r="B549" s="236" t="s">
        <v>1786</v>
      </c>
      <c r="C549" s="231" t="s">
        <v>1787</v>
      </c>
      <c r="D549" s="236" t="s">
        <v>1521</v>
      </c>
      <c r="E549" s="236" t="s">
        <v>295</v>
      </c>
      <c r="F549" s="253" t="s">
        <v>1849</v>
      </c>
      <c r="G549" s="238" t="s">
        <v>8</v>
      </c>
      <c r="I549" s="233" t="s">
        <v>579</v>
      </c>
      <c r="J549" s="235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35">
        <f t="shared" si="47"/>
        <v>549</v>
      </c>
      <c r="P549" s="233">
        <v>1</v>
      </c>
      <c r="Q549" s="233" t="str">
        <f t="shared" si="60"/>
        <v>Update SC_Matieres set Obligatoire = 1 where ligne = 549 ;</v>
      </c>
    </row>
    <row r="550" spans="1:17" s="233" customFormat="1" x14ac:dyDescent="0.25">
      <c r="A550" s="232">
        <v>550</v>
      </c>
      <c r="B550" s="236" t="s">
        <v>1788</v>
      </c>
      <c r="C550" s="231" t="s">
        <v>1789</v>
      </c>
      <c r="D550" s="236" t="s">
        <v>1521</v>
      </c>
      <c r="E550" s="236" t="s">
        <v>295</v>
      </c>
      <c r="F550" s="253" t="s">
        <v>1850</v>
      </c>
      <c r="G550" s="238" t="s">
        <v>8</v>
      </c>
      <c r="I550" s="233" t="s">
        <v>579</v>
      </c>
      <c r="J550" s="235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35">
        <f t="shared" si="47"/>
        <v>550</v>
      </c>
      <c r="P550" s="233">
        <v>1</v>
      </c>
      <c r="Q550" s="233" t="str">
        <f t="shared" si="60"/>
        <v>Update SC_Matieres set Obligatoire = 1 where ligne = 550 ;</v>
      </c>
    </row>
    <row r="551" spans="1:17" s="233" customFormat="1" x14ac:dyDescent="0.25">
      <c r="A551" s="232">
        <v>551</v>
      </c>
      <c r="B551" s="236" t="s">
        <v>1790</v>
      </c>
      <c r="C551" s="231" t="s">
        <v>1873</v>
      </c>
      <c r="D551" s="236" t="s">
        <v>1521</v>
      </c>
      <c r="E551" s="236" t="s">
        <v>295</v>
      </c>
      <c r="F551" s="253" t="s">
        <v>1851</v>
      </c>
      <c r="G551" s="238" t="s">
        <v>8</v>
      </c>
      <c r="I551" s="233" t="s">
        <v>579</v>
      </c>
      <c r="J551" s="235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35">
        <f t="shared" si="47"/>
        <v>551</v>
      </c>
      <c r="P551" s="233">
        <v>1</v>
      </c>
      <c r="Q551" s="233" t="str">
        <f t="shared" si="60"/>
        <v>Update SC_Matieres set Obligatoire = 1 where ligne = 551 ;</v>
      </c>
    </row>
    <row r="552" spans="1:17" s="233" customFormat="1" x14ac:dyDescent="0.25">
      <c r="A552" s="232">
        <v>552</v>
      </c>
      <c r="B552" s="236" t="s">
        <v>1791</v>
      </c>
      <c r="C552" s="231" t="s">
        <v>1874</v>
      </c>
      <c r="D552" s="236" t="s">
        <v>1521</v>
      </c>
      <c r="E552" s="236" t="s">
        <v>295</v>
      </c>
      <c r="F552" s="253" t="s">
        <v>1852</v>
      </c>
      <c r="G552" s="238" t="s">
        <v>8</v>
      </c>
      <c r="I552" s="233" t="s">
        <v>579</v>
      </c>
      <c r="J552" s="235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35">
        <f t="shared" si="47"/>
        <v>552</v>
      </c>
      <c r="P552" s="233">
        <v>1</v>
      </c>
      <c r="Q552" s="233" t="str">
        <f t="shared" si="60"/>
        <v>Update SC_Matieres set Obligatoire = 1 where ligne = 552 ;</v>
      </c>
    </row>
    <row r="553" spans="1:17" s="233" customFormat="1" x14ac:dyDescent="0.25">
      <c r="A553" s="232">
        <v>553</v>
      </c>
      <c r="B553" s="236" t="s">
        <v>1792</v>
      </c>
      <c r="C553" s="231" t="s">
        <v>1875</v>
      </c>
      <c r="D553" s="236" t="s">
        <v>1521</v>
      </c>
      <c r="E553" s="236" t="s">
        <v>295</v>
      </c>
      <c r="F553" s="253" t="s">
        <v>1853</v>
      </c>
      <c r="G553" s="238" t="s">
        <v>8</v>
      </c>
      <c r="I553" s="233" t="s">
        <v>579</v>
      </c>
      <c r="J553" s="235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35">
        <f t="shared" si="47"/>
        <v>553</v>
      </c>
      <c r="P553" s="233">
        <v>1</v>
      </c>
      <c r="Q553" s="233" t="str">
        <f t="shared" si="60"/>
        <v>Update SC_Matieres set Obligatoire = 1 where ligne = 553 ;</v>
      </c>
    </row>
    <row r="554" spans="1:17" s="233" customFormat="1" x14ac:dyDescent="0.25">
      <c r="A554" s="232">
        <v>554</v>
      </c>
      <c r="B554" s="236" t="s">
        <v>1793</v>
      </c>
      <c r="C554" s="231" t="s">
        <v>1876</v>
      </c>
      <c r="D554" s="236" t="s">
        <v>1521</v>
      </c>
      <c r="E554" s="236" t="s">
        <v>295</v>
      </c>
      <c r="F554" s="253" t="s">
        <v>1854</v>
      </c>
      <c r="G554" s="238" t="s">
        <v>8</v>
      </c>
      <c r="I554" s="233" t="s">
        <v>579</v>
      </c>
      <c r="J554" s="235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35">
        <f t="shared" si="47"/>
        <v>554</v>
      </c>
      <c r="P554" s="233">
        <v>1</v>
      </c>
      <c r="Q554" s="233" t="str">
        <f t="shared" si="60"/>
        <v>Update SC_Matieres set Obligatoire = 1 where ligne = 554 ;</v>
      </c>
    </row>
    <row r="555" spans="1:17" s="233" customFormat="1" x14ac:dyDescent="0.25">
      <c r="A555" s="232">
        <v>555</v>
      </c>
      <c r="B555" s="236" t="s">
        <v>1794</v>
      </c>
      <c r="C555" s="231" t="s">
        <v>1795</v>
      </c>
      <c r="D555" s="236" t="s">
        <v>1521</v>
      </c>
      <c r="E555" s="236" t="s">
        <v>295</v>
      </c>
      <c r="F555" s="253" t="s">
        <v>1855</v>
      </c>
      <c r="G555" s="238" t="s">
        <v>8</v>
      </c>
      <c r="I555" s="233" t="s">
        <v>579</v>
      </c>
      <c r="J555" s="235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35">
        <f t="shared" si="47"/>
        <v>555</v>
      </c>
      <c r="P555" s="233">
        <v>1</v>
      </c>
      <c r="Q555" s="233" t="str">
        <f t="shared" si="60"/>
        <v>Update SC_Matieres set Obligatoire = 1 where ligne = 555 ;</v>
      </c>
    </row>
    <row r="556" spans="1:17" s="233" customFormat="1" x14ac:dyDescent="0.25">
      <c r="A556" s="232">
        <v>556</v>
      </c>
      <c r="B556" s="236" t="s">
        <v>1796</v>
      </c>
      <c r="C556" s="231" t="s">
        <v>1877</v>
      </c>
      <c r="D556" s="236" t="s">
        <v>1521</v>
      </c>
      <c r="E556" s="236" t="s">
        <v>295</v>
      </c>
      <c r="F556" s="253" t="s">
        <v>1856</v>
      </c>
      <c r="G556" s="238" t="s">
        <v>8</v>
      </c>
      <c r="I556" s="233" t="s">
        <v>579</v>
      </c>
      <c r="J556" s="235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35">
        <f t="shared" si="47"/>
        <v>556</v>
      </c>
      <c r="P556" s="233">
        <v>1</v>
      </c>
      <c r="Q556" s="233" t="str">
        <f t="shared" si="60"/>
        <v>Update SC_Matieres set Obligatoire = 1 where ligne = 556 ;</v>
      </c>
    </row>
    <row r="557" spans="1:17" s="233" customFormat="1" x14ac:dyDescent="0.25">
      <c r="A557" s="232">
        <v>557</v>
      </c>
      <c r="B557" s="236" t="s">
        <v>1797</v>
      </c>
      <c r="C557" s="231" t="s">
        <v>1878</v>
      </c>
      <c r="D557" s="236" t="s">
        <v>1521</v>
      </c>
      <c r="E557" s="236" t="s">
        <v>295</v>
      </c>
      <c r="F557" s="253" t="s">
        <v>1857</v>
      </c>
      <c r="G557" s="238" t="s">
        <v>8</v>
      </c>
      <c r="I557" s="233" t="s">
        <v>579</v>
      </c>
      <c r="J557" s="235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35">
        <f t="shared" si="47"/>
        <v>557</v>
      </c>
      <c r="P557" s="233">
        <v>1</v>
      </c>
      <c r="Q557" s="233" t="str">
        <f t="shared" si="60"/>
        <v>Update SC_Matieres set Obligatoire = 1 where ligne = 557 ;</v>
      </c>
    </row>
    <row r="558" spans="1:17" s="233" customFormat="1" x14ac:dyDescent="0.25">
      <c r="A558" s="232">
        <v>558</v>
      </c>
      <c r="B558" s="236" t="s">
        <v>1798</v>
      </c>
      <c r="C558" s="231" t="s">
        <v>1822</v>
      </c>
      <c r="D558" s="236" t="s">
        <v>1521</v>
      </c>
      <c r="E558" s="236" t="s">
        <v>295</v>
      </c>
      <c r="F558" s="253" t="s">
        <v>1858</v>
      </c>
      <c r="G558" s="238" t="s">
        <v>8</v>
      </c>
      <c r="I558" s="233" t="s">
        <v>579</v>
      </c>
      <c r="J558" s="235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35">
        <f t="shared" si="47"/>
        <v>558</v>
      </c>
      <c r="P558" s="233">
        <v>0</v>
      </c>
      <c r="Q558" s="233" t="str">
        <f t="shared" si="60"/>
        <v>Update SC_Matieres set Obligatoire = 0 where ligne = 558 ;</v>
      </c>
    </row>
    <row r="559" spans="1:17" s="233" customFormat="1" x14ac:dyDescent="0.25">
      <c r="A559" s="232">
        <v>559</v>
      </c>
      <c r="B559" s="236" t="s">
        <v>1799</v>
      </c>
      <c r="C559" s="231" t="s">
        <v>1823</v>
      </c>
      <c r="D559" s="236" t="s">
        <v>1521</v>
      </c>
      <c r="E559" s="236" t="s">
        <v>295</v>
      </c>
      <c r="F559" s="253" t="s">
        <v>1858</v>
      </c>
      <c r="G559" s="238" t="s">
        <v>8</v>
      </c>
      <c r="I559" s="233" t="s">
        <v>579</v>
      </c>
      <c r="J559" s="235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35">
        <f t="shared" si="47"/>
        <v>559</v>
      </c>
      <c r="P559" s="233">
        <v>0</v>
      </c>
      <c r="Q559" s="233" t="str">
        <f t="shared" si="60"/>
        <v>Update SC_Matieres set Obligatoire = 0 where ligne = 559 ;</v>
      </c>
    </row>
    <row r="560" spans="1:17" s="233" customFormat="1" x14ac:dyDescent="0.25">
      <c r="A560" s="232">
        <v>560</v>
      </c>
      <c r="B560" s="236" t="s">
        <v>1800</v>
      </c>
      <c r="C560" s="231" t="s">
        <v>1824</v>
      </c>
      <c r="D560" s="236" t="s">
        <v>1521</v>
      </c>
      <c r="E560" s="236" t="s">
        <v>295</v>
      </c>
      <c r="F560" s="253" t="s">
        <v>1859</v>
      </c>
      <c r="G560" s="238" t="s">
        <v>8</v>
      </c>
      <c r="I560" s="233" t="s">
        <v>579</v>
      </c>
      <c r="J560" s="235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35">
        <f t="shared" si="47"/>
        <v>560</v>
      </c>
      <c r="P560" s="233">
        <v>0</v>
      </c>
      <c r="Q560" s="233" t="str">
        <f t="shared" si="60"/>
        <v>Update SC_Matieres set Obligatoire = 0 where ligne = 560 ;</v>
      </c>
    </row>
    <row r="561" spans="1:17" s="233" customFormat="1" x14ac:dyDescent="0.25">
      <c r="A561" s="232">
        <v>561</v>
      </c>
      <c r="B561" s="236" t="s">
        <v>1801</v>
      </c>
      <c r="C561" s="231" t="s">
        <v>1825</v>
      </c>
      <c r="D561" s="236" t="s">
        <v>1521</v>
      </c>
      <c r="E561" s="236" t="s">
        <v>295</v>
      </c>
      <c r="F561" s="253" t="s">
        <v>1860</v>
      </c>
      <c r="G561" s="238" t="s">
        <v>8</v>
      </c>
      <c r="I561" s="233" t="s">
        <v>579</v>
      </c>
      <c r="J561" s="235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35">
        <f t="shared" si="47"/>
        <v>561</v>
      </c>
      <c r="P561" s="233">
        <v>0</v>
      </c>
      <c r="Q561" s="233" t="str">
        <f t="shared" si="60"/>
        <v>Update SC_Matieres set Obligatoire = 0 where ligne = 561 ;</v>
      </c>
    </row>
    <row r="562" spans="1:17" s="233" customFormat="1" x14ac:dyDescent="0.25">
      <c r="A562" s="232">
        <v>562</v>
      </c>
      <c r="B562" s="236" t="s">
        <v>1802</v>
      </c>
      <c r="C562" s="231" t="s">
        <v>1826</v>
      </c>
      <c r="D562" s="236" t="s">
        <v>1521</v>
      </c>
      <c r="E562" s="236" t="s">
        <v>295</v>
      </c>
      <c r="F562" s="253" t="s">
        <v>1861</v>
      </c>
      <c r="G562" s="238" t="s">
        <v>8</v>
      </c>
      <c r="I562" s="233" t="s">
        <v>579</v>
      </c>
      <c r="J562" s="235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35">
        <f t="shared" si="47"/>
        <v>562</v>
      </c>
      <c r="P562" s="233">
        <v>0</v>
      </c>
      <c r="Q562" s="233" t="str">
        <f t="shared" si="60"/>
        <v>Update SC_Matieres set Obligatoire = 0 where ligne = 562 ;</v>
      </c>
    </row>
    <row r="563" spans="1:17" s="233" customFormat="1" x14ac:dyDescent="0.25">
      <c r="A563" s="232">
        <v>563</v>
      </c>
      <c r="B563" s="236" t="s">
        <v>1803</v>
      </c>
      <c r="C563" s="231" t="s">
        <v>1831</v>
      </c>
      <c r="D563" s="236" t="s">
        <v>1521</v>
      </c>
      <c r="E563" s="236" t="s">
        <v>295</v>
      </c>
      <c r="F563" s="253" t="s">
        <v>1862</v>
      </c>
      <c r="G563" s="238" t="s">
        <v>8</v>
      </c>
      <c r="I563" s="233" t="s">
        <v>579</v>
      </c>
      <c r="J563" s="235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35">
        <f t="shared" si="47"/>
        <v>563</v>
      </c>
      <c r="P563" s="233">
        <v>0</v>
      </c>
      <c r="Q563" s="233" t="str">
        <f t="shared" si="60"/>
        <v>Update SC_Matieres set Obligatoire = 0 where ligne = 563 ;</v>
      </c>
    </row>
    <row r="564" spans="1:17" s="233" customFormat="1" x14ac:dyDescent="0.25">
      <c r="A564" s="232">
        <v>564</v>
      </c>
      <c r="B564" s="236" t="s">
        <v>1804</v>
      </c>
      <c r="C564" s="231" t="s">
        <v>1832</v>
      </c>
      <c r="D564" s="236" t="s">
        <v>1521</v>
      </c>
      <c r="E564" s="236" t="s">
        <v>295</v>
      </c>
      <c r="F564" s="253" t="s">
        <v>1863</v>
      </c>
      <c r="G564" s="238" t="s">
        <v>8</v>
      </c>
      <c r="I564" s="233" t="s">
        <v>579</v>
      </c>
      <c r="J564" s="235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35">
        <f t="shared" si="47"/>
        <v>564</v>
      </c>
      <c r="P564" s="233">
        <v>0</v>
      </c>
      <c r="Q564" s="233" t="str">
        <f t="shared" si="60"/>
        <v>Update SC_Matieres set Obligatoire = 0 where ligne = 564 ;</v>
      </c>
    </row>
    <row r="565" spans="1:17" s="233" customFormat="1" x14ac:dyDescent="0.25">
      <c r="A565" s="232">
        <v>565</v>
      </c>
      <c r="B565" s="236" t="s">
        <v>1805</v>
      </c>
      <c r="C565" s="231" t="s">
        <v>1833</v>
      </c>
      <c r="D565" s="236" t="s">
        <v>1521</v>
      </c>
      <c r="E565" s="236" t="s">
        <v>295</v>
      </c>
      <c r="F565" s="253" t="s">
        <v>1864</v>
      </c>
      <c r="G565" s="238" t="s">
        <v>8</v>
      </c>
      <c r="I565" s="233" t="s">
        <v>579</v>
      </c>
      <c r="J565" s="235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35">
        <f t="shared" si="47"/>
        <v>565</v>
      </c>
      <c r="P565" s="233">
        <v>0</v>
      </c>
      <c r="Q565" s="233" t="str">
        <f t="shared" si="60"/>
        <v>Update SC_Matieres set Obligatoire = 0 where ligne = 565 ;</v>
      </c>
    </row>
    <row r="566" spans="1:17" s="233" customFormat="1" x14ac:dyDescent="0.25">
      <c r="A566" s="232">
        <v>566</v>
      </c>
      <c r="B566" s="236" t="s">
        <v>1806</v>
      </c>
      <c r="C566" s="231" t="s">
        <v>1834</v>
      </c>
      <c r="D566" s="236" t="s">
        <v>1521</v>
      </c>
      <c r="E566" s="236" t="s">
        <v>295</v>
      </c>
      <c r="F566" s="253" t="s">
        <v>1865</v>
      </c>
      <c r="G566" s="238" t="s">
        <v>8</v>
      </c>
      <c r="I566" s="233" t="s">
        <v>579</v>
      </c>
      <c r="J566" s="235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35">
        <f t="shared" si="47"/>
        <v>566</v>
      </c>
      <c r="P566" s="233">
        <v>0</v>
      </c>
      <c r="Q566" s="233" t="str">
        <f t="shared" si="60"/>
        <v>Update SC_Matieres set Obligatoire = 0 where ligne = 566 ;</v>
      </c>
    </row>
    <row r="567" spans="1:17" s="233" customFormat="1" x14ac:dyDescent="0.25">
      <c r="A567" s="232">
        <v>567</v>
      </c>
      <c r="B567" s="236" t="s">
        <v>1807</v>
      </c>
      <c r="C567" s="231" t="s">
        <v>1827</v>
      </c>
      <c r="D567" s="236" t="s">
        <v>1521</v>
      </c>
      <c r="E567" s="236" t="s">
        <v>295</v>
      </c>
      <c r="F567" s="253" t="s">
        <v>1866</v>
      </c>
      <c r="G567" s="238" t="s">
        <v>8</v>
      </c>
      <c r="I567" s="233" t="s">
        <v>579</v>
      </c>
      <c r="J567" s="235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35">
        <f t="shared" si="47"/>
        <v>567</v>
      </c>
      <c r="P567" s="233">
        <v>0</v>
      </c>
      <c r="Q567" s="233" t="str">
        <f t="shared" si="60"/>
        <v>Update SC_Matieres set Obligatoire = 0 where ligne = 567 ;</v>
      </c>
    </row>
    <row r="568" spans="1:17" s="233" customFormat="1" x14ac:dyDescent="0.25">
      <c r="A568" s="232">
        <v>568</v>
      </c>
      <c r="B568" s="236" t="s">
        <v>1808</v>
      </c>
      <c r="C568" s="231" t="s">
        <v>1828</v>
      </c>
      <c r="D568" s="236" t="s">
        <v>1521</v>
      </c>
      <c r="E568" s="236" t="s">
        <v>295</v>
      </c>
      <c r="F568" s="253" t="s">
        <v>1867</v>
      </c>
      <c r="G568" s="238" t="s">
        <v>8</v>
      </c>
      <c r="I568" s="233" t="s">
        <v>579</v>
      </c>
      <c r="J568" s="235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35">
        <f t="shared" ref="K568:K579" si="65">A568</f>
        <v>568</v>
      </c>
      <c r="P568" s="233">
        <v>0</v>
      </c>
      <c r="Q568" s="233" t="str">
        <f t="shared" si="60"/>
        <v>Update SC_Matieres set Obligatoire = 0 where ligne = 568 ;</v>
      </c>
    </row>
    <row r="569" spans="1:17" s="233" customFormat="1" x14ac:dyDescent="0.25">
      <c r="A569" s="232">
        <v>569</v>
      </c>
      <c r="B569" s="236" t="s">
        <v>1809</v>
      </c>
      <c r="C569" s="231" t="s">
        <v>1829</v>
      </c>
      <c r="D569" s="236" t="s">
        <v>1521</v>
      </c>
      <c r="E569" s="236" t="s">
        <v>295</v>
      </c>
      <c r="F569" s="253" t="s">
        <v>1868</v>
      </c>
      <c r="G569" s="238" t="s">
        <v>8</v>
      </c>
      <c r="I569" s="233" t="s">
        <v>579</v>
      </c>
      <c r="J569" s="235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35">
        <f t="shared" si="65"/>
        <v>569</v>
      </c>
      <c r="P569" s="233">
        <v>0</v>
      </c>
      <c r="Q569" s="233" t="str">
        <f t="shared" si="60"/>
        <v>Update SC_Matieres set Obligatoire = 0 where ligne = 569 ;</v>
      </c>
    </row>
    <row r="570" spans="1:17" s="233" customFormat="1" x14ac:dyDescent="0.25">
      <c r="A570" s="232">
        <v>570</v>
      </c>
      <c r="B570" s="236" t="s">
        <v>1810</v>
      </c>
      <c r="C570" s="231" t="s">
        <v>1830</v>
      </c>
      <c r="D570" s="236" t="s">
        <v>1521</v>
      </c>
      <c r="E570" s="236" t="s">
        <v>295</v>
      </c>
      <c r="F570" s="253" t="s">
        <v>1866</v>
      </c>
      <c r="G570" s="238" t="s">
        <v>8</v>
      </c>
      <c r="I570" s="233" t="s">
        <v>579</v>
      </c>
      <c r="J570" s="235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35">
        <f t="shared" si="65"/>
        <v>570</v>
      </c>
      <c r="P570" s="233">
        <v>0</v>
      </c>
      <c r="Q570" s="233" t="str">
        <f t="shared" si="60"/>
        <v>Update SC_Matieres set Obligatoire = 0 where ligne = 570 ;</v>
      </c>
    </row>
    <row r="571" spans="1:17" s="233" customFormat="1" x14ac:dyDescent="0.25">
      <c r="A571" s="232">
        <v>571</v>
      </c>
      <c r="B571" s="236" t="s">
        <v>1811</v>
      </c>
      <c r="C571" s="231" t="s">
        <v>1835</v>
      </c>
      <c r="D571" s="236" t="s">
        <v>1521</v>
      </c>
      <c r="E571" s="236" t="s">
        <v>295</v>
      </c>
      <c r="F571" s="253" t="s">
        <v>1866</v>
      </c>
      <c r="G571" s="238" t="s">
        <v>8</v>
      </c>
      <c r="I571" s="233" t="s">
        <v>579</v>
      </c>
      <c r="J571" s="235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35">
        <f t="shared" si="65"/>
        <v>571</v>
      </c>
      <c r="P571" s="233">
        <v>0</v>
      </c>
      <c r="Q571" s="233" t="str">
        <f t="shared" si="60"/>
        <v>Update SC_Matieres set Obligatoire = 0 where ligne = 571 ;</v>
      </c>
    </row>
    <row r="572" spans="1:17" s="233" customFormat="1" x14ac:dyDescent="0.25">
      <c r="A572" s="232">
        <v>572</v>
      </c>
      <c r="B572" s="236" t="s">
        <v>1812</v>
      </c>
      <c r="C572" s="231" t="s">
        <v>1836</v>
      </c>
      <c r="D572" s="236" t="s">
        <v>1521</v>
      </c>
      <c r="E572" s="236" t="s">
        <v>295</v>
      </c>
      <c r="F572" s="253" t="s">
        <v>1869</v>
      </c>
      <c r="G572" s="238" t="s">
        <v>8</v>
      </c>
      <c r="I572" s="233" t="s">
        <v>579</v>
      </c>
      <c r="J572" s="235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35">
        <f t="shared" si="65"/>
        <v>572</v>
      </c>
      <c r="P572" s="233">
        <v>0</v>
      </c>
      <c r="Q572" s="233" t="str">
        <f t="shared" si="60"/>
        <v>Update SC_Matieres set Obligatoire = 0 where ligne = 572 ;</v>
      </c>
    </row>
    <row r="573" spans="1:17" s="233" customFormat="1" x14ac:dyDescent="0.25">
      <c r="A573" s="232">
        <v>573</v>
      </c>
      <c r="B573" s="236" t="s">
        <v>1813</v>
      </c>
      <c r="C573" s="231" t="s">
        <v>1837</v>
      </c>
      <c r="D573" s="236" t="s">
        <v>1521</v>
      </c>
      <c r="E573" s="236" t="s">
        <v>295</v>
      </c>
      <c r="F573" s="253" t="s">
        <v>1870</v>
      </c>
      <c r="G573" s="238" t="s">
        <v>8</v>
      </c>
      <c r="I573" s="233" t="s">
        <v>579</v>
      </c>
      <c r="J573" s="235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35">
        <f t="shared" si="65"/>
        <v>573</v>
      </c>
      <c r="P573" s="233">
        <v>0</v>
      </c>
      <c r="Q573" s="233" t="str">
        <f t="shared" si="60"/>
        <v>Update SC_Matieres set Obligatoire = 0 where ligne = 573 ;</v>
      </c>
    </row>
    <row r="574" spans="1:17" s="233" customFormat="1" x14ac:dyDescent="0.25">
      <c r="A574" s="232">
        <v>574</v>
      </c>
      <c r="B574" s="233" t="s">
        <v>1814</v>
      </c>
      <c r="C574" s="231" t="s">
        <v>1815</v>
      </c>
      <c r="D574" s="233" t="s">
        <v>387</v>
      </c>
      <c r="E574" s="233" t="s">
        <v>295</v>
      </c>
      <c r="F574" s="233" t="s">
        <v>1841</v>
      </c>
      <c r="G574" s="238" t="s">
        <v>8</v>
      </c>
      <c r="I574" s="233" t="s">
        <v>579</v>
      </c>
      <c r="J574" s="235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35">
        <f t="shared" si="65"/>
        <v>574</v>
      </c>
      <c r="P574" s="233">
        <v>0</v>
      </c>
      <c r="Q574" s="233" t="str">
        <f t="shared" si="60"/>
        <v>Update SC_Matieres set Obligatoire = 0 where ligne = 574 ;</v>
      </c>
    </row>
    <row r="575" spans="1:17" s="233" customFormat="1" x14ac:dyDescent="0.25">
      <c r="A575" s="232">
        <v>575</v>
      </c>
      <c r="B575" s="233" t="s">
        <v>1816</v>
      </c>
      <c r="C575" s="231" t="s">
        <v>1817</v>
      </c>
      <c r="D575" s="233" t="s">
        <v>387</v>
      </c>
      <c r="E575" s="233" t="s">
        <v>295</v>
      </c>
      <c r="F575" s="233" t="s">
        <v>1841</v>
      </c>
      <c r="G575" s="238" t="s">
        <v>8</v>
      </c>
      <c r="I575" s="233" t="s">
        <v>579</v>
      </c>
      <c r="J575" s="235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35">
        <f t="shared" si="65"/>
        <v>575</v>
      </c>
      <c r="P575" s="233">
        <v>0</v>
      </c>
      <c r="Q575" s="233" t="str">
        <f t="shared" si="60"/>
        <v>Update SC_Matieres set Obligatoire = 0 where ligne = 575 ;</v>
      </c>
    </row>
    <row r="576" spans="1:17" s="233" customFormat="1" x14ac:dyDescent="0.25">
      <c r="A576" s="232">
        <v>576</v>
      </c>
      <c r="B576" s="233" t="s">
        <v>1818</v>
      </c>
      <c r="C576" s="233" t="s">
        <v>1838</v>
      </c>
      <c r="D576" s="236" t="s">
        <v>1521</v>
      </c>
      <c r="E576" s="233" t="s">
        <v>295</v>
      </c>
      <c r="F576" s="233" t="s">
        <v>1842</v>
      </c>
      <c r="G576" s="238" t="s">
        <v>8</v>
      </c>
      <c r="I576" s="233" t="s">
        <v>579</v>
      </c>
      <c r="J576" s="235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35">
        <f t="shared" si="65"/>
        <v>576</v>
      </c>
      <c r="P576" s="233">
        <v>0</v>
      </c>
      <c r="Q576" s="233" t="str">
        <f t="shared" si="60"/>
        <v>Update SC_Matieres set Obligatoire = 0 where ligne = 576 ;</v>
      </c>
    </row>
    <row r="577" spans="1:17" s="233" customFormat="1" x14ac:dyDescent="0.25">
      <c r="A577" s="232">
        <v>577</v>
      </c>
      <c r="B577" s="236" t="s">
        <v>1819</v>
      </c>
      <c r="C577" s="231" t="s">
        <v>1820</v>
      </c>
      <c r="D577" s="236" t="s">
        <v>387</v>
      </c>
      <c r="E577" s="233" t="s">
        <v>295</v>
      </c>
      <c r="F577" s="233" t="s">
        <v>1841</v>
      </c>
      <c r="G577" s="238" t="s">
        <v>8</v>
      </c>
      <c r="I577" s="233" t="s">
        <v>579</v>
      </c>
      <c r="J577" s="235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35">
        <f t="shared" si="65"/>
        <v>577</v>
      </c>
      <c r="P577" s="233">
        <v>0</v>
      </c>
      <c r="Q577" s="233" t="str">
        <f t="shared" si="60"/>
        <v>Update SC_Matieres set Obligatoire = 0 where ligne = 577 ;</v>
      </c>
    </row>
    <row r="578" spans="1:17" s="233" customFormat="1" x14ac:dyDescent="0.25">
      <c r="A578" s="232">
        <v>578</v>
      </c>
      <c r="B578" s="236" t="s">
        <v>1821</v>
      </c>
      <c r="C578" s="231"/>
      <c r="D578" s="236" t="s">
        <v>530</v>
      </c>
      <c r="F578" s="233" t="s">
        <v>1926</v>
      </c>
      <c r="G578" s="238" t="s">
        <v>8</v>
      </c>
      <c r="I578" s="233" t="s">
        <v>579</v>
      </c>
      <c r="J578" s="235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35">
        <f t="shared" si="65"/>
        <v>578</v>
      </c>
      <c r="P578" s="233">
        <v>0</v>
      </c>
      <c r="Q578" s="233" t="str">
        <f t="shared" si="60"/>
        <v/>
      </c>
    </row>
    <row r="579" spans="1:17" s="233" customFormat="1" ht="15.75" x14ac:dyDescent="0.25">
      <c r="A579" s="232">
        <v>579</v>
      </c>
      <c r="B579" s="254" t="s">
        <v>1927</v>
      </c>
      <c r="C579" s="231" t="s">
        <v>1928</v>
      </c>
      <c r="D579" s="233" t="s">
        <v>1153</v>
      </c>
      <c r="E579" s="236" t="s">
        <v>295</v>
      </c>
      <c r="F579" s="233" t="s">
        <v>1929</v>
      </c>
      <c r="G579" s="233" t="s">
        <v>8</v>
      </c>
      <c r="I579" s="233" t="s">
        <v>579</v>
      </c>
      <c r="J579" s="235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35">
        <f t="shared" si="65"/>
        <v>579</v>
      </c>
      <c r="P579" s="233">
        <v>1</v>
      </c>
      <c r="Q579" s="233" t="str">
        <f t="shared" ref="Q579:Q582" si="67">IF(E579="SASKIT",SUBSTITUTE(SUBSTITUTE($Q$1,"#OBLIGATOIRE#",P579),"#LIGNE#",A579),"")</f>
        <v>Update SC_Matieres set Obligatoire = 1 where ligne = 579 ;</v>
      </c>
    </row>
    <row r="580" spans="1:17" s="273" customFormat="1" x14ac:dyDescent="0.25">
      <c r="A580" s="272">
        <v>580</v>
      </c>
      <c r="B580" s="275" t="s">
        <v>1935</v>
      </c>
      <c r="C580" s="271" t="s">
        <v>1936</v>
      </c>
      <c r="D580" s="275" t="s">
        <v>2129</v>
      </c>
      <c r="E580" s="275" t="s">
        <v>295</v>
      </c>
      <c r="F580" s="277" t="s">
        <v>1941</v>
      </c>
      <c r="G580" s="276" t="s">
        <v>8</v>
      </c>
      <c r="I580" s="273" t="s">
        <v>579</v>
      </c>
      <c r="J580" s="274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74">
        <v>580</v>
      </c>
      <c r="P580" s="273">
        <v>0</v>
      </c>
      <c r="Q580" s="273" t="str">
        <f t="shared" si="67"/>
        <v>Update SC_Matieres set Obligatoire = 0 where ligne = 580 ;</v>
      </c>
    </row>
    <row r="581" spans="1:17" s="273" customFormat="1" x14ac:dyDescent="0.25">
      <c r="A581" s="272">
        <v>581</v>
      </c>
      <c r="B581" s="275" t="s">
        <v>1937</v>
      </c>
      <c r="C581" s="271" t="s">
        <v>1938</v>
      </c>
      <c r="D581" s="275" t="s">
        <v>2129</v>
      </c>
      <c r="E581" s="275" t="s">
        <v>295</v>
      </c>
      <c r="F581" s="277" t="s">
        <v>1942</v>
      </c>
      <c r="G581" s="276" t="s">
        <v>8</v>
      </c>
      <c r="I581" s="273" t="s">
        <v>579</v>
      </c>
      <c r="J581" s="274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74">
        <v>581</v>
      </c>
      <c r="P581" s="273">
        <v>0</v>
      </c>
      <c r="Q581" s="273" t="str">
        <f t="shared" si="67"/>
        <v>Update SC_Matieres set Obligatoire = 0 where ligne = 581 ;</v>
      </c>
    </row>
    <row r="582" spans="1:17" s="273" customFormat="1" x14ac:dyDescent="0.25">
      <c r="A582" s="272">
        <v>582</v>
      </c>
      <c r="B582" s="275" t="s">
        <v>1939</v>
      </c>
      <c r="C582" s="271" t="s">
        <v>1940</v>
      </c>
      <c r="D582" s="275" t="s">
        <v>2129</v>
      </c>
      <c r="E582" s="275" t="s">
        <v>295</v>
      </c>
      <c r="F582" s="273">
        <v>110</v>
      </c>
      <c r="G582" s="276" t="s">
        <v>8</v>
      </c>
      <c r="I582" s="273" t="s">
        <v>579</v>
      </c>
      <c r="J582" s="274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74">
        <v>582</v>
      </c>
      <c r="P582" s="273">
        <v>0</v>
      </c>
      <c r="Q582" s="273" t="str">
        <f t="shared" si="67"/>
        <v>Update SC_Matieres set Obligatoire = 0 where ligne = 582 ;</v>
      </c>
    </row>
    <row r="583" spans="1:17" s="233" customFormat="1" x14ac:dyDescent="0.25">
      <c r="A583" s="232">
        <v>583</v>
      </c>
      <c r="B583" s="231" t="s">
        <v>1977</v>
      </c>
      <c r="D583" s="236" t="s">
        <v>1196</v>
      </c>
      <c r="E583" s="233" t="s">
        <v>353</v>
      </c>
      <c r="F583" s="233" t="s">
        <v>1982</v>
      </c>
      <c r="G583" s="233" t="s">
        <v>42</v>
      </c>
      <c r="I583" s="233" t="s">
        <v>579</v>
      </c>
      <c r="J583" s="235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35">
        <f t="shared" ref="K583:K589" si="69">A583</f>
        <v>583</v>
      </c>
      <c r="P583" s="233">
        <v>0</v>
      </c>
    </row>
    <row r="584" spans="1:17" s="233" customFormat="1" x14ac:dyDescent="0.25">
      <c r="A584" s="232">
        <v>584</v>
      </c>
      <c r="B584" s="231" t="s">
        <v>1772</v>
      </c>
      <c r="D584" s="236" t="s">
        <v>1196</v>
      </c>
      <c r="E584" s="233" t="s">
        <v>353</v>
      </c>
      <c r="F584" s="233" t="s">
        <v>1983</v>
      </c>
      <c r="G584" s="233" t="s">
        <v>42</v>
      </c>
      <c r="I584" s="233" t="s">
        <v>579</v>
      </c>
      <c r="J584" s="235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35">
        <f t="shared" si="69"/>
        <v>584</v>
      </c>
      <c r="P584" s="233">
        <v>0</v>
      </c>
    </row>
    <row r="585" spans="1:17" s="233" customFormat="1" x14ac:dyDescent="0.25">
      <c r="A585" s="232">
        <v>585</v>
      </c>
      <c r="B585" s="231" t="s">
        <v>1984</v>
      </c>
      <c r="D585" s="236" t="s">
        <v>1196</v>
      </c>
      <c r="E585" s="233" t="s">
        <v>353</v>
      </c>
      <c r="F585" s="233" t="s">
        <v>1989</v>
      </c>
      <c r="G585" s="233" t="s">
        <v>42</v>
      </c>
      <c r="I585" s="233" t="s">
        <v>579</v>
      </c>
      <c r="J585" s="235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35">
        <f t="shared" si="69"/>
        <v>585</v>
      </c>
      <c r="P585" s="233">
        <v>0</v>
      </c>
    </row>
    <row r="586" spans="1:17" s="233" customFormat="1" x14ac:dyDescent="0.25">
      <c r="A586" s="232">
        <v>586</v>
      </c>
      <c r="B586" s="231" t="s">
        <v>1985</v>
      </c>
      <c r="D586" s="236" t="s">
        <v>1196</v>
      </c>
      <c r="E586" s="233" t="s">
        <v>353</v>
      </c>
      <c r="F586" s="233" t="s">
        <v>1990</v>
      </c>
      <c r="G586" s="233" t="s">
        <v>8</v>
      </c>
      <c r="I586" s="233" t="s">
        <v>579</v>
      </c>
      <c r="J586" s="235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35">
        <f t="shared" si="69"/>
        <v>586</v>
      </c>
      <c r="P586" s="233">
        <v>0</v>
      </c>
    </row>
    <row r="587" spans="1:17" s="233" customFormat="1" x14ac:dyDescent="0.25">
      <c r="A587" s="232">
        <v>587</v>
      </c>
      <c r="B587" s="231" t="s">
        <v>1986</v>
      </c>
      <c r="D587" s="236" t="s">
        <v>1196</v>
      </c>
      <c r="E587" s="233" t="s">
        <v>353</v>
      </c>
      <c r="F587" s="233" t="s">
        <v>1990</v>
      </c>
      <c r="G587" s="233" t="s">
        <v>8</v>
      </c>
      <c r="I587" s="233" t="s">
        <v>579</v>
      </c>
      <c r="J587" s="235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35">
        <f t="shared" si="69"/>
        <v>587</v>
      </c>
      <c r="P587" s="233">
        <v>0</v>
      </c>
    </row>
    <row r="588" spans="1:17" s="233" customFormat="1" x14ac:dyDescent="0.25">
      <c r="A588" s="232">
        <v>588</v>
      </c>
      <c r="B588" s="231" t="s">
        <v>1987</v>
      </c>
      <c r="D588" s="236" t="s">
        <v>1196</v>
      </c>
      <c r="E588" s="233" t="s">
        <v>353</v>
      </c>
      <c r="F588" s="233" t="s">
        <v>1990</v>
      </c>
      <c r="G588" s="233" t="s">
        <v>8</v>
      </c>
      <c r="I588" s="233" t="s">
        <v>579</v>
      </c>
      <c r="J588" s="235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35">
        <f t="shared" si="69"/>
        <v>588</v>
      </c>
      <c r="P588" s="233">
        <v>0</v>
      </c>
    </row>
    <row r="589" spans="1:17" s="233" customFormat="1" x14ac:dyDescent="0.25">
      <c r="A589" s="232">
        <v>589</v>
      </c>
      <c r="B589" s="233" t="s">
        <v>1988</v>
      </c>
      <c r="D589" s="236" t="s">
        <v>1196</v>
      </c>
      <c r="E589" s="233" t="s">
        <v>353</v>
      </c>
      <c r="F589" s="233" t="s">
        <v>1991</v>
      </c>
      <c r="G589" s="233" t="s">
        <v>8</v>
      </c>
      <c r="I589" s="233" t="s">
        <v>579</v>
      </c>
      <c r="J589" s="235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35">
        <f t="shared" si="69"/>
        <v>589</v>
      </c>
      <c r="P589" s="233">
        <v>0</v>
      </c>
    </row>
    <row r="590" spans="1:17" s="273" customFormat="1" x14ac:dyDescent="0.25">
      <c r="A590" s="272">
        <v>590</v>
      </c>
      <c r="B590" s="273" t="s">
        <v>2160</v>
      </c>
      <c r="C590" s="273" t="s">
        <v>2161</v>
      </c>
      <c r="D590" s="275" t="s">
        <v>503</v>
      </c>
      <c r="E590" s="273" t="s">
        <v>295</v>
      </c>
      <c r="F590" s="273" t="s">
        <v>2162</v>
      </c>
      <c r="G590" s="273" t="s">
        <v>8</v>
      </c>
      <c r="H590" s="273" t="s">
        <v>354</v>
      </c>
      <c r="I590" s="273" t="s">
        <v>579</v>
      </c>
      <c r="J590" s="274" t="str">
        <f t="shared" ref="J590" si="70"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 s="274">
        <f t="shared" ref="K590:K626" si="71">A590</f>
        <v>590</v>
      </c>
      <c r="P590" s="273">
        <v>0</v>
      </c>
    </row>
    <row r="591" spans="1:17" x14ac:dyDescent="0.25">
      <c r="A591" s="80">
        <v>591</v>
      </c>
      <c r="B591" s="264" t="s">
        <v>2163</v>
      </c>
      <c r="C591" s="264" t="s">
        <v>2163</v>
      </c>
      <c r="D591" s="264" t="s">
        <v>252</v>
      </c>
      <c r="E591" s="264" t="s">
        <v>295</v>
      </c>
      <c r="F591" s="80" t="s">
        <v>2164</v>
      </c>
      <c r="G591" s="81" t="s">
        <v>8</v>
      </c>
      <c r="I591" s="264" t="s">
        <v>579</v>
      </c>
      <c r="J591" s="265" t="str">
        <f t="shared" ref="J591" si="72"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80">
        <f t="shared" si="71"/>
        <v>591</v>
      </c>
      <c r="P591" s="192">
        <v>0</v>
      </c>
    </row>
    <row r="592" spans="1:17" s="273" customFormat="1" x14ac:dyDescent="0.25">
      <c r="A592" s="272">
        <v>592</v>
      </c>
      <c r="B592" s="273" t="s">
        <v>2167</v>
      </c>
      <c r="C592" s="273" t="s">
        <v>2168</v>
      </c>
      <c r="D592" s="273" t="s">
        <v>2169</v>
      </c>
      <c r="E592" s="273" t="s">
        <v>295</v>
      </c>
      <c r="F592" s="272" t="s">
        <v>2170</v>
      </c>
      <c r="G592" s="273" t="s">
        <v>8</v>
      </c>
      <c r="I592" s="273" t="s">
        <v>579</v>
      </c>
      <c r="J592" s="274" t="str">
        <f t="shared" ref="J592:J603" si="73"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 s="272">
        <f t="shared" si="71"/>
        <v>592</v>
      </c>
      <c r="P592" s="246">
        <v>0</v>
      </c>
    </row>
    <row r="593" spans="1:16" s="273" customFormat="1" x14ac:dyDescent="0.25">
      <c r="A593" s="272">
        <v>593</v>
      </c>
      <c r="B593" s="273" t="s">
        <v>2171</v>
      </c>
      <c r="C593" s="273" t="s">
        <v>2172</v>
      </c>
      <c r="D593" s="273" t="s">
        <v>2169</v>
      </c>
      <c r="E593" s="273" t="s">
        <v>295</v>
      </c>
      <c r="F593" s="272" t="s">
        <v>2170</v>
      </c>
      <c r="G593" s="273" t="s">
        <v>8</v>
      </c>
      <c r="I593" s="273" t="s">
        <v>579</v>
      </c>
      <c r="J593" s="274" t="str">
        <f t="shared" si="73"/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272">
        <f t="shared" si="71"/>
        <v>593</v>
      </c>
      <c r="P593" s="246">
        <v>0</v>
      </c>
    </row>
    <row r="594" spans="1:16" s="273" customFormat="1" x14ac:dyDescent="0.25">
      <c r="A594" s="272">
        <v>594</v>
      </c>
      <c r="B594" s="273" t="s">
        <v>2173</v>
      </c>
      <c r="C594" s="273" t="s">
        <v>2174</v>
      </c>
      <c r="D594" s="273" t="s">
        <v>2175</v>
      </c>
      <c r="E594" s="273" t="s">
        <v>295</v>
      </c>
      <c r="F594" s="272" t="s">
        <v>2176</v>
      </c>
      <c r="G594" s="273" t="s">
        <v>8</v>
      </c>
      <c r="I594" s="273" t="s">
        <v>579</v>
      </c>
      <c r="J594" s="274" t="str">
        <f t="shared" si="73"/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 s="272">
        <f t="shared" si="71"/>
        <v>594</v>
      </c>
      <c r="P594" s="246">
        <v>0</v>
      </c>
    </row>
    <row r="595" spans="1:16" s="273" customFormat="1" x14ac:dyDescent="0.25">
      <c r="A595" s="272">
        <v>595</v>
      </c>
      <c r="B595" s="273" t="s">
        <v>2177</v>
      </c>
      <c r="C595" s="273" t="s">
        <v>2178</v>
      </c>
      <c r="D595" s="273" t="s">
        <v>2175</v>
      </c>
      <c r="E595" s="273" t="s">
        <v>295</v>
      </c>
      <c r="F595" s="272" t="s">
        <v>2170</v>
      </c>
      <c r="G595" s="273" t="s">
        <v>8</v>
      </c>
      <c r="I595" s="273" t="s">
        <v>579</v>
      </c>
      <c r="J595" s="274" t="str">
        <f t="shared" si="73"/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272">
        <f t="shared" si="71"/>
        <v>595</v>
      </c>
      <c r="P595" s="246">
        <v>0</v>
      </c>
    </row>
    <row r="596" spans="1:16" s="273" customFormat="1" x14ac:dyDescent="0.25">
      <c r="A596" s="272">
        <v>596</v>
      </c>
      <c r="B596" s="273" t="s">
        <v>2179</v>
      </c>
      <c r="C596" s="273" t="s">
        <v>2180</v>
      </c>
      <c r="D596" s="273" t="s">
        <v>2175</v>
      </c>
      <c r="E596" s="273" t="s">
        <v>295</v>
      </c>
      <c r="F596" s="272">
        <v>1080</v>
      </c>
      <c r="G596" s="273" t="s">
        <v>8</v>
      </c>
      <c r="I596" s="273" t="s">
        <v>579</v>
      </c>
      <c r="J596" s="274" t="str">
        <f t="shared" si="73"/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 s="272">
        <f t="shared" si="71"/>
        <v>596</v>
      </c>
      <c r="P596" s="246">
        <v>0</v>
      </c>
    </row>
    <row r="597" spans="1:16" s="273" customFormat="1" x14ac:dyDescent="0.25">
      <c r="A597" s="272">
        <v>597</v>
      </c>
      <c r="B597" s="273" t="s">
        <v>2181</v>
      </c>
      <c r="C597" s="273" t="s">
        <v>2182</v>
      </c>
      <c r="D597" s="273" t="s">
        <v>2183</v>
      </c>
      <c r="E597" s="273" t="s">
        <v>295</v>
      </c>
      <c r="F597" s="272" t="s">
        <v>2184</v>
      </c>
      <c r="G597" s="273" t="s">
        <v>8</v>
      </c>
      <c r="I597" s="273" t="s">
        <v>579</v>
      </c>
      <c r="J597" s="274" t="str">
        <f t="shared" si="73"/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272">
        <f t="shared" si="71"/>
        <v>597</v>
      </c>
      <c r="P597" s="246">
        <v>0</v>
      </c>
    </row>
    <row r="598" spans="1:16" s="273" customFormat="1" x14ac:dyDescent="0.25">
      <c r="A598" s="272">
        <v>598</v>
      </c>
      <c r="B598" s="273" t="s">
        <v>2185</v>
      </c>
      <c r="C598" s="273" t="s">
        <v>2186</v>
      </c>
      <c r="D598" s="273" t="s">
        <v>2169</v>
      </c>
      <c r="E598" s="273" t="s">
        <v>295</v>
      </c>
      <c r="F598" s="272">
        <v>7150</v>
      </c>
      <c r="G598" s="273" t="s">
        <v>8</v>
      </c>
      <c r="I598" s="273" t="s">
        <v>579</v>
      </c>
      <c r="J598" s="274" t="str">
        <f t="shared" si="73"/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 s="272">
        <f t="shared" si="71"/>
        <v>598</v>
      </c>
      <c r="P598" s="246">
        <v>0</v>
      </c>
    </row>
    <row r="599" spans="1:16" s="273" customFormat="1" x14ac:dyDescent="0.25">
      <c r="A599" s="272">
        <v>599</v>
      </c>
      <c r="B599" s="273" t="s">
        <v>2187</v>
      </c>
      <c r="C599" s="273" t="s">
        <v>2188</v>
      </c>
      <c r="D599" s="273" t="s">
        <v>2169</v>
      </c>
      <c r="E599" s="273" t="s">
        <v>295</v>
      </c>
      <c r="F599" s="272">
        <v>2325</v>
      </c>
      <c r="G599" s="273" t="s">
        <v>8</v>
      </c>
      <c r="I599" s="273" t="s">
        <v>579</v>
      </c>
      <c r="J599" s="274" t="str">
        <f t="shared" si="73"/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272">
        <f t="shared" si="71"/>
        <v>599</v>
      </c>
      <c r="P599" s="246">
        <v>0</v>
      </c>
    </row>
    <row r="600" spans="1:16" s="273" customFormat="1" x14ac:dyDescent="0.25">
      <c r="A600" s="272">
        <v>600</v>
      </c>
      <c r="B600" s="273" t="s">
        <v>2189</v>
      </c>
      <c r="C600" s="273" t="s">
        <v>2190</v>
      </c>
      <c r="D600" s="273" t="s">
        <v>2169</v>
      </c>
      <c r="E600" s="273" t="s">
        <v>295</v>
      </c>
      <c r="F600" s="272">
        <v>2425</v>
      </c>
      <c r="G600" s="273" t="s">
        <v>8</v>
      </c>
      <c r="I600" s="273" t="s">
        <v>579</v>
      </c>
      <c r="J600" s="274" t="str">
        <f t="shared" si="73"/>
        <v>Insert into SC_Matieres (ligne,typePresta,designation,categorie,fournisseur,unite,prix,detail,prixHorsTransport,Reference) values (600,'MATIERE','KIT CAREX 6 EH','KITS BACS/KITS COFFRAGES','SASKIT','pc',2425,'',null,'KCAREX6EHSL');</v>
      </c>
      <c r="K600" s="272">
        <f t="shared" si="71"/>
        <v>600</v>
      </c>
      <c r="P600" s="246">
        <v>0</v>
      </c>
    </row>
    <row r="601" spans="1:16" s="273" customFormat="1" x14ac:dyDescent="0.25">
      <c r="A601" s="272">
        <v>601</v>
      </c>
      <c r="B601" s="273" t="s">
        <v>2191</v>
      </c>
      <c r="C601" s="273" t="s">
        <v>2192</v>
      </c>
      <c r="D601" s="273" t="s">
        <v>2193</v>
      </c>
      <c r="E601" s="273" t="s">
        <v>295</v>
      </c>
      <c r="F601" s="272">
        <v>580</v>
      </c>
      <c r="G601" s="273" t="s">
        <v>8</v>
      </c>
      <c r="I601" s="273" t="s">
        <v>579</v>
      </c>
      <c r="J601" s="274" t="str">
        <f t="shared" si="73"/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272">
        <f t="shared" si="71"/>
        <v>601</v>
      </c>
      <c r="P601" s="246">
        <v>0</v>
      </c>
    </row>
    <row r="602" spans="1:16" s="273" customFormat="1" x14ac:dyDescent="0.25">
      <c r="A602" s="272">
        <v>602</v>
      </c>
      <c r="B602" s="273" t="s">
        <v>2194</v>
      </c>
      <c r="C602" s="273" t="s">
        <v>2195</v>
      </c>
      <c r="D602" s="273" t="s">
        <v>2193</v>
      </c>
      <c r="E602" s="273" t="s">
        <v>295</v>
      </c>
      <c r="F602" s="272">
        <v>580</v>
      </c>
      <c r="G602" s="273" t="s">
        <v>8</v>
      </c>
      <c r="I602" s="273" t="s">
        <v>579</v>
      </c>
      <c r="J602" s="274" t="str">
        <f t="shared" si="73"/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 s="272">
        <f t="shared" si="71"/>
        <v>602</v>
      </c>
      <c r="P602" s="246">
        <v>0</v>
      </c>
    </row>
    <row r="603" spans="1:16" s="273" customFormat="1" x14ac:dyDescent="0.25">
      <c r="A603" s="272">
        <v>603</v>
      </c>
      <c r="B603" s="273" t="s">
        <v>2196</v>
      </c>
      <c r="D603" s="273" t="s">
        <v>248</v>
      </c>
      <c r="E603" s="273" t="s">
        <v>2197</v>
      </c>
      <c r="F603" s="272">
        <v>80</v>
      </c>
      <c r="G603" s="273" t="s">
        <v>160</v>
      </c>
      <c r="I603" s="273" t="s">
        <v>579</v>
      </c>
      <c r="J603" s="274" t="str">
        <f t="shared" si="73"/>
        <v>Insert into SC_Matieres (ligne,typePresta,designation,categorie,fournisseur,unite,prix,detail,prixHorsTransport,Reference) values (603,'MATIERE','PLAQUETTES BOIS','GRANULATS','SEB','m3',80,'',null,'');</v>
      </c>
      <c r="K603" s="272">
        <f t="shared" si="71"/>
        <v>603</v>
      </c>
      <c r="P603" s="246">
        <v>0</v>
      </c>
    </row>
    <row r="604" spans="1:16" s="242" customFormat="1" x14ac:dyDescent="0.25">
      <c r="A604" s="242">
        <v>604</v>
      </c>
      <c r="B604" s="286" t="s">
        <v>2224</v>
      </c>
      <c r="C604" s="242" t="s">
        <v>2225</v>
      </c>
      <c r="D604" s="242" t="s">
        <v>535</v>
      </c>
      <c r="E604" s="242" t="s">
        <v>295</v>
      </c>
      <c r="G604" s="242" t="s">
        <v>8</v>
      </c>
      <c r="K604" s="111">
        <f t="shared" si="71"/>
        <v>604</v>
      </c>
      <c r="P604" s="242">
        <v>0</v>
      </c>
    </row>
    <row r="605" spans="1:16" s="242" customFormat="1" x14ac:dyDescent="0.25">
      <c r="A605" s="242">
        <v>605</v>
      </c>
      <c r="B605" s="242" t="s">
        <v>2240</v>
      </c>
      <c r="C605" s="242" t="s">
        <v>2232</v>
      </c>
      <c r="F605" s="242">
        <v>2200</v>
      </c>
      <c r="K605" s="242">
        <f t="shared" si="71"/>
        <v>605</v>
      </c>
      <c r="P605" s="242">
        <v>0</v>
      </c>
    </row>
    <row r="606" spans="1:16" s="242" customFormat="1" x14ac:dyDescent="0.25">
      <c r="A606" s="242">
        <v>606</v>
      </c>
      <c r="B606" s="242" t="s">
        <v>2241</v>
      </c>
      <c r="C606" s="242" t="s">
        <v>2233</v>
      </c>
      <c r="F606" s="242">
        <v>2400</v>
      </c>
      <c r="K606" s="111">
        <f t="shared" si="71"/>
        <v>606</v>
      </c>
      <c r="P606" s="242">
        <v>0</v>
      </c>
    </row>
    <row r="607" spans="1:16" s="242" customFormat="1" x14ac:dyDescent="0.25">
      <c r="A607" s="242">
        <v>607</v>
      </c>
      <c r="B607" s="242" t="s">
        <v>2243</v>
      </c>
      <c r="C607" s="242" t="s">
        <v>2242</v>
      </c>
      <c r="F607" s="242">
        <v>2500</v>
      </c>
      <c r="K607" s="242">
        <f t="shared" si="71"/>
        <v>607</v>
      </c>
      <c r="P607" s="242">
        <v>0</v>
      </c>
    </row>
    <row r="608" spans="1:16" s="242" customFormat="1" x14ac:dyDescent="0.25">
      <c r="A608" s="242">
        <v>608</v>
      </c>
      <c r="B608" s="242" t="s">
        <v>2253</v>
      </c>
      <c r="C608" s="242" t="s">
        <v>2252</v>
      </c>
      <c r="F608" s="242">
        <v>2600</v>
      </c>
      <c r="K608" s="111">
        <f t="shared" si="71"/>
        <v>608</v>
      </c>
      <c r="P608" s="242">
        <v>0</v>
      </c>
    </row>
    <row r="609" spans="1:16" s="242" customFormat="1" x14ac:dyDescent="0.25">
      <c r="A609" s="242">
        <v>609</v>
      </c>
      <c r="B609" s="242" t="s">
        <v>2245</v>
      </c>
      <c r="C609" s="242" t="s">
        <v>2244</v>
      </c>
      <c r="F609" s="242">
        <v>2000</v>
      </c>
      <c r="K609" s="242">
        <f t="shared" si="71"/>
        <v>609</v>
      </c>
      <c r="P609" s="242">
        <v>0</v>
      </c>
    </row>
    <row r="610" spans="1:16" s="242" customFormat="1" x14ac:dyDescent="0.25">
      <c r="A610" s="242">
        <v>610</v>
      </c>
      <c r="B610" s="242" t="s">
        <v>2247</v>
      </c>
      <c r="C610" s="242" t="s">
        <v>2246</v>
      </c>
      <c r="F610" s="242">
        <v>2200</v>
      </c>
      <c r="K610" s="242">
        <f t="shared" si="71"/>
        <v>610</v>
      </c>
      <c r="P610" s="242">
        <v>0</v>
      </c>
    </row>
    <row r="611" spans="1:16" s="242" customFormat="1" x14ac:dyDescent="0.25">
      <c r="A611" s="242">
        <v>611</v>
      </c>
      <c r="B611" s="242" t="s">
        <v>2249</v>
      </c>
      <c r="C611" s="242" t="s">
        <v>2248</v>
      </c>
      <c r="F611" s="242">
        <v>2300</v>
      </c>
      <c r="K611" s="111">
        <f t="shared" si="71"/>
        <v>611</v>
      </c>
      <c r="P611" s="242">
        <v>0</v>
      </c>
    </row>
    <row r="612" spans="1:16" s="242" customFormat="1" x14ac:dyDescent="0.25">
      <c r="A612" s="242">
        <v>612</v>
      </c>
      <c r="B612" s="242" t="s">
        <v>2251</v>
      </c>
      <c r="C612" s="242" t="s">
        <v>2250</v>
      </c>
      <c r="F612" s="242">
        <v>2400</v>
      </c>
      <c r="K612" s="242">
        <f t="shared" si="71"/>
        <v>612</v>
      </c>
      <c r="P612" s="242">
        <v>0</v>
      </c>
    </row>
    <row r="613" spans="1:16" s="242" customFormat="1" x14ac:dyDescent="0.25">
      <c r="A613" s="242">
        <v>613</v>
      </c>
      <c r="B613" s="242" t="s">
        <v>2235</v>
      </c>
      <c r="C613" s="242" t="s">
        <v>2234</v>
      </c>
      <c r="F613" s="242">
        <v>1250</v>
      </c>
      <c r="K613" s="242">
        <f t="shared" si="71"/>
        <v>613</v>
      </c>
      <c r="P613" s="242">
        <v>0</v>
      </c>
    </row>
    <row r="614" spans="1:16" s="242" customFormat="1" x14ac:dyDescent="0.25">
      <c r="A614" s="242">
        <v>614</v>
      </c>
      <c r="B614" s="242" t="s">
        <v>2237</v>
      </c>
      <c r="C614" s="242" t="s">
        <v>2236</v>
      </c>
      <c r="F614" s="242">
        <v>2375</v>
      </c>
      <c r="K614" s="111">
        <f t="shared" si="71"/>
        <v>614</v>
      </c>
      <c r="P614" s="242">
        <v>0</v>
      </c>
    </row>
    <row r="615" spans="1:16" s="242" customFormat="1" x14ac:dyDescent="0.25">
      <c r="A615" s="242">
        <v>615</v>
      </c>
      <c r="B615" s="242" t="s">
        <v>2239</v>
      </c>
      <c r="C615" s="242" t="s">
        <v>2238</v>
      </c>
      <c r="F615" s="242">
        <v>2615</v>
      </c>
      <c r="K615" s="242">
        <f t="shared" si="71"/>
        <v>615</v>
      </c>
    </row>
    <row r="616" spans="1:16" x14ac:dyDescent="0.25">
      <c r="K616" s="268">
        <f t="shared" si="71"/>
        <v>0</v>
      </c>
    </row>
    <row r="617" spans="1:16" x14ac:dyDescent="0.25">
      <c r="K617" s="267">
        <f t="shared" si="71"/>
        <v>0</v>
      </c>
    </row>
    <row r="618" spans="1:16" x14ac:dyDescent="0.25">
      <c r="K618" s="268">
        <f t="shared" si="71"/>
        <v>0</v>
      </c>
    </row>
    <row r="619" spans="1:16" x14ac:dyDescent="0.25">
      <c r="K619" s="268">
        <f t="shared" si="71"/>
        <v>0</v>
      </c>
    </row>
    <row r="620" spans="1:16" x14ac:dyDescent="0.25">
      <c r="K620" s="267">
        <f t="shared" si="71"/>
        <v>0</v>
      </c>
    </row>
    <row r="621" spans="1:16" x14ac:dyDescent="0.25">
      <c r="K621" s="268">
        <f t="shared" si="71"/>
        <v>0</v>
      </c>
    </row>
    <row r="622" spans="1:16" x14ac:dyDescent="0.25">
      <c r="K622" s="268">
        <f t="shared" si="71"/>
        <v>0</v>
      </c>
    </row>
    <row r="623" spans="1:16" x14ac:dyDescent="0.25">
      <c r="K623" s="267">
        <f t="shared" si="71"/>
        <v>0</v>
      </c>
    </row>
    <row r="624" spans="1:16" x14ac:dyDescent="0.25">
      <c r="K624" s="268">
        <f t="shared" si="71"/>
        <v>0</v>
      </c>
    </row>
    <row r="625" spans="11:11" x14ac:dyDescent="0.25">
      <c r="K625" s="268">
        <f t="shared" si="71"/>
        <v>0</v>
      </c>
    </row>
    <row r="626" spans="11:11" x14ac:dyDescent="0.25">
      <c r="K626" s="267">
        <f t="shared" si="71"/>
        <v>0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M103"/>
  <sheetViews>
    <sheetView topLeftCell="G1" zoomScale="85" zoomScaleNormal="85" workbookViewId="0">
      <selection activeCell="C58" sqref="C58"/>
    </sheetView>
  </sheetViews>
  <sheetFormatPr baseColWidth="10" defaultColWidth="11.42578125" defaultRowHeight="15" x14ac:dyDescent="0.25"/>
  <cols>
    <col min="1" max="1" width="11.42578125" style="232"/>
    <col min="2" max="2" width="11.42578125" style="233"/>
    <col min="3" max="3" width="63.7109375" style="243" customWidth="1"/>
    <col min="4" max="4" width="20.28515625" style="233" customWidth="1"/>
    <col min="5" max="5" width="11.42578125" style="233"/>
    <col min="6" max="6" width="58.140625" style="244" bestFit="1" customWidth="1"/>
    <col min="7" max="7" width="11.42578125" style="233"/>
    <col min="8" max="8" width="41.7109375" style="244" customWidth="1"/>
    <col min="9" max="9" width="11.42578125" style="233"/>
    <col min="10" max="10" width="41.7109375" style="244" customWidth="1"/>
    <col min="11" max="11" width="11.42578125" style="233"/>
    <col min="12" max="12" width="41.7109375" style="244" customWidth="1"/>
    <col min="13" max="13" width="11.42578125" style="233"/>
    <col min="14" max="14" width="41.7109375" style="244" customWidth="1"/>
    <col min="15" max="16384" width="11.42578125" style="233"/>
  </cols>
  <sheetData>
    <row r="1" spans="1:65" s="223" customFormat="1" ht="18.75" x14ac:dyDescent="0.25">
      <c r="A1" s="225"/>
      <c r="E1" s="295" t="s">
        <v>2034</v>
      </c>
      <c r="F1" s="296"/>
      <c r="G1" s="295" t="s">
        <v>2035</v>
      </c>
      <c r="H1" s="296"/>
      <c r="I1" s="297" t="s">
        <v>2036</v>
      </c>
      <c r="J1" s="297"/>
      <c r="K1" s="297" t="s">
        <v>2037</v>
      </c>
      <c r="L1" s="297"/>
      <c r="M1" s="297" t="s">
        <v>2038</v>
      </c>
      <c r="N1" s="297"/>
      <c r="O1" s="223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26"/>
      <c r="Q1" s="226"/>
      <c r="S1" s="226"/>
      <c r="T1" s="226"/>
      <c r="V1" s="226"/>
      <c r="W1" s="226"/>
      <c r="Y1" s="226"/>
      <c r="Z1" s="226"/>
      <c r="AB1" s="226"/>
      <c r="AC1" s="226"/>
      <c r="AE1" s="226"/>
      <c r="AF1" s="226"/>
      <c r="AH1" s="226"/>
      <c r="AI1" s="226"/>
      <c r="AK1" s="226"/>
      <c r="AL1" s="226"/>
      <c r="AN1" s="226"/>
      <c r="AO1" s="226"/>
      <c r="AQ1" s="226"/>
      <c r="AR1" s="226"/>
      <c r="AT1" s="226"/>
      <c r="AU1" s="226"/>
      <c r="AW1" s="226"/>
      <c r="AX1" s="226"/>
      <c r="AZ1" s="226"/>
      <c r="BA1" s="226"/>
      <c r="BC1" s="226"/>
      <c r="BD1" s="226"/>
      <c r="BF1" s="226"/>
      <c r="BG1" s="226"/>
      <c r="BI1" s="226"/>
      <c r="BJ1" s="226"/>
      <c r="BL1" s="226"/>
      <c r="BM1" s="226"/>
    </row>
    <row r="2" spans="1:65" s="223" customFormat="1" ht="18.75" x14ac:dyDescent="0.25">
      <c r="A2" s="225"/>
      <c r="E2" s="298" t="s">
        <v>2021</v>
      </c>
      <c r="F2" s="298"/>
      <c r="G2" s="298" t="s">
        <v>2022</v>
      </c>
      <c r="H2" s="298"/>
      <c r="I2" s="299" t="s">
        <v>2023</v>
      </c>
      <c r="J2" s="299"/>
      <c r="K2" s="298" t="s">
        <v>2024</v>
      </c>
      <c r="L2" s="298"/>
      <c r="M2" s="298" t="s">
        <v>2025</v>
      </c>
      <c r="N2" s="298"/>
      <c r="O2" s="295" t="s">
        <v>2034</v>
      </c>
      <c r="P2" s="296"/>
      <c r="Q2" s="295" t="s">
        <v>2035</v>
      </c>
      <c r="R2" s="296"/>
      <c r="S2" s="297" t="s">
        <v>2036</v>
      </c>
      <c r="T2" s="297"/>
      <c r="U2" s="297" t="s">
        <v>2037</v>
      </c>
      <c r="V2" s="297"/>
      <c r="W2" s="297" t="s">
        <v>2038</v>
      </c>
      <c r="X2" s="297"/>
      <c r="Y2" s="226"/>
      <c r="Z2" s="226"/>
      <c r="AB2" s="226"/>
      <c r="AC2" s="226"/>
      <c r="AE2" s="226"/>
      <c r="AF2" s="226"/>
      <c r="AH2" s="226"/>
      <c r="AI2" s="226"/>
      <c r="AK2" s="226"/>
      <c r="AL2" s="226"/>
      <c r="AN2" s="226"/>
      <c r="AO2" s="226"/>
      <c r="AQ2" s="226"/>
      <c r="AR2" s="226"/>
      <c r="AT2" s="226"/>
      <c r="AU2" s="226"/>
      <c r="AW2" s="226"/>
      <c r="AX2" s="226"/>
      <c r="AZ2" s="226"/>
      <c r="BA2" s="226"/>
      <c r="BC2" s="226"/>
      <c r="BD2" s="226"/>
      <c r="BF2" s="226"/>
      <c r="BG2" s="226"/>
      <c r="BI2" s="226"/>
      <c r="BJ2" s="226"/>
      <c r="BL2" s="226"/>
      <c r="BM2" s="226"/>
    </row>
    <row r="3" spans="1:65" s="223" customFormat="1" x14ac:dyDescent="0.25">
      <c r="A3" s="225"/>
      <c r="D3" s="223" t="s">
        <v>244</v>
      </c>
      <c r="E3" s="223" t="s">
        <v>245</v>
      </c>
      <c r="F3" s="226" t="s">
        <v>623</v>
      </c>
      <c r="G3" s="223" t="s">
        <v>245</v>
      </c>
      <c r="H3" s="226" t="s">
        <v>623</v>
      </c>
      <c r="I3" s="223" t="s">
        <v>245</v>
      </c>
      <c r="J3" s="226" t="s">
        <v>623</v>
      </c>
      <c r="K3" s="223" t="s">
        <v>245</v>
      </c>
      <c r="L3" s="226" t="s">
        <v>623</v>
      </c>
      <c r="M3" s="223" t="s">
        <v>245</v>
      </c>
      <c r="N3" s="226" t="s">
        <v>623</v>
      </c>
      <c r="P3" s="226"/>
      <c r="Q3" s="226"/>
      <c r="S3" s="226"/>
      <c r="T3" s="226"/>
      <c r="V3" s="226"/>
      <c r="W3" s="226"/>
      <c r="Y3" s="226"/>
      <c r="Z3" s="226"/>
      <c r="AB3" s="226"/>
      <c r="AC3" s="226"/>
      <c r="AE3" s="226"/>
      <c r="AF3" s="226"/>
      <c r="AH3" s="226"/>
      <c r="AI3" s="226"/>
      <c r="AK3" s="226"/>
      <c r="AL3" s="226"/>
      <c r="AN3" s="226"/>
      <c r="AO3" s="226"/>
      <c r="AQ3" s="226"/>
      <c r="AR3" s="226"/>
      <c r="AT3" s="226"/>
      <c r="AU3" s="226"/>
      <c r="AW3" s="226"/>
      <c r="AX3" s="226"/>
      <c r="AZ3" s="226"/>
      <c r="BA3" s="226"/>
      <c r="BC3" s="226"/>
      <c r="BD3" s="226"/>
      <c r="BF3" s="226"/>
      <c r="BG3" s="226"/>
      <c r="BI3" s="226"/>
      <c r="BJ3" s="226"/>
      <c r="BL3" s="226"/>
      <c r="BM3" s="226"/>
    </row>
    <row r="4" spans="1:65" s="249" customFormat="1" ht="144" customHeight="1" x14ac:dyDescent="0.25">
      <c r="A4" s="248"/>
      <c r="D4" s="249" t="s">
        <v>1060</v>
      </c>
      <c r="H4" s="249" t="s">
        <v>928</v>
      </c>
    </row>
    <row r="5" spans="1:65" s="223" customFormat="1" x14ac:dyDescent="0.25">
      <c r="A5" s="225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23" t="s">
        <v>294</v>
      </c>
      <c r="C5" s="223" t="s">
        <v>276</v>
      </c>
      <c r="D5" s="223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26" t="s">
        <v>2026</v>
      </c>
      <c r="H5" s="226" t="s">
        <v>2027</v>
      </c>
      <c r="J5" s="226" t="s">
        <v>2028</v>
      </c>
      <c r="L5" s="229" t="s">
        <v>1560</v>
      </c>
      <c r="N5" s="229"/>
      <c r="O5" s="223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23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s="223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23" t="str">
        <f t="shared" si="0"/>
        <v/>
      </c>
      <c r="S5" s="223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23" t="str">
        <f t="shared" si="0"/>
        <v/>
      </c>
      <c r="U5" s="223" t="str">
        <f t="shared" si="0"/>
        <v xml:space="preserve">INSERT INTO SC_SystemeProduits(RefDimension,NomSysteme,typePresta,ligne,formule,cte1,DateModif) values (null,'EXUTOIRE_PR2','MATIERE',374,'PR2_OK*0.25',null,now());
</v>
      </c>
      <c r="V5" s="223" t="str">
        <f t="shared" si="0"/>
        <v/>
      </c>
      <c r="W5" s="223" t="str">
        <f t="shared" si="0"/>
        <v/>
      </c>
      <c r="AH5" s="226"/>
      <c r="AI5" s="226"/>
      <c r="AK5" s="226"/>
      <c r="AL5" s="226"/>
      <c r="AN5" s="226"/>
      <c r="AO5" s="226"/>
      <c r="AQ5" s="226"/>
      <c r="AR5" s="226"/>
      <c r="AT5" s="226"/>
      <c r="AU5" s="226"/>
      <c r="AW5" s="226"/>
      <c r="AX5" s="226"/>
      <c r="AZ5" s="226"/>
      <c r="BA5" s="226"/>
      <c r="BC5" s="226"/>
      <c r="BD5" s="226"/>
      <c r="BF5" s="226"/>
      <c r="BG5" s="226"/>
      <c r="BI5" s="226"/>
      <c r="BJ5" s="226"/>
      <c r="BL5" s="226"/>
      <c r="BM5" s="226"/>
    </row>
    <row r="6" spans="1:65" s="223" customFormat="1" x14ac:dyDescent="0.25">
      <c r="A6" s="225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23" t="s">
        <v>294</v>
      </c>
      <c r="C6" s="223" t="s">
        <v>1338</v>
      </c>
      <c r="D6" s="223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26" t="s">
        <v>1563</v>
      </c>
      <c r="H6" s="226" t="s">
        <v>2029</v>
      </c>
      <c r="J6" s="226" t="s">
        <v>2030</v>
      </c>
      <c r="L6" s="226"/>
      <c r="N6" s="226"/>
      <c r="O6" s="223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23" t="str">
        <f t="shared" si="0"/>
        <v/>
      </c>
      <c r="Q6" s="223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23" t="str">
        <f t="shared" si="0"/>
        <v/>
      </c>
      <c r="S6" s="223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23" t="str">
        <f t="shared" si="0"/>
        <v/>
      </c>
      <c r="U6" s="223" t="str">
        <f t="shared" si="0"/>
        <v/>
      </c>
      <c r="V6" s="223" t="str">
        <f t="shared" si="0"/>
        <v/>
      </c>
      <c r="W6" s="223" t="str">
        <f t="shared" si="0"/>
        <v/>
      </c>
      <c r="AH6" s="226"/>
      <c r="AI6" s="226"/>
      <c r="AK6" s="226"/>
      <c r="AL6" s="226"/>
      <c r="AN6" s="226"/>
      <c r="AO6" s="226"/>
      <c r="AQ6" s="226"/>
      <c r="AR6" s="226"/>
      <c r="AT6" s="226"/>
      <c r="AU6" s="226"/>
      <c r="AW6" s="226"/>
      <c r="AX6" s="226"/>
      <c r="AZ6" s="226"/>
      <c r="BA6" s="226"/>
      <c r="BC6" s="226"/>
      <c r="BD6" s="226"/>
      <c r="BF6" s="226"/>
      <c r="BG6" s="226"/>
      <c r="BI6" s="226"/>
      <c r="BJ6" s="226"/>
      <c r="BL6" s="226"/>
      <c r="BM6" s="226"/>
    </row>
    <row r="7" spans="1:65" s="223" customFormat="1" x14ac:dyDescent="0.25">
      <c r="A7" s="225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23" t="s">
        <v>294</v>
      </c>
      <c r="C7" s="223" t="s">
        <v>1673</v>
      </c>
      <c r="D7" s="223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26" t="s">
        <v>2085</v>
      </c>
      <c r="H7" s="226"/>
      <c r="J7" s="226"/>
      <c r="L7" s="226"/>
      <c r="N7" s="226"/>
      <c r="O7" s="223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23" t="str">
        <f t="shared" si="0"/>
        <v/>
      </c>
      <c r="Q7" s="223" t="str">
        <f t="shared" si="0"/>
        <v/>
      </c>
      <c r="R7" s="223" t="str">
        <f t="shared" si="0"/>
        <v/>
      </c>
      <c r="S7" s="223" t="str">
        <f t="shared" si="0"/>
        <v/>
      </c>
      <c r="T7" s="223" t="str">
        <f t="shared" si="0"/>
        <v/>
      </c>
      <c r="U7" s="223" t="str">
        <f t="shared" si="0"/>
        <v/>
      </c>
      <c r="V7" s="223" t="str">
        <f t="shared" si="0"/>
        <v/>
      </c>
      <c r="W7" s="223" t="str">
        <f t="shared" si="0"/>
        <v/>
      </c>
      <c r="AH7" s="226"/>
      <c r="AI7" s="226"/>
      <c r="AK7" s="226"/>
      <c r="AL7" s="226"/>
      <c r="AN7" s="226"/>
      <c r="AO7" s="226"/>
      <c r="AQ7" s="226"/>
      <c r="AR7" s="226"/>
      <c r="AT7" s="226"/>
      <c r="AU7" s="226"/>
      <c r="AW7" s="226"/>
      <c r="AX7" s="226"/>
      <c r="AZ7" s="226"/>
      <c r="BA7" s="226"/>
      <c r="BC7" s="226"/>
      <c r="BD7" s="226"/>
      <c r="BF7" s="226"/>
      <c r="BG7" s="226"/>
      <c r="BI7" s="226"/>
      <c r="BJ7" s="226"/>
      <c r="BL7" s="226"/>
      <c r="BM7" s="226"/>
    </row>
    <row r="8" spans="1:65" s="223" customFormat="1" x14ac:dyDescent="0.25">
      <c r="A8" s="225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23" t="s">
        <v>294</v>
      </c>
      <c r="C8" s="223" t="s">
        <v>1766</v>
      </c>
      <c r="D8" s="223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26" t="s">
        <v>2086</v>
      </c>
      <c r="H8" s="226"/>
      <c r="J8" s="226"/>
      <c r="L8" s="226"/>
      <c r="N8" s="226"/>
      <c r="O8" s="223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s="223" t="str">
        <f t="shared" si="0"/>
        <v/>
      </c>
      <c r="Q8" s="223" t="str">
        <f t="shared" si="0"/>
        <v/>
      </c>
      <c r="R8" s="223" t="str">
        <f t="shared" si="0"/>
        <v/>
      </c>
      <c r="S8" s="223" t="str">
        <f t="shared" si="0"/>
        <v/>
      </c>
      <c r="T8" s="223" t="str">
        <f t="shared" si="0"/>
        <v/>
      </c>
      <c r="U8" s="223" t="str">
        <f t="shared" si="0"/>
        <v/>
      </c>
      <c r="V8" s="223" t="str">
        <f t="shared" si="0"/>
        <v/>
      </c>
      <c r="W8" s="223" t="str">
        <f t="shared" si="0"/>
        <v/>
      </c>
      <c r="AH8" s="226"/>
      <c r="AI8" s="226"/>
      <c r="AK8" s="226"/>
      <c r="AL8" s="226"/>
      <c r="AN8" s="226"/>
      <c r="AO8" s="226"/>
      <c r="AQ8" s="226"/>
      <c r="AR8" s="226"/>
      <c r="AT8" s="226"/>
      <c r="AU8" s="226"/>
      <c r="AW8" s="226"/>
      <c r="AX8" s="226"/>
      <c r="AZ8" s="226"/>
      <c r="BA8" s="226"/>
      <c r="BC8" s="226"/>
      <c r="BD8" s="226"/>
      <c r="BF8" s="226"/>
      <c r="BG8" s="226"/>
      <c r="BI8" s="226"/>
      <c r="BJ8" s="226"/>
      <c r="BL8" s="226"/>
      <c r="BM8" s="226"/>
    </row>
    <row r="9" spans="1:65" s="223" customFormat="1" x14ac:dyDescent="0.25">
      <c r="A9" s="225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23" t="s">
        <v>294</v>
      </c>
      <c r="C9" s="223" t="s">
        <v>1984</v>
      </c>
      <c r="D9" s="249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26" t="s">
        <v>2087</v>
      </c>
      <c r="H9" s="226"/>
      <c r="J9" s="226"/>
      <c r="L9" s="226"/>
      <c r="N9" s="226"/>
      <c r="O9" s="223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s="223" t="str">
        <f t="shared" si="0"/>
        <v/>
      </c>
      <c r="Q9" s="223" t="str">
        <f t="shared" si="0"/>
        <v/>
      </c>
      <c r="R9" s="223" t="str">
        <f t="shared" si="0"/>
        <v/>
      </c>
      <c r="S9" s="223" t="str">
        <f t="shared" si="0"/>
        <v/>
      </c>
      <c r="T9" s="223" t="str">
        <f t="shared" si="0"/>
        <v/>
      </c>
      <c r="U9" s="223" t="str">
        <f t="shared" si="0"/>
        <v/>
      </c>
      <c r="V9" s="223" t="str">
        <f t="shared" si="0"/>
        <v/>
      </c>
      <c r="W9" s="223" t="str">
        <f t="shared" si="0"/>
        <v/>
      </c>
      <c r="AH9" s="226"/>
      <c r="AI9" s="226"/>
      <c r="AK9" s="226"/>
      <c r="AL9" s="226"/>
      <c r="AN9" s="226"/>
      <c r="AO9" s="226"/>
      <c r="AQ9" s="226"/>
      <c r="AR9" s="226"/>
      <c r="AT9" s="226"/>
      <c r="AU9" s="226"/>
      <c r="AW9" s="226"/>
      <c r="AX9" s="226"/>
      <c r="AZ9" s="226"/>
      <c r="BA9" s="226"/>
      <c r="BC9" s="226"/>
      <c r="BD9" s="226"/>
      <c r="BF9" s="226"/>
      <c r="BG9" s="226"/>
      <c r="BI9" s="226"/>
      <c r="BJ9" s="226"/>
      <c r="BL9" s="226"/>
      <c r="BM9" s="226"/>
    </row>
    <row r="10" spans="1:65" s="223" customFormat="1" x14ac:dyDescent="0.25">
      <c r="A10" s="22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226"/>
      <c r="H10" s="226"/>
      <c r="J10" s="226"/>
      <c r="L10" s="226"/>
      <c r="N10" s="226"/>
      <c r="O10" s="223" t="str">
        <f t="shared" si="1"/>
        <v/>
      </c>
      <c r="P10" s="223" t="str">
        <f t="shared" si="0"/>
        <v/>
      </c>
      <c r="Q10" s="223" t="str">
        <f t="shared" si="0"/>
        <v/>
      </c>
      <c r="R10" s="223" t="str">
        <f t="shared" si="0"/>
        <v/>
      </c>
      <c r="S10" s="223" t="str">
        <f t="shared" si="0"/>
        <v/>
      </c>
      <c r="T10" s="223" t="str">
        <f t="shared" si="0"/>
        <v/>
      </c>
      <c r="U10" s="223" t="str">
        <f t="shared" si="0"/>
        <v/>
      </c>
      <c r="V10" s="223" t="str">
        <f t="shared" si="0"/>
        <v/>
      </c>
      <c r="W10" s="223" t="str">
        <f t="shared" si="0"/>
        <v/>
      </c>
      <c r="AH10" s="226"/>
      <c r="AI10" s="226"/>
      <c r="AK10" s="226"/>
      <c r="AL10" s="226"/>
      <c r="AN10" s="226"/>
      <c r="AO10" s="226"/>
      <c r="AQ10" s="226"/>
      <c r="AR10" s="226"/>
      <c r="AT10" s="226"/>
      <c r="AU10" s="226"/>
      <c r="AW10" s="226"/>
      <c r="AX10" s="226"/>
      <c r="AZ10" s="226"/>
      <c r="BA10" s="226"/>
      <c r="BC10" s="226"/>
      <c r="BD10" s="226"/>
      <c r="BF10" s="226"/>
      <c r="BG10" s="226"/>
      <c r="BI10" s="226"/>
      <c r="BJ10" s="226"/>
      <c r="BL10" s="226"/>
      <c r="BM10" s="226"/>
    </row>
    <row r="11" spans="1:65" s="223" customFormat="1" x14ac:dyDescent="0.25">
      <c r="A11" s="225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23" t="s">
        <v>298</v>
      </c>
      <c r="C11" s="223" t="s">
        <v>122</v>
      </c>
      <c r="D11" s="223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26" t="s">
        <v>1563</v>
      </c>
      <c r="H11" s="226"/>
      <c r="J11" s="226"/>
      <c r="L11" s="226"/>
      <c r="N11" s="226"/>
      <c r="O11" s="223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23" t="str">
        <f t="shared" si="0"/>
        <v/>
      </c>
      <c r="Q11" s="223" t="str">
        <f t="shared" si="0"/>
        <v/>
      </c>
      <c r="R11" s="223" t="str">
        <f t="shared" si="0"/>
        <v/>
      </c>
      <c r="S11" s="223" t="str">
        <f t="shared" si="0"/>
        <v/>
      </c>
      <c r="T11" s="223" t="str">
        <f t="shared" si="0"/>
        <v/>
      </c>
      <c r="U11" s="223" t="str">
        <f t="shared" si="0"/>
        <v/>
      </c>
      <c r="V11" s="223" t="str">
        <f t="shared" si="0"/>
        <v/>
      </c>
      <c r="W11" s="223" t="str">
        <f t="shared" si="0"/>
        <v/>
      </c>
      <c r="AH11" s="226"/>
      <c r="AI11" s="226"/>
      <c r="AK11" s="226"/>
      <c r="AL11" s="226"/>
      <c r="AN11" s="226"/>
      <c r="AO11" s="226"/>
      <c r="AQ11" s="226"/>
      <c r="AR11" s="226"/>
      <c r="AT11" s="226"/>
      <c r="AU11" s="226"/>
      <c r="AW11" s="226"/>
      <c r="AX11" s="226"/>
      <c r="AZ11" s="226"/>
      <c r="BA11" s="226"/>
      <c r="BC11" s="226"/>
      <c r="BD11" s="226"/>
      <c r="BF11" s="226"/>
      <c r="BG11" s="226"/>
      <c r="BI11" s="226"/>
      <c r="BJ11" s="226"/>
      <c r="BL11" s="226"/>
      <c r="BM11" s="226"/>
    </row>
    <row r="12" spans="1:65" s="223" customFormat="1" x14ac:dyDescent="0.25">
      <c r="A12" s="225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23" t="s">
        <v>298</v>
      </c>
      <c r="C12" s="223" t="s">
        <v>120</v>
      </c>
      <c r="D12" s="223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26" t="s">
        <v>1563</v>
      </c>
      <c r="H12" s="226"/>
      <c r="J12" s="226"/>
      <c r="L12" s="226"/>
      <c r="N12" s="226"/>
      <c r="O12" s="223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23" t="str">
        <f t="shared" si="0"/>
        <v/>
      </c>
      <c r="Q12" s="223" t="str">
        <f t="shared" si="0"/>
        <v/>
      </c>
      <c r="R12" s="223" t="str">
        <f t="shared" si="0"/>
        <v/>
      </c>
      <c r="S12" s="223" t="str">
        <f t="shared" si="0"/>
        <v/>
      </c>
      <c r="T12" s="223" t="str">
        <f t="shared" si="0"/>
        <v/>
      </c>
      <c r="U12" s="223" t="str">
        <f t="shared" si="0"/>
        <v/>
      </c>
      <c r="V12" s="223" t="str">
        <f t="shared" si="0"/>
        <v/>
      </c>
      <c r="W12" s="223" t="str">
        <f t="shared" si="0"/>
        <v/>
      </c>
      <c r="AH12" s="226"/>
      <c r="AI12" s="226"/>
      <c r="AK12" s="226"/>
      <c r="AL12" s="226"/>
      <c r="AN12" s="226"/>
      <c r="AO12" s="226"/>
      <c r="AQ12" s="226"/>
      <c r="AR12" s="226"/>
      <c r="AT12" s="226"/>
      <c r="AU12" s="226"/>
      <c r="AW12" s="226"/>
      <c r="AX12" s="226"/>
      <c r="AZ12" s="226"/>
      <c r="BA12" s="226"/>
      <c r="BC12" s="226"/>
      <c r="BD12" s="226"/>
      <c r="BF12" s="226"/>
      <c r="BG12" s="226"/>
      <c r="BI12" s="226"/>
      <c r="BJ12" s="226"/>
      <c r="BL12" s="226"/>
      <c r="BM12" s="226"/>
    </row>
    <row r="13" spans="1:65" s="223" customFormat="1" x14ac:dyDescent="0.25">
      <c r="A13" s="225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23" t="s">
        <v>299</v>
      </c>
      <c r="C13" s="223" t="s">
        <v>120</v>
      </c>
      <c r="D13" s="223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26" t="s">
        <v>1563</v>
      </c>
      <c r="H13" s="226"/>
      <c r="J13" s="226"/>
      <c r="L13" s="226"/>
      <c r="N13" s="226"/>
      <c r="O13" s="22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s="223" t="str">
        <f t="shared" si="0"/>
        <v/>
      </c>
      <c r="Q13" s="223" t="str">
        <f t="shared" si="0"/>
        <v/>
      </c>
      <c r="R13" s="223" t="str">
        <f t="shared" si="0"/>
        <v/>
      </c>
      <c r="S13" s="223" t="str">
        <f t="shared" si="0"/>
        <v/>
      </c>
      <c r="T13" s="223" t="str">
        <f t="shared" si="0"/>
        <v/>
      </c>
      <c r="U13" s="223" t="str">
        <f t="shared" si="0"/>
        <v/>
      </c>
      <c r="V13" s="223" t="str">
        <f t="shared" si="0"/>
        <v/>
      </c>
      <c r="W13" s="223" t="str">
        <f t="shared" si="0"/>
        <v/>
      </c>
      <c r="AH13" s="226"/>
      <c r="AI13" s="226"/>
      <c r="AK13" s="226"/>
      <c r="AL13" s="226"/>
      <c r="AN13" s="226"/>
      <c r="AO13" s="226"/>
      <c r="AQ13" s="226"/>
      <c r="AR13" s="226"/>
      <c r="AT13" s="226"/>
      <c r="AU13" s="226"/>
      <c r="AW13" s="226"/>
      <c r="AX13" s="226"/>
      <c r="AZ13" s="226"/>
      <c r="BA13" s="226"/>
      <c r="BC13" s="226"/>
      <c r="BD13" s="226"/>
      <c r="BF13" s="226"/>
      <c r="BG13" s="226"/>
      <c r="BI13" s="226"/>
      <c r="BJ13" s="226"/>
      <c r="BL13" s="226"/>
      <c r="BM13" s="226"/>
    </row>
    <row r="14" spans="1:65" s="223" customFormat="1" x14ac:dyDescent="0.25">
      <c r="A14" s="225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23" t="s">
        <v>294</v>
      </c>
      <c r="C14" s="223" t="s">
        <v>1195</v>
      </c>
      <c r="D14" s="223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26" t="s">
        <v>2088</v>
      </c>
      <c r="H14" s="226"/>
      <c r="J14" s="226"/>
      <c r="L14" s="226"/>
      <c r="N14" s="226"/>
      <c r="O14" s="223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23" t="str">
        <f t="shared" si="0"/>
        <v/>
      </c>
      <c r="Q14" s="223" t="str">
        <f t="shared" si="0"/>
        <v/>
      </c>
      <c r="R14" s="223" t="str">
        <f t="shared" si="0"/>
        <v/>
      </c>
      <c r="S14" s="223" t="str">
        <f t="shared" si="0"/>
        <v/>
      </c>
      <c r="T14" s="223" t="str">
        <f t="shared" si="0"/>
        <v/>
      </c>
      <c r="U14" s="223" t="str">
        <f t="shared" si="0"/>
        <v/>
      </c>
      <c r="V14" s="223" t="str">
        <f t="shared" si="0"/>
        <v/>
      </c>
      <c r="W14" s="223" t="str">
        <f t="shared" si="0"/>
        <v/>
      </c>
      <c r="AH14" s="226"/>
      <c r="AI14" s="226"/>
      <c r="AK14" s="226"/>
      <c r="AL14" s="226"/>
      <c r="AN14" s="226"/>
      <c r="AO14" s="226"/>
      <c r="AQ14" s="226"/>
      <c r="AR14" s="226"/>
      <c r="AT14" s="226"/>
      <c r="AU14" s="226"/>
      <c r="AW14" s="226"/>
      <c r="AX14" s="226"/>
      <c r="AZ14" s="226"/>
      <c r="BA14" s="226"/>
      <c r="BC14" s="226"/>
      <c r="BD14" s="226"/>
      <c r="BF14" s="226"/>
      <c r="BG14" s="226"/>
      <c r="BI14" s="226"/>
      <c r="BJ14" s="226"/>
      <c r="BL14" s="226"/>
      <c r="BM14" s="226"/>
    </row>
    <row r="15" spans="1:65" s="223" customFormat="1" x14ac:dyDescent="0.25">
      <c r="A15" s="225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29" t="s">
        <v>298</v>
      </c>
      <c r="C15" s="229" t="s">
        <v>103</v>
      </c>
      <c r="D15" s="229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29"/>
      <c r="F15" s="229" t="s">
        <v>2089</v>
      </c>
      <c r="H15" s="226"/>
      <c r="J15" s="226"/>
      <c r="L15" s="226"/>
      <c r="N15" s="226"/>
      <c r="O15" s="223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23" t="str">
        <f t="shared" si="0"/>
        <v/>
      </c>
      <c r="Q15" s="223" t="str">
        <f t="shared" si="0"/>
        <v/>
      </c>
      <c r="R15" s="223" t="str">
        <f t="shared" si="0"/>
        <v/>
      </c>
      <c r="S15" s="223" t="str">
        <f t="shared" si="0"/>
        <v/>
      </c>
      <c r="T15" s="223" t="str">
        <f t="shared" si="0"/>
        <v/>
      </c>
      <c r="U15" s="223" t="str">
        <f t="shared" si="0"/>
        <v/>
      </c>
      <c r="V15" s="223" t="str">
        <f t="shared" si="0"/>
        <v/>
      </c>
      <c r="W15" s="223" t="str">
        <f t="shared" si="0"/>
        <v/>
      </c>
      <c r="AH15" s="226"/>
      <c r="AI15" s="226"/>
      <c r="AK15" s="226"/>
      <c r="AL15" s="226"/>
      <c r="AN15" s="226"/>
      <c r="AO15" s="226"/>
      <c r="AQ15" s="226"/>
      <c r="AR15" s="226"/>
      <c r="AT15" s="226"/>
      <c r="AU15" s="226"/>
      <c r="AW15" s="226"/>
      <c r="AX15" s="226"/>
      <c r="AZ15" s="226"/>
      <c r="BA15" s="226"/>
      <c r="BC15" s="226"/>
      <c r="BD15" s="226"/>
      <c r="BF15" s="226"/>
      <c r="BG15" s="226"/>
      <c r="BI15" s="226"/>
      <c r="BJ15" s="226"/>
      <c r="BL15" s="226"/>
      <c r="BM15" s="226"/>
    </row>
    <row r="16" spans="1:65" s="223" customFormat="1" x14ac:dyDescent="0.25">
      <c r="A16" s="225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29" t="s">
        <v>294</v>
      </c>
      <c r="C16" s="229" t="s">
        <v>1293</v>
      </c>
      <c r="D16" s="229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29"/>
      <c r="F16" s="229" t="s">
        <v>2090</v>
      </c>
      <c r="H16" s="226"/>
      <c r="J16" s="226"/>
      <c r="L16" s="226"/>
      <c r="N16" s="226"/>
      <c r="O16" s="223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23" t="str">
        <f t="shared" si="0"/>
        <v/>
      </c>
      <c r="Q16" s="223" t="str">
        <f t="shared" si="0"/>
        <v/>
      </c>
      <c r="R16" s="223" t="str">
        <f t="shared" si="0"/>
        <v/>
      </c>
      <c r="S16" s="223" t="str">
        <f t="shared" si="0"/>
        <v/>
      </c>
      <c r="T16" s="223" t="str">
        <f t="shared" si="0"/>
        <v/>
      </c>
      <c r="U16" s="223" t="str">
        <f t="shared" si="0"/>
        <v/>
      </c>
      <c r="V16" s="223" t="str">
        <f t="shared" si="0"/>
        <v/>
      </c>
      <c r="W16" s="223" t="str">
        <f t="shared" si="0"/>
        <v/>
      </c>
      <c r="AH16" s="226"/>
      <c r="AI16" s="226"/>
      <c r="AK16" s="226"/>
      <c r="AL16" s="226"/>
      <c r="AN16" s="226"/>
      <c r="AO16" s="226"/>
      <c r="AQ16" s="226"/>
      <c r="AR16" s="226"/>
      <c r="AT16" s="226"/>
      <c r="AU16" s="226"/>
      <c r="AW16" s="226"/>
      <c r="AX16" s="226"/>
      <c r="AZ16" s="226"/>
      <c r="BA16" s="226"/>
      <c r="BC16" s="226"/>
      <c r="BD16" s="226"/>
      <c r="BF16" s="226"/>
      <c r="BG16" s="226"/>
      <c r="BI16" s="226"/>
      <c r="BJ16" s="226"/>
      <c r="BL16" s="226"/>
      <c r="BM16" s="226"/>
    </row>
    <row r="17" spans="1:65" s="223" customFormat="1" x14ac:dyDescent="0.25">
      <c r="A17" s="225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29" t="s">
        <v>294</v>
      </c>
      <c r="C17" s="229" t="s">
        <v>1295</v>
      </c>
      <c r="D17" s="229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29"/>
      <c r="F17" s="229" t="s">
        <v>2090</v>
      </c>
      <c r="H17" s="226"/>
      <c r="J17" s="226"/>
      <c r="L17" s="226"/>
      <c r="N17" s="226"/>
      <c r="O17" s="223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23" t="str">
        <f t="shared" si="0"/>
        <v/>
      </c>
      <c r="Q17" s="223" t="str">
        <f t="shared" si="0"/>
        <v/>
      </c>
      <c r="R17" s="223" t="str">
        <f t="shared" si="0"/>
        <v/>
      </c>
      <c r="S17" s="223" t="str">
        <f t="shared" si="0"/>
        <v/>
      </c>
      <c r="T17" s="223" t="str">
        <f t="shared" si="0"/>
        <v/>
      </c>
      <c r="U17" s="223" t="str">
        <f t="shared" si="0"/>
        <v/>
      </c>
      <c r="V17" s="223" t="str">
        <f t="shared" si="0"/>
        <v/>
      </c>
      <c r="W17" s="223" t="str">
        <f t="shared" si="0"/>
        <v/>
      </c>
      <c r="AH17" s="226"/>
      <c r="AI17" s="226"/>
      <c r="AK17" s="226"/>
      <c r="AL17" s="226"/>
      <c r="AN17" s="226"/>
      <c r="AO17" s="226"/>
      <c r="AQ17" s="226"/>
      <c r="AR17" s="226"/>
      <c r="AT17" s="226"/>
      <c r="AU17" s="226"/>
      <c r="AW17" s="226"/>
      <c r="AX17" s="226"/>
      <c r="AZ17" s="226"/>
      <c r="BA17" s="226"/>
      <c r="BC17" s="226"/>
      <c r="BD17" s="226"/>
      <c r="BF17" s="226"/>
      <c r="BG17" s="226"/>
      <c r="BI17" s="226"/>
      <c r="BJ17" s="226"/>
      <c r="BL17" s="226"/>
      <c r="BM17" s="226"/>
    </row>
    <row r="18" spans="1:65" s="223" customFormat="1" x14ac:dyDescent="0.25">
      <c r="A18" s="225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29" t="s">
        <v>294</v>
      </c>
      <c r="C18" s="229" t="s">
        <v>1297</v>
      </c>
      <c r="D18" s="229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29"/>
      <c r="F18" s="229" t="s">
        <v>2091</v>
      </c>
      <c r="H18" s="226"/>
      <c r="J18" s="226"/>
      <c r="L18" s="226"/>
      <c r="N18" s="226"/>
      <c r="O18" s="223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s="223" t="str">
        <f t="shared" si="0"/>
        <v/>
      </c>
      <c r="Q18" s="223" t="str">
        <f t="shared" si="0"/>
        <v/>
      </c>
      <c r="R18" s="223" t="str">
        <f t="shared" si="0"/>
        <v/>
      </c>
      <c r="S18" s="223" t="str">
        <f t="shared" si="0"/>
        <v/>
      </c>
      <c r="T18" s="223" t="str">
        <f t="shared" si="0"/>
        <v/>
      </c>
      <c r="U18" s="223" t="str">
        <f t="shared" si="0"/>
        <v/>
      </c>
      <c r="V18" s="223" t="str">
        <f t="shared" si="0"/>
        <v/>
      </c>
      <c r="W18" s="223" t="str">
        <f t="shared" si="0"/>
        <v/>
      </c>
      <c r="AH18" s="226"/>
      <c r="AI18" s="226"/>
      <c r="AK18" s="226"/>
      <c r="AL18" s="226"/>
      <c r="AN18" s="226"/>
      <c r="AO18" s="226"/>
      <c r="AQ18" s="226"/>
      <c r="AR18" s="226"/>
      <c r="AT18" s="226"/>
      <c r="AU18" s="226"/>
      <c r="AW18" s="226"/>
      <c r="AX18" s="226"/>
      <c r="AZ18" s="226"/>
      <c r="BA18" s="226"/>
      <c r="BC18" s="226"/>
      <c r="BD18" s="226"/>
      <c r="BF18" s="226"/>
      <c r="BG18" s="226"/>
      <c r="BI18" s="226"/>
      <c r="BJ18" s="226"/>
      <c r="BL18" s="226"/>
      <c r="BM18" s="226"/>
    </row>
    <row r="19" spans="1:65" s="223" customFormat="1" x14ac:dyDescent="0.25">
      <c r="A19" s="225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29" t="s">
        <v>294</v>
      </c>
      <c r="C19" s="229" t="s">
        <v>1985</v>
      </c>
      <c r="D19" s="229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29"/>
      <c r="F19" s="229" t="s">
        <v>2092</v>
      </c>
      <c r="H19" s="226"/>
      <c r="J19" s="226"/>
      <c r="L19" s="226"/>
      <c r="N19" s="226"/>
      <c r="O19" s="223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s="223" t="str">
        <f t="shared" si="0"/>
        <v/>
      </c>
      <c r="Q19" s="223" t="str">
        <f t="shared" si="0"/>
        <v/>
      </c>
      <c r="R19" s="223" t="str">
        <f t="shared" si="0"/>
        <v/>
      </c>
      <c r="S19" s="223" t="str">
        <f t="shared" si="0"/>
        <v/>
      </c>
      <c r="T19" s="223" t="str">
        <f t="shared" si="0"/>
        <v/>
      </c>
      <c r="U19" s="223" t="str">
        <f t="shared" si="0"/>
        <v/>
      </c>
      <c r="V19" s="223" t="str">
        <f t="shared" si="0"/>
        <v/>
      </c>
      <c r="W19" s="223" t="str">
        <f t="shared" si="0"/>
        <v/>
      </c>
      <c r="AH19" s="226"/>
      <c r="AI19" s="226"/>
      <c r="AK19" s="226"/>
      <c r="AL19" s="226"/>
      <c r="AN19" s="226"/>
      <c r="AO19" s="226"/>
      <c r="AQ19" s="226"/>
      <c r="AR19" s="226"/>
      <c r="AT19" s="226"/>
      <c r="AU19" s="226"/>
      <c r="AW19" s="226"/>
      <c r="AX19" s="226"/>
      <c r="AZ19" s="226"/>
      <c r="BA19" s="226"/>
      <c r="BC19" s="226"/>
      <c r="BD19" s="226"/>
      <c r="BF19" s="226"/>
      <c r="BG19" s="226"/>
      <c r="BI19" s="226"/>
      <c r="BJ19" s="226"/>
      <c r="BL19" s="226"/>
      <c r="BM19" s="226"/>
    </row>
    <row r="20" spans="1:65" s="223" customFormat="1" x14ac:dyDescent="0.25">
      <c r="A20" s="225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29" t="s">
        <v>294</v>
      </c>
      <c r="C20" s="229" t="s">
        <v>1986</v>
      </c>
      <c r="D20" s="229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29"/>
      <c r="F20" s="229" t="s">
        <v>2092</v>
      </c>
      <c r="H20" s="226"/>
      <c r="J20" s="226"/>
      <c r="L20" s="226"/>
      <c r="N20" s="226"/>
      <c r="O20" s="223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s="223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s="223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s="223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s="223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s="223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s="223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s="223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s="223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226"/>
      <c r="AI20" s="226"/>
      <c r="AK20" s="226"/>
      <c r="AL20" s="226"/>
      <c r="AN20" s="226"/>
      <c r="AO20" s="226"/>
      <c r="AQ20" s="226"/>
      <c r="AR20" s="226"/>
      <c r="AT20" s="226"/>
      <c r="AU20" s="226"/>
      <c r="AW20" s="226"/>
      <c r="AX20" s="226"/>
      <c r="AZ20" s="226"/>
      <c r="BA20" s="226"/>
      <c r="BC20" s="226"/>
      <c r="BD20" s="226"/>
      <c r="BF20" s="226"/>
      <c r="BG20" s="226"/>
      <c r="BI20" s="226"/>
      <c r="BJ20" s="226"/>
      <c r="BL20" s="226"/>
      <c r="BM20" s="226"/>
    </row>
    <row r="21" spans="1:65" s="223" customFormat="1" x14ac:dyDescent="0.25">
      <c r="A21" s="225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29" t="s">
        <v>294</v>
      </c>
      <c r="C21" s="229" t="s">
        <v>1987</v>
      </c>
      <c r="D21" s="229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29"/>
      <c r="F21" s="229" t="s">
        <v>2093</v>
      </c>
      <c r="H21" s="226"/>
      <c r="J21" s="226"/>
      <c r="L21" s="226"/>
      <c r="N21" s="226"/>
      <c r="O21" s="223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s="223" t="str">
        <f t="shared" si="2"/>
        <v/>
      </c>
      <c r="Q21" s="223" t="str">
        <f t="shared" si="3"/>
        <v/>
      </c>
      <c r="R21" s="223" t="str">
        <f t="shared" si="4"/>
        <v/>
      </c>
      <c r="S21" s="223" t="str">
        <f t="shared" si="5"/>
        <v/>
      </c>
      <c r="T21" s="223" t="str">
        <f t="shared" si="6"/>
        <v/>
      </c>
      <c r="U21" s="223" t="str">
        <f t="shared" si="7"/>
        <v/>
      </c>
      <c r="V21" s="223" t="str">
        <f t="shared" si="8"/>
        <v/>
      </c>
      <c r="W21" s="223" t="str">
        <f t="shared" si="9"/>
        <v/>
      </c>
      <c r="AH21" s="226"/>
      <c r="AI21" s="226"/>
      <c r="AK21" s="226"/>
      <c r="AL21" s="226"/>
      <c r="AN21" s="226"/>
      <c r="AO21" s="226"/>
      <c r="AQ21" s="226"/>
      <c r="AR21" s="226"/>
      <c r="AT21" s="226"/>
      <c r="AU21" s="226"/>
      <c r="AW21" s="226"/>
      <c r="AX21" s="226"/>
      <c r="AZ21" s="226"/>
      <c r="BA21" s="226"/>
      <c r="BC21" s="226"/>
      <c r="BD21" s="226"/>
      <c r="BF21" s="226"/>
      <c r="BG21" s="226"/>
      <c r="BI21" s="226"/>
      <c r="BJ21" s="226"/>
      <c r="BL21" s="226"/>
      <c r="BM21" s="226"/>
    </row>
    <row r="22" spans="1:65" s="223" customFormat="1" x14ac:dyDescent="0.25">
      <c r="A22" s="225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23" t="s">
        <v>294</v>
      </c>
      <c r="C22" s="223" t="s">
        <v>1772</v>
      </c>
      <c r="D22" s="223" t="s">
        <v>8</v>
      </c>
      <c r="F22" s="226"/>
      <c r="H22" s="226"/>
      <c r="J22" s="226" t="s">
        <v>2030</v>
      </c>
      <c r="L22" s="226"/>
      <c r="N22" s="226"/>
      <c r="O22" s="223" t="str">
        <f t="shared" si="1"/>
        <v/>
      </c>
      <c r="P22" s="223" t="str">
        <f t="shared" si="2"/>
        <v/>
      </c>
      <c r="Q22" s="223" t="str">
        <f t="shared" si="3"/>
        <v/>
      </c>
      <c r="R22" s="223" t="str">
        <f t="shared" si="4"/>
        <v/>
      </c>
      <c r="S22" s="223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s="223" t="str">
        <f t="shared" si="6"/>
        <v/>
      </c>
      <c r="U22" s="223" t="str">
        <f t="shared" si="7"/>
        <v/>
      </c>
      <c r="V22" s="223" t="str">
        <f t="shared" si="8"/>
        <v/>
      </c>
      <c r="W22" s="223" t="str">
        <f t="shared" si="9"/>
        <v/>
      </c>
      <c r="AH22" s="226"/>
      <c r="AI22" s="226"/>
      <c r="AK22" s="226"/>
      <c r="AL22" s="226"/>
      <c r="AN22" s="226"/>
      <c r="AO22" s="226"/>
      <c r="AQ22" s="226"/>
      <c r="AR22" s="226"/>
      <c r="AT22" s="226"/>
      <c r="AU22" s="226"/>
      <c r="AW22" s="226"/>
      <c r="AX22" s="226"/>
      <c r="AZ22" s="226"/>
      <c r="BA22" s="226"/>
      <c r="BC22" s="226"/>
      <c r="BD22" s="226"/>
      <c r="BF22" s="226"/>
      <c r="BG22" s="226"/>
      <c r="BI22" s="226"/>
      <c r="BJ22" s="226"/>
      <c r="BL22" s="226"/>
      <c r="BM22" s="226"/>
    </row>
    <row r="23" spans="1:65" s="223" customFormat="1" x14ac:dyDescent="0.25">
      <c r="A23" s="225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23" t="s">
        <v>294</v>
      </c>
      <c r="C23" s="223" t="s">
        <v>1978</v>
      </c>
      <c r="D23" s="247" t="s">
        <v>8</v>
      </c>
      <c r="F23" s="226"/>
      <c r="H23" s="226" t="s">
        <v>2031</v>
      </c>
      <c r="J23" s="226"/>
      <c r="L23" s="226"/>
      <c r="N23" s="226"/>
      <c r="O23" s="223" t="str">
        <f t="shared" si="1"/>
        <v/>
      </c>
      <c r="P23" s="223" t="str">
        <f t="shared" si="2"/>
        <v/>
      </c>
      <c r="Q23" s="22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s="223" t="str">
        <f t="shared" si="4"/>
        <v/>
      </c>
      <c r="S23" s="223" t="str">
        <f t="shared" si="5"/>
        <v/>
      </c>
      <c r="T23" s="223" t="str">
        <f t="shared" si="6"/>
        <v/>
      </c>
      <c r="U23" s="223" t="str">
        <f t="shared" si="7"/>
        <v/>
      </c>
      <c r="V23" s="223" t="str">
        <f t="shared" si="8"/>
        <v/>
      </c>
      <c r="W23" s="223" t="str">
        <f t="shared" si="9"/>
        <v/>
      </c>
      <c r="AH23" s="226"/>
      <c r="AI23" s="226"/>
      <c r="AK23" s="226"/>
      <c r="AL23" s="226"/>
      <c r="AN23" s="226"/>
      <c r="AO23" s="226"/>
      <c r="AQ23" s="226"/>
      <c r="AR23" s="226"/>
      <c r="AT23" s="226"/>
      <c r="AU23" s="226"/>
      <c r="AW23" s="226"/>
      <c r="AX23" s="226"/>
      <c r="AZ23" s="226"/>
      <c r="BA23" s="226"/>
      <c r="BC23" s="226"/>
      <c r="BD23" s="226"/>
      <c r="BF23" s="226"/>
      <c r="BG23" s="226"/>
      <c r="BI23" s="226"/>
      <c r="BJ23" s="226"/>
      <c r="BL23" s="226"/>
      <c r="BM23" s="226"/>
    </row>
    <row r="24" spans="1:65" s="223" customFormat="1" x14ac:dyDescent="0.25">
      <c r="A24" s="225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23" t="s">
        <v>298</v>
      </c>
      <c r="C24" s="250" t="s">
        <v>101</v>
      </c>
      <c r="D24" s="223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26"/>
      <c r="H24" s="226" t="s">
        <v>2032</v>
      </c>
      <c r="J24" s="226"/>
      <c r="L24" s="226"/>
      <c r="N24" s="226"/>
      <c r="O24" s="223" t="str">
        <f t="shared" si="1"/>
        <v/>
      </c>
      <c r="P24" s="223" t="str">
        <f t="shared" si="2"/>
        <v/>
      </c>
      <c r="Q24" s="223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s="223" t="str">
        <f t="shared" si="4"/>
        <v/>
      </c>
      <c r="S24" s="223" t="str">
        <f t="shared" si="5"/>
        <v/>
      </c>
      <c r="T24" s="223" t="str">
        <f t="shared" si="6"/>
        <v/>
      </c>
      <c r="U24" s="223" t="str">
        <f t="shared" si="7"/>
        <v/>
      </c>
      <c r="V24" s="223" t="str">
        <f t="shared" si="8"/>
        <v/>
      </c>
      <c r="W24" s="223" t="str">
        <f t="shared" si="9"/>
        <v/>
      </c>
      <c r="AH24" s="226"/>
      <c r="AI24" s="226"/>
      <c r="AK24" s="226"/>
      <c r="AL24" s="226"/>
      <c r="AN24" s="226"/>
      <c r="AO24" s="226"/>
      <c r="AQ24" s="226"/>
      <c r="AR24" s="226"/>
      <c r="AT24" s="226"/>
      <c r="AU24" s="226"/>
      <c r="AW24" s="226"/>
      <c r="AX24" s="226"/>
      <c r="AZ24" s="226"/>
      <c r="BA24" s="226"/>
      <c r="BC24" s="226"/>
      <c r="BD24" s="226"/>
      <c r="BF24" s="226"/>
      <c r="BG24" s="226"/>
      <c r="BI24" s="226"/>
      <c r="BJ24" s="226"/>
      <c r="BL24" s="226"/>
      <c r="BM24" s="226"/>
    </row>
    <row r="25" spans="1:65" s="223" customFormat="1" x14ac:dyDescent="0.25">
      <c r="A25" s="225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23" t="s">
        <v>298</v>
      </c>
      <c r="C25" s="250" t="s">
        <v>124</v>
      </c>
      <c r="D25" s="223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26"/>
      <c r="H25" s="226"/>
      <c r="J25" s="226" t="s">
        <v>2030</v>
      </c>
      <c r="L25" s="226"/>
      <c r="N25" s="226"/>
      <c r="O25" s="223" t="str">
        <f t="shared" si="1"/>
        <v/>
      </c>
      <c r="P25" s="223" t="str">
        <f t="shared" si="2"/>
        <v/>
      </c>
      <c r="Q25" s="223" t="str">
        <f t="shared" si="3"/>
        <v/>
      </c>
      <c r="R25" s="223" t="str">
        <f t="shared" si="4"/>
        <v/>
      </c>
      <c r="S25" s="223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s="223" t="str">
        <f t="shared" si="6"/>
        <v/>
      </c>
      <c r="U25" s="223" t="str">
        <f t="shared" si="7"/>
        <v/>
      </c>
      <c r="V25" s="223" t="str">
        <f t="shared" si="8"/>
        <v/>
      </c>
      <c r="W25" s="223" t="str">
        <f t="shared" si="9"/>
        <v/>
      </c>
      <c r="AH25" s="226"/>
      <c r="AI25" s="226"/>
      <c r="AK25" s="226"/>
      <c r="AL25" s="226"/>
      <c r="AN25" s="226"/>
      <c r="AO25" s="226"/>
      <c r="AQ25" s="226"/>
      <c r="AR25" s="226"/>
      <c r="AT25" s="226"/>
      <c r="AU25" s="226"/>
      <c r="AW25" s="226"/>
      <c r="AX25" s="226"/>
      <c r="AZ25" s="226"/>
      <c r="BA25" s="226"/>
      <c r="BC25" s="226"/>
      <c r="BD25" s="226"/>
      <c r="BF25" s="226"/>
      <c r="BG25" s="226"/>
      <c r="BI25" s="226"/>
      <c r="BJ25" s="226"/>
      <c r="BL25" s="226"/>
      <c r="BM25" s="226"/>
    </row>
    <row r="26" spans="1:65" s="223" customFormat="1" x14ac:dyDescent="0.25">
      <c r="A26" s="225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23" t="s">
        <v>299</v>
      </c>
      <c r="C26" s="223" t="s">
        <v>227</v>
      </c>
      <c r="D26" s="223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26"/>
      <c r="H26" s="226" t="s">
        <v>2029</v>
      </c>
      <c r="J26" s="226" t="s">
        <v>2030</v>
      </c>
      <c r="L26" s="226"/>
      <c r="N26" s="226"/>
      <c r="O26" s="223" t="str">
        <f t="shared" si="1"/>
        <v/>
      </c>
      <c r="P26" s="223" t="str">
        <f t="shared" si="2"/>
        <v/>
      </c>
      <c r="Q26" s="223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s="223" t="str">
        <f t="shared" si="4"/>
        <v/>
      </c>
      <c r="S26" s="223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s="223" t="str">
        <f t="shared" si="6"/>
        <v/>
      </c>
      <c r="U26" s="223" t="str">
        <f t="shared" si="7"/>
        <v/>
      </c>
      <c r="V26" s="223" t="str">
        <f t="shared" si="8"/>
        <v/>
      </c>
      <c r="W26" s="223" t="str">
        <f t="shared" si="9"/>
        <v/>
      </c>
      <c r="AH26" s="226"/>
      <c r="AI26" s="226"/>
      <c r="AK26" s="226"/>
      <c r="AL26" s="226"/>
      <c r="AN26" s="226"/>
      <c r="AO26" s="226"/>
      <c r="AQ26" s="226"/>
      <c r="AR26" s="226"/>
      <c r="AT26" s="226"/>
      <c r="AU26" s="226"/>
      <c r="AW26" s="226"/>
      <c r="AX26" s="226"/>
      <c r="AZ26" s="226"/>
      <c r="BA26" s="226"/>
      <c r="BC26" s="226"/>
      <c r="BD26" s="226"/>
      <c r="BF26" s="226"/>
      <c r="BG26" s="226"/>
      <c r="BI26" s="226"/>
      <c r="BJ26" s="226"/>
      <c r="BL26" s="226"/>
      <c r="BM26" s="226"/>
    </row>
    <row r="27" spans="1:65" s="223" customFormat="1" x14ac:dyDescent="0.25">
      <c r="A27" s="225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23" t="s">
        <v>298</v>
      </c>
      <c r="C27" s="223" t="s">
        <v>1483</v>
      </c>
      <c r="F27" s="226"/>
      <c r="H27" s="226"/>
      <c r="J27" s="226" t="s">
        <v>2033</v>
      </c>
      <c r="L27" s="226"/>
      <c r="N27" s="226"/>
      <c r="O27" s="223" t="str">
        <f t="shared" si="1"/>
        <v/>
      </c>
      <c r="P27" s="223" t="str">
        <f t="shared" si="2"/>
        <v/>
      </c>
      <c r="Q27" s="223" t="str">
        <f t="shared" si="3"/>
        <v/>
      </c>
      <c r="R27" s="223" t="str">
        <f t="shared" si="4"/>
        <v/>
      </c>
      <c r="S27" s="223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s="223" t="str">
        <f t="shared" si="6"/>
        <v/>
      </c>
      <c r="U27" s="223" t="str">
        <f t="shared" si="7"/>
        <v/>
      </c>
      <c r="V27" s="223" t="str">
        <f t="shared" si="8"/>
        <v/>
      </c>
      <c r="W27" s="223" t="str">
        <f t="shared" si="9"/>
        <v/>
      </c>
      <c r="AH27" s="226"/>
      <c r="AI27" s="226"/>
      <c r="AK27" s="226"/>
      <c r="AL27" s="226"/>
      <c r="AN27" s="226"/>
      <c r="AO27" s="226"/>
      <c r="AQ27" s="226"/>
      <c r="AR27" s="226"/>
      <c r="AT27" s="226"/>
      <c r="AU27" s="226"/>
      <c r="AW27" s="226"/>
      <c r="AX27" s="226"/>
      <c r="AZ27" s="226"/>
      <c r="BA27" s="226"/>
      <c r="BC27" s="226"/>
      <c r="BD27" s="226"/>
      <c r="BF27" s="226"/>
      <c r="BG27" s="226"/>
      <c r="BI27" s="226"/>
      <c r="BJ27" s="226"/>
      <c r="BL27" s="226"/>
      <c r="BM27" s="226"/>
    </row>
    <row r="28" spans="1:65" s="223" customFormat="1" x14ac:dyDescent="0.25">
      <c r="A28" s="225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23" t="s">
        <v>298</v>
      </c>
      <c r="C28" s="223" t="s">
        <v>80</v>
      </c>
      <c r="D28" s="223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26"/>
      <c r="H28" s="226"/>
      <c r="J28" s="226"/>
      <c r="L28" s="245" t="s">
        <v>1567</v>
      </c>
      <c r="N28" s="245"/>
      <c r="O28" s="223" t="str">
        <f t="shared" si="1"/>
        <v/>
      </c>
      <c r="P28" s="223" t="str">
        <f t="shared" si="2"/>
        <v/>
      </c>
      <c r="Q28" s="223" t="str">
        <f t="shared" si="3"/>
        <v/>
      </c>
      <c r="R28" s="223" t="str">
        <f t="shared" si="4"/>
        <v/>
      </c>
      <c r="S28" s="223" t="str">
        <f t="shared" si="5"/>
        <v/>
      </c>
      <c r="T28" s="223" t="str">
        <f t="shared" si="6"/>
        <v/>
      </c>
      <c r="U28" s="223" t="str">
        <f t="shared" si="7"/>
        <v xml:space="preserve">INSERT INTO SC_SystemeProduits(RefDimension,NomSysteme,typePresta,ligne,formule,cte1,DateModif) values (null,'EXUTOIRE_PR2','MOC',6,'PR2_OK',null,now());
</v>
      </c>
      <c r="V28" s="223" t="str">
        <f t="shared" si="8"/>
        <v/>
      </c>
      <c r="W28" s="223" t="str">
        <f t="shared" si="9"/>
        <v/>
      </c>
      <c r="AH28" s="226"/>
      <c r="AI28" s="226"/>
      <c r="AK28" s="226"/>
      <c r="AL28" s="226"/>
      <c r="AN28" s="226"/>
      <c r="AO28" s="226"/>
      <c r="AQ28" s="226"/>
      <c r="AR28" s="226"/>
      <c r="AT28" s="226"/>
      <c r="AU28" s="226"/>
      <c r="AW28" s="226"/>
      <c r="AX28" s="226"/>
      <c r="AZ28" s="226"/>
      <c r="BA28" s="226"/>
      <c r="BC28" s="226"/>
      <c r="BD28" s="226"/>
      <c r="BF28" s="226"/>
      <c r="BG28" s="226"/>
      <c r="BI28" s="226"/>
      <c r="BJ28" s="226"/>
      <c r="BL28" s="226"/>
      <c r="BM28" s="226"/>
    </row>
    <row r="29" spans="1:65" s="223" customFormat="1" x14ac:dyDescent="0.25">
      <c r="A29" s="225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23" t="s">
        <v>298</v>
      </c>
      <c r="C29" s="223" t="s">
        <v>73</v>
      </c>
      <c r="D29" s="223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26"/>
      <c r="H29" s="226"/>
      <c r="J29" s="226"/>
      <c r="L29" s="245" t="s">
        <v>1567</v>
      </c>
      <c r="N29" s="245"/>
      <c r="O29" s="223" t="str">
        <f t="shared" si="1"/>
        <v/>
      </c>
      <c r="P29" s="223" t="str">
        <f t="shared" si="2"/>
        <v/>
      </c>
      <c r="Q29" s="223" t="str">
        <f t="shared" si="3"/>
        <v/>
      </c>
      <c r="R29" s="223" t="str">
        <f t="shared" si="4"/>
        <v/>
      </c>
      <c r="S29" s="223" t="str">
        <f t="shared" si="5"/>
        <v/>
      </c>
      <c r="T29" s="223" t="str">
        <f t="shared" si="6"/>
        <v/>
      </c>
      <c r="U29" s="223" t="str">
        <f t="shared" si="7"/>
        <v xml:space="preserve">INSERT INTO SC_SystemeProduits(RefDimension,NomSysteme,typePresta,ligne,formule,cte1,DateModif) values (null,'EXUTOIRE_PR2','MOC',2,'PR2_OK',null,now());
</v>
      </c>
      <c r="V29" s="223" t="str">
        <f t="shared" si="8"/>
        <v/>
      </c>
      <c r="W29" s="223" t="str">
        <f t="shared" si="9"/>
        <v/>
      </c>
      <c r="AH29" s="226"/>
      <c r="AI29" s="226"/>
      <c r="AK29" s="226"/>
      <c r="AL29" s="226"/>
      <c r="AN29" s="226"/>
      <c r="AO29" s="226"/>
      <c r="AQ29" s="226"/>
      <c r="AR29" s="226"/>
      <c r="AT29" s="226"/>
      <c r="AU29" s="226"/>
      <c r="AW29" s="226"/>
      <c r="AX29" s="226"/>
      <c r="AZ29" s="226"/>
      <c r="BA29" s="226"/>
      <c r="BC29" s="226"/>
      <c r="BD29" s="226"/>
      <c r="BF29" s="226"/>
      <c r="BG29" s="226"/>
      <c r="BI29" s="226"/>
      <c r="BJ29" s="226"/>
      <c r="BL29" s="226"/>
      <c r="BM29" s="226"/>
    </row>
    <row r="30" spans="1:65" s="223" customFormat="1" x14ac:dyDescent="0.25">
      <c r="A30" s="225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23" t="s">
        <v>299</v>
      </c>
      <c r="C30" s="223" t="s">
        <v>1035</v>
      </c>
      <c r="D30" s="223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26"/>
      <c r="H30" s="226"/>
      <c r="J30" s="226"/>
      <c r="L30" s="245" t="s">
        <v>1569</v>
      </c>
      <c r="N30" s="245"/>
      <c r="O30" s="223" t="str">
        <f t="shared" si="1"/>
        <v/>
      </c>
      <c r="P30" s="223" t="str">
        <f t="shared" si="2"/>
        <v/>
      </c>
      <c r="Q30" s="223" t="str">
        <f t="shared" si="3"/>
        <v/>
      </c>
      <c r="R30" s="223" t="str">
        <f t="shared" si="4"/>
        <v/>
      </c>
      <c r="S30" s="223" t="str">
        <f t="shared" si="5"/>
        <v/>
      </c>
      <c r="T30" s="223" t="str">
        <f t="shared" si="6"/>
        <v/>
      </c>
      <c r="U30" s="223" t="str">
        <f t="shared" si="7"/>
        <v xml:space="preserve">INSERT INTO SC_SystemeProduits(RefDimension,NomSysteme,typePresta,ligne,formule,cte1,DateModif) values (null,'EXUTOIRE_PR2','MP',15,'(PR2_OK*#PR2-ECSPR-900#)',null,now());
</v>
      </c>
      <c r="V30" s="223" t="str">
        <f t="shared" si="8"/>
        <v/>
      </c>
      <c r="W30" s="223" t="str">
        <f t="shared" si="9"/>
        <v/>
      </c>
      <c r="AH30" s="226"/>
      <c r="AI30" s="226"/>
      <c r="AK30" s="226"/>
      <c r="AL30" s="226"/>
      <c r="AN30" s="226"/>
      <c r="AO30" s="226"/>
      <c r="AQ30" s="226"/>
      <c r="AR30" s="226"/>
      <c r="AT30" s="226"/>
      <c r="AU30" s="226"/>
      <c r="AW30" s="226"/>
      <c r="AX30" s="226"/>
      <c r="AZ30" s="226"/>
      <c r="BA30" s="226"/>
      <c r="BC30" s="226"/>
      <c r="BD30" s="226"/>
      <c r="BF30" s="226"/>
      <c r="BG30" s="226"/>
      <c r="BI30" s="226"/>
      <c r="BJ30" s="226"/>
      <c r="BL30" s="226"/>
      <c r="BM30" s="226"/>
    </row>
    <row r="31" spans="1:65" s="223" customFormat="1" x14ac:dyDescent="0.25">
      <c r="A31" s="225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23" t="s">
        <v>299</v>
      </c>
      <c r="C31" s="223" t="s">
        <v>1036</v>
      </c>
      <c r="D31" s="223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26"/>
      <c r="H31" s="226"/>
      <c r="J31" s="226"/>
      <c r="L31" s="245" t="s">
        <v>1570</v>
      </c>
      <c r="N31" s="245"/>
      <c r="O31" s="223" t="str">
        <f t="shared" si="1"/>
        <v/>
      </c>
      <c r="P31" s="223" t="str">
        <f t="shared" si="2"/>
        <v/>
      </c>
      <c r="Q31" s="223" t="str">
        <f t="shared" si="3"/>
        <v/>
      </c>
      <c r="R31" s="223" t="str">
        <f t="shared" si="4"/>
        <v/>
      </c>
      <c r="S31" s="223" t="str">
        <f t="shared" si="5"/>
        <v/>
      </c>
      <c r="T31" s="223" t="str">
        <f t="shared" si="6"/>
        <v/>
      </c>
      <c r="U31" s="223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s="223" t="str">
        <f t="shared" si="8"/>
        <v/>
      </c>
      <c r="W31" s="223" t="str">
        <f t="shared" si="9"/>
        <v/>
      </c>
      <c r="AH31" s="226"/>
      <c r="AI31" s="226"/>
      <c r="AK31" s="226"/>
      <c r="AL31" s="226"/>
      <c r="AN31" s="226"/>
      <c r="AO31" s="226"/>
      <c r="AQ31" s="226"/>
      <c r="AR31" s="226"/>
      <c r="AT31" s="226"/>
      <c r="AU31" s="226"/>
      <c r="AW31" s="226"/>
      <c r="AX31" s="226"/>
      <c r="AZ31" s="226"/>
      <c r="BA31" s="226"/>
      <c r="BC31" s="226"/>
      <c r="BD31" s="226"/>
      <c r="BF31" s="226"/>
      <c r="BG31" s="226"/>
      <c r="BI31" s="226"/>
      <c r="BJ31" s="226"/>
      <c r="BL31" s="226"/>
      <c r="BM31" s="226"/>
    </row>
    <row r="32" spans="1:65" s="223" customFormat="1" x14ac:dyDescent="0.25">
      <c r="A32" s="225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23" t="s">
        <v>299</v>
      </c>
      <c r="C32" s="223" t="s">
        <v>1076</v>
      </c>
      <c r="D32" s="223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26"/>
      <c r="H32" s="226"/>
      <c r="J32" s="226"/>
      <c r="L32" s="245" t="s">
        <v>1571</v>
      </c>
      <c r="N32" s="245"/>
      <c r="O32" s="223" t="str">
        <f t="shared" si="1"/>
        <v/>
      </c>
      <c r="P32" s="223" t="str">
        <f t="shared" si="2"/>
        <v/>
      </c>
      <c r="Q32" s="223" t="str">
        <f t="shared" si="3"/>
        <v/>
      </c>
      <c r="R32" s="223" t="str">
        <f t="shared" si="4"/>
        <v/>
      </c>
      <c r="S32" s="223" t="str">
        <f t="shared" si="5"/>
        <v/>
      </c>
      <c r="T32" s="223" t="str">
        <f t="shared" si="6"/>
        <v/>
      </c>
      <c r="U32" s="223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s="223" t="str">
        <f t="shared" si="8"/>
        <v/>
      </c>
      <c r="W32" s="223" t="str">
        <f t="shared" si="9"/>
        <v/>
      </c>
      <c r="AH32" s="226"/>
      <c r="AI32" s="226"/>
      <c r="AK32" s="226"/>
      <c r="AL32" s="226"/>
      <c r="AN32" s="226"/>
      <c r="AO32" s="226"/>
      <c r="AQ32" s="226"/>
      <c r="AR32" s="226"/>
      <c r="AT32" s="226"/>
      <c r="AU32" s="226"/>
      <c r="AW32" s="226"/>
      <c r="AX32" s="226"/>
      <c r="AZ32" s="226"/>
      <c r="BA32" s="226"/>
      <c r="BC32" s="226"/>
      <c r="BD32" s="226"/>
      <c r="BF32" s="226"/>
      <c r="BG32" s="226"/>
      <c r="BI32" s="226"/>
      <c r="BJ32" s="226"/>
      <c r="BL32" s="226"/>
      <c r="BM32" s="226"/>
    </row>
    <row r="33" spans="1:65" s="223" customFormat="1" x14ac:dyDescent="0.25">
      <c r="A33" s="225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23" t="s">
        <v>299</v>
      </c>
      <c r="C33" s="223" t="s">
        <v>1077</v>
      </c>
      <c r="D33" s="223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26"/>
      <c r="H33" s="226"/>
      <c r="J33" s="226"/>
      <c r="L33" s="245" t="s">
        <v>1572</v>
      </c>
      <c r="N33" s="245"/>
      <c r="O33" s="223" t="str">
        <f t="shared" si="1"/>
        <v/>
      </c>
      <c r="P33" s="223" t="str">
        <f t="shared" si="2"/>
        <v/>
      </c>
      <c r="Q33" s="223" t="str">
        <f t="shared" si="3"/>
        <v/>
      </c>
      <c r="R33" s="223" t="str">
        <f t="shared" si="4"/>
        <v/>
      </c>
      <c r="S33" s="223" t="str">
        <f t="shared" si="5"/>
        <v/>
      </c>
      <c r="T33" s="223" t="str">
        <f t="shared" si="6"/>
        <v/>
      </c>
      <c r="U33" s="22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s="223" t="str">
        <f t="shared" si="8"/>
        <v/>
      </c>
      <c r="W33" s="223" t="str">
        <f t="shared" si="9"/>
        <v/>
      </c>
      <c r="AH33" s="226"/>
      <c r="AI33" s="226"/>
      <c r="AK33" s="226"/>
      <c r="AL33" s="226"/>
      <c r="AN33" s="226"/>
      <c r="AO33" s="226"/>
      <c r="AQ33" s="226"/>
      <c r="AR33" s="226"/>
      <c r="AT33" s="226"/>
      <c r="AU33" s="226"/>
      <c r="AW33" s="226"/>
      <c r="AX33" s="226"/>
      <c r="AZ33" s="226"/>
      <c r="BA33" s="226"/>
      <c r="BC33" s="226"/>
      <c r="BD33" s="226"/>
      <c r="BF33" s="226"/>
      <c r="BG33" s="226"/>
      <c r="BI33" s="226"/>
      <c r="BJ33" s="226"/>
      <c r="BL33" s="226"/>
      <c r="BM33" s="226"/>
    </row>
    <row r="34" spans="1:65" s="223" customFormat="1" x14ac:dyDescent="0.25">
      <c r="A34" s="225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23" t="s">
        <v>299</v>
      </c>
      <c r="C34" s="223" t="s">
        <v>1078</v>
      </c>
      <c r="D34" s="223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26"/>
      <c r="H34" s="226"/>
      <c r="J34" s="226"/>
      <c r="L34" s="245" t="s">
        <v>1573</v>
      </c>
      <c r="N34" s="245"/>
      <c r="O34" s="223" t="str">
        <f t="shared" si="1"/>
        <v/>
      </c>
      <c r="P34" s="223" t="str">
        <f t="shared" si="2"/>
        <v/>
      </c>
      <c r="Q34" s="223" t="str">
        <f t="shared" si="3"/>
        <v/>
      </c>
      <c r="R34" s="223" t="str">
        <f t="shared" si="4"/>
        <v/>
      </c>
      <c r="S34" s="223" t="str">
        <f t="shared" si="5"/>
        <v/>
      </c>
      <c r="T34" s="223" t="str">
        <f t="shared" si="6"/>
        <v/>
      </c>
      <c r="U34" s="223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s="223" t="str">
        <f t="shared" si="8"/>
        <v/>
      </c>
      <c r="W34" s="223" t="str">
        <f t="shared" si="9"/>
        <v/>
      </c>
      <c r="AH34" s="226"/>
      <c r="AI34" s="226"/>
      <c r="AK34" s="226"/>
      <c r="AL34" s="226"/>
      <c r="AN34" s="226"/>
      <c r="AO34" s="226"/>
      <c r="AQ34" s="226"/>
      <c r="AR34" s="226"/>
      <c r="AT34" s="226"/>
      <c r="AU34" s="226"/>
      <c r="AW34" s="226"/>
      <c r="AX34" s="226"/>
      <c r="AZ34" s="226"/>
      <c r="BA34" s="226"/>
      <c r="BC34" s="226"/>
      <c r="BD34" s="226"/>
      <c r="BF34" s="226"/>
      <c r="BG34" s="226"/>
      <c r="BI34" s="226"/>
      <c r="BJ34" s="226"/>
      <c r="BL34" s="226"/>
      <c r="BM34" s="226"/>
    </row>
    <row r="35" spans="1:65" s="223" customFormat="1" x14ac:dyDescent="0.25">
      <c r="A35" s="225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23" t="s">
        <v>294</v>
      </c>
      <c r="C35" s="223" t="s">
        <v>555</v>
      </c>
      <c r="D35" s="223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26"/>
      <c r="H35" s="226"/>
      <c r="J35" s="226"/>
      <c r="L35" s="245" t="s">
        <v>1080</v>
      </c>
      <c r="N35" s="245"/>
      <c r="O35" s="223" t="str">
        <f t="shared" si="1"/>
        <v/>
      </c>
      <c r="P35" s="223" t="str">
        <f t="shared" si="2"/>
        <v/>
      </c>
      <c r="Q35" s="223" t="str">
        <f t="shared" si="3"/>
        <v/>
      </c>
      <c r="R35" s="223" t="str">
        <f t="shared" si="4"/>
        <v/>
      </c>
      <c r="S35" s="223" t="str">
        <f t="shared" si="5"/>
        <v/>
      </c>
      <c r="T35" s="223" t="str">
        <f t="shared" si="6"/>
        <v/>
      </c>
      <c r="U35" s="223" t="str">
        <f t="shared" si="7"/>
        <v xml:space="preserve">INSERT INTO SC_SystemeProduits(RefDimension,NomSysteme,typePresta,ligne,formule,cte1,DateModif) values (null,'EXUTOIRE_PR2','MATIERE',337,'#PR2-ECSPR-900#',null,now());
</v>
      </c>
      <c r="V35" s="223" t="str">
        <f t="shared" si="8"/>
        <v/>
      </c>
      <c r="W35" s="223" t="str">
        <f t="shared" si="9"/>
        <v/>
      </c>
      <c r="AH35" s="226"/>
      <c r="AI35" s="226"/>
      <c r="AK35" s="226"/>
      <c r="AL35" s="226"/>
      <c r="AN35" s="226"/>
      <c r="AO35" s="226"/>
      <c r="AQ35" s="226"/>
      <c r="AR35" s="226"/>
      <c r="AT35" s="226"/>
      <c r="AU35" s="226"/>
      <c r="AW35" s="226"/>
      <c r="AX35" s="226"/>
      <c r="AZ35" s="226"/>
      <c r="BA35" s="226"/>
      <c r="BC35" s="226"/>
      <c r="BD35" s="226"/>
      <c r="BF35" s="226"/>
      <c r="BG35" s="226"/>
      <c r="BI35" s="226"/>
      <c r="BJ35" s="226"/>
      <c r="BL35" s="226"/>
      <c r="BM35" s="226"/>
    </row>
    <row r="36" spans="1:65" s="223" customFormat="1" x14ac:dyDescent="0.25">
      <c r="A36" s="225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23" t="s">
        <v>294</v>
      </c>
      <c r="C36" s="223" t="s">
        <v>556</v>
      </c>
      <c r="D36" s="223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26"/>
      <c r="H36" s="226"/>
      <c r="J36" s="226"/>
      <c r="L36" s="245" t="s">
        <v>1081</v>
      </c>
      <c r="N36" s="245"/>
      <c r="O36" s="223" t="str">
        <f t="shared" si="1"/>
        <v/>
      </c>
      <c r="P36" s="223" t="str">
        <f t="shared" si="2"/>
        <v/>
      </c>
      <c r="Q36" s="223" t="str">
        <f t="shared" si="3"/>
        <v/>
      </c>
      <c r="R36" s="223" t="str">
        <f t="shared" si="4"/>
        <v/>
      </c>
      <c r="S36" s="223" t="str">
        <f t="shared" si="5"/>
        <v/>
      </c>
      <c r="T36" s="223" t="str">
        <f t="shared" si="6"/>
        <v/>
      </c>
      <c r="U36" s="223" t="str">
        <f t="shared" si="7"/>
        <v xml:space="preserve">INSERT INTO SC_SystemeProduits(RefDimension,NomSysteme,typePresta,ligne,formule,cte1,DateModif) values (null,'EXUTOIRE_PR2','MATIERE',338,'#PR2-ECSPR-1200#',null,now());
</v>
      </c>
      <c r="V36" s="223" t="str">
        <f t="shared" si="8"/>
        <v/>
      </c>
      <c r="W36" s="223" t="str">
        <f t="shared" si="9"/>
        <v/>
      </c>
      <c r="AH36" s="226"/>
      <c r="AI36" s="226"/>
      <c r="AK36" s="226"/>
      <c r="AL36" s="226"/>
      <c r="AN36" s="226"/>
      <c r="AO36" s="226"/>
      <c r="AQ36" s="226"/>
      <c r="AR36" s="226"/>
      <c r="AT36" s="226"/>
      <c r="AU36" s="226"/>
      <c r="AW36" s="226"/>
      <c r="AX36" s="226"/>
      <c r="AZ36" s="226"/>
      <c r="BA36" s="226"/>
      <c r="BC36" s="226"/>
      <c r="BD36" s="226"/>
      <c r="BF36" s="226"/>
      <c r="BG36" s="226"/>
      <c r="BI36" s="226"/>
      <c r="BJ36" s="226"/>
      <c r="BL36" s="226"/>
      <c r="BM36" s="226"/>
    </row>
    <row r="37" spans="1:65" s="223" customFormat="1" x14ac:dyDescent="0.25">
      <c r="A37" s="225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23" t="s">
        <v>294</v>
      </c>
      <c r="C37" s="223" t="s">
        <v>557</v>
      </c>
      <c r="D37" s="223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26"/>
      <c r="H37" s="226"/>
      <c r="J37" s="226"/>
      <c r="L37" s="245" t="s">
        <v>1082</v>
      </c>
      <c r="N37" s="245"/>
      <c r="O37" s="223" t="str">
        <f t="shared" si="1"/>
        <v/>
      </c>
      <c r="P37" s="223" t="str">
        <f t="shared" si="2"/>
        <v/>
      </c>
      <c r="Q37" s="223" t="str">
        <f t="shared" si="3"/>
        <v/>
      </c>
      <c r="R37" s="223" t="str">
        <f t="shared" si="4"/>
        <v/>
      </c>
      <c r="S37" s="223" t="str">
        <f t="shared" si="5"/>
        <v/>
      </c>
      <c r="T37" s="223" t="str">
        <f t="shared" si="6"/>
        <v/>
      </c>
      <c r="U37" s="223" t="str">
        <f t="shared" si="7"/>
        <v xml:space="preserve">INSERT INTO SC_SystemeProduits(RefDimension,NomSysteme,typePresta,ligne,formule,cte1,DateModif) values (null,'EXUTOIRE_PR2','MATIERE',339,'#PR2-ECSPR-1500#',null,now());
</v>
      </c>
      <c r="V37" s="223" t="str">
        <f t="shared" si="8"/>
        <v/>
      </c>
      <c r="W37" s="223" t="str">
        <f t="shared" si="9"/>
        <v/>
      </c>
      <c r="AH37" s="226"/>
      <c r="AI37" s="226"/>
      <c r="AK37" s="226"/>
      <c r="AL37" s="226"/>
      <c r="AN37" s="226"/>
      <c r="AO37" s="226"/>
      <c r="AQ37" s="226"/>
      <c r="AR37" s="226"/>
      <c r="AT37" s="226"/>
      <c r="AU37" s="226"/>
      <c r="AW37" s="226"/>
      <c r="AX37" s="226"/>
      <c r="AZ37" s="226"/>
      <c r="BA37" s="226"/>
      <c r="BC37" s="226"/>
      <c r="BD37" s="226"/>
      <c r="BF37" s="226"/>
      <c r="BG37" s="226"/>
      <c r="BI37" s="226"/>
      <c r="BJ37" s="226"/>
      <c r="BL37" s="226"/>
      <c r="BM37" s="226"/>
    </row>
    <row r="38" spans="1:65" s="223" customFormat="1" x14ac:dyDescent="0.25">
      <c r="A38" s="225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23" t="s">
        <v>294</v>
      </c>
      <c r="C38" s="223" t="s">
        <v>558</v>
      </c>
      <c r="D38" s="223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26"/>
      <c r="H38" s="226"/>
      <c r="J38" s="226"/>
      <c r="L38" s="245" t="s">
        <v>1083</v>
      </c>
      <c r="N38" s="245"/>
      <c r="O38" s="223" t="str">
        <f t="shared" si="1"/>
        <v/>
      </c>
      <c r="P38" s="223" t="str">
        <f t="shared" si="2"/>
        <v/>
      </c>
      <c r="Q38" s="223" t="str">
        <f t="shared" si="3"/>
        <v/>
      </c>
      <c r="R38" s="223" t="str">
        <f t="shared" si="4"/>
        <v/>
      </c>
      <c r="S38" s="223" t="str">
        <f t="shared" si="5"/>
        <v/>
      </c>
      <c r="T38" s="223" t="str">
        <f t="shared" si="6"/>
        <v/>
      </c>
      <c r="U38" s="223" t="str">
        <f t="shared" si="7"/>
        <v xml:space="preserve">INSERT INTO SC_SystemeProduits(RefDimension,NomSysteme,typePresta,ligne,formule,cte1,DateModif) values (null,'EXUTOIRE_PR2','MATIERE',340,'#PR2-ECSPR-1800#',null,now());
</v>
      </c>
      <c r="V38" s="223" t="str">
        <f t="shared" si="8"/>
        <v/>
      </c>
      <c r="W38" s="223" t="str">
        <f t="shared" si="9"/>
        <v/>
      </c>
      <c r="AH38" s="226"/>
      <c r="AI38" s="226"/>
      <c r="AK38" s="226"/>
      <c r="AL38" s="226"/>
      <c r="AN38" s="226"/>
      <c r="AO38" s="226"/>
      <c r="AQ38" s="226"/>
      <c r="AR38" s="226"/>
      <c r="AT38" s="226"/>
      <c r="AU38" s="226"/>
      <c r="AW38" s="226"/>
      <c r="AX38" s="226"/>
      <c r="AZ38" s="226"/>
      <c r="BA38" s="226"/>
      <c r="BC38" s="226"/>
      <c r="BD38" s="226"/>
      <c r="BF38" s="226"/>
      <c r="BG38" s="226"/>
      <c r="BI38" s="226"/>
      <c r="BJ38" s="226"/>
      <c r="BL38" s="226"/>
      <c r="BM38" s="226"/>
    </row>
    <row r="39" spans="1:65" s="223" customFormat="1" x14ac:dyDescent="0.25">
      <c r="A39" s="225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23" t="s">
        <v>294</v>
      </c>
      <c r="C39" s="223" t="s">
        <v>559</v>
      </c>
      <c r="D39" s="223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26"/>
      <c r="H39" s="226"/>
      <c r="J39" s="226"/>
      <c r="L39" s="245" t="s">
        <v>1084</v>
      </c>
      <c r="N39" s="245"/>
      <c r="O39" s="223" t="str">
        <f t="shared" si="1"/>
        <v/>
      </c>
      <c r="P39" s="223" t="str">
        <f t="shared" si="2"/>
        <v/>
      </c>
      <c r="Q39" s="223" t="str">
        <f t="shared" si="3"/>
        <v/>
      </c>
      <c r="R39" s="223" t="str">
        <f t="shared" si="4"/>
        <v/>
      </c>
      <c r="S39" s="223" t="str">
        <f t="shared" si="5"/>
        <v/>
      </c>
      <c r="T39" s="223" t="str">
        <f t="shared" si="6"/>
        <v/>
      </c>
      <c r="U39" s="223" t="str">
        <f t="shared" si="7"/>
        <v xml:space="preserve">INSERT INTO SC_SystemeProduits(RefDimension,NomSysteme,typePresta,ligne,formule,cte1,DateModif) values (null,'EXUTOIRE_PR2','MATIERE',341,'#PR2-ECSPR-2100#',null,now());
</v>
      </c>
      <c r="V39" s="223" t="str">
        <f t="shared" si="8"/>
        <v/>
      </c>
      <c r="W39" s="223" t="str">
        <f t="shared" si="9"/>
        <v/>
      </c>
      <c r="AH39" s="226"/>
      <c r="AI39" s="226"/>
      <c r="AK39" s="226"/>
      <c r="AL39" s="226"/>
      <c r="AN39" s="226"/>
      <c r="AO39" s="226"/>
      <c r="AQ39" s="226"/>
      <c r="AR39" s="226"/>
      <c r="AT39" s="226"/>
      <c r="AU39" s="226"/>
      <c r="AW39" s="226"/>
      <c r="AX39" s="226"/>
      <c r="AZ39" s="226"/>
      <c r="BA39" s="226"/>
      <c r="BC39" s="226"/>
      <c r="BD39" s="226"/>
      <c r="BF39" s="226"/>
      <c r="BG39" s="226"/>
      <c r="BI39" s="226"/>
      <c r="BJ39" s="226"/>
      <c r="BL39" s="226"/>
      <c r="BM39" s="226"/>
    </row>
    <row r="40" spans="1:65" s="223" customFormat="1" x14ac:dyDescent="0.25">
      <c r="A40" s="225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23" t="s">
        <v>294</v>
      </c>
      <c r="C40" s="223" t="s">
        <v>560</v>
      </c>
      <c r="D40" s="223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26"/>
      <c r="H40" s="226"/>
      <c r="J40" s="226"/>
      <c r="L40" s="226"/>
      <c r="N40" s="226"/>
      <c r="O40" s="223" t="str">
        <f t="shared" si="1"/>
        <v/>
      </c>
      <c r="P40" s="223" t="str">
        <f t="shared" si="2"/>
        <v/>
      </c>
      <c r="Q40" s="223" t="str">
        <f t="shared" si="3"/>
        <v/>
      </c>
      <c r="R40" s="223" t="str">
        <f t="shared" si="4"/>
        <v/>
      </c>
      <c r="S40" s="223" t="str">
        <f t="shared" si="5"/>
        <v/>
      </c>
      <c r="T40" s="223" t="str">
        <f t="shared" si="6"/>
        <v/>
      </c>
      <c r="U40" s="223" t="str">
        <f t="shared" si="7"/>
        <v/>
      </c>
      <c r="V40" s="223" t="str">
        <f t="shared" si="8"/>
        <v/>
      </c>
      <c r="W40" s="223" t="str">
        <f t="shared" si="9"/>
        <v/>
      </c>
      <c r="AH40" s="226"/>
      <c r="AI40" s="226"/>
      <c r="AK40" s="226"/>
      <c r="AL40" s="226"/>
      <c r="AN40" s="226"/>
      <c r="AO40" s="226"/>
      <c r="AQ40" s="226"/>
      <c r="AR40" s="226"/>
      <c r="AT40" s="226"/>
      <c r="AU40" s="226"/>
      <c r="AW40" s="226"/>
      <c r="AX40" s="226"/>
      <c r="AZ40" s="226"/>
      <c r="BA40" s="226"/>
      <c r="BC40" s="226"/>
      <c r="BD40" s="226"/>
      <c r="BF40" s="226"/>
      <c r="BG40" s="226"/>
      <c r="BI40" s="226"/>
      <c r="BJ40" s="226"/>
      <c r="BL40" s="226"/>
      <c r="BM40" s="226"/>
    </row>
    <row r="41" spans="1:65" s="223" customFormat="1" x14ac:dyDescent="0.25">
      <c r="A41" s="225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23" t="s">
        <v>294</v>
      </c>
      <c r="C41" s="223" t="s">
        <v>1159</v>
      </c>
      <c r="D41" s="223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26"/>
      <c r="H41" s="226"/>
      <c r="J41" s="226"/>
      <c r="L41" s="226"/>
      <c r="N41" s="226" t="s">
        <v>1559</v>
      </c>
      <c r="O41" s="223" t="str">
        <f t="shared" si="1"/>
        <v/>
      </c>
      <c r="P41" s="223" t="str">
        <f t="shared" si="2"/>
        <v/>
      </c>
      <c r="Q41" s="223" t="str">
        <f t="shared" si="3"/>
        <v/>
      </c>
      <c r="R41" s="223" t="str">
        <f t="shared" si="4"/>
        <v/>
      </c>
      <c r="S41" s="223" t="str">
        <f t="shared" si="5"/>
        <v/>
      </c>
      <c r="T41" s="223" t="str">
        <f t="shared" si="6"/>
        <v/>
      </c>
      <c r="U41" s="223" t="str">
        <f t="shared" si="7"/>
        <v/>
      </c>
      <c r="V41" s="223" t="str">
        <f t="shared" si="8"/>
        <v/>
      </c>
      <c r="W41" s="223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226"/>
      <c r="AI41" s="226"/>
      <c r="AK41" s="226"/>
      <c r="AL41" s="226"/>
      <c r="AN41" s="226"/>
      <c r="AO41" s="226"/>
      <c r="AQ41" s="226"/>
      <c r="AR41" s="226"/>
      <c r="AT41" s="226"/>
      <c r="AU41" s="226"/>
      <c r="AW41" s="226"/>
      <c r="AX41" s="226"/>
      <c r="AZ41" s="226"/>
      <c r="BA41" s="226"/>
      <c r="BC41" s="226"/>
      <c r="BD41" s="226"/>
      <c r="BF41" s="226"/>
      <c r="BG41" s="226"/>
      <c r="BI41" s="226"/>
      <c r="BJ41" s="226"/>
      <c r="BL41" s="226"/>
      <c r="BM41" s="226"/>
    </row>
    <row r="42" spans="1:65" s="223" customFormat="1" x14ac:dyDescent="0.25">
      <c r="A42" s="225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23" t="s">
        <v>294</v>
      </c>
      <c r="C42" s="223" t="s">
        <v>1502</v>
      </c>
      <c r="D42" s="223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26"/>
      <c r="H42" s="226"/>
      <c r="J42" s="226"/>
      <c r="L42" s="226"/>
      <c r="N42" s="226" t="s">
        <v>932</v>
      </c>
      <c r="O42" s="223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s="223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s="223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s="223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s="223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s="223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s="223" t="str">
        <f t="shared" ref="U42:U45" si="16">IF(L42="","",SUBSTITUTE(SUBSTITUTE(SUBSTITUTE(SUBSTITUTE(SUBSTITUTE($O$1,"#ID#",K$1),"#TYPE#",$B42),"#LIGNE#",$A42),"#FORMULE#",IF(L42="","null",CONCATENATE("'",L42,"'"))),"#CTE1#",IF(M42="","null",CONCATENATE("'",M42,"'"))))</f>
        <v/>
      </c>
      <c r="V42" s="223" t="str">
        <f t="shared" ref="V42:V45" si="17">IF(M42="","",SUBSTITUTE(SUBSTITUTE(SUBSTITUTE(SUBSTITUTE(SUBSTITUTE($O$1,"#ID#",L$1),"#TYPE#",$B42),"#LIGNE#",$A42),"#FORMULE#",IF(M42="","null",CONCATENATE("'",M42,"'"))),"#CTE1#",IF(N42="","null",CONCATENATE("'",N42,"'"))))</f>
        <v/>
      </c>
      <c r="W42" s="223" t="str">
        <f t="shared" ref="W42:W45" si="18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226"/>
      <c r="Z42" s="226"/>
      <c r="AB42" s="226"/>
      <c r="AC42" s="226"/>
      <c r="AE42" s="226"/>
      <c r="AF42" s="226"/>
      <c r="AH42" s="226"/>
      <c r="AI42" s="226"/>
      <c r="AK42" s="226"/>
      <c r="AL42" s="226"/>
      <c r="AN42" s="226"/>
      <c r="AO42" s="226"/>
      <c r="AQ42" s="226"/>
      <c r="AR42" s="226"/>
      <c r="AT42" s="226"/>
      <c r="AU42" s="226"/>
      <c r="AW42" s="226"/>
      <c r="AX42" s="226"/>
      <c r="AZ42" s="226"/>
      <c r="BA42" s="226"/>
      <c r="BC42" s="226"/>
      <c r="BD42" s="226"/>
      <c r="BF42" s="226"/>
      <c r="BG42" s="226"/>
      <c r="BI42" s="226"/>
      <c r="BJ42" s="226"/>
      <c r="BL42" s="226"/>
      <c r="BM42" s="226"/>
    </row>
    <row r="43" spans="1:65" s="223" customFormat="1" x14ac:dyDescent="0.25">
      <c r="A43" s="225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23" t="s">
        <v>294</v>
      </c>
      <c r="C43" s="250" t="s">
        <v>1675</v>
      </c>
      <c r="D43" s="223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26"/>
      <c r="H43" s="226"/>
      <c r="J43" s="226"/>
      <c r="L43" s="226"/>
      <c r="N43" s="226" t="s">
        <v>933</v>
      </c>
      <c r="O43" s="223" t="str">
        <f t="shared" si="10"/>
        <v/>
      </c>
      <c r="P43" s="223" t="str">
        <f t="shared" si="11"/>
        <v/>
      </c>
      <c r="Q43" s="223" t="str">
        <f t="shared" si="12"/>
        <v/>
      </c>
      <c r="R43" s="223" t="str">
        <f t="shared" si="13"/>
        <v/>
      </c>
      <c r="S43" s="223" t="str">
        <f t="shared" si="14"/>
        <v/>
      </c>
      <c r="T43" s="223" t="str">
        <f t="shared" si="15"/>
        <v/>
      </c>
      <c r="U43" s="223" t="str">
        <f t="shared" si="16"/>
        <v/>
      </c>
      <c r="V43" s="223" t="str">
        <f t="shared" si="17"/>
        <v/>
      </c>
      <c r="W43" s="223" t="str">
        <f t="shared" si="18"/>
        <v xml:space="preserve">INSERT INTO SC_SystemeProduits(RefDimension,NomSysteme,typePresta,ligne,formule,cte1,DateModif) values (null,'EXUTOIRE_REJET','MATIERE',87,'EXUT_FCE_CLAPET',null,now());
</v>
      </c>
      <c r="Y43" s="226"/>
      <c r="Z43" s="226"/>
      <c r="AB43" s="226"/>
      <c r="AC43" s="226"/>
      <c r="AE43" s="226"/>
      <c r="AF43" s="226"/>
      <c r="AH43" s="226"/>
      <c r="AI43" s="226"/>
      <c r="AK43" s="226"/>
      <c r="AL43" s="226"/>
      <c r="AN43" s="226"/>
      <c r="AO43" s="226"/>
      <c r="AQ43" s="226"/>
      <c r="AR43" s="226"/>
      <c r="AT43" s="226"/>
      <c r="AU43" s="226"/>
      <c r="AW43" s="226"/>
      <c r="AX43" s="226"/>
      <c r="AZ43" s="226"/>
      <c r="BA43" s="226"/>
      <c r="BC43" s="226"/>
      <c r="BD43" s="226"/>
      <c r="BF43" s="226"/>
      <c r="BG43" s="226"/>
      <c r="BI43" s="226"/>
      <c r="BJ43" s="226"/>
      <c r="BL43" s="226"/>
      <c r="BM43" s="226"/>
    </row>
    <row r="44" spans="1:65" s="223" customFormat="1" x14ac:dyDescent="0.25">
      <c r="A44" s="225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23" t="s">
        <v>298</v>
      </c>
      <c r="C44" s="250" t="s">
        <v>98</v>
      </c>
      <c r="D44" s="223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26"/>
      <c r="H44" s="226"/>
      <c r="J44" s="226"/>
      <c r="L44" s="226"/>
      <c r="N44" s="226" t="s">
        <v>1566</v>
      </c>
      <c r="O44" s="223" t="str">
        <f t="shared" si="10"/>
        <v/>
      </c>
      <c r="P44" s="223" t="str">
        <f t="shared" si="11"/>
        <v/>
      </c>
      <c r="Q44" s="223" t="str">
        <f t="shared" si="12"/>
        <v/>
      </c>
      <c r="R44" s="223" t="str">
        <f t="shared" si="13"/>
        <v/>
      </c>
      <c r="S44" s="223" t="str">
        <f t="shared" si="14"/>
        <v/>
      </c>
      <c r="T44" s="223" t="str">
        <f t="shared" si="15"/>
        <v/>
      </c>
      <c r="U44" s="223" t="str">
        <f t="shared" si="16"/>
        <v/>
      </c>
      <c r="V44" s="223" t="str">
        <f t="shared" si="17"/>
        <v/>
      </c>
      <c r="W44" s="223" t="str">
        <f t="shared" si="18"/>
        <v xml:space="preserve">INSERT INTO SC_SystemeProduits(RefDimension,NomSysteme,typePresta,ligne,formule,cte1,DateModif) values (null,'EXUTOIRE_REJET','MOC',15,'EXUT_FCE_CLAPET+EXUT_FCE_GRILLE',null,now());
</v>
      </c>
      <c r="Y44" s="226"/>
      <c r="Z44" s="226"/>
      <c r="AB44" s="226"/>
      <c r="AC44" s="226"/>
      <c r="AE44" s="226"/>
      <c r="AF44" s="226"/>
      <c r="AH44" s="226"/>
      <c r="AI44" s="226"/>
      <c r="AK44" s="226"/>
      <c r="AL44" s="226"/>
      <c r="AN44" s="226"/>
      <c r="AO44" s="226"/>
      <c r="AQ44" s="226"/>
      <c r="AR44" s="226"/>
      <c r="AT44" s="226"/>
      <c r="AU44" s="226"/>
      <c r="AW44" s="226"/>
      <c r="AX44" s="226"/>
      <c r="AZ44" s="226"/>
      <c r="BA44" s="226"/>
      <c r="BC44" s="226"/>
      <c r="BD44" s="226"/>
      <c r="BF44" s="226"/>
      <c r="BG44" s="226"/>
      <c r="BI44" s="226"/>
      <c r="BJ44" s="226"/>
      <c r="BL44" s="226"/>
      <c r="BM44" s="226"/>
    </row>
    <row r="45" spans="1:65" s="223" customFormat="1" x14ac:dyDescent="0.25">
      <c r="A45" s="225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23" t="s">
        <v>298</v>
      </c>
      <c r="C45" s="223" t="s">
        <v>1568</v>
      </c>
      <c r="D45" s="223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26"/>
      <c r="H45" s="226"/>
      <c r="J45" s="226"/>
      <c r="L45" s="226"/>
      <c r="N45" s="226" t="s">
        <v>1559</v>
      </c>
      <c r="O45" s="223" t="str">
        <f t="shared" si="10"/>
        <v/>
      </c>
      <c r="P45" s="223" t="str">
        <f t="shared" si="11"/>
        <v/>
      </c>
      <c r="Q45" s="223" t="str">
        <f t="shared" si="12"/>
        <v/>
      </c>
      <c r="R45" s="223" t="str">
        <f t="shared" si="13"/>
        <v/>
      </c>
      <c r="S45" s="223" t="str">
        <f t="shared" si="14"/>
        <v/>
      </c>
      <c r="T45" s="223" t="str">
        <f t="shared" si="15"/>
        <v/>
      </c>
      <c r="U45" s="223" t="str">
        <f t="shared" si="16"/>
        <v/>
      </c>
      <c r="V45" s="223" t="str">
        <f t="shared" si="17"/>
        <v/>
      </c>
      <c r="W45" s="223" t="str">
        <f t="shared" si="18"/>
        <v xml:space="preserve">INSERT INTO SC_SystemeProduits(RefDimension,NomSysteme,typePresta,ligne,formule,cte1,DateModif) values (null,'EXUTOIRE_REJET','MOC',59,'REGARD_DE_COLLECTE',null,now());
</v>
      </c>
      <c r="Y45" s="226"/>
      <c r="Z45" s="226"/>
      <c r="AB45" s="226"/>
      <c r="AC45" s="226"/>
      <c r="AE45" s="226"/>
      <c r="AF45" s="226"/>
      <c r="AH45" s="226"/>
      <c r="AI45" s="226"/>
      <c r="AK45" s="226"/>
      <c r="AL45" s="226"/>
      <c r="AN45" s="226"/>
      <c r="AO45" s="226"/>
      <c r="AQ45" s="226"/>
      <c r="AR45" s="226"/>
      <c r="AT45" s="226"/>
      <c r="AU45" s="226"/>
      <c r="AW45" s="226"/>
      <c r="AX45" s="226"/>
      <c r="AZ45" s="226"/>
      <c r="BA45" s="226"/>
      <c r="BC45" s="226"/>
      <c r="BD45" s="226"/>
      <c r="BF45" s="226"/>
      <c r="BG45" s="226"/>
      <c r="BI45" s="226"/>
      <c r="BJ45" s="226"/>
      <c r="BL45" s="226"/>
      <c r="BM45" s="226"/>
    </row>
    <row r="46" spans="1:65" s="223" customFormat="1" x14ac:dyDescent="0.25">
      <c r="A46" s="225"/>
      <c r="F46" s="226"/>
      <c r="H46" s="226"/>
      <c r="J46" s="226"/>
      <c r="L46" s="226"/>
      <c r="N46" s="226"/>
      <c r="O46" s="223" t="str">
        <f t="shared" si="1"/>
        <v/>
      </c>
      <c r="P46" s="226"/>
      <c r="Q46" s="226"/>
      <c r="S46" s="226"/>
      <c r="T46" s="226"/>
      <c r="V46" s="226"/>
      <c r="W46" s="226"/>
      <c r="Y46" s="226"/>
      <c r="Z46" s="226"/>
      <c r="AB46" s="226"/>
      <c r="AC46" s="226"/>
      <c r="AE46" s="226"/>
      <c r="AF46" s="226"/>
      <c r="AH46" s="226"/>
      <c r="AI46" s="226"/>
      <c r="AK46" s="226"/>
      <c r="AL46" s="226"/>
      <c r="AN46" s="226"/>
      <c r="AO46" s="226"/>
      <c r="AQ46" s="226"/>
      <c r="AR46" s="226"/>
      <c r="AT46" s="226"/>
      <c r="AU46" s="226"/>
      <c r="AW46" s="226"/>
      <c r="AX46" s="226"/>
      <c r="AZ46" s="226"/>
      <c r="BA46" s="226"/>
      <c r="BC46" s="226"/>
      <c r="BD46" s="226"/>
      <c r="BF46" s="226"/>
      <c r="BG46" s="226"/>
      <c r="BI46" s="226"/>
      <c r="BJ46" s="226"/>
      <c r="BL46" s="226"/>
      <c r="BM46" s="226"/>
    </row>
    <row r="47" spans="1:65" s="223" customFormat="1" x14ac:dyDescent="0.25">
      <c r="A47" s="225"/>
      <c r="F47" s="226"/>
      <c r="H47" s="226"/>
      <c r="J47" s="226"/>
      <c r="L47" s="226"/>
      <c r="N47" s="226"/>
      <c r="O47" s="223" t="str">
        <f t="shared" si="1"/>
        <v/>
      </c>
      <c r="P47" s="226"/>
      <c r="Q47" s="226"/>
      <c r="S47" s="226"/>
      <c r="T47" s="226"/>
      <c r="V47" s="226"/>
      <c r="W47" s="226"/>
      <c r="Y47" s="226"/>
      <c r="Z47" s="226"/>
      <c r="AB47" s="226"/>
      <c r="AC47" s="226"/>
      <c r="AE47" s="226"/>
      <c r="AF47" s="226"/>
      <c r="AH47" s="226"/>
      <c r="AI47" s="226"/>
      <c r="AK47" s="226"/>
      <c r="AL47" s="226"/>
      <c r="AN47" s="226"/>
      <c r="AO47" s="226"/>
      <c r="AQ47" s="226"/>
      <c r="AR47" s="226"/>
      <c r="AT47" s="226"/>
      <c r="AU47" s="226"/>
      <c r="AW47" s="226"/>
      <c r="AX47" s="226"/>
      <c r="AZ47" s="226"/>
      <c r="BA47" s="226"/>
      <c r="BC47" s="226"/>
      <c r="BD47" s="226"/>
      <c r="BF47" s="226"/>
      <c r="BG47" s="226"/>
      <c r="BI47" s="226"/>
      <c r="BJ47" s="226"/>
      <c r="BL47" s="226"/>
      <c r="BM47" s="226"/>
    </row>
    <row r="48" spans="1:65" s="223" customFormat="1" x14ac:dyDescent="0.25">
      <c r="A48" s="225"/>
      <c r="F48" s="226"/>
      <c r="H48" s="226"/>
      <c r="J48" s="226"/>
      <c r="L48" s="226"/>
      <c r="N48" s="226"/>
      <c r="O48" s="223" t="str">
        <f t="shared" si="1"/>
        <v/>
      </c>
      <c r="P48" s="226"/>
      <c r="Q48" s="226"/>
      <c r="S48" s="226"/>
      <c r="T48" s="226"/>
      <c r="V48" s="226"/>
      <c r="W48" s="226"/>
      <c r="Y48" s="226"/>
      <c r="Z48" s="226"/>
      <c r="AB48" s="226"/>
      <c r="AC48" s="226"/>
      <c r="AE48" s="226"/>
      <c r="AF48" s="226"/>
      <c r="AH48" s="226"/>
      <c r="AI48" s="226"/>
      <c r="AK48" s="226"/>
      <c r="AL48" s="226"/>
      <c r="AN48" s="226"/>
      <c r="AO48" s="226"/>
      <c r="AQ48" s="226"/>
      <c r="AR48" s="226"/>
      <c r="AT48" s="226"/>
      <c r="AU48" s="226"/>
      <c r="AW48" s="226"/>
      <c r="AX48" s="226"/>
      <c r="AZ48" s="226"/>
      <c r="BA48" s="226"/>
      <c r="BC48" s="226"/>
      <c r="BD48" s="226"/>
      <c r="BF48" s="226"/>
      <c r="BG48" s="226"/>
      <c r="BI48" s="226"/>
      <c r="BJ48" s="226"/>
      <c r="BL48" s="226"/>
      <c r="BM48" s="226"/>
    </row>
    <row r="49" spans="1:65" s="223" customFormat="1" x14ac:dyDescent="0.25">
      <c r="A49" s="225"/>
      <c r="F49" s="226"/>
      <c r="H49" s="226"/>
      <c r="J49" s="226"/>
      <c r="L49" s="226"/>
      <c r="N49" s="226"/>
      <c r="O49" s="223" t="str">
        <f t="shared" si="1"/>
        <v/>
      </c>
      <c r="P49" s="226"/>
      <c r="Q49" s="226"/>
      <c r="S49" s="226"/>
      <c r="T49" s="226"/>
      <c r="V49" s="226"/>
      <c r="W49" s="226"/>
      <c r="Y49" s="226"/>
      <c r="Z49" s="226"/>
      <c r="AB49" s="226"/>
      <c r="AC49" s="226"/>
      <c r="AE49" s="226"/>
      <c r="AF49" s="226"/>
      <c r="AH49" s="226"/>
      <c r="AI49" s="226"/>
      <c r="AK49" s="226"/>
      <c r="AL49" s="226"/>
      <c r="AN49" s="226"/>
      <c r="AO49" s="226"/>
      <c r="AQ49" s="226"/>
      <c r="AR49" s="226"/>
      <c r="AT49" s="226"/>
      <c r="AU49" s="226"/>
      <c r="AW49" s="226"/>
      <c r="AX49" s="226"/>
      <c r="AZ49" s="226"/>
      <c r="BA49" s="226"/>
      <c r="BC49" s="226"/>
      <c r="BD49" s="226"/>
      <c r="BF49" s="226"/>
      <c r="BG49" s="226"/>
      <c r="BI49" s="226"/>
      <c r="BJ49" s="226"/>
      <c r="BL49" s="226"/>
      <c r="BM49" s="226"/>
    </row>
    <row r="50" spans="1:65" s="223" customFormat="1" x14ac:dyDescent="0.25">
      <c r="A50" s="225"/>
      <c r="F50" s="226"/>
      <c r="H50" s="226"/>
      <c r="J50" s="226"/>
      <c r="L50" s="226"/>
      <c r="N50" s="226"/>
      <c r="O50" s="223" t="str">
        <f t="shared" si="1"/>
        <v/>
      </c>
      <c r="P50" s="226"/>
      <c r="Q50" s="226"/>
      <c r="S50" s="226"/>
      <c r="T50" s="226"/>
      <c r="V50" s="226"/>
      <c r="W50" s="226"/>
      <c r="Y50" s="226"/>
      <c r="Z50" s="226"/>
      <c r="AB50" s="226"/>
      <c r="AC50" s="226"/>
      <c r="AE50" s="226"/>
      <c r="AF50" s="226"/>
      <c r="AH50" s="226"/>
      <c r="AI50" s="226"/>
      <c r="AK50" s="226"/>
      <c r="AL50" s="226"/>
      <c r="AN50" s="226"/>
      <c r="AO50" s="226"/>
      <c r="AQ50" s="226"/>
      <c r="AR50" s="226"/>
      <c r="AT50" s="226"/>
      <c r="AU50" s="226"/>
      <c r="AW50" s="226"/>
      <c r="AX50" s="226"/>
      <c r="AZ50" s="226"/>
      <c r="BA50" s="226"/>
      <c r="BC50" s="226"/>
      <c r="BD50" s="226"/>
      <c r="BF50" s="226"/>
      <c r="BG50" s="226"/>
      <c r="BI50" s="226"/>
      <c r="BJ50" s="226"/>
      <c r="BL50" s="226"/>
      <c r="BM50" s="226"/>
    </row>
    <row r="51" spans="1:65" s="223" customFormat="1" x14ac:dyDescent="0.25">
      <c r="A51" s="225"/>
      <c r="F51" s="226"/>
      <c r="H51" s="226"/>
      <c r="J51" s="226"/>
      <c r="L51" s="226"/>
      <c r="N51" s="226"/>
      <c r="O51" s="223" t="str">
        <f t="shared" si="1"/>
        <v/>
      </c>
      <c r="P51" s="226"/>
      <c r="Q51" s="226"/>
      <c r="S51" s="226"/>
      <c r="T51" s="226"/>
      <c r="V51" s="226"/>
      <c r="W51" s="226"/>
      <c r="Y51" s="226"/>
      <c r="Z51" s="226"/>
      <c r="AB51" s="226"/>
      <c r="AC51" s="226"/>
      <c r="AE51" s="226"/>
      <c r="AF51" s="226"/>
      <c r="AH51" s="226"/>
      <c r="AI51" s="226"/>
      <c r="AK51" s="226"/>
      <c r="AL51" s="226"/>
      <c r="AN51" s="226"/>
      <c r="AO51" s="226"/>
      <c r="AQ51" s="226"/>
      <c r="AR51" s="226"/>
      <c r="AT51" s="226"/>
      <c r="AU51" s="226"/>
      <c r="AW51" s="226"/>
      <c r="AX51" s="226"/>
      <c r="AZ51" s="226"/>
      <c r="BA51" s="226"/>
      <c r="BC51" s="226"/>
      <c r="BD51" s="226"/>
      <c r="BF51" s="226"/>
      <c r="BG51" s="226"/>
      <c r="BI51" s="226"/>
      <c r="BJ51" s="226"/>
      <c r="BL51" s="226"/>
      <c r="BM51" s="226"/>
    </row>
    <row r="52" spans="1:65" s="223" customFormat="1" x14ac:dyDescent="0.25">
      <c r="A52" s="225"/>
      <c r="F52" s="226"/>
      <c r="H52" s="226"/>
      <c r="J52" s="226"/>
      <c r="L52" s="226"/>
      <c r="N52" s="226"/>
      <c r="O52" s="223" t="str">
        <f t="shared" si="1"/>
        <v/>
      </c>
      <c r="P52" s="226"/>
      <c r="Q52" s="226"/>
      <c r="S52" s="226"/>
      <c r="T52" s="226"/>
      <c r="V52" s="226"/>
      <c r="W52" s="226"/>
      <c r="Y52" s="226"/>
      <c r="Z52" s="226"/>
      <c r="AB52" s="226"/>
      <c r="AC52" s="226"/>
      <c r="AE52" s="226"/>
      <c r="AF52" s="226"/>
      <c r="AH52" s="226"/>
      <c r="AI52" s="226"/>
      <c r="AK52" s="226"/>
      <c r="AL52" s="226"/>
      <c r="AN52" s="226"/>
      <c r="AO52" s="226"/>
      <c r="AQ52" s="226"/>
      <c r="AR52" s="226"/>
      <c r="AT52" s="226"/>
      <c r="AU52" s="226"/>
      <c r="AW52" s="226"/>
      <c r="AX52" s="226"/>
      <c r="AZ52" s="226"/>
      <c r="BA52" s="226"/>
      <c r="BC52" s="226"/>
      <c r="BD52" s="226"/>
      <c r="BF52" s="226"/>
      <c r="BG52" s="226"/>
      <c r="BI52" s="226"/>
      <c r="BJ52" s="226"/>
      <c r="BL52" s="226"/>
      <c r="BM52" s="226"/>
    </row>
    <row r="53" spans="1:65" s="223" customFormat="1" x14ac:dyDescent="0.25">
      <c r="A53" s="225"/>
      <c r="F53" s="226"/>
      <c r="H53" s="226"/>
      <c r="J53" s="226"/>
      <c r="L53" s="226"/>
      <c r="N53" s="226"/>
      <c r="O53" s="223" t="str">
        <f t="shared" si="1"/>
        <v/>
      </c>
      <c r="P53" s="226"/>
      <c r="Q53" s="226"/>
      <c r="S53" s="226"/>
      <c r="T53" s="226"/>
      <c r="V53" s="226"/>
      <c r="W53" s="226"/>
      <c r="Y53" s="226"/>
      <c r="Z53" s="226"/>
      <c r="AB53" s="226"/>
      <c r="AC53" s="226"/>
      <c r="AE53" s="226"/>
      <c r="AF53" s="226"/>
      <c r="AH53" s="226"/>
      <c r="AI53" s="226"/>
      <c r="AK53" s="226"/>
      <c r="AL53" s="226"/>
      <c r="AN53" s="226"/>
      <c r="AO53" s="226"/>
      <c r="AQ53" s="226"/>
      <c r="AR53" s="226"/>
      <c r="AT53" s="226"/>
      <c r="AU53" s="226"/>
      <c r="AW53" s="226"/>
      <c r="AX53" s="226"/>
      <c r="AZ53" s="226"/>
      <c r="BA53" s="226"/>
      <c r="BC53" s="226"/>
      <c r="BD53" s="226"/>
      <c r="BF53" s="226"/>
      <c r="BG53" s="226"/>
      <c r="BI53" s="226"/>
      <c r="BJ53" s="226"/>
      <c r="BL53" s="226"/>
      <c r="BM53" s="226"/>
    </row>
    <row r="54" spans="1:65" s="223" customFormat="1" x14ac:dyDescent="0.25">
      <c r="A54" s="225"/>
      <c r="F54" s="226"/>
      <c r="H54" s="226"/>
      <c r="J54" s="226"/>
      <c r="L54" s="226"/>
      <c r="N54" s="226"/>
      <c r="O54" s="223" t="str">
        <f t="shared" si="1"/>
        <v/>
      </c>
      <c r="P54" s="226"/>
      <c r="Q54" s="226"/>
      <c r="S54" s="226"/>
      <c r="T54" s="226"/>
      <c r="V54" s="226"/>
      <c r="W54" s="226"/>
      <c r="Y54" s="226"/>
      <c r="Z54" s="226"/>
      <c r="AB54" s="226"/>
      <c r="AC54" s="226"/>
      <c r="AE54" s="226"/>
      <c r="AF54" s="226"/>
      <c r="AH54" s="226"/>
      <c r="AI54" s="226"/>
      <c r="AK54" s="226"/>
      <c r="AL54" s="226"/>
      <c r="AN54" s="226"/>
      <c r="AO54" s="226"/>
      <c r="AQ54" s="226"/>
      <c r="AR54" s="226"/>
      <c r="AT54" s="226"/>
      <c r="AU54" s="226"/>
      <c r="AW54" s="226"/>
      <c r="AX54" s="226"/>
      <c r="AZ54" s="226"/>
      <c r="BA54" s="226"/>
      <c r="BC54" s="226"/>
      <c r="BD54" s="226"/>
      <c r="BF54" s="226"/>
      <c r="BG54" s="226"/>
      <c r="BI54" s="226"/>
      <c r="BJ54" s="226"/>
      <c r="BL54" s="226"/>
      <c r="BM54" s="226"/>
    </row>
    <row r="55" spans="1:65" s="223" customFormat="1" x14ac:dyDescent="0.25">
      <c r="A55" s="225"/>
      <c r="F55" s="226"/>
      <c r="H55" s="226"/>
      <c r="J55" s="226"/>
      <c r="L55" s="226"/>
      <c r="N55" s="226"/>
      <c r="O55" s="223" t="str">
        <f t="shared" si="1"/>
        <v/>
      </c>
      <c r="P55" s="226"/>
      <c r="Q55" s="226"/>
      <c r="S55" s="226"/>
      <c r="T55" s="226"/>
      <c r="V55" s="226"/>
      <c r="W55" s="226"/>
      <c r="Y55" s="226"/>
      <c r="Z55" s="226"/>
      <c r="AB55" s="226"/>
      <c r="AC55" s="226"/>
      <c r="AE55" s="226"/>
      <c r="AF55" s="226"/>
      <c r="AH55" s="226"/>
      <c r="AI55" s="226"/>
      <c r="AK55" s="226"/>
      <c r="AL55" s="226"/>
      <c r="AN55" s="226"/>
      <c r="AO55" s="226"/>
      <c r="AQ55" s="226"/>
      <c r="AR55" s="226"/>
      <c r="AT55" s="226"/>
      <c r="AU55" s="226"/>
      <c r="AW55" s="226"/>
      <c r="AX55" s="226"/>
      <c r="AZ55" s="226"/>
      <c r="BA55" s="226"/>
      <c r="BC55" s="226"/>
      <c r="BD55" s="226"/>
      <c r="BF55" s="226"/>
      <c r="BG55" s="226"/>
      <c r="BI55" s="226"/>
      <c r="BJ55" s="226"/>
      <c r="BL55" s="226"/>
      <c r="BM55" s="226"/>
    </row>
    <row r="56" spans="1:65" s="223" customFormat="1" x14ac:dyDescent="0.25">
      <c r="A56" s="225"/>
      <c r="F56" s="226"/>
      <c r="H56" s="226"/>
      <c r="J56" s="226"/>
      <c r="L56" s="226"/>
      <c r="N56" s="226"/>
      <c r="O56" s="223" t="str">
        <f t="shared" si="1"/>
        <v/>
      </c>
      <c r="P56" s="226"/>
      <c r="Q56" s="226"/>
      <c r="S56" s="226"/>
      <c r="T56" s="226"/>
      <c r="V56" s="226"/>
      <c r="W56" s="226"/>
      <c r="Y56" s="226"/>
      <c r="Z56" s="226"/>
      <c r="AB56" s="226"/>
      <c r="AC56" s="226"/>
      <c r="AE56" s="226"/>
      <c r="AF56" s="226"/>
      <c r="AH56" s="226"/>
      <c r="AI56" s="226"/>
      <c r="AK56" s="226"/>
      <c r="AL56" s="226"/>
      <c r="AN56" s="226"/>
      <c r="AO56" s="226"/>
      <c r="AQ56" s="226"/>
      <c r="AR56" s="226"/>
      <c r="AT56" s="226"/>
      <c r="AU56" s="226"/>
      <c r="AW56" s="226"/>
      <c r="AX56" s="226"/>
      <c r="AZ56" s="226"/>
      <c r="BA56" s="226"/>
      <c r="BC56" s="226"/>
      <c r="BD56" s="226"/>
      <c r="BF56" s="226"/>
      <c r="BG56" s="226"/>
      <c r="BI56" s="226"/>
      <c r="BJ56" s="226"/>
      <c r="BL56" s="226"/>
      <c r="BM56" s="226"/>
    </row>
    <row r="57" spans="1:65" x14ac:dyDescent="0.25">
      <c r="O57" s="223" t="str">
        <f t="shared" si="1"/>
        <v/>
      </c>
    </row>
    <row r="58" spans="1:65" x14ac:dyDescent="0.25">
      <c r="O58" s="223" t="str">
        <f t="shared" si="1"/>
        <v/>
      </c>
    </row>
    <row r="59" spans="1:65" x14ac:dyDescent="0.25">
      <c r="O59" s="223" t="str">
        <f t="shared" si="1"/>
        <v/>
      </c>
    </row>
    <row r="60" spans="1:65" x14ac:dyDescent="0.25">
      <c r="O60" s="223" t="str">
        <f t="shared" si="1"/>
        <v/>
      </c>
    </row>
    <row r="61" spans="1:65" x14ac:dyDescent="0.25">
      <c r="O61" s="223" t="str">
        <f t="shared" si="1"/>
        <v/>
      </c>
    </row>
    <row r="62" spans="1:65" x14ac:dyDescent="0.25">
      <c r="O62" s="223" t="str">
        <f t="shared" si="1"/>
        <v/>
      </c>
    </row>
    <row r="63" spans="1:65" x14ac:dyDescent="0.25">
      <c r="O63" s="223" t="str">
        <f t="shared" si="1"/>
        <v/>
      </c>
    </row>
    <row r="64" spans="1:65" x14ac:dyDescent="0.25">
      <c r="O64" s="223" t="str">
        <f t="shared" si="1"/>
        <v/>
      </c>
    </row>
    <row r="65" spans="15:15" x14ac:dyDescent="0.25">
      <c r="O65" s="223" t="str">
        <f t="shared" si="1"/>
        <v/>
      </c>
    </row>
    <row r="66" spans="15:15" x14ac:dyDescent="0.25">
      <c r="O66" s="223" t="str">
        <f t="shared" si="1"/>
        <v/>
      </c>
    </row>
    <row r="67" spans="15:15" x14ac:dyDescent="0.25">
      <c r="O67" s="223" t="str">
        <f t="shared" si="1"/>
        <v/>
      </c>
    </row>
    <row r="68" spans="15:15" x14ac:dyDescent="0.25">
      <c r="O68" s="223" t="str">
        <f t="shared" si="1"/>
        <v/>
      </c>
    </row>
    <row r="69" spans="15:15" x14ac:dyDescent="0.25">
      <c r="O69" s="223" t="str">
        <f t="shared" si="1"/>
        <v/>
      </c>
    </row>
    <row r="70" spans="15:15" x14ac:dyDescent="0.25">
      <c r="O70" s="223" t="str">
        <f t="shared" ref="O70:O103" si="19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25">
      <c r="O71" s="223" t="str">
        <f t="shared" si="19"/>
        <v/>
      </c>
    </row>
    <row r="72" spans="15:15" x14ac:dyDescent="0.25">
      <c r="O72" s="223" t="str">
        <f t="shared" si="19"/>
        <v/>
      </c>
    </row>
    <row r="73" spans="15:15" x14ac:dyDescent="0.25">
      <c r="O73" s="223" t="str">
        <f t="shared" si="19"/>
        <v/>
      </c>
    </row>
    <row r="74" spans="15:15" x14ac:dyDescent="0.25">
      <c r="O74" s="223" t="str">
        <f t="shared" si="19"/>
        <v/>
      </c>
    </row>
    <row r="75" spans="15:15" x14ac:dyDescent="0.25">
      <c r="O75" s="223" t="str">
        <f t="shared" si="19"/>
        <v/>
      </c>
    </row>
    <row r="76" spans="15:15" x14ac:dyDescent="0.25">
      <c r="O76" s="223" t="str">
        <f t="shared" si="19"/>
        <v/>
      </c>
    </row>
    <row r="77" spans="15:15" x14ac:dyDescent="0.25">
      <c r="O77" s="223" t="str">
        <f t="shared" si="19"/>
        <v/>
      </c>
    </row>
    <row r="78" spans="15:15" x14ac:dyDescent="0.25">
      <c r="O78" s="223" t="str">
        <f t="shared" si="19"/>
        <v/>
      </c>
    </row>
    <row r="79" spans="15:15" x14ac:dyDescent="0.25">
      <c r="O79" s="223" t="str">
        <f t="shared" si="19"/>
        <v/>
      </c>
    </row>
    <row r="80" spans="15:15" x14ac:dyDescent="0.25">
      <c r="O80" s="223" t="str">
        <f t="shared" si="19"/>
        <v/>
      </c>
    </row>
    <row r="81" spans="15:15" x14ac:dyDescent="0.25">
      <c r="O81" s="223" t="str">
        <f t="shared" si="19"/>
        <v/>
      </c>
    </row>
    <row r="82" spans="15:15" x14ac:dyDescent="0.25">
      <c r="O82" s="223" t="str">
        <f t="shared" si="19"/>
        <v/>
      </c>
    </row>
    <row r="83" spans="15:15" x14ac:dyDescent="0.25">
      <c r="O83" s="223" t="str">
        <f t="shared" si="19"/>
        <v/>
      </c>
    </row>
    <row r="84" spans="15:15" x14ac:dyDescent="0.25">
      <c r="O84" s="223" t="str">
        <f t="shared" si="19"/>
        <v/>
      </c>
    </row>
    <row r="85" spans="15:15" x14ac:dyDescent="0.25">
      <c r="O85" s="223" t="str">
        <f t="shared" si="19"/>
        <v/>
      </c>
    </row>
    <row r="86" spans="15:15" x14ac:dyDescent="0.25">
      <c r="O86" s="223" t="str">
        <f t="shared" si="19"/>
        <v/>
      </c>
    </row>
    <row r="87" spans="15:15" x14ac:dyDescent="0.25">
      <c r="O87" s="223" t="str">
        <f t="shared" si="19"/>
        <v/>
      </c>
    </row>
    <row r="88" spans="15:15" x14ac:dyDescent="0.25">
      <c r="O88" s="223" t="str">
        <f t="shared" si="19"/>
        <v/>
      </c>
    </row>
    <row r="89" spans="15:15" x14ac:dyDescent="0.25">
      <c r="O89" s="223" t="str">
        <f t="shared" si="19"/>
        <v/>
      </c>
    </row>
    <row r="90" spans="15:15" x14ac:dyDescent="0.25">
      <c r="O90" s="223" t="str">
        <f t="shared" si="19"/>
        <v/>
      </c>
    </row>
    <row r="91" spans="15:15" x14ac:dyDescent="0.25">
      <c r="O91" s="223" t="str">
        <f t="shared" si="19"/>
        <v/>
      </c>
    </row>
    <row r="92" spans="15:15" x14ac:dyDescent="0.25">
      <c r="O92" s="223" t="str">
        <f t="shared" si="19"/>
        <v/>
      </c>
    </row>
    <row r="93" spans="15:15" x14ac:dyDescent="0.25">
      <c r="O93" s="223" t="str">
        <f t="shared" si="19"/>
        <v/>
      </c>
    </row>
    <row r="94" spans="15:15" x14ac:dyDescent="0.25">
      <c r="O94" s="223" t="str">
        <f t="shared" si="19"/>
        <v/>
      </c>
    </row>
    <row r="95" spans="15:15" x14ac:dyDescent="0.25">
      <c r="O95" s="223" t="str">
        <f t="shared" si="19"/>
        <v/>
      </c>
    </row>
    <row r="96" spans="15:15" x14ac:dyDescent="0.25">
      <c r="O96" s="223" t="str">
        <f t="shared" si="19"/>
        <v/>
      </c>
    </row>
    <row r="97" spans="15:15" x14ac:dyDescent="0.25">
      <c r="O97" s="223" t="str">
        <f t="shared" si="19"/>
        <v/>
      </c>
    </row>
    <row r="98" spans="15:15" x14ac:dyDescent="0.25">
      <c r="O98" s="223" t="str">
        <f t="shared" si="19"/>
        <v/>
      </c>
    </row>
    <row r="99" spans="15:15" x14ac:dyDescent="0.25">
      <c r="O99" s="223" t="str">
        <f t="shared" si="19"/>
        <v/>
      </c>
    </row>
    <row r="100" spans="15:15" x14ac:dyDescent="0.25">
      <c r="O100" s="223" t="str">
        <f t="shared" si="19"/>
        <v/>
      </c>
    </row>
    <row r="101" spans="15:15" x14ac:dyDescent="0.25">
      <c r="O101" s="223" t="str">
        <f t="shared" si="19"/>
        <v/>
      </c>
    </row>
    <row r="102" spans="15:15" x14ac:dyDescent="0.25">
      <c r="O102" s="223" t="str">
        <f t="shared" si="19"/>
        <v/>
      </c>
    </row>
    <row r="103" spans="15:15" x14ac:dyDescent="0.25">
      <c r="O103" s="223" t="str">
        <f t="shared" si="19"/>
        <v/>
      </c>
    </row>
  </sheetData>
  <mergeCells count="15"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O2:P2"/>
    <mergeCell ref="Q2:R2"/>
    <mergeCell ref="S2:T2"/>
    <mergeCell ref="U2:V2"/>
    <mergeCell ref="W2:X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BU132"/>
  <sheetViews>
    <sheetView topLeftCell="A88" zoomScaleNormal="100" workbookViewId="0">
      <selection activeCell="V3" activeCellId="1" sqref="S1:T1048576 U1:V1048576"/>
    </sheetView>
  </sheetViews>
  <sheetFormatPr baseColWidth="10" defaultColWidth="11.42578125" defaultRowHeight="15" x14ac:dyDescent="0.25"/>
  <cols>
    <col min="1" max="1" width="11.42578125" style="232"/>
    <col min="2" max="2" width="11.42578125" style="233"/>
    <col min="3" max="3" width="77.7109375" style="243" customWidth="1"/>
    <col min="4" max="4" width="20.28515625" style="233" customWidth="1"/>
    <col min="5" max="5" width="8.85546875" style="233" bestFit="1" customWidth="1"/>
    <col min="6" max="6" width="2.7109375" style="244" customWidth="1"/>
    <col min="7" max="7" width="2.7109375" style="233" customWidth="1"/>
    <col min="8" max="8" width="2.7109375" style="244" customWidth="1"/>
    <col min="9" max="9" width="2.7109375" style="233" customWidth="1"/>
    <col min="10" max="10" width="2.7109375" style="244" customWidth="1"/>
    <col min="11" max="11" width="2.7109375" style="233" customWidth="1"/>
    <col min="12" max="12" width="2.7109375" style="244" customWidth="1"/>
    <col min="13" max="13" width="2.7109375" style="233" customWidth="1"/>
    <col min="14" max="14" width="2.7109375" style="244" customWidth="1"/>
    <col min="15" max="15" width="2.7109375" style="233" customWidth="1"/>
    <col min="16" max="16" width="2.7109375" style="244" customWidth="1"/>
    <col min="17" max="17" width="4.7109375" style="233" customWidth="1"/>
    <col min="18" max="18" width="4.7109375" style="244" customWidth="1"/>
    <col min="19" max="19" width="4.7109375" style="233" customWidth="1"/>
    <col min="20" max="20" width="17.85546875" style="244" customWidth="1"/>
    <col min="21" max="21" width="8.85546875" style="233" bestFit="1" customWidth="1"/>
    <col min="22" max="22" width="20.28515625" style="244" customWidth="1"/>
    <col min="23" max="16384" width="11.42578125" style="233"/>
  </cols>
  <sheetData>
    <row r="1" spans="1:73" s="223" customFormat="1" ht="18.75" x14ac:dyDescent="0.25">
      <c r="A1" s="225"/>
      <c r="E1" s="295" t="s">
        <v>1993</v>
      </c>
      <c r="F1" s="296"/>
      <c r="G1" s="295" t="s">
        <v>2001</v>
      </c>
      <c r="H1" s="296"/>
      <c r="I1" s="297" t="s">
        <v>2000</v>
      </c>
      <c r="J1" s="297"/>
      <c r="K1" s="297" t="s">
        <v>1999</v>
      </c>
      <c r="L1" s="297"/>
      <c r="M1" s="295" t="s">
        <v>1998</v>
      </c>
      <c r="N1" s="296"/>
      <c r="O1" s="296" t="s">
        <v>1994</v>
      </c>
      <c r="P1" s="296"/>
      <c r="Q1" s="297" t="s">
        <v>1995</v>
      </c>
      <c r="R1" s="297"/>
      <c r="S1" s="296" t="s">
        <v>1996</v>
      </c>
      <c r="T1" s="296"/>
      <c r="U1" s="296" t="s">
        <v>1997</v>
      </c>
      <c r="V1" s="296"/>
      <c r="W1" s="223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26"/>
      <c r="Y1" s="226"/>
      <c r="AA1" s="226"/>
      <c r="AB1" s="226"/>
      <c r="AD1" s="226"/>
      <c r="AE1" s="226"/>
      <c r="AG1" s="226"/>
      <c r="AH1" s="226"/>
      <c r="AJ1" s="226"/>
      <c r="AK1" s="226"/>
      <c r="AM1" s="226"/>
      <c r="AN1" s="226"/>
      <c r="AP1" s="226"/>
      <c r="AQ1" s="226"/>
      <c r="AS1" s="226"/>
      <c r="AT1" s="226"/>
      <c r="AV1" s="226"/>
      <c r="AW1" s="226"/>
      <c r="AY1" s="226"/>
      <c r="AZ1" s="226"/>
      <c r="BB1" s="226"/>
      <c r="BC1" s="226"/>
      <c r="BE1" s="226"/>
      <c r="BF1" s="226"/>
      <c r="BH1" s="226"/>
      <c r="BI1" s="226"/>
      <c r="BK1" s="226"/>
      <c r="BL1" s="226"/>
      <c r="BN1" s="226"/>
      <c r="BO1" s="226"/>
      <c r="BQ1" s="226"/>
      <c r="BR1" s="226"/>
      <c r="BT1" s="226"/>
      <c r="BU1" s="226"/>
    </row>
    <row r="2" spans="1:73" s="223" customFormat="1" ht="18.75" x14ac:dyDescent="0.25">
      <c r="A2" s="225"/>
      <c r="E2" s="298" t="s">
        <v>1961</v>
      </c>
      <c r="F2" s="298"/>
      <c r="G2" s="298" t="s">
        <v>1962</v>
      </c>
      <c r="H2" s="298"/>
      <c r="I2" s="298" t="s">
        <v>1963</v>
      </c>
      <c r="J2" s="298"/>
      <c r="K2" s="298" t="s">
        <v>1964</v>
      </c>
      <c r="L2" s="298"/>
      <c r="M2" s="299" t="s">
        <v>1965</v>
      </c>
      <c r="N2" s="299"/>
      <c r="O2" s="298" t="s">
        <v>1966</v>
      </c>
      <c r="P2" s="298"/>
      <c r="Q2" s="298" t="s">
        <v>1967</v>
      </c>
      <c r="R2" s="298"/>
      <c r="S2" s="298" t="s">
        <v>1968</v>
      </c>
      <c r="T2" s="298"/>
      <c r="U2" s="298" t="s">
        <v>1969</v>
      </c>
      <c r="V2" s="298"/>
      <c r="W2" s="295" t="s">
        <v>1993</v>
      </c>
      <c r="X2" s="296"/>
      <c r="Y2" s="295" t="s">
        <v>2001</v>
      </c>
      <c r="Z2" s="296"/>
      <c r="AA2" s="297" t="s">
        <v>2000</v>
      </c>
      <c r="AB2" s="297"/>
      <c r="AC2" s="297" t="s">
        <v>1999</v>
      </c>
      <c r="AD2" s="297"/>
      <c r="AE2" s="295" t="s">
        <v>1998</v>
      </c>
      <c r="AF2" s="296"/>
      <c r="AG2" s="296" t="s">
        <v>1994</v>
      </c>
      <c r="AH2" s="296"/>
      <c r="AI2" s="297" t="s">
        <v>1995</v>
      </c>
      <c r="AJ2" s="297"/>
      <c r="AK2" s="296" t="s">
        <v>1996</v>
      </c>
      <c r="AL2" s="296"/>
      <c r="AM2" s="296" t="s">
        <v>1997</v>
      </c>
      <c r="AN2" s="296"/>
      <c r="AP2" s="226"/>
      <c r="AQ2" s="226"/>
      <c r="AS2" s="226"/>
      <c r="AT2" s="226"/>
      <c r="AV2" s="226"/>
      <c r="AW2" s="226"/>
      <c r="AY2" s="226"/>
      <c r="AZ2" s="226"/>
      <c r="BB2" s="226"/>
      <c r="BC2" s="226"/>
      <c r="BE2" s="226"/>
      <c r="BF2" s="226"/>
      <c r="BH2" s="226"/>
      <c r="BI2" s="226"/>
      <c r="BK2" s="226"/>
      <c r="BL2" s="226"/>
      <c r="BN2" s="226"/>
      <c r="BO2" s="226"/>
      <c r="BQ2" s="226"/>
      <c r="BR2" s="226"/>
      <c r="BT2" s="226"/>
      <c r="BU2" s="226"/>
    </row>
    <row r="3" spans="1:73" s="223" customFormat="1" x14ac:dyDescent="0.25">
      <c r="A3" s="225"/>
      <c r="D3" s="223" t="s">
        <v>244</v>
      </c>
      <c r="E3" s="223" t="s">
        <v>245</v>
      </c>
      <c r="F3" s="226" t="s">
        <v>623</v>
      </c>
      <c r="G3" s="223" t="s">
        <v>245</v>
      </c>
      <c r="H3" s="226" t="s">
        <v>623</v>
      </c>
      <c r="I3" s="223" t="s">
        <v>245</v>
      </c>
      <c r="J3" s="226" t="s">
        <v>623</v>
      </c>
      <c r="K3" s="223" t="s">
        <v>245</v>
      </c>
      <c r="L3" s="226" t="s">
        <v>623</v>
      </c>
      <c r="M3" s="223" t="s">
        <v>245</v>
      </c>
      <c r="N3" s="226" t="s">
        <v>623</v>
      </c>
      <c r="O3" s="223" t="s">
        <v>245</v>
      </c>
      <c r="P3" s="226" t="s">
        <v>623</v>
      </c>
      <c r="Q3" s="223" t="s">
        <v>245</v>
      </c>
      <c r="R3" s="226" t="s">
        <v>623</v>
      </c>
      <c r="S3" s="223" t="s">
        <v>245</v>
      </c>
      <c r="T3" s="226" t="s">
        <v>623</v>
      </c>
      <c r="U3" s="223" t="s">
        <v>245</v>
      </c>
      <c r="V3" s="226" t="s">
        <v>623</v>
      </c>
      <c r="X3" s="226"/>
      <c r="Y3" s="226"/>
      <c r="AA3" s="226"/>
      <c r="AB3" s="226"/>
      <c r="AD3" s="226"/>
      <c r="AE3" s="226"/>
      <c r="AG3" s="226"/>
      <c r="AH3" s="226"/>
      <c r="AJ3" s="226"/>
      <c r="AK3" s="226"/>
      <c r="AM3" s="226"/>
      <c r="AN3" s="226"/>
      <c r="AP3" s="226"/>
      <c r="AQ3" s="226"/>
      <c r="AS3" s="226"/>
      <c r="AT3" s="226"/>
      <c r="AV3" s="226"/>
      <c r="AW3" s="226"/>
      <c r="AY3" s="226"/>
      <c r="AZ3" s="226"/>
      <c r="BB3" s="226"/>
      <c r="BC3" s="226"/>
      <c r="BE3" s="226"/>
      <c r="BF3" s="226"/>
      <c r="BH3" s="226"/>
      <c r="BI3" s="226"/>
      <c r="BK3" s="226"/>
      <c r="BL3" s="226"/>
      <c r="BN3" s="226"/>
      <c r="BO3" s="226"/>
      <c r="BQ3" s="226"/>
      <c r="BR3" s="226"/>
      <c r="BT3" s="226"/>
      <c r="BU3" s="226"/>
    </row>
    <row r="4" spans="1:73" s="249" customFormat="1" ht="156.6" customHeight="1" x14ac:dyDescent="0.25">
      <c r="A4" s="248"/>
      <c r="H4" s="251"/>
      <c r="I4" s="252"/>
      <c r="J4" s="251"/>
      <c r="W4" s="249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23" customFormat="1" x14ac:dyDescent="0.25">
      <c r="A5" s="225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23" t="s">
        <v>294</v>
      </c>
      <c r="C5" s="223" t="s">
        <v>276</v>
      </c>
      <c r="D5" s="249" t="str">
        <f>IF(B5="MATIERE",VLOOKUP($C5,[4]MATIERE!$B$2:$K$601,6,0),IF(B5="MOA",VLOOKUP($C5,[4]ATELIER!$B$2:$K$291,3,0),IF(B5="MOC",VLOOKUP($C5,[4]CHANTIER!$B$2:$K$291,3,0),IF(B5="MP",VLOOKUP($C5,[4]MINIPELLE!$B$2:$K$291,3,0),""))))</f>
        <v>t</v>
      </c>
      <c r="F5" s="226" t="s">
        <v>1970</v>
      </c>
      <c r="H5" s="226" t="s">
        <v>2002</v>
      </c>
      <c r="J5" s="226" t="s">
        <v>2015</v>
      </c>
      <c r="L5" s="226" t="s">
        <v>2009</v>
      </c>
      <c r="N5" s="226" t="s">
        <v>2016</v>
      </c>
      <c r="P5" s="226"/>
      <c r="R5" s="226" t="s">
        <v>1971</v>
      </c>
      <c r="T5" s="226" t="s">
        <v>1972</v>
      </c>
      <c r="V5" s="229"/>
      <c r="W5" s="249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49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249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49" t="str">
        <f t="shared" si="0"/>
        <v/>
      </c>
      <c r="AA5" s="249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49" t="str">
        <f t="shared" si="0"/>
        <v/>
      </c>
      <c r="AC5" s="249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49" t="str">
        <f t="shared" si="0"/>
        <v/>
      </c>
      <c r="AE5" s="249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49" t="str">
        <f t="shared" si="0"/>
        <v/>
      </c>
      <c r="AG5" s="249" t="str">
        <f t="shared" si="0"/>
        <v/>
      </c>
      <c r="AH5" s="249" t="str">
        <f t="shared" si="0"/>
        <v/>
      </c>
      <c r="AI5" s="249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49" t="str">
        <f t="shared" si="0"/>
        <v/>
      </c>
      <c r="AK5" s="249" t="str">
        <f t="shared" si="0"/>
        <v xml:space="preserve">INSERT INTO SC_SystemeProduits(RefDimension,NomSysteme,typePresta,ligne,formule,cte1,DateModif) values (null,'COLLECTE_PR1','MATIERE',374,'PR1_OK*0.25',null,now());
</v>
      </c>
      <c r="AL5" s="249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49" t="str">
        <f t="shared" si="1"/>
        <v/>
      </c>
      <c r="AN5" s="249"/>
      <c r="AO5" s="249"/>
      <c r="AP5" s="249"/>
      <c r="AQ5" s="249"/>
      <c r="AS5" s="226"/>
      <c r="AT5" s="226"/>
      <c r="AV5" s="226"/>
      <c r="AW5" s="226"/>
      <c r="AY5" s="226"/>
      <c r="AZ5" s="226"/>
      <c r="BB5" s="226"/>
      <c r="BC5" s="226"/>
      <c r="BE5" s="226"/>
      <c r="BF5" s="226"/>
      <c r="BH5" s="226"/>
      <c r="BI5" s="226"/>
      <c r="BK5" s="226"/>
      <c r="BL5" s="226"/>
      <c r="BN5" s="226"/>
      <c r="BO5" s="226"/>
      <c r="BQ5" s="226"/>
      <c r="BR5" s="226"/>
      <c r="BT5" s="226"/>
      <c r="BU5" s="226"/>
    </row>
    <row r="6" spans="1:73" s="223" customFormat="1" x14ac:dyDescent="0.25">
      <c r="A6" s="225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23" t="s">
        <v>294</v>
      </c>
      <c r="C6" s="223" t="s">
        <v>1338</v>
      </c>
      <c r="D6" s="249" t="str">
        <f>IF(B6="MATIERE",VLOOKUP($C6,[4]MATIERE!$B$2:$K$601,6,0),IF(B6="MOA",VLOOKUP($C6,[4]ATELIER!$B$2:$K$291,3,0),IF(B6="MOC",VLOOKUP($C6,[4]CHANTIER!$B$2:$K$291,3,0),IF(B6="MP",VLOOKUP($C6,[4]MINIPELLE!$B$2:$K$291,3,0),""))))</f>
        <v>pc</v>
      </c>
      <c r="F6" s="226" t="s">
        <v>1655</v>
      </c>
      <c r="H6" s="226" t="s">
        <v>2003</v>
      </c>
      <c r="J6" s="226" t="s">
        <v>2013</v>
      </c>
      <c r="L6" s="226" t="s">
        <v>2004</v>
      </c>
      <c r="N6" s="226" t="s">
        <v>2010</v>
      </c>
      <c r="P6" s="226"/>
      <c r="R6" s="226"/>
      <c r="T6" s="226"/>
      <c r="V6" s="226"/>
      <c r="W6" s="249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49" t="str">
        <f t="shared" si="0"/>
        <v/>
      </c>
      <c r="Y6" s="249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49" t="str">
        <f t="shared" si="0"/>
        <v/>
      </c>
      <c r="AA6" s="249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49" t="str">
        <f t="shared" si="0"/>
        <v/>
      </c>
      <c r="AC6" s="249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49" t="str">
        <f t="shared" si="0"/>
        <v/>
      </c>
      <c r="AE6" s="249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49" t="str">
        <f t="shared" si="0"/>
        <v/>
      </c>
      <c r="AG6" s="249" t="str">
        <f t="shared" si="0"/>
        <v/>
      </c>
      <c r="AH6" s="249" t="str">
        <f t="shared" si="0"/>
        <v/>
      </c>
      <c r="AI6" s="249" t="str">
        <f t="shared" si="0"/>
        <v/>
      </c>
      <c r="AJ6" s="249" t="str">
        <f t="shared" si="0"/>
        <v/>
      </c>
      <c r="AK6" s="249" t="str">
        <f t="shared" si="0"/>
        <v/>
      </c>
      <c r="AL6" s="249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49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49"/>
      <c r="AO6" s="249"/>
      <c r="AP6" s="249"/>
      <c r="AQ6" s="249"/>
      <c r="AS6" s="226"/>
      <c r="AT6" s="226"/>
      <c r="AV6" s="226"/>
      <c r="AW6" s="226"/>
      <c r="AY6" s="226"/>
      <c r="AZ6" s="226"/>
      <c r="BB6" s="226"/>
      <c r="BC6" s="226"/>
      <c r="BE6" s="226"/>
      <c r="BF6" s="226"/>
      <c r="BH6" s="226"/>
      <c r="BI6" s="226"/>
      <c r="BK6" s="226"/>
      <c r="BL6" s="226"/>
      <c r="BN6" s="226"/>
      <c r="BO6" s="226"/>
      <c r="BQ6" s="226"/>
      <c r="BR6" s="226"/>
      <c r="BT6" s="226"/>
      <c r="BU6" s="226"/>
    </row>
    <row r="7" spans="1:73" s="278" customFormat="1" x14ac:dyDescent="0.25">
      <c r="A7" s="279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78" t="s">
        <v>294</v>
      </c>
      <c r="C7" s="278" t="s">
        <v>1673</v>
      </c>
      <c r="D7" s="249" t="str">
        <f>IF(B7="MATIERE",VLOOKUP($C7,[4]MATIERE!$B$2:$K$601,6,0),IF(B7="MOA",VLOOKUP($C7,[4]ATELIER!$B$2:$K$291,3,0),IF(B7="MOC",VLOOKUP($C7,[4]CHANTIER!$B$2:$K$291,3,0),IF(B7="MP",VLOOKUP($C7,[4]MINIPELLE!$B$2:$K$291,3,0),""))))</f>
        <v>ml</v>
      </c>
      <c r="F7" s="280" t="s">
        <v>1973</v>
      </c>
      <c r="H7" s="280"/>
      <c r="J7" s="280"/>
      <c r="L7" s="280"/>
      <c r="N7" s="280"/>
      <c r="P7" s="280"/>
      <c r="R7" s="280" t="s">
        <v>927</v>
      </c>
      <c r="T7" s="280"/>
      <c r="V7" s="280"/>
      <c r="W7" s="249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49" t="str">
        <f t="shared" si="0"/>
        <v/>
      </c>
      <c r="Y7" s="249" t="str">
        <f t="shared" si="0"/>
        <v/>
      </c>
      <c r="Z7" s="249" t="str">
        <f t="shared" si="0"/>
        <v/>
      </c>
      <c r="AA7" s="249" t="str">
        <f t="shared" si="0"/>
        <v/>
      </c>
      <c r="AB7" s="249" t="str">
        <f t="shared" si="0"/>
        <v/>
      </c>
      <c r="AC7" s="249" t="str">
        <f t="shared" si="0"/>
        <v/>
      </c>
      <c r="AD7" s="249" t="str">
        <f t="shared" si="0"/>
        <v/>
      </c>
      <c r="AE7" s="249" t="str">
        <f t="shared" si="0"/>
        <v/>
      </c>
      <c r="AF7" s="249" t="str">
        <f t="shared" si="0"/>
        <v/>
      </c>
      <c r="AG7" s="249" t="str">
        <f t="shared" si="0"/>
        <v/>
      </c>
      <c r="AH7" s="249" t="str">
        <f t="shared" si="0"/>
        <v/>
      </c>
      <c r="AI7" s="249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49" t="str">
        <f t="shared" si="0"/>
        <v/>
      </c>
      <c r="AK7" s="249" t="str">
        <f t="shared" si="0"/>
        <v/>
      </c>
      <c r="AL7" s="249" t="str">
        <f t="shared" si="3"/>
        <v/>
      </c>
      <c r="AM7" s="249" t="str">
        <f t="shared" si="4"/>
        <v/>
      </c>
      <c r="AN7" s="249"/>
      <c r="AO7" s="249"/>
      <c r="AP7" s="249"/>
      <c r="AQ7" s="249"/>
      <c r="AS7" s="280"/>
      <c r="AT7" s="280"/>
      <c r="AV7" s="280"/>
      <c r="AW7" s="280"/>
      <c r="AY7" s="280"/>
      <c r="AZ7" s="280"/>
      <c r="BB7" s="280"/>
      <c r="BC7" s="280"/>
      <c r="BE7" s="280"/>
      <c r="BF7" s="280"/>
      <c r="BH7" s="280"/>
      <c r="BI7" s="280"/>
      <c r="BK7" s="280"/>
      <c r="BL7" s="280"/>
      <c r="BN7" s="280"/>
      <c r="BO7" s="280"/>
      <c r="BQ7" s="280"/>
      <c r="BR7" s="280"/>
      <c r="BT7" s="280"/>
      <c r="BU7" s="280"/>
    </row>
    <row r="8" spans="1:73" s="278" customFormat="1" x14ac:dyDescent="0.25">
      <c r="A8" s="279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78" t="s">
        <v>294</v>
      </c>
      <c r="C8" s="278" t="s">
        <v>1766</v>
      </c>
      <c r="D8" s="249" t="str">
        <f>IF(B8="MATIERE",VLOOKUP($C8,[4]MATIERE!$B$2:$K$601,6,0),IF(B8="MOA",VLOOKUP($C8,[4]ATELIER!$B$2:$K$291,3,0),IF(B8="MOC",VLOOKUP($C8,[4]CHANTIER!$B$2:$K$291,3,0),IF(B8="MP",VLOOKUP($C8,[4]MINIPELLE!$B$2:$K$291,3,0),""))))</f>
        <v>ml</v>
      </c>
      <c r="F8" s="280" t="s">
        <v>1974</v>
      </c>
      <c r="H8" s="280"/>
      <c r="J8" s="280"/>
      <c r="L8" s="280"/>
      <c r="N8" s="280"/>
      <c r="P8" s="280"/>
      <c r="R8" s="280"/>
      <c r="T8" s="280"/>
      <c r="V8" s="280"/>
      <c r="W8" s="249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49" t="str">
        <f t="shared" si="0"/>
        <v/>
      </c>
      <c r="Y8" s="249" t="str">
        <f t="shared" si="0"/>
        <v/>
      </c>
      <c r="Z8" s="249" t="str">
        <f t="shared" si="0"/>
        <v/>
      </c>
      <c r="AA8" s="249" t="str">
        <f t="shared" si="0"/>
        <v/>
      </c>
      <c r="AB8" s="249" t="str">
        <f t="shared" si="0"/>
        <v/>
      </c>
      <c r="AC8" s="249" t="str">
        <f t="shared" si="0"/>
        <v/>
      </c>
      <c r="AD8" s="249" t="str">
        <f t="shared" si="0"/>
        <v/>
      </c>
      <c r="AE8" s="249" t="str">
        <f t="shared" si="0"/>
        <v/>
      </c>
      <c r="AF8" s="249" t="str">
        <f t="shared" si="0"/>
        <v/>
      </c>
      <c r="AG8" s="249" t="str">
        <f t="shared" si="0"/>
        <v/>
      </c>
      <c r="AH8" s="249" t="str">
        <f t="shared" si="0"/>
        <v/>
      </c>
      <c r="AI8" s="249" t="str">
        <f t="shared" si="0"/>
        <v/>
      </c>
      <c r="AJ8" s="249" t="str">
        <f t="shared" si="0"/>
        <v/>
      </c>
      <c r="AK8" s="249" t="str">
        <f t="shared" si="0"/>
        <v/>
      </c>
      <c r="AL8" s="249" t="str">
        <f t="shared" si="3"/>
        <v/>
      </c>
      <c r="AM8" s="249" t="str">
        <f t="shared" si="4"/>
        <v/>
      </c>
      <c r="AN8" s="249"/>
      <c r="AO8" s="249"/>
      <c r="AP8" s="249"/>
      <c r="AQ8" s="249"/>
      <c r="AS8" s="280"/>
      <c r="AT8" s="280"/>
      <c r="AV8" s="280"/>
      <c r="AW8" s="280"/>
      <c r="AY8" s="280"/>
      <c r="AZ8" s="280"/>
      <c r="BB8" s="280"/>
      <c r="BC8" s="280"/>
      <c r="BE8" s="280"/>
      <c r="BF8" s="280"/>
      <c r="BH8" s="280"/>
      <c r="BI8" s="280"/>
      <c r="BK8" s="280"/>
      <c r="BL8" s="280"/>
      <c r="BN8" s="280"/>
      <c r="BO8" s="280"/>
      <c r="BQ8" s="280"/>
      <c r="BR8" s="280"/>
      <c r="BT8" s="280"/>
      <c r="BU8" s="280"/>
    </row>
    <row r="9" spans="1:73" s="278" customFormat="1" x14ac:dyDescent="0.25">
      <c r="A9" s="279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78" t="s">
        <v>294</v>
      </c>
      <c r="C9" s="278" t="s">
        <v>1984</v>
      </c>
      <c r="D9" s="249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80" t="s">
        <v>1992</v>
      </c>
      <c r="H9" s="280"/>
      <c r="J9" s="280"/>
      <c r="L9" s="280"/>
      <c r="N9" s="280"/>
      <c r="P9" s="280"/>
      <c r="R9" s="280"/>
      <c r="T9" s="280"/>
      <c r="V9" s="280"/>
      <c r="W9" s="249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49" t="str">
        <f t="shared" si="0"/>
        <v/>
      </c>
      <c r="Y9" s="249" t="str">
        <f t="shared" si="0"/>
        <v/>
      </c>
      <c r="Z9" s="249" t="str">
        <f t="shared" si="0"/>
        <v/>
      </c>
      <c r="AA9" s="249" t="str">
        <f t="shared" si="0"/>
        <v/>
      </c>
      <c r="AB9" s="249" t="str">
        <f t="shared" si="0"/>
        <v/>
      </c>
      <c r="AC9" s="249" t="str">
        <f t="shared" si="0"/>
        <v/>
      </c>
      <c r="AD9" s="249" t="str">
        <f t="shared" si="0"/>
        <v/>
      </c>
      <c r="AE9" s="249" t="str">
        <f t="shared" si="0"/>
        <v/>
      </c>
      <c r="AF9" s="249" t="str">
        <f t="shared" si="0"/>
        <v/>
      </c>
      <c r="AG9" s="249" t="str">
        <f t="shared" si="0"/>
        <v/>
      </c>
      <c r="AH9" s="249" t="str">
        <f t="shared" si="0"/>
        <v/>
      </c>
      <c r="AI9" s="249" t="str">
        <f t="shared" si="0"/>
        <v/>
      </c>
      <c r="AJ9" s="249" t="str">
        <f t="shared" si="0"/>
        <v/>
      </c>
      <c r="AK9" s="249" t="str">
        <f t="shared" si="0"/>
        <v/>
      </c>
      <c r="AL9" s="249" t="str">
        <f t="shared" si="3"/>
        <v/>
      </c>
      <c r="AM9" s="249" t="str">
        <f t="shared" si="4"/>
        <v/>
      </c>
      <c r="AN9" s="249"/>
      <c r="AO9" s="249"/>
      <c r="AP9" s="249"/>
      <c r="AQ9" s="249"/>
      <c r="AS9" s="280"/>
      <c r="AT9" s="280"/>
      <c r="AV9" s="280"/>
      <c r="AW9" s="280"/>
      <c r="AY9" s="280"/>
      <c r="AZ9" s="280"/>
      <c r="BB9" s="280"/>
      <c r="BC9" s="280"/>
      <c r="BE9" s="280"/>
      <c r="BF9" s="280"/>
      <c r="BH9" s="280"/>
      <c r="BI9" s="280"/>
      <c r="BK9" s="280"/>
      <c r="BL9" s="280"/>
      <c r="BN9" s="280"/>
      <c r="BO9" s="280"/>
      <c r="BQ9" s="280"/>
      <c r="BR9" s="280"/>
      <c r="BT9" s="280"/>
      <c r="BU9" s="280"/>
    </row>
    <row r="10" spans="1:73" s="278" customFormat="1" x14ac:dyDescent="0.25">
      <c r="A10" s="279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78" t="s">
        <v>294</v>
      </c>
      <c r="C10" s="278" t="s">
        <v>1203</v>
      </c>
      <c r="D10" s="249" t="str">
        <f>IF(B10="MATIERE",VLOOKUP($C10,[4]MATIERE!$B$2:$K$601,6,0),IF(B10="MOA",VLOOKUP($C10,[4]ATELIER!$B$2:$K$291,3,0),IF(B10="MOC",VLOOKUP($C10,[4]CHANTIER!$B$2:$K$291,3,0),IF(B10="MP",VLOOKUP($C10,[4]MINIPELLE!$B$2:$K$291,3,0),""))))</f>
        <v>pc</v>
      </c>
      <c r="F10" s="280" t="s">
        <v>2078</v>
      </c>
      <c r="H10" s="280"/>
      <c r="J10" s="280"/>
      <c r="L10" s="280"/>
      <c r="N10" s="280"/>
      <c r="P10" s="280"/>
      <c r="R10" s="280"/>
      <c r="T10" s="280"/>
      <c r="V10" s="280"/>
      <c r="W10" s="249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49" t="str">
        <f t="shared" si="0"/>
        <v/>
      </c>
      <c r="Y10" s="249" t="str">
        <f t="shared" si="0"/>
        <v/>
      </c>
      <c r="Z10" s="249" t="str">
        <f t="shared" si="0"/>
        <v/>
      </c>
      <c r="AA10" s="249" t="str">
        <f t="shared" si="0"/>
        <v/>
      </c>
      <c r="AB10" s="249" t="str">
        <f t="shared" si="0"/>
        <v/>
      </c>
      <c r="AC10" s="249" t="str">
        <f t="shared" si="0"/>
        <v/>
      </c>
      <c r="AD10" s="249" t="str">
        <f t="shared" si="0"/>
        <v/>
      </c>
      <c r="AE10" s="249" t="str">
        <f t="shared" si="0"/>
        <v/>
      </c>
      <c r="AF10" s="249" t="str">
        <f t="shared" si="0"/>
        <v/>
      </c>
      <c r="AG10" s="249" t="str">
        <f t="shared" si="0"/>
        <v/>
      </c>
      <c r="AH10" s="249" t="str">
        <f t="shared" si="0"/>
        <v/>
      </c>
      <c r="AI10" s="249" t="str">
        <f t="shared" si="0"/>
        <v/>
      </c>
      <c r="AJ10" s="249" t="str">
        <f t="shared" si="0"/>
        <v/>
      </c>
      <c r="AK10" s="249" t="str">
        <f t="shared" si="0"/>
        <v/>
      </c>
      <c r="AL10" s="249" t="str">
        <f t="shared" si="3"/>
        <v/>
      </c>
      <c r="AM10" s="249" t="str">
        <f t="shared" si="4"/>
        <v/>
      </c>
      <c r="AN10" s="249"/>
      <c r="AO10" s="249"/>
      <c r="AP10" s="249"/>
      <c r="AQ10" s="249"/>
      <c r="AS10" s="280"/>
      <c r="AT10" s="280"/>
      <c r="AV10" s="280"/>
      <c r="AW10" s="280"/>
      <c r="AY10" s="280"/>
      <c r="AZ10" s="280"/>
      <c r="BB10" s="280"/>
      <c r="BC10" s="280"/>
      <c r="BE10" s="280"/>
      <c r="BF10" s="280"/>
      <c r="BH10" s="280"/>
      <c r="BI10" s="280"/>
      <c r="BK10" s="280"/>
      <c r="BL10" s="280"/>
      <c r="BN10" s="280"/>
      <c r="BO10" s="280"/>
      <c r="BQ10" s="280"/>
      <c r="BR10" s="280"/>
      <c r="BT10" s="280"/>
      <c r="BU10" s="280"/>
    </row>
    <row r="11" spans="1:73" s="278" customFormat="1" x14ac:dyDescent="0.25">
      <c r="A11" s="279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78" t="s">
        <v>298</v>
      </c>
      <c r="C11" s="278" t="s">
        <v>122</v>
      </c>
      <c r="D11" s="249" t="str">
        <f>IF(B11="MATIERE",VLOOKUP($C11,[4]MATIERE!$B$2:$K$601,6,0),IF(B11="MOA",VLOOKUP($C11,[4]ATELIER!$B$2:$K$291,3,0),IF(B11="MOC",VLOOKUP($C11,[4]CHANTIER!$B$2:$K$291,3,0),IF(B11="MP",VLOOKUP($C11,[4]MINIPELLE!$B$2:$K$291,3,0),""))))</f>
        <v>ml</v>
      </c>
      <c r="F11" s="280" t="s">
        <v>1655</v>
      </c>
      <c r="H11" s="280"/>
      <c r="J11" s="280"/>
      <c r="L11" s="280"/>
      <c r="N11" s="280"/>
      <c r="P11" s="280"/>
      <c r="R11" s="280"/>
      <c r="T11" s="280"/>
      <c r="V11" s="280"/>
      <c r="W11" s="249" t="str">
        <f t="shared" si="2"/>
        <v xml:space="preserve">INSERT INTO SC_SystemeProduits(RefDimension,NomSysteme,typePresta,ligne,formule,cte1,DateModif) values (null,'COLLECTE_GRAV','MOC',28,'DISTANCE_A',null,now());
</v>
      </c>
      <c r="X11" s="249" t="str">
        <f t="shared" si="0"/>
        <v/>
      </c>
      <c r="Y11" s="249" t="str">
        <f t="shared" si="0"/>
        <v/>
      </c>
      <c r="Z11" s="249" t="str">
        <f t="shared" si="0"/>
        <v/>
      </c>
      <c r="AA11" s="249" t="str">
        <f t="shared" si="0"/>
        <v/>
      </c>
      <c r="AB11" s="249" t="str">
        <f t="shared" si="0"/>
        <v/>
      </c>
      <c r="AC11" s="249" t="str">
        <f t="shared" si="0"/>
        <v/>
      </c>
      <c r="AD11" s="249" t="str">
        <f t="shared" si="0"/>
        <v/>
      </c>
      <c r="AE11" s="249" t="str">
        <f t="shared" si="0"/>
        <v/>
      </c>
      <c r="AF11" s="249" t="str">
        <f t="shared" si="0"/>
        <v/>
      </c>
      <c r="AG11" s="249" t="str">
        <f t="shared" si="0"/>
        <v/>
      </c>
      <c r="AH11" s="249" t="str">
        <f t="shared" si="0"/>
        <v/>
      </c>
      <c r="AI11" s="249" t="str">
        <f t="shared" si="0"/>
        <v/>
      </c>
      <c r="AJ11" s="249" t="str">
        <f t="shared" si="0"/>
        <v/>
      </c>
      <c r="AK11" s="249" t="str">
        <f t="shared" si="0"/>
        <v/>
      </c>
      <c r="AL11" s="249" t="str">
        <f t="shared" si="3"/>
        <v/>
      </c>
      <c r="AM11" s="249" t="str">
        <f t="shared" si="4"/>
        <v/>
      </c>
      <c r="AN11" s="249"/>
      <c r="AO11" s="249"/>
      <c r="AP11" s="249"/>
      <c r="AQ11" s="249"/>
      <c r="AS11" s="280"/>
      <c r="AT11" s="280"/>
      <c r="AV11" s="280"/>
      <c r="AW11" s="280"/>
      <c r="AY11" s="280"/>
      <c r="AZ11" s="280"/>
      <c r="BB11" s="280"/>
      <c r="BC11" s="280"/>
      <c r="BE11" s="280"/>
      <c r="BF11" s="280"/>
      <c r="BH11" s="280"/>
      <c r="BI11" s="280"/>
      <c r="BK11" s="280"/>
      <c r="BL11" s="280"/>
      <c r="BN11" s="280"/>
      <c r="BO11" s="280"/>
      <c r="BQ11" s="280"/>
      <c r="BR11" s="280"/>
      <c r="BT11" s="280"/>
      <c r="BU11" s="280"/>
    </row>
    <row r="12" spans="1:73" s="278" customFormat="1" x14ac:dyDescent="0.25">
      <c r="A12" s="279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78" t="s">
        <v>299</v>
      </c>
      <c r="C12" s="278" t="s">
        <v>120</v>
      </c>
      <c r="D12" s="249" t="str">
        <f>IF(B12="MATIERE",VLOOKUP($C12,[4]MATIERE!$B$2:$K$601,6,0),IF(B12="MOA",VLOOKUP($C12,[4]ATELIER!$B$2:$K$291,3,0),IF(B12="MOC",VLOOKUP($C12,[4]CHANTIER!$B$2:$K$291,3,0),IF(B12="MP",VLOOKUP($C12,[4]MINIPELLE!$B$2:$K$291,3,0),""))))</f>
        <v>ml</v>
      </c>
      <c r="F12" s="280" t="s">
        <v>1655</v>
      </c>
      <c r="H12" s="280"/>
      <c r="J12" s="280"/>
      <c r="L12" s="280"/>
      <c r="N12" s="280"/>
      <c r="P12" s="280"/>
      <c r="R12" s="280" t="s">
        <v>1975</v>
      </c>
      <c r="T12" s="280"/>
      <c r="V12" s="280"/>
      <c r="W12" s="249" t="str">
        <f t="shared" si="2"/>
        <v xml:space="preserve">INSERT INTO SC_SystemeProduits(RefDimension,NomSysteme,typePresta,ligne,formule,cte1,DateModif) values (null,'COLLECTE_GRAV','MP',19,'DISTANCE_A',null,now());
</v>
      </c>
      <c r="X12" s="249" t="str">
        <f t="shared" si="0"/>
        <v/>
      </c>
      <c r="Y12" s="249" t="str">
        <f t="shared" si="0"/>
        <v/>
      </c>
      <c r="Z12" s="249" t="str">
        <f t="shared" si="0"/>
        <v/>
      </c>
      <c r="AA12" s="249" t="str">
        <f t="shared" si="0"/>
        <v/>
      </c>
      <c r="AB12" s="249" t="str">
        <f t="shared" si="0"/>
        <v/>
      </c>
      <c r="AC12" s="249" t="str">
        <f t="shared" si="0"/>
        <v/>
      </c>
      <c r="AD12" s="249" t="str">
        <f t="shared" si="0"/>
        <v/>
      </c>
      <c r="AE12" s="249" t="str">
        <f t="shared" si="0"/>
        <v/>
      </c>
      <c r="AF12" s="249" t="str">
        <f t="shared" si="0"/>
        <v/>
      </c>
      <c r="AG12" s="249" t="str">
        <f t="shared" si="0"/>
        <v/>
      </c>
      <c r="AH12" s="249" t="str">
        <f t="shared" si="0"/>
        <v/>
      </c>
      <c r="AI12" s="249" t="str">
        <f t="shared" si="0"/>
        <v xml:space="preserve">INSERT INTO SC_SystemeProduits(RefDimension,NomSysteme,typePresta,ligne,formule,cte1,DateModif) values (null,'COLLECTE_SM','MP',19,'2*NB_SORTIES_MAISON',null,now());
</v>
      </c>
      <c r="AJ12" s="249" t="str">
        <f t="shared" si="0"/>
        <v/>
      </c>
      <c r="AK12" s="249" t="str">
        <f t="shared" si="0"/>
        <v/>
      </c>
      <c r="AL12" s="249" t="str">
        <f t="shared" si="3"/>
        <v/>
      </c>
      <c r="AM12" s="249" t="str">
        <f t="shared" si="4"/>
        <v/>
      </c>
      <c r="AN12" s="249"/>
      <c r="AO12" s="249"/>
      <c r="AP12" s="249"/>
      <c r="AQ12" s="249"/>
      <c r="AS12" s="280"/>
      <c r="AT12" s="280"/>
      <c r="AV12" s="280"/>
      <c r="AW12" s="280"/>
      <c r="AY12" s="280"/>
      <c r="AZ12" s="280"/>
      <c r="BB12" s="280"/>
      <c r="BC12" s="280"/>
      <c r="BE12" s="280"/>
      <c r="BF12" s="280"/>
      <c r="BH12" s="280"/>
      <c r="BI12" s="280"/>
      <c r="BK12" s="280"/>
      <c r="BL12" s="280"/>
      <c r="BN12" s="280"/>
      <c r="BO12" s="280"/>
      <c r="BQ12" s="280"/>
      <c r="BR12" s="280"/>
      <c r="BT12" s="280"/>
      <c r="BU12" s="280"/>
    </row>
    <row r="13" spans="1:73" s="278" customFormat="1" x14ac:dyDescent="0.25">
      <c r="A13" s="279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78" t="s">
        <v>298</v>
      </c>
      <c r="C13" s="278" t="s">
        <v>120</v>
      </c>
      <c r="D13" s="249" t="str">
        <f>IF(B13="MATIERE",VLOOKUP($C13,[4]MATIERE!$B$2:$K$601,6,0),IF(B13="MOA",VLOOKUP($C13,[4]ATELIER!$B$2:$K$291,3,0),IF(B13="MOC",VLOOKUP($C13,[4]CHANTIER!$B$2:$K$291,3,0),IF(B13="MP",VLOOKUP($C13,[4]MINIPELLE!$B$2:$K$291,3,0),""))))</f>
        <v>ml</v>
      </c>
      <c r="F13" s="280" t="s">
        <v>1655</v>
      </c>
      <c r="H13" s="280"/>
      <c r="J13" s="280"/>
      <c r="L13" s="280"/>
      <c r="N13" s="280"/>
      <c r="P13" s="280"/>
      <c r="R13" s="280" t="s">
        <v>1975</v>
      </c>
      <c r="T13" s="280"/>
      <c r="V13" s="280"/>
      <c r="W13" s="249" t="str">
        <f t="shared" si="2"/>
        <v xml:space="preserve">INSERT INTO SC_SystemeProduits(RefDimension,NomSysteme,typePresta,ligne,formule,cte1,DateModif) values (null,'COLLECTE_GRAV','MOC',27,'DISTANCE_A',null,now());
</v>
      </c>
      <c r="X13" s="249" t="str">
        <f t="shared" si="0"/>
        <v/>
      </c>
      <c r="Y13" s="249" t="str">
        <f t="shared" si="0"/>
        <v/>
      </c>
      <c r="Z13" s="249" t="str">
        <f t="shared" si="0"/>
        <v/>
      </c>
      <c r="AA13" s="249" t="str">
        <f t="shared" si="0"/>
        <v/>
      </c>
      <c r="AB13" s="249" t="str">
        <f t="shared" si="0"/>
        <v/>
      </c>
      <c r="AC13" s="249" t="str">
        <f t="shared" si="0"/>
        <v/>
      </c>
      <c r="AD13" s="249" t="str">
        <f t="shared" si="0"/>
        <v/>
      </c>
      <c r="AE13" s="249" t="str">
        <f t="shared" si="0"/>
        <v/>
      </c>
      <c r="AF13" s="249" t="str">
        <f t="shared" si="0"/>
        <v/>
      </c>
      <c r="AG13" s="249" t="str">
        <f t="shared" si="0"/>
        <v/>
      </c>
      <c r="AH13" s="249" t="str">
        <f t="shared" si="0"/>
        <v/>
      </c>
      <c r="AI13" s="249" t="str">
        <f t="shared" si="0"/>
        <v xml:space="preserve">INSERT INTO SC_SystemeProduits(RefDimension,NomSysteme,typePresta,ligne,formule,cte1,DateModif) values (null,'COLLECTE_SM','MOC',27,'2*NB_SORTIES_MAISON',null,now());
</v>
      </c>
      <c r="AJ13" s="249" t="str">
        <f t="shared" si="0"/>
        <v/>
      </c>
      <c r="AK13" s="249" t="str">
        <f t="shared" si="0"/>
        <v/>
      </c>
      <c r="AL13" s="249" t="str">
        <f t="shared" si="3"/>
        <v/>
      </c>
      <c r="AM13" s="249" t="str">
        <f t="shared" si="4"/>
        <v/>
      </c>
      <c r="AN13" s="249"/>
      <c r="AO13" s="249"/>
      <c r="AP13" s="249"/>
      <c r="AQ13" s="249"/>
      <c r="AS13" s="280"/>
      <c r="AT13" s="280"/>
      <c r="AV13" s="280"/>
      <c r="AW13" s="280"/>
      <c r="AY13" s="280"/>
      <c r="AZ13" s="280"/>
      <c r="BB13" s="280"/>
      <c r="BC13" s="280"/>
      <c r="BE13" s="280"/>
      <c r="BF13" s="280"/>
      <c r="BH13" s="280"/>
      <c r="BI13" s="280"/>
      <c r="BK13" s="280"/>
      <c r="BL13" s="280"/>
      <c r="BN13" s="280"/>
      <c r="BO13" s="280"/>
      <c r="BQ13" s="280"/>
      <c r="BR13" s="280"/>
      <c r="BT13" s="280"/>
      <c r="BU13" s="280"/>
    </row>
    <row r="14" spans="1:73" s="278" customFormat="1" x14ac:dyDescent="0.25">
      <c r="A14" s="279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78" t="s">
        <v>294</v>
      </c>
      <c r="C14" s="278" t="s">
        <v>1195</v>
      </c>
      <c r="D14" s="249" t="str">
        <f>IF(B14="MATIERE",VLOOKUP($C14,[4]MATIERE!$B$2:$K$601,6,0),IF(B14="MOA",VLOOKUP($C14,[4]ATELIER!$B$2:$K$291,3,0),IF(B14="MOC",VLOOKUP($C14,[4]CHANTIER!$B$2:$K$291,3,0),IF(B14="MP",VLOOKUP($C14,[4]MINIPELLE!$B$2:$K$291,3,0),""))))</f>
        <v>pc</v>
      </c>
      <c r="F14" s="280" t="s">
        <v>2079</v>
      </c>
      <c r="H14" s="280"/>
      <c r="J14" s="280"/>
      <c r="L14" s="280"/>
      <c r="N14" s="280"/>
      <c r="P14" s="280"/>
      <c r="R14" s="280" t="s">
        <v>927</v>
      </c>
      <c r="T14" s="280"/>
      <c r="V14" s="280"/>
      <c r="W14" s="249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49" t="str">
        <f t="shared" si="0"/>
        <v/>
      </c>
      <c r="Y14" s="249" t="str">
        <f t="shared" si="0"/>
        <v/>
      </c>
      <c r="Z14" s="249" t="str">
        <f t="shared" si="0"/>
        <v/>
      </c>
      <c r="AA14" s="249" t="str">
        <f t="shared" si="0"/>
        <v/>
      </c>
      <c r="AB14" s="249" t="str">
        <f t="shared" si="0"/>
        <v/>
      </c>
      <c r="AC14" s="249" t="str">
        <f t="shared" si="0"/>
        <v/>
      </c>
      <c r="AD14" s="249" t="str">
        <f t="shared" si="0"/>
        <v/>
      </c>
      <c r="AE14" s="249" t="str">
        <f t="shared" si="0"/>
        <v/>
      </c>
      <c r="AF14" s="249" t="str">
        <f t="shared" si="0"/>
        <v/>
      </c>
      <c r="AG14" s="249" t="str">
        <f t="shared" si="0"/>
        <v/>
      </c>
      <c r="AH14" s="249" t="str">
        <f t="shared" si="0"/>
        <v/>
      </c>
      <c r="AI14" s="249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49" t="str">
        <f t="shared" si="0"/>
        <v/>
      </c>
      <c r="AK14" s="249" t="str">
        <f t="shared" si="0"/>
        <v/>
      </c>
      <c r="AL14" s="249" t="str">
        <f t="shared" si="3"/>
        <v/>
      </c>
      <c r="AM14" s="249" t="str">
        <f t="shared" si="4"/>
        <v/>
      </c>
      <c r="AN14" s="249"/>
      <c r="AO14" s="249"/>
      <c r="AP14" s="249"/>
      <c r="AQ14" s="249"/>
      <c r="AS14" s="280"/>
      <c r="AT14" s="280"/>
      <c r="AV14" s="280"/>
      <c r="AW14" s="280"/>
      <c r="AY14" s="280"/>
      <c r="AZ14" s="280"/>
      <c r="BB14" s="280"/>
      <c r="BC14" s="280"/>
      <c r="BE14" s="280"/>
      <c r="BF14" s="280"/>
      <c r="BH14" s="280"/>
      <c r="BI14" s="280"/>
      <c r="BK14" s="280"/>
      <c r="BL14" s="280"/>
      <c r="BN14" s="280"/>
      <c r="BO14" s="280"/>
      <c r="BQ14" s="280"/>
      <c r="BR14" s="280"/>
      <c r="BT14" s="280"/>
      <c r="BU14" s="280"/>
    </row>
    <row r="15" spans="1:73" s="278" customFormat="1" x14ac:dyDescent="0.25">
      <c r="A15" s="279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78" t="s">
        <v>298</v>
      </c>
      <c r="C15" s="278" t="s">
        <v>103</v>
      </c>
      <c r="D15" s="249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F15" s="280" t="s">
        <v>2020</v>
      </c>
      <c r="H15" s="280"/>
      <c r="J15" s="280"/>
      <c r="L15" s="280"/>
      <c r="N15" s="280"/>
      <c r="P15" s="280"/>
      <c r="R15" s="280" t="s">
        <v>1976</v>
      </c>
      <c r="T15" s="280"/>
      <c r="V15" s="280"/>
      <c r="W15" s="249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49" t="str">
        <f t="shared" si="0"/>
        <v/>
      </c>
      <c r="Y15" s="249" t="str">
        <f t="shared" si="0"/>
        <v/>
      </c>
      <c r="Z15" s="249" t="str">
        <f t="shared" si="0"/>
        <v/>
      </c>
      <c r="AA15" s="249" t="str">
        <f t="shared" si="0"/>
        <v/>
      </c>
      <c r="AB15" s="249" t="str">
        <f t="shared" si="0"/>
        <v/>
      </c>
      <c r="AC15" s="249" t="str">
        <f t="shared" si="0"/>
        <v/>
      </c>
      <c r="AD15" s="249" t="str">
        <f t="shared" si="0"/>
        <v/>
      </c>
      <c r="AE15" s="249" t="str">
        <f t="shared" si="0"/>
        <v/>
      </c>
      <c r="AF15" s="249" t="str">
        <f t="shared" si="0"/>
        <v/>
      </c>
      <c r="AG15" s="249" t="str">
        <f t="shared" si="0"/>
        <v/>
      </c>
      <c r="AH15" s="249" t="str">
        <f t="shared" si="0"/>
        <v/>
      </c>
      <c r="AI15" s="249" t="str">
        <f t="shared" si="0"/>
        <v xml:space="preserve">INSERT INTO SC_SystemeProduits(RefDimension,NomSysteme,typePresta,ligne,formule,cte1,DateModif) values (null,'COLLECTE_SM','MOC',18,'3*NB_SORTIES_MAISON',null,now());
</v>
      </c>
      <c r="AJ15" s="249" t="str">
        <f t="shared" si="0"/>
        <v/>
      </c>
      <c r="AK15" s="249" t="str">
        <f t="shared" si="0"/>
        <v/>
      </c>
      <c r="AL15" s="249" t="str">
        <f t="shared" si="3"/>
        <v/>
      </c>
      <c r="AM15" s="249" t="str">
        <f t="shared" si="4"/>
        <v/>
      </c>
      <c r="AN15" s="249"/>
      <c r="AO15" s="249"/>
      <c r="AP15" s="249"/>
      <c r="AQ15" s="249"/>
      <c r="AS15" s="280"/>
      <c r="AT15" s="280"/>
      <c r="AV15" s="280"/>
      <c r="AW15" s="280"/>
      <c r="AY15" s="280"/>
      <c r="AZ15" s="280"/>
      <c r="BB15" s="280"/>
      <c r="BC15" s="280"/>
      <c r="BE15" s="280"/>
      <c r="BF15" s="280"/>
      <c r="BH15" s="280"/>
      <c r="BI15" s="280"/>
      <c r="BK15" s="280"/>
      <c r="BL15" s="280"/>
      <c r="BN15" s="280"/>
      <c r="BO15" s="280"/>
      <c r="BQ15" s="280"/>
      <c r="BR15" s="280"/>
      <c r="BT15" s="280"/>
      <c r="BU15" s="280"/>
    </row>
    <row r="16" spans="1:73" s="278" customFormat="1" x14ac:dyDescent="0.25">
      <c r="A16" s="279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78" t="s">
        <v>294</v>
      </c>
      <c r="C16" s="278" t="s">
        <v>1293</v>
      </c>
      <c r="D16" s="249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F16" s="280" t="s">
        <v>2080</v>
      </c>
      <c r="H16" s="280"/>
      <c r="J16" s="280"/>
      <c r="L16" s="280"/>
      <c r="N16" s="280"/>
      <c r="P16" s="280"/>
      <c r="R16" s="280"/>
      <c r="T16" s="280"/>
      <c r="V16" s="280"/>
      <c r="W16" s="249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49" t="str">
        <f t="shared" si="0"/>
        <v/>
      </c>
      <c r="Y16" s="249" t="str">
        <f t="shared" si="0"/>
        <v/>
      </c>
      <c r="Z16" s="249" t="str">
        <f t="shared" si="0"/>
        <v/>
      </c>
      <c r="AA16" s="249" t="str">
        <f t="shared" si="0"/>
        <v/>
      </c>
      <c r="AB16" s="249" t="str">
        <f t="shared" si="0"/>
        <v/>
      </c>
      <c r="AC16" s="249" t="str">
        <f t="shared" si="0"/>
        <v/>
      </c>
      <c r="AD16" s="249" t="str">
        <f t="shared" si="0"/>
        <v/>
      </c>
      <c r="AE16" s="249" t="str">
        <f t="shared" si="0"/>
        <v/>
      </c>
      <c r="AF16" s="249" t="str">
        <f t="shared" si="0"/>
        <v/>
      </c>
      <c r="AG16" s="249" t="str">
        <f t="shared" si="0"/>
        <v/>
      </c>
      <c r="AH16" s="249" t="str">
        <f t="shared" si="0"/>
        <v/>
      </c>
      <c r="AI16" s="249" t="str">
        <f t="shared" si="0"/>
        <v/>
      </c>
      <c r="AJ16" s="249" t="str">
        <f t="shared" si="0"/>
        <v/>
      </c>
      <c r="AK16" s="249" t="str">
        <f t="shared" si="0"/>
        <v/>
      </c>
      <c r="AL16" s="249" t="str">
        <f t="shared" si="3"/>
        <v/>
      </c>
      <c r="AM16" s="249" t="str">
        <f t="shared" si="4"/>
        <v/>
      </c>
      <c r="AN16" s="249"/>
      <c r="AO16" s="249"/>
      <c r="AP16" s="249"/>
      <c r="AQ16" s="249"/>
      <c r="AS16" s="280"/>
      <c r="AT16" s="280"/>
      <c r="AV16" s="280"/>
      <c r="AW16" s="280"/>
      <c r="AY16" s="280"/>
      <c r="AZ16" s="280"/>
      <c r="BB16" s="280"/>
      <c r="BC16" s="280"/>
      <c r="BE16" s="280"/>
      <c r="BF16" s="280"/>
      <c r="BH16" s="280"/>
      <c r="BI16" s="280"/>
      <c r="BK16" s="280"/>
      <c r="BL16" s="280"/>
      <c r="BN16" s="280"/>
      <c r="BO16" s="280"/>
      <c r="BQ16" s="280"/>
      <c r="BR16" s="280"/>
      <c r="BT16" s="280"/>
      <c r="BU16" s="280"/>
    </row>
    <row r="17" spans="1:73" s="278" customFormat="1" x14ac:dyDescent="0.25">
      <c r="A17" s="279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78" t="s">
        <v>294</v>
      </c>
      <c r="C17" s="278" t="s">
        <v>1295</v>
      </c>
      <c r="D17" s="249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F17" s="280" t="s">
        <v>2080</v>
      </c>
      <c r="H17" s="280"/>
      <c r="J17" s="280"/>
      <c r="L17" s="280"/>
      <c r="N17" s="280"/>
      <c r="P17" s="280"/>
      <c r="R17" s="280"/>
      <c r="T17" s="280"/>
      <c r="V17" s="280"/>
      <c r="W17" s="249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49" t="str">
        <f t="shared" si="0"/>
        <v/>
      </c>
      <c r="Y17" s="249" t="str">
        <f t="shared" si="0"/>
        <v/>
      </c>
      <c r="Z17" s="249" t="str">
        <f t="shared" si="0"/>
        <v/>
      </c>
      <c r="AA17" s="249" t="str">
        <f t="shared" si="0"/>
        <v/>
      </c>
      <c r="AB17" s="249" t="str">
        <f t="shared" si="0"/>
        <v/>
      </c>
      <c r="AC17" s="249" t="str">
        <f t="shared" si="0"/>
        <v/>
      </c>
      <c r="AD17" s="249" t="str">
        <f t="shared" si="0"/>
        <v/>
      </c>
      <c r="AE17" s="249" t="str">
        <f t="shared" si="0"/>
        <v/>
      </c>
      <c r="AF17" s="249" t="str">
        <f t="shared" si="0"/>
        <v/>
      </c>
      <c r="AG17" s="249" t="str">
        <f t="shared" si="0"/>
        <v/>
      </c>
      <c r="AH17" s="249" t="str">
        <f t="shared" si="0"/>
        <v/>
      </c>
      <c r="AI17" s="249" t="str">
        <f t="shared" si="0"/>
        <v/>
      </c>
      <c r="AJ17" s="249" t="str">
        <f t="shared" si="0"/>
        <v/>
      </c>
      <c r="AK17" s="249" t="str">
        <f t="shared" si="0"/>
        <v/>
      </c>
      <c r="AL17" s="249" t="str">
        <f t="shared" si="3"/>
        <v/>
      </c>
      <c r="AM17" s="249" t="str">
        <f t="shared" si="4"/>
        <v/>
      </c>
      <c r="AN17" s="249"/>
      <c r="AO17" s="249"/>
      <c r="AP17" s="249"/>
      <c r="AQ17" s="249"/>
      <c r="AS17" s="280"/>
      <c r="AT17" s="280"/>
      <c r="AV17" s="280"/>
      <c r="AW17" s="280"/>
      <c r="AY17" s="280"/>
      <c r="AZ17" s="280"/>
      <c r="BB17" s="280"/>
      <c r="BC17" s="280"/>
      <c r="BE17" s="280"/>
      <c r="BF17" s="280"/>
      <c r="BH17" s="280"/>
      <c r="BI17" s="280"/>
      <c r="BK17" s="280"/>
      <c r="BL17" s="280"/>
      <c r="BN17" s="280"/>
      <c r="BO17" s="280"/>
      <c r="BQ17" s="280"/>
      <c r="BR17" s="280"/>
      <c r="BT17" s="280"/>
      <c r="BU17" s="280"/>
    </row>
    <row r="18" spans="1:73" s="278" customFormat="1" x14ac:dyDescent="0.25">
      <c r="A18" s="279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78" t="s">
        <v>294</v>
      </c>
      <c r="C18" s="278" t="s">
        <v>1297</v>
      </c>
      <c r="D18" s="249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F18" s="280" t="s">
        <v>2081</v>
      </c>
      <c r="H18" s="280"/>
      <c r="J18" s="280"/>
      <c r="L18" s="280"/>
      <c r="N18" s="280"/>
      <c r="P18" s="280"/>
      <c r="R18" s="280"/>
      <c r="T18" s="280"/>
      <c r="V18" s="280"/>
      <c r="W18" s="249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49" t="str">
        <f t="shared" si="0"/>
        <v/>
      </c>
      <c r="Y18" s="249" t="str">
        <f t="shared" si="0"/>
        <v/>
      </c>
      <c r="Z18" s="249" t="str">
        <f t="shared" si="0"/>
        <v/>
      </c>
      <c r="AA18" s="249" t="str">
        <f t="shared" si="0"/>
        <v/>
      </c>
      <c r="AB18" s="249" t="str">
        <f t="shared" si="0"/>
        <v/>
      </c>
      <c r="AC18" s="249" t="str">
        <f t="shared" si="0"/>
        <v/>
      </c>
      <c r="AD18" s="249" t="str">
        <f t="shared" si="0"/>
        <v/>
      </c>
      <c r="AE18" s="249" t="str">
        <f t="shared" si="0"/>
        <v/>
      </c>
      <c r="AF18" s="249" t="str">
        <f t="shared" si="0"/>
        <v/>
      </c>
      <c r="AG18" s="249" t="str">
        <f t="shared" si="0"/>
        <v/>
      </c>
      <c r="AH18" s="249" t="str">
        <f t="shared" si="0"/>
        <v/>
      </c>
      <c r="AI18" s="249" t="str">
        <f t="shared" si="0"/>
        <v/>
      </c>
      <c r="AJ18" s="249" t="str">
        <f t="shared" si="0"/>
        <v/>
      </c>
      <c r="AK18" s="249" t="str">
        <f t="shared" si="0"/>
        <v/>
      </c>
      <c r="AL18" s="249" t="str">
        <f t="shared" si="3"/>
        <v/>
      </c>
      <c r="AM18" s="249" t="str">
        <f t="shared" si="4"/>
        <v/>
      </c>
      <c r="AN18" s="249"/>
      <c r="AO18" s="249"/>
      <c r="AP18" s="249"/>
      <c r="AQ18" s="249"/>
      <c r="AS18" s="280"/>
      <c r="AT18" s="280"/>
      <c r="AV18" s="280"/>
      <c r="AW18" s="280"/>
      <c r="AY18" s="280"/>
      <c r="AZ18" s="280"/>
      <c r="BB18" s="280"/>
      <c r="BC18" s="280"/>
      <c r="BE18" s="280"/>
      <c r="BF18" s="280"/>
      <c r="BH18" s="280"/>
      <c r="BI18" s="280"/>
      <c r="BK18" s="280"/>
      <c r="BL18" s="280"/>
      <c r="BN18" s="280"/>
      <c r="BO18" s="280"/>
      <c r="BP18" s="278" t="str">
        <f t="shared" ref="BP18:BP82" si="5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80"/>
      <c r="BR18" s="280"/>
      <c r="BT18" s="280"/>
      <c r="BU18" s="280"/>
    </row>
    <row r="19" spans="1:73" s="278" customFormat="1" x14ac:dyDescent="0.25">
      <c r="A19" s="279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78" t="s">
        <v>294</v>
      </c>
      <c r="C19" s="278" t="s">
        <v>1985</v>
      </c>
      <c r="D19" s="249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F19" s="280" t="s">
        <v>2082</v>
      </c>
      <c r="H19" s="280"/>
      <c r="J19" s="280"/>
      <c r="L19" s="280"/>
      <c r="N19" s="280"/>
      <c r="P19" s="280"/>
      <c r="R19" s="280"/>
      <c r="T19" s="280"/>
      <c r="V19" s="280"/>
      <c r="W19" s="249"/>
      <c r="X19" s="249"/>
      <c r="Y19" s="249"/>
      <c r="Z19" s="249"/>
      <c r="AA19" s="249"/>
      <c r="AB19" s="249"/>
      <c r="AC19" s="249"/>
      <c r="AD19" s="249"/>
      <c r="AE19" s="249"/>
      <c r="AF19" s="249"/>
      <c r="AG19" s="249"/>
      <c r="AH19" s="249"/>
      <c r="AI19" s="249"/>
      <c r="AJ19" s="249"/>
      <c r="AK19" s="249"/>
      <c r="AL19" s="249"/>
      <c r="AM19" s="249"/>
      <c r="AN19" s="249"/>
      <c r="AO19" s="249"/>
      <c r="AP19" s="249"/>
      <c r="AQ19" s="249"/>
      <c r="AS19" s="280"/>
      <c r="AT19" s="280"/>
      <c r="AV19" s="280"/>
      <c r="AW19" s="280"/>
      <c r="AY19" s="280"/>
      <c r="AZ19" s="280"/>
      <c r="BB19" s="280"/>
      <c r="BC19" s="280"/>
      <c r="BE19" s="280"/>
      <c r="BF19" s="280"/>
      <c r="BH19" s="280"/>
      <c r="BI19" s="280"/>
      <c r="BK19" s="280"/>
      <c r="BL19" s="280"/>
      <c r="BN19" s="280"/>
      <c r="BO19" s="280"/>
      <c r="BQ19" s="280"/>
      <c r="BR19" s="280"/>
      <c r="BT19" s="280"/>
      <c r="BU19" s="280"/>
    </row>
    <row r="20" spans="1:73" s="278" customFormat="1" x14ac:dyDescent="0.25">
      <c r="A20" s="279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78" t="s">
        <v>294</v>
      </c>
      <c r="C20" s="278" t="s">
        <v>1986</v>
      </c>
      <c r="D20" s="249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F20" s="280" t="s">
        <v>2082</v>
      </c>
      <c r="H20" s="280"/>
      <c r="J20" s="280"/>
      <c r="L20" s="280"/>
      <c r="N20" s="280"/>
      <c r="P20" s="280"/>
      <c r="R20" s="280"/>
      <c r="T20" s="280"/>
      <c r="V20" s="280"/>
      <c r="W20" s="249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49" t="str">
        <f t="shared" si="0"/>
        <v/>
      </c>
      <c r="Y20" s="249" t="str">
        <f t="shared" si="0"/>
        <v/>
      </c>
      <c r="Z20" s="249" t="str">
        <f t="shared" si="0"/>
        <v/>
      </c>
      <c r="AA20" s="249" t="str">
        <f t="shared" si="0"/>
        <v/>
      </c>
      <c r="AB20" s="249" t="str">
        <f t="shared" si="0"/>
        <v/>
      </c>
      <c r="AC20" s="249" t="str">
        <f t="shared" si="0"/>
        <v/>
      </c>
      <c r="AD20" s="249" t="str">
        <f t="shared" si="0"/>
        <v/>
      </c>
      <c r="AE20" s="249" t="str">
        <f t="shared" si="0"/>
        <v/>
      </c>
      <c r="AF20" s="249" t="str">
        <f t="shared" si="0"/>
        <v/>
      </c>
      <c r="AG20" s="249" t="str">
        <f t="shared" si="0"/>
        <v/>
      </c>
      <c r="AH20" s="249" t="str">
        <f t="shared" si="0"/>
        <v/>
      </c>
      <c r="AI20" s="249" t="str">
        <f t="shared" si="0"/>
        <v/>
      </c>
      <c r="AJ20" s="249" t="str">
        <f t="shared" si="0"/>
        <v/>
      </c>
      <c r="AK20" s="249" t="str">
        <f t="shared" si="0"/>
        <v/>
      </c>
      <c r="AL20" s="249" t="str">
        <f t="shared" si="3"/>
        <v/>
      </c>
      <c r="AM20" s="249" t="str">
        <f t="shared" si="4"/>
        <v/>
      </c>
      <c r="AN20" s="249"/>
      <c r="AO20" s="249"/>
      <c r="AP20" s="249"/>
      <c r="AQ20" s="249"/>
      <c r="AS20" s="280"/>
      <c r="AT20" s="280"/>
      <c r="AV20" s="280"/>
      <c r="AW20" s="280"/>
      <c r="AY20" s="280"/>
      <c r="AZ20" s="280"/>
      <c r="BB20" s="280"/>
      <c r="BC20" s="280"/>
      <c r="BE20" s="280"/>
      <c r="BF20" s="280"/>
      <c r="BH20" s="280"/>
      <c r="BI20" s="280"/>
      <c r="BK20" s="280"/>
      <c r="BL20" s="280"/>
      <c r="BN20" s="280"/>
      <c r="BO20" s="280"/>
      <c r="BP20" s="278" t="str">
        <f t="shared" si="5"/>
        <v/>
      </c>
      <c r="BQ20" s="280"/>
      <c r="BR20" s="280"/>
      <c r="BT20" s="280"/>
      <c r="BU20" s="280"/>
    </row>
    <row r="21" spans="1:73" s="278" customFormat="1" x14ac:dyDescent="0.25">
      <c r="A21" s="279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78" t="s">
        <v>294</v>
      </c>
      <c r="C21" s="278" t="s">
        <v>1987</v>
      </c>
      <c r="D21" s="249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F21" s="280" t="s">
        <v>2083</v>
      </c>
      <c r="H21" s="280"/>
      <c r="J21" s="280"/>
      <c r="L21" s="280"/>
      <c r="N21" s="280"/>
      <c r="P21" s="280"/>
      <c r="R21" s="280"/>
      <c r="T21" s="280"/>
      <c r="V21" s="280"/>
      <c r="W21" s="249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49" t="str">
        <f t="shared" ref="X21:X84" si="6">IF(G21="","",SUBSTITUTE(SUBSTITUTE(SUBSTITUTE(SUBSTITUTE(SUBSTITUTE($W$1,"#ID#",F$1),"#TYPE#",$B21),"#LIGNE#",$A21),"#FORMULE#",IF(G21="","null",CONCATENATE("'",G21,"'"))),"#CTE1#",IF(H21="","null",CONCATENATE("'",H21,"'"))))</f>
        <v/>
      </c>
      <c r="Y21" s="249" t="str">
        <f t="shared" ref="Y21:Y84" si="7">IF(H21="","",SUBSTITUTE(SUBSTITUTE(SUBSTITUTE(SUBSTITUTE(SUBSTITUTE($W$1,"#ID#",G$1),"#TYPE#",$B21),"#LIGNE#",$A21),"#FORMULE#",IF(H21="","null",CONCATENATE("'",H21,"'"))),"#CTE1#",IF(I21="","null",CONCATENATE("'",I21,"'"))))</f>
        <v/>
      </c>
      <c r="Z21" s="249" t="str">
        <f t="shared" ref="Z21:Z84" si="8">IF(I21="","",SUBSTITUTE(SUBSTITUTE(SUBSTITUTE(SUBSTITUTE(SUBSTITUTE($W$1,"#ID#",H$1),"#TYPE#",$B21),"#LIGNE#",$A21),"#FORMULE#",IF(I21="","null",CONCATENATE("'",I21,"'"))),"#CTE1#",IF(J21="","null",CONCATENATE("'",J21,"'"))))</f>
        <v/>
      </c>
      <c r="AA21" s="249" t="str">
        <f t="shared" ref="AA21:AA84" si="9">IF(J21="","",SUBSTITUTE(SUBSTITUTE(SUBSTITUTE(SUBSTITUTE(SUBSTITUTE($W$1,"#ID#",I$1),"#TYPE#",$B21),"#LIGNE#",$A21),"#FORMULE#",IF(J21="","null",CONCATENATE("'",J21,"'"))),"#CTE1#",IF(K21="","null",CONCATENATE("'",K21,"'"))))</f>
        <v/>
      </c>
      <c r="AB21" s="249" t="str">
        <f t="shared" ref="AB21:AB84" si="10">IF(K21="","",SUBSTITUTE(SUBSTITUTE(SUBSTITUTE(SUBSTITUTE(SUBSTITUTE($W$1,"#ID#",J$1),"#TYPE#",$B21),"#LIGNE#",$A21),"#FORMULE#",IF(K21="","null",CONCATENATE("'",K21,"'"))),"#CTE1#",IF(L21="","null",CONCATENATE("'",L21,"'"))))</f>
        <v/>
      </c>
      <c r="AC21" s="249" t="str">
        <f t="shared" ref="AC21:AC84" si="11">IF(L21="","",SUBSTITUTE(SUBSTITUTE(SUBSTITUTE(SUBSTITUTE(SUBSTITUTE($W$1,"#ID#",K$1),"#TYPE#",$B21),"#LIGNE#",$A21),"#FORMULE#",IF(L21="","null",CONCATENATE("'",L21,"'"))),"#CTE1#",IF(M21="","null",CONCATENATE("'",M21,"'"))))</f>
        <v/>
      </c>
      <c r="AD21" s="249" t="str">
        <f t="shared" ref="AD21:AD84" si="12">IF(M21="","",SUBSTITUTE(SUBSTITUTE(SUBSTITUTE(SUBSTITUTE(SUBSTITUTE($W$1,"#ID#",L$1),"#TYPE#",$B21),"#LIGNE#",$A21),"#FORMULE#",IF(M21="","null",CONCATENATE("'",M21,"'"))),"#CTE1#",IF(N21="","null",CONCATENATE("'",N21,"'"))))</f>
        <v/>
      </c>
      <c r="AE21" s="249" t="str">
        <f t="shared" ref="AE21:AE84" si="13">IF(N21="","",SUBSTITUTE(SUBSTITUTE(SUBSTITUTE(SUBSTITUTE(SUBSTITUTE($W$1,"#ID#",M$1),"#TYPE#",$B21),"#LIGNE#",$A21),"#FORMULE#",IF(N21="","null",CONCATENATE("'",N21,"'"))),"#CTE1#",IF(O21="","null",CONCATENATE("'",O21,"'"))))</f>
        <v/>
      </c>
      <c r="AF21" s="249" t="str">
        <f t="shared" ref="AF21:AF84" si="14">IF(O21="","",SUBSTITUTE(SUBSTITUTE(SUBSTITUTE(SUBSTITUTE(SUBSTITUTE($W$1,"#ID#",N$1),"#TYPE#",$B21),"#LIGNE#",$A21),"#FORMULE#",IF(O21="","null",CONCATENATE("'",O21,"'"))),"#CTE1#",IF(P21="","null",CONCATENATE("'",P21,"'"))))</f>
        <v/>
      </c>
      <c r="AG21" s="249" t="str">
        <f t="shared" ref="AG21:AG84" si="15">IF(P21="","",SUBSTITUTE(SUBSTITUTE(SUBSTITUTE(SUBSTITUTE(SUBSTITUTE($W$1,"#ID#",O$1),"#TYPE#",$B21),"#LIGNE#",$A21),"#FORMULE#",IF(P21="","null",CONCATENATE("'",P21,"'"))),"#CTE1#",IF(Q21="","null",CONCATENATE("'",Q21,"'"))))</f>
        <v/>
      </c>
      <c r="AH21" s="249" t="str">
        <f t="shared" ref="AH21:AH84" si="16">IF(Q21="","",SUBSTITUTE(SUBSTITUTE(SUBSTITUTE(SUBSTITUTE(SUBSTITUTE($W$1,"#ID#",P$1),"#TYPE#",$B21),"#LIGNE#",$A21),"#FORMULE#",IF(Q21="","null",CONCATENATE("'",Q21,"'"))),"#CTE1#",IF(R21="","null",CONCATENATE("'",R21,"'"))))</f>
        <v/>
      </c>
      <c r="AI21" s="249" t="str">
        <f t="shared" ref="AI21:AI84" si="17">IF(R21="","",SUBSTITUTE(SUBSTITUTE(SUBSTITUTE(SUBSTITUTE(SUBSTITUTE($W$1,"#ID#",Q$1),"#TYPE#",$B21),"#LIGNE#",$A21),"#FORMULE#",IF(R21="","null",CONCATENATE("'",R21,"'"))),"#CTE1#",IF(S21="","null",CONCATENATE("'",S21,"'"))))</f>
        <v/>
      </c>
      <c r="AJ21" s="249" t="str">
        <f t="shared" ref="AJ21:AJ84" si="18">IF(S21="","",SUBSTITUTE(SUBSTITUTE(SUBSTITUTE(SUBSTITUTE(SUBSTITUTE($W$1,"#ID#",R$1),"#TYPE#",$B21),"#LIGNE#",$A21),"#FORMULE#",IF(S21="","null",CONCATENATE("'",S21,"'"))),"#CTE1#",IF(T21="","null",CONCATENATE("'",T21,"'"))))</f>
        <v/>
      </c>
      <c r="AK21" s="249" t="str">
        <f t="shared" ref="AK21:AK84" si="19">IF(T21="","",SUBSTITUTE(SUBSTITUTE(SUBSTITUTE(SUBSTITUTE(SUBSTITUTE($W$1,"#ID#",S$1),"#TYPE#",$B21),"#LIGNE#",$A21),"#FORMULE#",IF(T21="","null",CONCATENATE("'",T21,"'"))),"#CTE1#",IF(U21="","null",CONCATENATE("'",U21,"'"))))</f>
        <v/>
      </c>
      <c r="AL21" s="249" t="str">
        <f t="shared" si="3"/>
        <v/>
      </c>
      <c r="AM21" s="249" t="str">
        <f t="shared" si="4"/>
        <v/>
      </c>
      <c r="AN21" s="249"/>
      <c r="AO21" s="249"/>
      <c r="AP21" s="249"/>
      <c r="AQ21" s="249"/>
      <c r="AS21" s="280"/>
      <c r="AT21" s="280"/>
      <c r="AV21" s="280"/>
      <c r="AW21" s="280"/>
      <c r="AY21" s="280"/>
      <c r="AZ21" s="280"/>
      <c r="BB21" s="280"/>
      <c r="BC21" s="280"/>
      <c r="BE21" s="280"/>
      <c r="BF21" s="280"/>
      <c r="BH21" s="280"/>
      <c r="BI21" s="280"/>
      <c r="BK21" s="280"/>
      <c r="BL21" s="280"/>
      <c r="BN21" s="280"/>
      <c r="BO21" s="280"/>
      <c r="BP21" s="278" t="str">
        <f t="shared" si="5"/>
        <v/>
      </c>
      <c r="BQ21" s="280"/>
      <c r="BR21" s="280"/>
      <c r="BT21" s="280"/>
      <c r="BU21" s="280"/>
    </row>
    <row r="22" spans="1:73" s="278" customFormat="1" x14ac:dyDescent="0.25">
      <c r="A22" s="279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78" t="s">
        <v>294</v>
      </c>
      <c r="C22" s="278" t="s">
        <v>1988</v>
      </c>
      <c r="D22" s="249" t="str">
        <f>IF(B22="MATIERE",VLOOKUP($C22,[4]MATIERE!$B$2:$K$601,6,0),IF(B22="MOA",VLOOKUP($C22,[4]ATELIER!$B$2:$K$291,3,0),IF(B22="MOC",VLOOKUP($C22,[4]CHANTIER!$B$2:$K$291,3,0),IF(B22="MP",VLOOKUP($C22,[4]MINIPELLE!$B$2:$K$291,3,0),""))))</f>
        <v>pc</v>
      </c>
      <c r="F22" s="280" t="s">
        <v>2084</v>
      </c>
      <c r="H22" s="280"/>
      <c r="J22" s="280"/>
      <c r="L22" s="280"/>
      <c r="N22" s="280"/>
      <c r="P22" s="280"/>
      <c r="R22" s="280"/>
      <c r="T22" s="280"/>
      <c r="V22" s="280"/>
      <c r="W22" s="249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249" t="str">
        <f t="shared" si="6"/>
        <v/>
      </c>
      <c r="Y22" s="249" t="str">
        <f t="shared" si="7"/>
        <v/>
      </c>
      <c r="Z22" s="249" t="str">
        <f t="shared" si="8"/>
        <v/>
      </c>
      <c r="AA22" s="249" t="str">
        <f t="shared" si="9"/>
        <v/>
      </c>
      <c r="AB22" s="249" t="str">
        <f t="shared" si="10"/>
        <v/>
      </c>
      <c r="AC22" s="249" t="str">
        <f t="shared" si="11"/>
        <v/>
      </c>
      <c r="AD22" s="249" t="str">
        <f t="shared" si="12"/>
        <v/>
      </c>
      <c r="AE22" s="249" t="str">
        <f t="shared" si="13"/>
        <v/>
      </c>
      <c r="AF22" s="249" t="str">
        <f t="shared" si="14"/>
        <v/>
      </c>
      <c r="AG22" s="249" t="str">
        <f t="shared" si="15"/>
        <v/>
      </c>
      <c r="AH22" s="249" t="str">
        <f t="shared" si="16"/>
        <v/>
      </c>
      <c r="AI22" s="249" t="str">
        <f t="shared" si="17"/>
        <v/>
      </c>
      <c r="AJ22" s="249" t="str">
        <f t="shared" si="18"/>
        <v/>
      </c>
      <c r="AK22" s="249" t="str">
        <f t="shared" si="19"/>
        <v/>
      </c>
      <c r="AL22" s="249" t="str">
        <f t="shared" si="3"/>
        <v/>
      </c>
      <c r="AM22" s="249" t="str">
        <f t="shared" si="4"/>
        <v/>
      </c>
      <c r="AN22" s="249"/>
      <c r="AO22" s="249"/>
      <c r="AP22" s="249"/>
      <c r="AQ22" s="249"/>
      <c r="AS22" s="280"/>
      <c r="AT22" s="280"/>
      <c r="AV22" s="280"/>
      <c r="AW22" s="280"/>
      <c r="AY22" s="280"/>
      <c r="AZ22" s="280"/>
      <c r="BB22" s="280"/>
      <c r="BC22" s="280"/>
      <c r="BE22" s="280"/>
      <c r="BF22" s="280"/>
      <c r="BH22" s="280"/>
      <c r="BI22" s="280"/>
      <c r="BK22" s="280"/>
      <c r="BL22" s="280"/>
      <c r="BN22" s="280"/>
      <c r="BO22" s="280"/>
      <c r="BP22" s="278" t="str">
        <f t="shared" si="5"/>
        <v/>
      </c>
      <c r="BQ22" s="280"/>
      <c r="BR22" s="280"/>
      <c r="BT22" s="280"/>
      <c r="BU22" s="280"/>
    </row>
    <row r="23" spans="1:73" s="278" customFormat="1" x14ac:dyDescent="0.25">
      <c r="A23" s="279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78" t="s">
        <v>294</v>
      </c>
      <c r="C23" s="278" t="s">
        <v>1676</v>
      </c>
      <c r="D23" s="249" t="str">
        <f>IF(B23="MATIERE",VLOOKUP($C23,[4]MATIERE!$B$2:$K$601,6,0),IF(B23="MOA",VLOOKUP($C23,[4]ATELIER!$B$2:$K$291,3,0),IF(B23="MOC",VLOOKUP($C23,[4]CHANTIER!$B$2:$K$291,3,0),IF(B23="MP",VLOOKUP($C23,[4]MINIPELLE!$B$2:$K$291,3,0),""))))</f>
        <v>ml</v>
      </c>
      <c r="F23" s="280"/>
      <c r="H23" s="280"/>
      <c r="J23" s="280"/>
      <c r="L23" s="280" t="s">
        <v>2004</v>
      </c>
      <c r="N23" s="280"/>
      <c r="P23" s="280"/>
      <c r="R23" s="280"/>
      <c r="T23" s="280"/>
      <c r="V23" s="280"/>
      <c r="W23" s="249" t="str">
        <f t="shared" si="2"/>
        <v/>
      </c>
      <c r="X23" s="249" t="str">
        <f t="shared" si="6"/>
        <v/>
      </c>
      <c r="Y23" s="249" t="str">
        <f t="shared" si="7"/>
        <v/>
      </c>
      <c r="Z23" s="249" t="str">
        <f t="shared" si="8"/>
        <v/>
      </c>
      <c r="AA23" s="249" t="str">
        <f t="shared" si="9"/>
        <v/>
      </c>
      <c r="AB23" s="249" t="str">
        <f t="shared" si="10"/>
        <v/>
      </c>
      <c r="AC23" s="249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3" s="249" t="str">
        <f t="shared" si="12"/>
        <v/>
      </c>
      <c r="AE23" s="249" t="str">
        <f t="shared" si="13"/>
        <v/>
      </c>
      <c r="AF23" s="249" t="str">
        <f t="shared" si="14"/>
        <v/>
      </c>
      <c r="AG23" s="249" t="str">
        <f t="shared" si="15"/>
        <v/>
      </c>
      <c r="AH23" s="249" t="str">
        <f t="shared" si="16"/>
        <v/>
      </c>
      <c r="AI23" s="249" t="str">
        <f t="shared" si="17"/>
        <v/>
      </c>
      <c r="AJ23" s="249" t="str">
        <f t="shared" si="18"/>
        <v/>
      </c>
      <c r="AK23" s="249" t="str">
        <f t="shared" si="19"/>
        <v/>
      </c>
      <c r="AL23" s="249" t="str">
        <f t="shared" si="3"/>
        <v/>
      </c>
      <c r="AM23" s="249" t="str">
        <f t="shared" si="4"/>
        <v/>
      </c>
      <c r="AN23" s="249"/>
      <c r="AO23" s="249"/>
      <c r="AP23" s="249"/>
      <c r="AQ23" s="249"/>
      <c r="AS23" s="280"/>
      <c r="AT23" s="280"/>
      <c r="AV23" s="280"/>
      <c r="AW23" s="280"/>
      <c r="AY23" s="280"/>
      <c r="AZ23" s="280"/>
      <c r="BB23" s="280"/>
      <c r="BC23" s="280"/>
      <c r="BE23" s="280"/>
      <c r="BF23" s="280"/>
      <c r="BH23" s="280"/>
      <c r="BI23" s="280"/>
      <c r="BK23" s="280"/>
      <c r="BL23" s="280"/>
      <c r="BN23" s="280"/>
      <c r="BO23" s="280"/>
      <c r="BP23" s="278" t="str">
        <f t="shared" si="5"/>
        <v/>
      </c>
      <c r="BQ23" s="280"/>
      <c r="BR23" s="280"/>
      <c r="BT23" s="280"/>
      <c r="BU23" s="280"/>
    </row>
    <row r="24" spans="1:73" s="278" customFormat="1" x14ac:dyDescent="0.25">
      <c r="A24" s="279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78" t="s">
        <v>294</v>
      </c>
      <c r="C24" s="278" t="s">
        <v>1977</v>
      </c>
      <c r="D24" s="249" t="str">
        <f>IF(B24="MATIERE",VLOOKUP($C24,[4]MATIERE!$B$2:$K$601,6,0),IF(B24="MOA",VLOOKUP($C24,[4]ATELIER!$B$2:$K$291,3,0),IF(B24="MOC",VLOOKUP($C24,[4]CHANTIER!$B$2:$K$291,3,0),IF(B24="MP",VLOOKUP($C24,[4]MINIPELLE!$B$2:$K$291,3,0),""))))</f>
        <v>ml</v>
      </c>
      <c r="F24" s="280"/>
      <c r="H24" s="280"/>
      <c r="J24" s="280"/>
      <c r="L24" s="280"/>
      <c r="N24" s="280" t="s">
        <v>2010</v>
      </c>
      <c r="P24" s="280"/>
      <c r="R24" s="280"/>
      <c r="T24" s="280"/>
      <c r="V24" s="280"/>
      <c r="W24" s="249" t="str">
        <f t="shared" si="2"/>
        <v/>
      </c>
      <c r="X24" s="249" t="str">
        <f t="shared" si="6"/>
        <v/>
      </c>
      <c r="Y24" s="249" t="str">
        <f t="shared" si="7"/>
        <v/>
      </c>
      <c r="Z24" s="249" t="str">
        <f t="shared" si="8"/>
        <v/>
      </c>
      <c r="AA24" s="249" t="str">
        <f t="shared" si="9"/>
        <v/>
      </c>
      <c r="AB24" s="249" t="str">
        <f t="shared" si="10"/>
        <v/>
      </c>
      <c r="AC24" s="249" t="str">
        <f t="shared" si="11"/>
        <v/>
      </c>
      <c r="AD24" s="249" t="str">
        <f t="shared" si="12"/>
        <v/>
      </c>
      <c r="AE24" s="249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4" s="249" t="str">
        <f t="shared" si="14"/>
        <v/>
      </c>
      <c r="AG24" s="249" t="str">
        <f t="shared" si="15"/>
        <v/>
      </c>
      <c r="AH24" s="249" t="str">
        <f t="shared" si="16"/>
        <v/>
      </c>
      <c r="AI24" s="249" t="str">
        <f t="shared" si="17"/>
        <v/>
      </c>
      <c r="AJ24" s="249" t="str">
        <f t="shared" si="18"/>
        <v/>
      </c>
      <c r="AK24" s="249" t="str">
        <f t="shared" si="19"/>
        <v/>
      </c>
      <c r="AL24" s="249" t="str">
        <f t="shared" si="3"/>
        <v/>
      </c>
      <c r="AM24" s="249" t="str">
        <f t="shared" si="4"/>
        <v/>
      </c>
      <c r="AN24" s="249"/>
      <c r="AO24" s="249"/>
      <c r="AP24" s="249"/>
      <c r="AQ24" s="249"/>
      <c r="AS24" s="280"/>
      <c r="AT24" s="280"/>
      <c r="AV24" s="280"/>
      <c r="AW24" s="280"/>
      <c r="AY24" s="280"/>
      <c r="AZ24" s="280"/>
      <c r="BB24" s="280"/>
      <c r="BC24" s="280"/>
      <c r="BE24" s="280"/>
      <c r="BF24" s="280"/>
      <c r="BH24" s="280"/>
      <c r="BI24" s="280"/>
      <c r="BK24" s="280"/>
      <c r="BL24" s="280"/>
      <c r="BN24" s="280"/>
      <c r="BO24" s="280"/>
      <c r="BP24" s="278" t="str">
        <f t="shared" si="5"/>
        <v/>
      </c>
      <c r="BQ24" s="280"/>
      <c r="BR24" s="280"/>
      <c r="BT24" s="280"/>
      <c r="BU24" s="280"/>
    </row>
    <row r="25" spans="1:73" s="278" customFormat="1" x14ac:dyDescent="0.25">
      <c r="A25" s="279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78" t="s">
        <v>294</v>
      </c>
      <c r="C25" s="278" t="s">
        <v>1285</v>
      </c>
      <c r="D25" s="249" t="str">
        <f>IF(B25="MATIERE",VLOOKUP($C25,[4]MATIERE!$B$2:$K$601,6,0),IF(B25="MOA",VLOOKUP($C25,[4]ATELIER!$B$2:$K$291,3,0),IF(B25="MOC",VLOOKUP($C25,[4]CHANTIER!$B$2:$K$291,3,0),IF(B25="MP",VLOOKUP($C25,[4]MINIPELLE!$B$2:$K$291,3,0),""))))</f>
        <v>pc</v>
      </c>
      <c r="F25" s="280"/>
      <c r="H25" s="280" t="s">
        <v>2005</v>
      </c>
      <c r="J25" s="280"/>
      <c r="L25" s="280"/>
      <c r="N25" s="280"/>
      <c r="P25" s="280"/>
      <c r="R25" s="280"/>
      <c r="T25" s="280"/>
      <c r="V25" s="280"/>
      <c r="W25" s="249" t="str">
        <f t="shared" si="2"/>
        <v/>
      </c>
      <c r="X25" s="249" t="str">
        <f t="shared" si="6"/>
        <v/>
      </c>
      <c r="Y25" s="249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5" s="249" t="str">
        <f t="shared" si="8"/>
        <v/>
      </c>
      <c r="AA25" s="249" t="str">
        <f t="shared" si="9"/>
        <v/>
      </c>
      <c r="AB25" s="249" t="str">
        <f t="shared" si="10"/>
        <v/>
      </c>
      <c r="AC25" s="249" t="str">
        <f t="shared" si="11"/>
        <v/>
      </c>
      <c r="AD25" s="249" t="str">
        <f t="shared" si="12"/>
        <v/>
      </c>
      <c r="AE25" s="249" t="str">
        <f t="shared" si="13"/>
        <v/>
      </c>
      <c r="AF25" s="249" t="str">
        <f t="shared" si="14"/>
        <v/>
      </c>
      <c r="AG25" s="249" t="str">
        <f t="shared" si="15"/>
        <v/>
      </c>
      <c r="AH25" s="249" t="str">
        <f t="shared" si="16"/>
        <v/>
      </c>
      <c r="AI25" s="249" t="str">
        <f t="shared" si="17"/>
        <v/>
      </c>
      <c r="AJ25" s="249" t="str">
        <f t="shared" si="18"/>
        <v/>
      </c>
      <c r="AK25" s="249" t="str">
        <f t="shared" si="19"/>
        <v/>
      </c>
      <c r="AL25" s="249" t="str">
        <f t="shared" si="3"/>
        <v/>
      </c>
      <c r="AM25" s="249" t="str">
        <f t="shared" si="4"/>
        <v/>
      </c>
      <c r="AN25" s="249"/>
      <c r="AO25" s="249"/>
      <c r="AP25" s="249"/>
      <c r="AQ25" s="249"/>
      <c r="AS25" s="280"/>
      <c r="AT25" s="280"/>
      <c r="AV25" s="280"/>
      <c r="AW25" s="280"/>
      <c r="AY25" s="280"/>
      <c r="AZ25" s="280"/>
      <c r="BB25" s="280"/>
      <c r="BC25" s="280"/>
      <c r="BE25" s="280"/>
      <c r="BF25" s="280"/>
      <c r="BH25" s="280"/>
      <c r="BI25" s="280"/>
      <c r="BK25" s="280"/>
      <c r="BL25" s="280"/>
      <c r="BN25" s="280"/>
      <c r="BO25" s="280"/>
      <c r="BP25" s="278" t="str">
        <f t="shared" si="5"/>
        <v/>
      </c>
      <c r="BQ25" s="280"/>
      <c r="BR25" s="280"/>
      <c r="BT25" s="280"/>
      <c r="BU25" s="280"/>
    </row>
    <row r="26" spans="1:73" s="278" customFormat="1" x14ac:dyDescent="0.25">
      <c r="A26" s="279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78" t="s">
        <v>294</v>
      </c>
      <c r="C26" s="278" t="s">
        <v>1283</v>
      </c>
      <c r="D26" s="249" t="str">
        <f>IF(B26="MATIERE",VLOOKUP($C26,[4]MATIERE!$B$2:$K$601,6,0),IF(B26="MOA",VLOOKUP($C26,[4]ATELIER!$B$2:$K$291,3,0),IF(B26="MOC",VLOOKUP($C26,[4]CHANTIER!$B$2:$K$291,3,0),IF(B26="MP",VLOOKUP($C26,[4]MINIPELLE!$B$2:$K$291,3,0),""))))</f>
        <v>pc</v>
      </c>
      <c r="F26" s="280"/>
      <c r="H26" s="280"/>
      <c r="J26" s="280" t="s">
        <v>2011</v>
      </c>
      <c r="L26" s="280"/>
      <c r="N26" s="280"/>
      <c r="P26" s="280"/>
      <c r="R26" s="280"/>
      <c r="T26" s="280"/>
      <c r="V26" s="280"/>
      <c r="W26" s="249" t="str">
        <f t="shared" si="2"/>
        <v/>
      </c>
      <c r="X26" s="249" t="str">
        <f t="shared" si="6"/>
        <v/>
      </c>
      <c r="Y26" s="249" t="str">
        <f t="shared" si="7"/>
        <v/>
      </c>
      <c r="Z26" s="249" t="str">
        <f t="shared" si="8"/>
        <v/>
      </c>
      <c r="AA26" s="249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49" t="str">
        <f t="shared" si="10"/>
        <v/>
      </c>
      <c r="AC26" s="249" t="str">
        <f t="shared" si="11"/>
        <v/>
      </c>
      <c r="AD26" s="249" t="str">
        <f t="shared" si="12"/>
        <v/>
      </c>
      <c r="AE26" s="249" t="str">
        <f t="shared" si="13"/>
        <v/>
      </c>
      <c r="AF26" s="249" t="str">
        <f t="shared" si="14"/>
        <v/>
      </c>
      <c r="AG26" s="249" t="str">
        <f t="shared" si="15"/>
        <v/>
      </c>
      <c r="AH26" s="249" t="str">
        <f t="shared" si="16"/>
        <v/>
      </c>
      <c r="AI26" s="249" t="str">
        <f t="shared" si="17"/>
        <v/>
      </c>
      <c r="AJ26" s="249" t="str">
        <f t="shared" si="18"/>
        <v/>
      </c>
      <c r="AK26" s="249" t="str">
        <f t="shared" si="19"/>
        <v/>
      </c>
      <c r="AL26" s="249" t="str">
        <f t="shared" si="3"/>
        <v/>
      </c>
      <c r="AM26" s="249" t="str">
        <f t="shared" si="4"/>
        <v/>
      </c>
      <c r="AN26" s="249"/>
      <c r="AO26" s="249"/>
      <c r="AP26" s="249"/>
      <c r="AQ26" s="249"/>
      <c r="AS26" s="280"/>
      <c r="AT26" s="280"/>
      <c r="AV26" s="280"/>
      <c r="AW26" s="280"/>
      <c r="AY26" s="280"/>
      <c r="AZ26" s="280"/>
      <c r="BB26" s="280"/>
      <c r="BC26" s="280"/>
      <c r="BE26" s="280"/>
      <c r="BF26" s="280"/>
      <c r="BH26" s="280"/>
      <c r="BI26" s="280"/>
      <c r="BK26" s="280"/>
      <c r="BL26" s="280"/>
      <c r="BN26" s="280"/>
      <c r="BO26" s="280"/>
      <c r="BP26" s="278" t="str">
        <f t="shared" si="5"/>
        <v/>
      </c>
      <c r="BQ26" s="280"/>
      <c r="BR26" s="280"/>
      <c r="BT26" s="280"/>
      <c r="BU26" s="280"/>
    </row>
    <row r="27" spans="1:73" s="278" customFormat="1" x14ac:dyDescent="0.25">
      <c r="A27" s="279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78" t="s">
        <v>294</v>
      </c>
      <c r="C27" s="278" t="s">
        <v>1978</v>
      </c>
      <c r="D27" s="249" t="str">
        <f>IF(B27="MATIERE",VLOOKUP($C27,[4]MATIERE!$B$2:$K$601,6,0),IF(B27="MOA",VLOOKUP($C27,[4]ATELIER!$B$2:$K$291,3,0),IF(B27="MOC",VLOOKUP($C27,[4]CHANTIER!$B$2:$K$291,3,0),IF(B27="MP",VLOOKUP($C27,[4]MINIPELLE!$B$2:$K$291,3,0),""))))</f>
        <v>pc</v>
      </c>
      <c r="F27" s="280"/>
      <c r="H27" s="280"/>
      <c r="J27" s="280"/>
      <c r="L27" s="280"/>
      <c r="N27" s="280"/>
      <c r="P27" s="280"/>
      <c r="R27" s="280"/>
      <c r="T27" s="280"/>
      <c r="V27" s="280"/>
      <c r="W27" s="249" t="str">
        <f t="shared" si="2"/>
        <v/>
      </c>
      <c r="X27" s="249" t="str">
        <f t="shared" si="6"/>
        <v/>
      </c>
      <c r="Y27" s="249" t="str">
        <f t="shared" si="7"/>
        <v/>
      </c>
      <c r="Z27" s="249" t="str">
        <f t="shared" si="8"/>
        <v/>
      </c>
      <c r="AA27" s="249" t="str">
        <f t="shared" si="9"/>
        <v/>
      </c>
      <c r="AB27" s="249" t="str">
        <f t="shared" si="10"/>
        <v/>
      </c>
      <c r="AC27" s="249" t="str">
        <f t="shared" si="11"/>
        <v/>
      </c>
      <c r="AD27" s="249" t="str">
        <f t="shared" si="12"/>
        <v/>
      </c>
      <c r="AE27" s="249" t="str">
        <f t="shared" si="13"/>
        <v/>
      </c>
      <c r="AF27" s="249" t="str">
        <f t="shared" si="14"/>
        <v/>
      </c>
      <c r="AG27" s="249" t="str">
        <f t="shared" si="15"/>
        <v/>
      </c>
      <c r="AH27" s="249" t="str">
        <f t="shared" si="16"/>
        <v/>
      </c>
      <c r="AI27" s="249" t="str">
        <f t="shared" si="17"/>
        <v/>
      </c>
      <c r="AJ27" s="249" t="str">
        <f t="shared" si="18"/>
        <v/>
      </c>
      <c r="AK27" s="249" t="str">
        <f t="shared" si="19"/>
        <v/>
      </c>
      <c r="AL27" s="249" t="str">
        <f t="shared" si="3"/>
        <v/>
      </c>
      <c r="AM27" s="249" t="str">
        <f t="shared" si="4"/>
        <v/>
      </c>
      <c r="AN27" s="249"/>
      <c r="AO27" s="249"/>
      <c r="AP27" s="249"/>
      <c r="AQ27" s="249"/>
      <c r="AS27" s="280"/>
      <c r="AT27" s="280"/>
      <c r="AV27" s="280"/>
      <c r="AW27" s="280"/>
      <c r="AY27" s="280"/>
      <c r="AZ27" s="280"/>
      <c r="BB27" s="280"/>
      <c r="BC27" s="280"/>
      <c r="BE27" s="280"/>
      <c r="BF27" s="280"/>
      <c r="BH27" s="280"/>
      <c r="BI27" s="280"/>
      <c r="BK27" s="280"/>
      <c r="BL27" s="280"/>
      <c r="BN27" s="280"/>
      <c r="BO27" s="280"/>
      <c r="BP27" s="278" t="str">
        <f t="shared" si="5"/>
        <v/>
      </c>
      <c r="BQ27" s="280"/>
      <c r="BR27" s="280"/>
      <c r="BT27" s="280"/>
      <c r="BU27" s="280"/>
    </row>
    <row r="28" spans="1:73" s="278" customFormat="1" x14ac:dyDescent="0.25">
      <c r="A28" s="279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78" t="s">
        <v>294</v>
      </c>
      <c r="C28" s="278" t="s">
        <v>1884</v>
      </c>
      <c r="D28" s="249" t="str">
        <f>IF(B28="MATIERE",VLOOKUP($C28,[4]MATIERE!$B$2:$K$601,6,0),IF(B28="MOA",VLOOKUP($C28,[4]ATELIER!$B$2:$K$291,3,0),IF(B28="MOC",VLOOKUP($C28,[4]CHANTIER!$B$2:$K$291,3,0),IF(B28="MP",VLOOKUP($C28,[4]MINIPELLE!$B$2:$K$291,3,0),""))))</f>
        <v>pc</v>
      </c>
      <c r="F28" s="280"/>
      <c r="H28" s="280"/>
      <c r="J28" s="280"/>
      <c r="L28" s="280"/>
      <c r="N28" s="280"/>
      <c r="P28" s="280" t="s">
        <v>1979</v>
      </c>
      <c r="R28" s="280"/>
      <c r="T28" s="280"/>
      <c r="V28" s="280"/>
      <c r="W28" s="249" t="str">
        <f t="shared" si="2"/>
        <v/>
      </c>
      <c r="X28" s="249" t="str">
        <f t="shared" si="6"/>
        <v/>
      </c>
      <c r="Y28" s="249" t="str">
        <f t="shared" si="7"/>
        <v/>
      </c>
      <c r="Z28" s="249" t="str">
        <f t="shared" si="8"/>
        <v/>
      </c>
      <c r="AA28" s="249" t="str">
        <f t="shared" si="9"/>
        <v/>
      </c>
      <c r="AB28" s="249" t="str">
        <f t="shared" si="10"/>
        <v/>
      </c>
      <c r="AC28" s="249" t="str">
        <f t="shared" si="11"/>
        <v/>
      </c>
      <c r="AD28" s="249" t="str">
        <f t="shared" si="12"/>
        <v/>
      </c>
      <c r="AE28" s="249" t="str">
        <f t="shared" si="13"/>
        <v/>
      </c>
      <c r="AF28" s="249" t="str">
        <f t="shared" si="14"/>
        <v/>
      </c>
      <c r="AG28" s="249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8" s="249" t="str">
        <f t="shared" si="16"/>
        <v/>
      </c>
      <c r="AI28" s="249" t="str">
        <f t="shared" si="17"/>
        <v/>
      </c>
      <c r="AJ28" s="249" t="str">
        <f t="shared" si="18"/>
        <v/>
      </c>
      <c r="AK28" s="249" t="str">
        <f t="shared" si="19"/>
        <v/>
      </c>
      <c r="AL28" s="249" t="str">
        <f t="shared" si="3"/>
        <v/>
      </c>
      <c r="AM28" s="249" t="str">
        <f t="shared" si="4"/>
        <v/>
      </c>
      <c r="AN28" s="249"/>
      <c r="AO28" s="249"/>
      <c r="AP28" s="249"/>
      <c r="AQ28" s="249"/>
      <c r="AS28" s="280"/>
      <c r="AT28" s="280"/>
      <c r="AV28" s="280"/>
      <c r="AW28" s="280"/>
      <c r="AY28" s="280"/>
      <c r="AZ28" s="280"/>
      <c r="BB28" s="280"/>
      <c r="BC28" s="280"/>
      <c r="BE28" s="280"/>
      <c r="BF28" s="280"/>
      <c r="BH28" s="280"/>
      <c r="BI28" s="280"/>
      <c r="BK28" s="280"/>
      <c r="BL28" s="280"/>
      <c r="BN28" s="280"/>
      <c r="BO28" s="280"/>
      <c r="BP28" s="278" t="str">
        <f t="shared" si="5"/>
        <v/>
      </c>
      <c r="BQ28" s="280"/>
      <c r="BR28" s="280"/>
      <c r="BT28" s="280"/>
      <c r="BU28" s="280"/>
    </row>
    <row r="29" spans="1:73" s="278" customFormat="1" x14ac:dyDescent="0.25">
      <c r="A29" s="279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78" t="s">
        <v>294</v>
      </c>
      <c r="C29" s="278" t="s">
        <v>1339</v>
      </c>
      <c r="D29" s="249" t="str">
        <f>IF(B29="MATIERE",VLOOKUP($C29,[4]MATIERE!$B$2:$K$601,6,0),IF(B29="MOA",VLOOKUP($C29,[4]ATELIER!$B$2:$K$291,3,0),IF(B29="MOC",VLOOKUP($C29,[4]CHANTIER!$B$2:$K$291,3,0),IF(B29="MP",VLOOKUP($C29,[4]MINIPELLE!$B$2:$K$291,3,0),""))))</f>
        <v>pc</v>
      </c>
      <c r="F29" s="280"/>
      <c r="H29" s="280"/>
      <c r="J29" s="280"/>
      <c r="L29" s="280"/>
      <c r="N29" s="280"/>
      <c r="P29" s="280" t="s">
        <v>1980</v>
      </c>
      <c r="R29" s="280"/>
      <c r="T29" s="280"/>
      <c r="V29" s="280"/>
      <c r="W29" s="249" t="str">
        <f t="shared" si="2"/>
        <v/>
      </c>
      <c r="X29" s="249" t="str">
        <f t="shared" si="6"/>
        <v/>
      </c>
      <c r="Y29" s="249" t="str">
        <f t="shared" si="7"/>
        <v/>
      </c>
      <c r="Z29" s="249" t="str">
        <f t="shared" si="8"/>
        <v/>
      </c>
      <c r="AA29" s="249" t="str">
        <f t="shared" si="9"/>
        <v/>
      </c>
      <c r="AB29" s="249" t="str">
        <f t="shared" si="10"/>
        <v/>
      </c>
      <c r="AC29" s="249" t="str">
        <f t="shared" si="11"/>
        <v/>
      </c>
      <c r="AD29" s="249" t="str">
        <f t="shared" si="12"/>
        <v/>
      </c>
      <c r="AE29" s="249" t="str">
        <f t="shared" si="13"/>
        <v/>
      </c>
      <c r="AF29" s="249" t="str">
        <f t="shared" si="14"/>
        <v/>
      </c>
      <c r="AG29" s="249" t="str">
        <f t="shared" si="15"/>
        <v xml:space="preserve">INSERT INTO SC_SystemeProduits(RefDimension,NomSysteme,typePresta,ligne,formule,cte1,DateModif) values (null,'COLLECTE_ELEC','MATIERE',92,'DISTANCE_FOURREAU',null,now());
</v>
      </c>
      <c r="AH29" s="249" t="str">
        <f t="shared" si="16"/>
        <v/>
      </c>
      <c r="AI29" s="249" t="str">
        <f t="shared" si="17"/>
        <v/>
      </c>
      <c r="AJ29" s="249" t="str">
        <f t="shared" si="18"/>
        <v/>
      </c>
      <c r="AK29" s="249" t="str">
        <f t="shared" si="19"/>
        <v/>
      </c>
      <c r="AL29" s="249" t="str">
        <f t="shared" si="3"/>
        <v/>
      </c>
      <c r="AM29" s="249" t="str">
        <f t="shared" si="4"/>
        <v/>
      </c>
      <c r="AN29" s="249"/>
      <c r="AO29" s="249"/>
      <c r="AP29" s="249"/>
      <c r="AQ29" s="249"/>
      <c r="AS29" s="280"/>
      <c r="AT29" s="280"/>
      <c r="AV29" s="280"/>
      <c r="AW29" s="280"/>
      <c r="AY29" s="280"/>
      <c r="AZ29" s="280"/>
      <c r="BB29" s="280"/>
      <c r="BC29" s="280"/>
      <c r="BE29" s="280"/>
      <c r="BF29" s="280"/>
      <c r="BH29" s="280"/>
      <c r="BI29" s="280"/>
      <c r="BK29" s="280"/>
      <c r="BL29" s="280"/>
      <c r="BN29" s="280"/>
      <c r="BO29" s="280"/>
      <c r="BP29" s="278" t="str">
        <f t="shared" si="5"/>
        <v/>
      </c>
      <c r="BQ29" s="280"/>
      <c r="BR29" s="280"/>
      <c r="BT29" s="280"/>
      <c r="BU29" s="280"/>
    </row>
    <row r="30" spans="1:73" s="278" customFormat="1" x14ac:dyDescent="0.25">
      <c r="A30" s="279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78" t="s">
        <v>298</v>
      </c>
      <c r="C30" s="278" t="s">
        <v>92</v>
      </c>
      <c r="D30" s="249" t="str">
        <f>IF(B30="MATIERE",VLOOKUP($C30,[4]MATIERE!$B$2:$K$601,6,0),IF(B30="MOA",VLOOKUP($C30,[4]ATELIER!$B$2:$K$291,3,0),IF(B30="MOC",VLOOKUP($C30,[4]CHANTIER!$B$2:$K$291,3,0),IF(B30="MP",VLOOKUP($C30,[4]MINIPELLE!$B$2:$K$291,3,0),""))))</f>
        <v>ml</v>
      </c>
      <c r="F30" s="280"/>
      <c r="H30" s="280"/>
      <c r="J30" s="280"/>
      <c r="L30" s="280"/>
      <c r="N30" s="280"/>
      <c r="P30" s="280" t="s">
        <v>1980</v>
      </c>
      <c r="R30" s="280"/>
      <c r="T30" s="280"/>
      <c r="V30" s="280"/>
      <c r="W30" s="249" t="str">
        <f t="shared" si="2"/>
        <v/>
      </c>
      <c r="X30" s="249" t="str">
        <f t="shared" si="6"/>
        <v/>
      </c>
      <c r="Y30" s="249" t="str">
        <f t="shared" si="7"/>
        <v/>
      </c>
      <c r="Z30" s="249" t="str">
        <f t="shared" si="8"/>
        <v/>
      </c>
      <c r="AA30" s="249" t="str">
        <f t="shared" si="9"/>
        <v/>
      </c>
      <c r="AB30" s="249" t="str">
        <f t="shared" si="10"/>
        <v/>
      </c>
      <c r="AC30" s="249" t="str">
        <f t="shared" si="11"/>
        <v/>
      </c>
      <c r="AD30" s="249" t="str">
        <f t="shared" si="12"/>
        <v/>
      </c>
      <c r="AE30" s="249" t="str">
        <f t="shared" si="13"/>
        <v/>
      </c>
      <c r="AF30" s="249" t="str">
        <f t="shared" si="14"/>
        <v/>
      </c>
      <c r="AG30" s="249" t="str">
        <f t="shared" si="15"/>
        <v xml:space="preserve">INSERT INTO SC_SystemeProduits(RefDimension,NomSysteme,typePresta,ligne,formule,cte1,DateModif) values (null,'COLLECTE_ELEC','MOC',12,'DISTANCE_FOURREAU',null,now());
</v>
      </c>
      <c r="AH30" s="249" t="str">
        <f t="shared" si="16"/>
        <v/>
      </c>
      <c r="AI30" s="249" t="str">
        <f t="shared" si="17"/>
        <v/>
      </c>
      <c r="AJ30" s="249" t="str">
        <f t="shared" si="18"/>
        <v/>
      </c>
      <c r="AK30" s="249" t="str">
        <f t="shared" si="19"/>
        <v/>
      </c>
      <c r="AL30" s="249" t="str">
        <f t="shared" si="3"/>
        <v/>
      </c>
      <c r="AM30" s="249" t="str">
        <f t="shared" si="4"/>
        <v/>
      </c>
      <c r="AN30" s="249"/>
      <c r="AO30" s="249"/>
      <c r="AP30" s="249"/>
      <c r="AQ30" s="249"/>
      <c r="AS30" s="280"/>
      <c r="AT30" s="280"/>
      <c r="AV30" s="280"/>
      <c r="AW30" s="280"/>
      <c r="AY30" s="280"/>
      <c r="AZ30" s="280"/>
      <c r="BB30" s="280"/>
      <c r="BC30" s="280"/>
      <c r="BE30" s="280"/>
      <c r="BF30" s="280"/>
      <c r="BH30" s="280"/>
      <c r="BI30" s="280"/>
      <c r="BK30" s="280"/>
      <c r="BL30" s="280"/>
      <c r="BN30" s="280"/>
      <c r="BO30" s="280"/>
      <c r="BP30" s="278" t="str">
        <f t="shared" si="5"/>
        <v/>
      </c>
      <c r="BQ30" s="280"/>
      <c r="BR30" s="280"/>
      <c r="BT30" s="280"/>
      <c r="BU30" s="280"/>
    </row>
    <row r="31" spans="1:73" s="278" customFormat="1" x14ac:dyDescent="0.25">
      <c r="A31" s="279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78" t="s">
        <v>298</v>
      </c>
      <c r="C31" s="278" t="s">
        <v>1576</v>
      </c>
      <c r="D31" s="249" t="str">
        <f>IF(B31="MATIERE",VLOOKUP($C31,[4]MATIERE!$B$2:$K$601,6,0),IF(B31="MOA",VLOOKUP($C31,[4]ATELIER!$B$2:$K$291,3,0),IF(B31="MOC",VLOOKUP($C31,[4]CHANTIER!$B$2:$K$291,3,0),IF(B31="MP",VLOOKUP($C31,[4]MINIPELLE!$B$2:$K$291,3,0),""))))</f>
        <v>ml</v>
      </c>
      <c r="F31" s="280"/>
      <c r="H31" s="280"/>
      <c r="J31" s="280"/>
      <c r="L31" s="280"/>
      <c r="N31" s="280"/>
      <c r="P31" s="280" t="s">
        <v>1980</v>
      </c>
      <c r="R31" s="280"/>
      <c r="T31" s="280"/>
      <c r="V31" s="280"/>
      <c r="W31" s="249" t="str">
        <f t="shared" si="2"/>
        <v/>
      </c>
      <c r="X31" s="249" t="str">
        <f t="shared" si="6"/>
        <v/>
      </c>
      <c r="Y31" s="249" t="str">
        <f t="shared" si="7"/>
        <v/>
      </c>
      <c r="Z31" s="249" t="str">
        <f t="shared" si="8"/>
        <v/>
      </c>
      <c r="AA31" s="249" t="str">
        <f t="shared" si="9"/>
        <v/>
      </c>
      <c r="AB31" s="249" t="str">
        <f t="shared" si="10"/>
        <v/>
      </c>
      <c r="AC31" s="249" t="str">
        <f t="shared" si="11"/>
        <v/>
      </c>
      <c r="AD31" s="249" t="str">
        <f t="shared" si="12"/>
        <v/>
      </c>
      <c r="AE31" s="249" t="str">
        <f t="shared" si="13"/>
        <v/>
      </c>
      <c r="AF31" s="249" t="str">
        <f t="shared" si="14"/>
        <v/>
      </c>
      <c r="AG31" s="249" t="str">
        <f t="shared" si="15"/>
        <v xml:space="preserve">INSERT INTO SC_SystemeProduits(RefDimension,NomSysteme,typePresta,ligne,formule,cte1,DateModif) values (null,'COLLECTE_ELEC','MOC',3,'DISTANCE_FOURREAU',null,now());
</v>
      </c>
      <c r="AH31" s="249" t="str">
        <f t="shared" si="16"/>
        <v/>
      </c>
      <c r="AI31" s="249" t="str">
        <f t="shared" si="17"/>
        <v/>
      </c>
      <c r="AJ31" s="249" t="str">
        <f t="shared" si="18"/>
        <v/>
      </c>
      <c r="AK31" s="249" t="str">
        <f t="shared" si="19"/>
        <v/>
      </c>
      <c r="AL31" s="249" t="str">
        <f t="shared" si="3"/>
        <v/>
      </c>
      <c r="AM31" s="249" t="str">
        <f t="shared" si="4"/>
        <v/>
      </c>
      <c r="AN31" s="249"/>
      <c r="AO31" s="249"/>
      <c r="AP31" s="249"/>
      <c r="AQ31" s="249"/>
      <c r="AS31" s="280"/>
      <c r="AT31" s="280"/>
      <c r="AV31" s="280"/>
      <c r="AW31" s="280"/>
      <c r="AY31" s="280"/>
      <c r="AZ31" s="280"/>
      <c r="BB31" s="280"/>
      <c r="BC31" s="280"/>
      <c r="BE31" s="280"/>
      <c r="BF31" s="280"/>
      <c r="BH31" s="280"/>
      <c r="BI31" s="280"/>
      <c r="BK31" s="280"/>
      <c r="BL31" s="280"/>
      <c r="BN31" s="280"/>
      <c r="BO31" s="280"/>
      <c r="BP31" s="278" t="str">
        <f t="shared" si="5"/>
        <v/>
      </c>
      <c r="BQ31" s="280"/>
      <c r="BR31" s="280"/>
      <c r="BT31" s="280"/>
      <c r="BU31" s="280"/>
    </row>
    <row r="32" spans="1:73" s="278" customFormat="1" x14ac:dyDescent="0.25">
      <c r="A32" s="279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78" t="s">
        <v>294</v>
      </c>
      <c r="C32" s="278" t="s">
        <v>1935</v>
      </c>
      <c r="D32" s="249" t="str">
        <f>IF(B32="MATIERE",VLOOKUP($C32,[4]MATIERE!$B$2:$K$601,6,0),IF(B32="MOA",VLOOKUP($C32,[4]ATELIER!$B$2:$K$291,3,0),IF(B32="MOC",VLOOKUP($C32,[4]CHANTIER!$B$2:$K$291,3,0),IF(B32="MP",VLOOKUP($C32,[4]MINIPELLE!$B$2:$K$291,3,0),""))))</f>
        <v>pc</v>
      </c>
      <c r="F32" s="280"/>
      <c r="H32" s="280"/>
      <c r="J32" s="280"/>
      <c r="L32" s="280"/>
      <c r="N32" s="280"/>
      <c r="P32" s="280" t="s">
        <v>2017</v>
      </c>
      <c r="R32" s="280"/>
      <c r="T32" s="280"/>
      <c r="V32" s="280"/>
      <c r="W32" s="249" t="str">
        <f t="shared" si="2"/>
        <v/>
      </c>
      <c r="X32" s="249" t="str">
        <f t="shared" si="6"/>
        <v/>
      </c>
      <c r="Y32" s="249" t="str">
        <f t="shared" si="7"/>
        <v/>
      </c>
      <c r="Z32" s="249" t="str">
        <f t="shared" si="8"/>
        <v/>
      </c>
      <c r="AA32" s="249" t="str">
        <f t="shared" si="9"/>
        <v/>
      </c>
      <c r="AB32" s="249" t="str">
        <f t="shared" si="10"/>
        <v/>
      </c>
      <c r="AC32" s="249" t="str">
        <f t="shared" si="11"/>
        <v/>
      </c>
      <c r="AD32" s="249" t="str">
        <f t="shared" si="12"/>
        <v/>
      </c>
      <c r="AE32" s="249" t="str">
        <f t="shared" si="13"/>
        <v/>
      </c>
      <c r="AF32" s="249" t="str">
        <f t="shared" si="14"/>
        <v/>
      </c>
      <c r="AG32" s="249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2" s="249" t="str">
        <f t="shared" si="16"/>
        <v/>
      </c>
      <c r="AI32" s="249" t="str">
        <f t="shared" si="17"/>
        <v/>
      </c>
      <c r="AJ32" s="249" t="str">
        <f t="shared" si="18"/>
        <v/>
      </c>
      <c r="AK32" s="249" t="str">
        <f t="shared" si="19"/>
        <v/>
      </c>
      <c r="AL32" s="249" t="str">
        <f t="shared" si="3"/>
        <v/>
      </c>
      <c r="AM32" s="249" t="str">
        <f t="shared" si="4"/>
        <v/>
      </c>
      <c r="AN32" s="249"/>
      <c r="AO32" s="249"/>
      <c r="AP32" s="249"/>
      <c r="AQ32" s="249"/>
      <c r="AS32" s="280"/>
      <c r="AT32" s="280"/>
      <c r="AV32" s="280"/>
      <c r="AW32" s="280"/>
      <c r="AY32" s="280"/>
      <c r="AZ32" s="280"/>
      <c r="BB32" s="280"/>
      <c r="BC32" s="280"/>
      <c r="BE32" s="280"/>
      <c r="BF32" s="280"/>
      <c r="BH32" s="280"/>
      <c r="BI32" s="280"/>
      <c r="BK32" s="280"/>
      <c r="BL32" s="280"/>
      <c r="BN32" s="280"/>
      <c r="BO32" s="280"/>
      <c r="BP32" s="278" t="str">
        <f t="shared" si="5"/>
        <v/>
      </c>
      <c r="BQ32" s="280"/>
      <c r="BR32" s="280"/>
      <c r="BT32" s="280"/>
      <c r="BU32" s="280"/>
    </row>
    <row r="33" spans="1:73" s="278" customFormat="1" x14ac:dyDescent="0.25">
      <c r="A33" s="279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78" t="s">
        <v>294</v>
      </c>
      <c r="C33" s="278" t="s">
        <v>1937</v>
      </c>
      <c r="D33" s="249" t="str">
        <f>IF(B33="MATIERE",VLOOKUP($C33,[4]MATIERE!$B$2:$K$601,6,0),IF(B33="MOA",VLOOKUP($C33,[4]ATELIER!$B$2:$K$291,3,0),IF(B33="MOC",VLOOKUP($C33,[4]CHANTIER!$B$2:$K$291,3,0),IF(B33="MP",VLOOKUP($C33,[4]MINIPELLE!$B$2:$K$291,3,0),""))))</f>
        <v>pc</v>
      </c>
      <c r="F33" s="280"/>
      <c r="H33" s="280"/>
      <c r="J33" s="280"/>
      <c r="L33" s="280"/>
      <c r="N33" s="280"/>
      <c r="P33" s="280" t="s">
        <v>2018</v>
      </c>
      <c r="R33" s="280"/>
      <c r="T33" s="280"/>
      <c r="V33" s="280"/>
      <c r="W33" s="249" t="str">
        <f t="shared" si="2"/>
        <v/>
      </c>
      <c r="X33" s="249" t="str">
        <f t="shared" si="6"/>
        <v/>
      </c>
      <c r="Y33" s="249" t="str">
        <f t="shared" si="7"/>
        <v/>
      </c>
      <c r="Z33" s="249" t="str">
        <f t="shared" si="8"/>
        <v/>
      </c>
      <c r="AA33" s="249" t="str">
        <f t="shared" si="9"/>
        <v/>
      </c>
      <c r="AB33" s="249" t="str">
        <f t="shared" si="10"/>
        <v/>
      </c>
      <c r="AC33" s="249" t="str">
        <f t="shared" si="11"/>
        <v/>
      </c>
      <c r="AD33" s="249" t="str">
        <f t="shared" si="12"/>
        <v/>
      </c>
      <c r="AE33" s="249" t="str">
        <f t="shared" si="13"/>
        <v/>
      </c>
      <c r="AF33" s="249" t="str">
        <f t="shared" si="14"/>
        <v/>
      </c>
      <c r="AG33" s="249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3" s="249" t="str">
        <f t="shared" si="16"/>
        <v/>
      </c>
      <c r="AI33" s="249" t="str">
        <f t="shared" si="17"/>
        <v/>
      </c>
      <c r="AJ33" s="249" t="str">
        <f t="shared" si="18"/>
        <v/>
      </c>
      <c r="AK33" s="249" t="str">
        <f t="shared" si="19"/>
        <v/>
      </c>
      <c r="AL33" s="249" t="str">
        <f t="shared" si="3"/>
        <v/>
      </c>
      <c r="AM33" s="249" t="str">
        <f t="shared" si="4"/>
        <v/>
      </c>
      <c r="AN33" s="249"/>
      <c r="AO33" s="249"/>
      <c r="AP33" s="249"/>
      <c r="AQ33" s="249"/>
      <c r="AS33" s="280"/>
      <c r="AT33" s="280"/>
      <c r="AV33" s="280"/>
      <c r="AW33" s="280"/>
      <c r="AY33" s="280"/>
      <c r="AZ33" s="280"/>
      <c r="BB33" s="280"/>
      <c r="BC33" s="280"/>
      <c r="BE33" s="280"/>
      <c r="BF33" s="280"/>
      <c r="BH33" s="280"/>
      <c r="BI33" s="280"/>
      <c r="BK33" s="280"/>
      <c r="BL33" s="280"/>
      <c r="BN33" s="280"/>
      <c r="BO33" s="280"/>
      <c r="BP33" s="278" t="str">
        <f t="shared" si="5"/>
        <v/>
      </c>
      <c r="BQ33" s="280"/>
      <c r="BR33" s="280"/>
      <c r="BT33" s="280"/>
      <c r="BU33" s="280"/>
    </row>
    <row r="34" spans="1:73" s="278" customFormat="1" x14ac:dyDescent="0.25">
      <c r="A34" s="279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78" t="s">
        <v>294</v>
      </c>
      <c r="C34" s="278" t="s">
        <v>1939</v>
      </c>
      <c r="D34" s="249" t="str">
        <f>IF(B34="MATIERE",VLOOKUP($C34,[4]MATIERE!$B$2:$K$601,6,0),IF(B34="MOA",VLOOKUP($C34,[4]ATELIER!$B$2:$K$291,3,0),IF(B34="MOC",VLOOKUP($C34,[4]CHANTIER!$B$2:$K$291,3,0),IF(B34="MP",VLOOKUP($C34,[4]MINIPELLE!$B$2:$K$291,3,0),""))))</f>
        <v>pc</v>
      </c>
      <c r="F34" s="280"/>
      <c r="H34" s="280"/>
      <c r="J34" s="280"/>
      <c r="L34" s="280"/>
      <c r="N34" s="280"/>
      <c r="P34" s="280" t="s">
        <v>2019</v>
      </c>
      <c r="R34" s="280"/>
      <c r="T34" s="280"/>
      <c r="V34" s="280"/>
      <c r="W34" s="249" t="str">
        <f t="shared" si="2"/>
        <v/>
      </c>
      <c r="X34" s="249" t="str">
        <f t="shared" si="6"/>
        <v/>
      </c>
      <c r="Y34" s="249" t="str">
        <f t="shared" si="7"/>
        <v/>
      </c>
      <c r="Z34" s="249" t="str">
        <f t="shared" si="8"/>
        <v/>
      </c>
      <c r="AA34" s="249" t="str">
        <f t="shared" si="9"/>
        <v/>
      </c>
      <c r="AB34" s="249" t="str">
        <f t="shared" si="10"/>
        <v/>
      </c>
      <c r="AC34" s="249" t="str">
        <f t="shared" si="11"/>
        <v/>
      </c>
      <c r="AD34" s="249" t="str">
        <f t="shared" si="12"/>
        <v/>
      </c>
      <c r="AE34" s="249" t="str">
        <f t="shared" si="13"/>
        <v/>
      </c>
      <c r="AF34" s="249" t="str">
        <f t="shared" si="14"/>
        <v/>
      </c>
      <c r="AG34" s="249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4" s="249" t="str">
        <f t="shared" si="16"/>
        <v/>
      </c>
      <c r="AI34" s="249" t="str">
        <f t="shared" si="17"/>
        <v/>
      </c>
      <c r="AJ34" s="249" t="str">
        <f t="shared" si="18"/>
        <v/>
      </c>
      <c r="AK34" s="249" t="str">
        <f t="shared" si="19"/>
        <v/>
      </c>
      <c r="AL34" s="249" t="str">
        <f t="shared" si="3"/>
        <v/>
      </c>
      <c r="AM34" s="249" t="str">
        <f t="shared" si="4"/>
        <v/>
      </c>
      <c r="AN34" s="249"/>
      <c r="AO34" s="249"/>
      <c r="AP34" s="249"/>
      <c r="AQ34" s="249"/>
      <c r="AS34" s="280"/>
      <c r="AT34" s="280"/>
      <c r="AV34" s="280"/>
      <c r="AW34" s="280"/>
      <c r="AY34" s="280"/>
      <c r="AZ34" s="280"/>
      <c r="BB34" s="280"/>
      <c r="BC34" s="280"/>
      <c r="BE34" s="280"/>
      <c r="BF34" s="280"/>
      <c r="BH34" s="280"/>
      <c r="BI34" s="280"/>
      <c r="BK34" s="280"/>
      <c r="BL34" s="280"/>
      <c r="BN34" s="280"/>
      <c r="BO34" s="280"/>
      <c r="BP34" s="278" t="str">
        <f t="shared" si="5"/>
        <v/>
      </c>
      <c r="BQ34" s="280"/>
      <c r="BR34" s="280"/>
      <c r="BT34" s="280"/>
      <c r="BU34" s="280"/>
    </row>
    <row r="35" spans="1:73" s="278" customFormat="1" x14ac:dyDescent="0.25">
      <c r="A35" s="279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78" t="s">
        <v>294</v>
      </c>
      <c r="C35" s="278" t="s">
        <v>504</v>
      </c>
      <c r="D35" s="249" t="str">
        <f>IF(B35="MATIERE",VLOOKUP($C35,[4]MATIERE!$B$2:$K$601,6,0),IF(B35="MOA",VLOOKUP($C35,[4]ATELIER!$B$2:$K$291,3,0),IF(B35="MOC",VLOOKUP($C35,[4]CHANTIER!$B$2:$K$291,3,0),IF(B35="MP",VLOOKUP($C35,[4]MINIPELLE!$B$2:$K$291,3,0),""))))</f>
        <v>pc</v>
      </c>
      <c r="F35" s="280"/>
      <c r="H35" s="280"/>
      <c r="J35" s="280"/>
      <c r="L35" s="280"/>
      <c r="N35" s="280"/>
      <c r="P35" s="280" t="s">
        <v>1981</v>
      </c>
      <c r="R35" s="280"/>
      <c r="T35" s="280"/>
      <c r="V35" s="280"/>
      <c r="W35" s="249" t="str">
        <f t="shared" si="2"/>
        <v/>
      </c>
      <c r="X35" s="249" t="str">
        <f t="shared" si="6"/>
        <v/>
      </c>
      <c r="Y35" s="249" t="str">
        <f t="shared" si="7"/>
        <v/>
      </c>
      <c r="Z35" s="249" t="str">
        <f t="shared" si="8"/>
        <v/>
      </c>
      <c r="AA35" s="249" t="str">
        <f t="shared" si="9"/>
        <v/>
      </c>
      <c r="AB35" s="249" t="str">
        <f t="shared" si="10"/>
        <v/>
      </c>
      <c r="AC35" s="249" t="str">
        <f t="shared" si="11"/>
        <v/>
      </c>
      <c r="AD35" s="249" t="str">
        <f t="shared" si="12"/>
        <v/>
      </c>
      <c r="AE35" s="249" t="str">
        <f t="shared" si="13"/>
        <v/>
      </c>
      <c r="AF35" s="249" t="str">
        <f t="shared" si="14"/>
        <v/>
      </c>
      <c r="AG35" s="249" t="str">
        <f t="shared" si="15"/>
        <v xml:space="preserve">INSERT INTO SC_SystemeProduits(RefDimension,NomSysteme,typePresta,ligne,formule,cte1,DateModif) values (null,'COLLECTE_ELEC','MATIERE',253,'NB_CONNECTEURS3P',null,now());
</v>
      </c>
      <c r="AH35" s="249" t="str">
        <f t="shared" si="16"/>
        <v/>
      </c>
      <c r="AI35" s="249" t="str">
        <f t="shared" si="17"/>
        <v/>
      </c>
      <c r="AJ35" s="249" t="str">
        <f t="shared" si="18"/>
        <v/>
      </c>
      <c r="AK35" s="249" t="str">
        <f t="shared" si="19"/>
        <v/>
      </c>
      <c r="AL35" s="249" t="str">
        <f t="shared" si="3"/>
        <v/>
      </c>
      <c r="AM35" s="249" t="str">
        <f t="shared" si="4"/>
        <v/>
      </c>
      <c r="AN35" s="249"/>
      <c r="AO35" s="249"/>
      <c r="AP35" s="249"/>
      <c r="AQ35" s="249"/>
      <c r="AS35" s="280"/>
      <c r="AT35" s="280"/>
      <c r="AV35" s="280"/>
      <c r="AW35" s="280"/>
      <c r="AY35" s="280"/>
      <c r="AZ35" s="280"/>
      <c r="BB35" s="280"/>
      <c r="BC35" s="280"/>
      <c r="BE35" s="280"/>
      <c r="BF35" s="280"/>
      <c r="BH35" s="280"/>
      <c r="BI35" s="280"/>
      <c r="BK35" s="280"/>
      <c r="BL35" s="280"/>
      <c r="BN35" s="280"/>
      <c r="BO35" s="280"/>
      <c r="BP35" s="278" t="str">
        <f t="shared" si="5"/>
        <v/>
      </c>
      <c r="BQ35" s="280"/>
      <c r="BR35" s="280"/>
      <c r="BT35" s="280"/>
      <c r="BU35" s="280"/>
    </row>
    <row r="36" spans="1:73" s="278" customFormat="1" x14ac:dyDescent="0.25">
      <c r="A36" s="279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78" t="s">
        <v>298</v>
      </c>
      <c r="C36" s="278" t="s">
        <v>1946</v>
      </c>
      <c r="D36" s="249" t="str">
        <f>IF(B36="MATIERE",VLOOKUP($C36,[4]MATIERE!$B$2:$K$601,6,0),IF(B36="MOA",VLOOKUP($C36,[4]ATELIER!$B$2:$K$291,3,0),IF(B36="MOC",VLOOKUP($C36,[4]CHANTIER!$B$2:$K$291,3,0),IF(B36="MP",VLOOKUP($C36,[4]MINIPELLE!$B$2:$K$291,3,0),""))))</f>
        <v>forfait</v>
      </c>
      <c r="F36" s="280"/>
      <c r="H36" s="280"/>
      <c r="J36" s="280"/>
      <c r="L36" s="280"/>
      <c r="N36" s="280"/>
      <c r="P36" s="280" t="s">
        <v>1981</v>
      </c>
      <c r="R36" s="280"/>
      <c r="T36" s="280"/>
      <c r="V36" s="280"/>
      <c r="W36" s="249" t="str">
        <f t="shared" si="2"/>
        <v/>
      </c>
      <c r="X36" s="249" t="str">
        <f t="shared" si="6"/>
        <v/>
      </c>
      <c r="Y36" s="249" t="str">
        <f t="shared" si="7"/>
        <v/>
      </c>
      <c r="Z36" s="249" t="str">
        <f t="shared" si="8"/>
        <v/>
      </c>
      <c r="AA36" s="249" t="str">
        <f t="shared" si="9"/>
        <v/>
      </c>
      <c r="AB36" s="249" t="str">
        <f t="shared" si="10"/>
        <v/>
      </c>
      <c r="AC36" s="249" t="str">
        <f t="shared" si="11"/>
        <v/>
      </c>
      <c r="AD36" s="249" t="str">
        <f t="shared" si="12"/>
        <v/>
      </c>
      <c r="AE36" s="249" t="str">
        <f t="shared" si="13"/>
        <v/>
      </c>
      <c r="AF36" s="249" t="str">
        <f t="shared" si="14"/>
        <v/>
      </c>
      <c r="AG36" s="249" t="str">
        <f t="shared" si="15"/>
        <v xml:space="preserve">INSERT INTO SC_SystemeProduits(RefDimension,NomSysteme,typePresta,ligne,formule,cte1,DateModif) values (null,'COLLECTE_ELEC','MOC',99,'NB_CONNECTEURS3P',null,now());
</v>
      </c>
      <c r="AH36" s="249" t="str">
        <f t="shared" si="16"/>
        <v/>
      </c>
      <c r="AI36" s="249" t="str">
        <f t="shared" si="17"/>
        <v/>
      </c>
      <c r="AJ36" s="249" t="str">
        <f t="shared" si="18"/>
        <v/>
      </c>
      <c r="AK36" s="249" t="str">
        <f t="shared" si="19"/>
        <v/>
      </c>
      <c r="AL36" s="249" t="str">
        <f t="shared" si="3"/>
        <v/>
      </c>
      <c r="AM36" s="249" t="str">
        <f t="shared" si="4"/>
        <v/>
      </c>
      <c r="AN36" s="249"/>
      <c r="AO36" s="249"/>
      <c r="AP36" s="249"/>
      <c r="AQ36" s="249"/>
      <c r="AS36" s="280"/>
      <c r="AT36" s="280"/>
      <c r="AV36" s="280"/>
      <c r="AW36" s="280"/>
      <c r="AY36" s="280"/>
      <c r="AZ36" s="280"/>
      <c r="BB36" s="280"/>
      <c r="BC36" s="280"/>
      <c r="BE36" s="280"/>
      <c r="BF36" s="280"/>
      <c r="BH36" s="280"/>
      <c r="BI36" s="280"/>
      <c r="BK36" s="280"/>
      <c r="BL36" s="280"/>
      <c r="BN36" s="280"/>
      <c r="BO36" s="280"/>
      <c r="BP36" s="278" t="str">
        <f t="shared" si="5"/>
        <v/>
      </c>
      <c r="BQ36" s="280"/>
      <c r="BR36" s="280"/>
      <c r="BT36" s="280"/>
      <c r="BU36" s="280"/>
    </row>
    <row r="37" spans="1:73" s="278" customFormat="1" x14ac:dyDescent="0.25">
      <c r="A37" s="279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78" t="s">
        <v>298</v>
      </c>
      <c r="C37" s="278" t="s">
        <v>101</v>
      </c>
      <c r="D37" s="249" t="str">
        <f>IF(B37="MATIERE",VLOOKUP($C37,[4]MATIERE!$B$2:$K$601,6,0),IF(B37="MOA",VLOOKUP($C37,[4]ATELIER!$B$2:$K$291,3,0),IF(B37="MOC",VLOOKUP($C37,[4]CHANTIER!$B$2:$K$291,3,0),IF(B37="MP",VLOOKUP($C37,[4]MINIPELLE!$B$2:$K$291,3,0),""))))</f>
        <v>pc</v>
      </c>
      <c r="F37" s="280"/>
      <c r="H37" s="280" t="s">
        <v>2006</v>
      </c>
      <c r="J37" s="280" t="s">
        <v>2012</v>
      </c>
      <c r="L37" s="280"/>
      <c r="N37" s="280"/>
      <c r="P37" s="280"/>
      <c r="R37" s="280"/>
      <c r="T37" s="280"/>
      <c r="V37" s="280"/>
      <c r="W37" s="249" t="str">
        <f t="shared" si="2"/>
        <v/>
      </c>
      <c r="X37" s="249" t="str">
        <f t="shared" si="6"/>
        <v/>
      </c>
      <c r="Y37" s="249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7" s="249" t="str">
        <f t="shared" si="8"/>
        <v/>
      </c>
      <c r="AA37" s="249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7" s="249" t="str">
        <f t="shared" si="10"/>
        <v/>
      </c>
      <c r="AC37" s="249" t="str">
        <f t="shared" si="11"/>
        <v/>
      </c>
      <c r="AD37" s="249" t="str">
        <f t="shared" si="12"/>
        <v/>
      </c>
      <c r="AE37" s="249" t="str">
        <f t="shared" si="13"/>
        <v/>
      </c>
      <c r="AF37" s="249" t="str">
        <f t="shared" si="14"/>
        <v/>
      </c>
      <c r="AG37" s="249" t="str">
        <f t="shared" si="15"/>
        <v/>
      </c>
      <c r="AH37" s="249" t="str">
        <f t="shared" si="16"/>
        <v/>
      </c>
      <c r="AI37" s="249" t="str">
        <f t="shared" si="17"/>
        <v/>
      </c>
      <c r="AJ37" s="249" t="str">
        <f t="shared" si="18"/>
        <v/>
      </c>
      <c r="AK37" s="249" t="str">
        <f t="shared" si="19"/>
        <v/>
      </c>
      <c r="AL37" s="249" t="str">
        <f t="shared" si="3"/>
        <v/>
      </c>
      <c r="AM37" s="249" t="str">
        <f t="shared" si="4"/>
        <v/>
      </c>
      <c r="AN37" s="249"/>
      <c r="AO37" s="249"/>
      <c r="AP37" s="249"/>
      <c r="AQ37" s="249"/>
      <c r="AS37" s="280"/>
      <c r="AT37" s="280"/>
      <c r="AV37" s="280"/>
      <c r="AW37" s="280"/>
      <c r="AY37" s="280"/>
      <c r="AZ37" s="280"/>
      <c r="BB37" s="280"/>
      <c r="BC37" s="280"/>
      <c r="BE37" s="280"/>
      <c r="BF37" s="280"/>
      <c r="BH37" s="280"/>
      <c r="BI37" s="280"/>
      <c r="BK37" s="280"/>
      <c r="BL37" s="280"/>
      <c r="BN37" s="280"/>
      <c r="BO37" s="280"/>
      <c r="BP37" s="278" t="str">
        <f t="shared" si="5"/>
        <v/>
      </c>
      <c r="BQ37" s="280"/>
      <c r="BR37" s="280"/>
      <c r="BT37" s="280"/>
      <c r="BU37" s="280"/>
    </row>
    <row r="38" spans="1:73" s="278" customFormat="1" x14ac:dyDescent="0.25">
      <c r="A38" s="279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78" t="s">
        <v>298</v>
      </c>
      <c r="C38" s="278" t="s">
        <v>124</v>
      </c>
      <c r="D38" s="249" t="str">
        <f>IF(B38="MATIERE",VLOOKUP($C38,[4]MATIERE!$B$2:$K$601,6,0),IF(B38="MOA",VLOOKUP($C38,[4]ATELIER!$B$2:$K$291,3,0),IF(B38="MOC",VLOOKUP($C38,[4]CHANTIER!$B$2:$K$291,3,0),IF(B38="MP",VLOOKUP($C38,[4]MINIPELLE!$B$2:$K$291,3,0),""))))</f>
        <v>ml</v>
      </c>
      <c r="F38" s="280"/>
      <c r="H38" s="280"/>
      <c r="J38" s="280"/>
      <c r="L38" s="280" t="s">
        <v>2004</v>
      </c>
      <c r="N38" s="280" t="s">
        <v>2010</v>
      </c>
      <c r="P38" s="280"/>
      <c r="R38" s="280"/>
      <c r="T38" s="280"/>
      <c r="V38" s="280"/>
      <c r="W38" s="249" t="str">
        <f t="shared" si="2"/>
        <v/>
      </c>
      <c r="X38" s="249" t="str">
        <f t="shared" si="6"/>
        <v/>
      </c>
      <c r="Y38" s="249" t="str">
        <f t="shared" si="7"/>
        <v/>
      </c>
      <c r="Z38" s="249" t="str">
        <f t="shared" si="8"/>
        <v/>
      </c>
      <c r="AA38" s="249" t="str">
        <f t="shared" si="9"/>
        <v/>
      </c>
      <c r="AB38" s="249" t="str">
        <f t="shared" si="10"/>
        <v/>
      </c>
      <c r="AC38" s="249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8" s="249" t="str">
        <f t="shared" si="12"/>
        <v/>
      </c>
      <c r="AE38" s="249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8" s="249" t="str">
        <f t="shared" si="14"/>
        <v/>
      </c>
      <c r="AG38" s="249" t="str">
        <f t="shared" si="15"/>
        <v/>
      </c>
      <c r="AH38" s="249" t="str">
        <f t="shared" si="16"/>
        <v/>
      </c>
      <c r="AI38" s="249" t="str">
        <f t="shared" si="17"/>
        <v/>
      </c>
      <c r="AJ38" s="249" t="str">
        <f t="shared" si="18"/>
        <v/>
      </c>
      <c r="AK38" s="249" t="str">
        <f t="shared" si="19"/>
        <v/>
      </c>
      <c r="AL38" s="249" t="str">
        <f t="shared" si="3"/>
        <v/>
      </c>
      <c r="AM38" s="249" t="str">
        <f t="shared" si="4"/>
        <v/>
      </c>
      <c r="AN38" s="249"/>
      <c r="AO38" s="249"/>
      <c r="AP38" s="249"/>
      <c r="AQ38" s="249"/>
      <c r="AS38" s="280"/>
      <c r="AT38" s="280"/>
      <c r="AV38" s="280"/>
      <c r="AW38" s="280"/>
      <c r="AY38" s="280"/>
      <c r="AZ38" s="280"/>
      <c r="BB38" s="280"/>
      <c r="BC38" s="280"/>
      <c r="BE38" s="280"/>
      <c r="BF38" s="280"/>
      <c r="BH38" s="280"/>
      <c r="BI38" s="280"/>
      <c r="BK38" s="280"/>
      <c r="BL38" s="280"/>
      <c r="BN38" s="280"/>
      <c r="BO38" s="280"/>
      <c r="BP38" s="278" t="str">
        <f t="shared" si="5"/>
        <v/>
      </c>
      <c r="BQ38" s="280"/>
      <c r="BR38" s="280"/>
      <c r="BT38" s="280"/>
      <c r="BU38" s="280"/>
    </row>
    <row r="39" spans="1:73" s="278" customFormat="1" x14ac:dyDescent="0.25">
      <c r="A39" s="279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78" t="s">
        <v>299</v>
      </c>
      <c r="C39" s="278" t="s">
        <v>227</v>
      </c>
      <c r="D39" s="249" t="str">
        <f>IF(B39="MATIERE",VLOOKUP($C39,[4]MATIERE!$B$2:$K$601,6,0),IF(B39="MOA",VLOOKUP($C39,[4]ATELIER!$B$2:$K$291,3,0),IF(B39="MOC",VLOOKUP($C39,[4]CHANTIER!$B$2:$K$291,3,0),IF(B39="MP",VLOOKUP($C39,[4]MINIPELLE!$B$2:$K$291,3,0),""))))</f>
        <v>ml</v>
      </c>
      <c r="F39" s="280"/>
      <c r="H39" s="280" t="s">
        <v>2003</v>
      </c>
      <c r="J39" s="280" t="s">
        <v>2013</v>
      </c>
      <c r="L39" s="280" t="s">
        <v>2004</v>
      </c>
      <c r="N39" s="280" t="s">
        <v>2010</v>
      </c>
      <c r="P39" s="280"/>
      <c r="R39" s="280"/>
      <c r="T39" s="280"/>
      <c r="V39" s="280"/>
      <c r="W39" s="249" t="str">
        <f t="shared" si="2"/>
        <v/>
      </c>
      <c r="X39" s="249" t="str">
        <f t="shared" si="6"/>
        <v/>
      </c>
      <c r="Y39" s="249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9" s="249" t="str">
        <f t="shared" si="8"/>
        <v/>
      </c>
      <c r="AA39" s="249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9" s="249" t="str">
        <f t="shared" si="10"/>
        <v/>
      </c>
      <c r="AC39" s="249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9" s="249" t="str">
        <f t="shared" si="12"/>
        <v/>
      </c>
      <c r="AE39" s="249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9" s="249" t="str">
        <f t="shared" si="14"/>
        <v/>
      </c>
      <c r="AG39" s="249" t="str">
        <f t="shared" si="15"/>
        <v/>
      </c>
      <c r="AH39" s="249" t="str">
        <f t="shared" si="16"/>
        <v/>
      </c>
      <c r="AI39" s="249" t="str">
        <f t="shared" si="17"/>
        <v/>
      </c>
      <c r="AJ39" s="249" t="str">
        <f t="shared" si="18"/>
        <v/>
      </c>
      <c r="AK39" s="249" t="str">
        <f t="shared" si="19"/>
        <v/>
      </c>
      <c r="AL39" s="249" t="str">
        <f t="shared" si="3"/>
        <v/>
      </c>
      <c r="AM39" s="249" t="str">
        <f t="shared" si="4"/>
        <v/>
      </c>
      <c r="AN39" s="249"/>
      <c r="AO39" s="249"/>
      <c r="AP39" s="249"/>
      <c r="AQ39" s="249"/>
      <c r="AS39" s="280"/>
      <c r="AT39" s="280"/>
      <c r="AV39" s="280"/>
      <c r="AW39" s="280"/>
      <c r="AY39" s="280"/>
      <c r="AZ39" s="280"/>
      <c r="BB39" s="280"/>
      <c r="BC39" s="280"/>
      <c r="BE39" s="280"/>
      <c r="BF39" s="280"/>
      <c r="BH39" s="280"/>
      <c r="BI39" s="280"/>
      <c r="BK39" s="280"/>
      <c r="BL39" s="280"/>
      <c r="BN39" s="280"/>
      <c r="BO39" s="280"/>
      <c r="BP39" s="278" t="str">
        <f t="shared" si="5"/>
        <v/>
      </c>
      <c r="BQ39" s="280"/>
      <c r="BR39" s="280"/>
      <c r="BT39" s="280"/>
      <c r="BU39" s="280"/>
    </row>
    <row r="40" spans="1:73" s="278" customFormat="1" x14ac:dyDescent="0.25">
      <c r="A40" s="279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78" t="s">
        <v>294</v>
      </c>
      <c r="C40" s="278" t="s">
        <v>1674</v>
      </c>
      <c r="D40" s="249" t="str">
        <f>IF(B40="MATIERE",VLOOKUP($C40,[4]MATIERE!$B$2:$K$601,6,0),IF(B40="MOA",VLOOKUP($C40,[4]ATELIER!$B$2:$K$291,3,0),IF(B40="MOC",VLOOKUP($C40,[4]CHANTIER!$B$2:$K$291,3,0),IF(B40="MP",VLOOKUP($C40,[4]MINIPELLE!$B$2:$K$291,3,0),""))))</f>
        <v>pc</v>
      </c>
      <c r="F40" s="280"/>
      <c r="H40" s="280"/>
      <c r="J40" s="280"/>
      <c r="L40" s="280"/>
      <c r="N40" s="280"/>
      <c r="P40" s="280"/>
      <c r="R40" s="280" t="s">
        <v>927</v>
      </c>
      <c r="T40" s="280"/>
      <c r="V40" s="280"/>
      <c r="W40" s="249" t="str">
        <f t="shared" si="2"/>
        <v/>
      </c>
      <c r="X40" s="249" t="str">
        <f t="shared" si="6"/>
        <v/>
      </c>
      <c r="Y40" s="249" t="str">
        <f t="shared" si="7"/>
        <v/>
      </c>
      <c r="Z40" s="249" t="str">
        <f t="shared" si="8"/>
        <v/>
      </c>
      <c r="AA40" s="249" t="str">
        <f t="shared" si="9"/>
        <v/>
      </c>
      <c r="AB40" s="249" t="str">
        <f t="shared" si="10"/>
        <v/>
      </c>
      <c r="AC40" s="249" t="str">
        <f t="shared" si="11"/>
        <v/>
      </c>
      <c r="AD40" s="249" t="str">
        <f t="shared" si="12"/>
        <v/>
      </c>
      <c r="AE40" s="249" t="str">
        <f t="shared" si="13"/>
        <v/>
      </c>
      <c r="AF40" s="249" t="str">
        <f t="shared" si="14"/>
        <v/>
      </c>
      <c r="AG40" s="249" t="str">
        <f t="shared" si="15"/>
        <v/>
      </c>
      <c r="AH40" s="249" t="str">
        <f t="shared" si="16"/>
        <v/>
      </c>
      <c r="AI40" s="249" t="str">
        <f t="shared" si="17"/>
        <v xml:space="preserve">INSERT INTO SC_SystemeProduits(RefDimension,NomSysteme,typePresta,ligne,formule,cte1,DateModif) values (null,'COLLECTE_SM','MATIERE',17,'NB_SORTIES_MAISON',null,now());
</v>
      </c>
      <c r="AJ40" s="249" t="str">
        <f t="shared" si="18"/>
        <v/>
      </c>
      <c r="AK40" s="249" t="str">
        <f t="shared" si="19"/>
        <v/>
      </c>
      <c r="AL40" s="249" t="str">
        <f t="shared" si="3"/>
        <v/>
      </c>
      <c r="AM40" s="249" t="str">
        <f t="shared" si="4"/>
        <v/>
      </c>
      <c r="AN40" s="249"/>
      <c r="AO40" s="249"/>
      <c r="AP40" s="249"/>
      <c r="AQ40" s="249"/>
      <c r="AS40" s="280"/>
      <c r="AT40" s="280"/>
      <c r="AV40" s="280"/>
      <c r="AW40" s="280"/>
      <c r="AY40" s="280"/>
      <c r="AZ40" s="280"/>
      <c r="BB40" s="280"/>
      <c r="BC40" s="280"/>
      <c r="BE40" s="280"/>
      <c r="BF40" s="280"/>
      <c r="BH40" s="280"/>
      <c r="BI40" s="280"/>
      <c r="BK40" s="280"/>
      <c r="BL40" s="280"/>
      <c r="BN40" s="280"/>
      <c r="BO40" s="280"/>
      <c r="BP40" s="278" t="str">
        <f t="shared" si="5"/>
        <v/>
      </c>
      <c r="BQ40" s="280"/>
      <c r="BR40" s="280"/>
      <c r="BT40" s="280"/>
      <c r="BU40" s="280"/>
    </row>
    <row r="41" spans="1:73" s="278" customFormat="1" x14ac:dyDescent="0.25">
      <c r="A41" s="279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78" t="s">
        <v>294</v>
      </c>
      <c r="C41" s="278" t="s">
        <v>505</v>
      </c>
      <c r="D41" s="249" t="str">
        <f>IF(B41="MATIERE",VLOOKUP($C41,[4]MATIERE!$B$2:$K$601,6,0),IF(B41="MOA",VLOOKUP($C41,[4]ATELIER!$B$2:$K$291,3,0),IF(B41="MOC",VLOOKUP($C41,[4]CHANTIER!$B$2:$K$291,3,0),IF(B41="MP",VLOOKUP($C41,[4]MINIPELLE!$B$2:$K$291,3,0),""))))</f>
        <v>pc</v>
      </c>
      <c r="F41" s="280"/>
      <c r="H41" s="280"/>
      <c r="J41" s="280"/>
      <c r="L41" s="280" t="s">
        <v>2007</v>
      </c>
      <c r="N41" s="280"/>
      <c r="P41" s="280"/>
      <c r="R41" s="280"/>
      <c r="T41" s="280"/>
      <c r="V41" s="280"/>
      <c r="W41" s="249" t="str">
        <f t="shared" si="2"/>
        <v/>
      </c>
      <c r="X41" s="249" t="str">
        <f t="shared" si="6"/>
        <v/>
      </c>
      <c r="Y41" s="249" t="str">
        <f t="shared" si="7"/>
        <v/>
      </c>
      <c r="Z41" s="249" t="str">
        <f t="shared" si="8"/>
        <v/>
      </c>
      <c r="AA41" s="249" t="str">
        <f t="shared" si="9"/>
        <v/>
      </c>
      <c r="AB41" s="249" t="str">
        <f t="shared" si="10"/>
        <v/>
      </c>
      <c r="AC41" s="249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1" s="249" t="str">
        <f t="shared" si="12"/>
        <v/>
      </c>
      <c r="AE41" s="249" t="str">
        <f t="shared" si="13"/>
        <v/>
      </c>
      <c r="AF41" s="249" t="str">
        <f t="shared" si="14"/>
        <v/>
      </c>
      <c r="AG41" s="249" t="str">
        <f t="shared" si="15"/>
        <v/>
      </c>
      <c r="AH41" s="249" t="str">
        <f t="shared" si="16"/>
        <v/>
      </c>
      <c r="AI41" s="249" t="str">
        <f t="shared" si="17"/>
        <v/>
      </c>
      <c r="AJ41" s="249" t="str">
        <f t="shared" si="18"/>
        <v/>
      </c>
      <c r="AK41" s="249" t="str">
        <f t="shared" si="19"/>
        <v/>
      </c>
      <c r="AL41" s="249" t="str">
        <f t="shared" si="3"/>
        <v/>
      </c>
      <c r="AM41" s="249" t="str">
        <f t="shared" si="4"/>
        <v/>
      </c>
      <c r="AN41" s="249"/>
      <c r="AO41" s="249"/>
      <c r="AP41" s="249"/>
      <c r="AQ41" s="249"/>
      <c r="AS41" s="280"/>
      <c r="AT41" s="280"/>
      <c r="AV41" s="280"/>
      <c r="AW41" s="280"/>
      <c r="AY41" s="280"/>
      <c r="AZ41" s="280"/>
      <c r="BB41" s="280"/>
      <c r="BC41" s="280"/>
      <c r="BE41" s="280"/>
      <c r="BF41" s="280"/>
      <c r="BH41" s="280"/>
      <c r="BI41" s="280"/>
      <c r="BK41" s="280"/>
      <c r="BL41" s="280"/>
      <c r="BN41" s="280"/>
      <c r="BO41" s="280"/>
      <c r="BP41" s="278" t="str">
        <f t="shared" si="5"/>
        <v/>
      </c>
      <c r="BQ41" s="280"/>
      <c r="BR41" s="280"/>
      <c r="BT41" s="280"/>
      <c r="BU41" s="280"/>
    </row>
    <row r="42" spans="1:73" s="278" customFormat="1" x14ac:dyDescent="0.25">
      <c r="A42" s="279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78" t="s">
        <v>294</v>
      </c>
      <c r="C42" s="278" t="s">
        <v>1206</v>
      </c>
      <c r="D42" s="249" t="str">
        <f>IF(B42="MATIERE",VLOOKUP($C42,[4]MATIERE!$B$2:$K$601,6,0),IF(B42="MOA",VLOOKUP($C42,[4]ATELIER!$B$2:$K$291,3,0),IF(B42="MOC",VLOOKUP($C42,[4]CHANTIER!$B$2:$K$291,3,0),IF(B42="MP",VLOOKUP($C42,[4]MINIPELLE!$B$2:$K$291,3,0),""))))</f>
        <v>pc</v>
      </c>
      <c r="F42" s="280"/>
      <c r="H42" s="280"/>
      <c r="J42" s="280"/>
      <c r="L42" s="280" t="s">
        <v>2007</v>
      </c>
      <c r="N42" s="280"/>
      <c r="P42" s="280"/>
      <c r="R42" s="280"/>
      <c r="T42" s="280"/>
      <c r="V42" s="280"/>
      <c r="W42" s="249" t="str">
        <f t="shared" si="2"/>
        <v/>
      </c>
      <c r="X42" s="249" t="str">
        <f t="shared" si="6"/>
        <v/>
      </c>
      <c r="Y42" s="249" t="str">
        <f t="shared" si="7"/>
        <v/>
      </c>
      <c r="Z42" s="249" t="str">
        <f t="shared" si="8"/>
        <v/>
      </c>
      <c r="AA42" s="249" t="str">
        <f t="shared" si="9"/>
        <v/>
      </c>
      <c r="AB42" s="249" t="str">
        <f t="shared" si="10"/>
        <v/>
      </c>
      <c r="AC42" s="249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2" s="249" t="str">
        <f t="shared" si="12"/>
        <v/>
      </c>
      <c r="AE42" s="249" t="str">
        <f t="shared" si="13"/>
        <v/>
      </c>
      <c r="AF42" s="249" t="str">
        <f t="shared" si="14"/>
        <v/>
      </c>
      <c r="AG42" s="249" t="str">
        <f t="shared" si="15"/>
        <v/>
      </c>
      <c r="AH42" s="249" t="str">
        <f t="shared" si="16"/>
        <v/>
      </c>
      <c r="AI42" s="249" t="str">
        <f t="shared" si="17"/>
        <v/>
      </c>
      <c r="AJ42" s="249" t="str">
        <f t="shared" si="18"/>
        <v/>
      </c>
      <c r="AK42" s="249" t="str">
        <f t="shared" si="19"/>
        <v/>
      </c>
      <c r="AL42" s="249" t="str">
        <f t="shared" si="3"/>
        <v/>
      </c>
      <c r="AM42" s="249" t="str">
        <f t="shared" si="4"/>
        <v/>
      </c>
      <c r="AN42" s="249"/>
      <c r="AO42" s="249"/>
      <c r="AP42" s="249"/>
      <c r="AQ42" s="249"/>
      <c r="AS42" s="280"/>
      <c r="AT42" s="280"/>
      <c r="AV42" s="280"/>
      <c r="AW42" s="280"/>
      <c r="AY42" s="280"/>
      <c r="AZ42" s="280"/>
      <c r="BB42" s="280"/>
      <c r="BC42" s="280"/>
      <c r="BE42" s="280"/>
      <c r="BF42" s="280"/>
      <c r="BH42" s="280"/>
      <c r="BI42" s="280"/>
      <c r="BK42" s="280"/>
      <c r="BL42" s="280"/>
      <c r="BN42" s="280"/>
      <c r="BO42" s="280"/>
      <c r="BP42" s="278" t="str">
        <f t="shared" si="5"/>
        <v/>
      </c>
      <c r="BQ42" s="280"/>
      <c r="BR42" s="280"/>
      <c r="BT42" s="280"/>
      <c r="BU42" s="280"/>
    </row>
    <row r="43" spans="1:73" s="278" customFormat="1" x14ac:dyDescent="0.25">
      <c r="A43" s="279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78" t="s">
        <v>298</v>
      </c>
      <c r="C43" s="278" t="s">
        <v>1483</v>
      </c>
      <c r="D43" s="249" t="str">
        <f>IF(B43="MATIERE",VLOOKUP($C43,[4]MATIERE!$B$2:$K$601,6,0),IF(B43="MOA",VLOOKUP($C43,[4]ATELIER!$B$2:$K$291,3,0),IF(B43="MOC",VLOOKUP($C43,[4]CHANTIER!$B$2:$K$291,3,0),IF(B43="MP",VLOOKUP($C43,[4]MINIPELLE!$B$2:$K$291,3,0),""))))</f>
        <v>pc</v>
      </c>
      <c r="F43" s="280"/>
      <c r="H43" s="280"/>
      <c r="J43" s="280"/>
      <c r="L43" s="280" t="s">
        <v>2008</v>
      </c>
      <c r="N43" s="280" t="s">
        <v>2014</v>
      </c>
      <c r="P43" s="280"/>
      <c r="R43" s="280"/>
      <c r="T43" s="280"/>
      <c r="V43" s="280"/>
      <c r="W43" s="249" t="str">
        <f t="shared" si="2"/>
        <v/>
      </c>
      <c r="X43" s="249" t="str">
        <f t="shared" si="6"/>
        <v/>
      </c>
      <c r="Y43" s="249" t="str">
        <f t="shared" si="7"/>
        <v/>
      </c>
      <c r="Z43" s="249" t="str">
        <f t="shared" si="8"/>
        <v/>
      </c>
      <c r="AA43" s="249" t="str">
        <f t="shared" si="9"/>
        <v/>
      </c>
      <c r="AB43" s="249" t="str">
        <f t="shared" si="10"/>
        <v/>
      </c>
      <c r="AC43" s="249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3" s="249" t="str">
        <f t="shared" si="12"/>
        <v/>
      </c>
      <c r="AE43" s="249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3" s="249" t="str">
        <f t="shared" si="14"/>
        <v/>
      </c>
      <c r="AG43" s="249" t="str">
        <f t="shared" si="15"/>
        <v/>
      </c>
      <c r="AH43" s="249" t="str">
        <f t="shared" si="16"/>
        <v/>
      </c>
      <c r="AI43" s="249" t="str">
        <f t="shared" si="17"/>
        <v/>
      </c>
      <c r="AJ43" s="249" t="str">
        <f t="shared" si="18"/>
        <v/>
      </c>
      <c r="AK43" s="249" t="str">
        <f t="shared" si="19"/>
        <v/>
      </c>
      <c r="AL43" s="249" t="str">
        <f t="shared" si="3"/>
        <v/>
      </c>
      <c r="AM43" s="249" t="str">
        <f t="shared" si="4"/>
        <v/>
      </c>
      <c r="AN43" s="249"/>
      <c r="AO43" s="249"/>
      <c r="AP43" s="249"/>
      <c r="AQ43" s="249"/>
      <c r="AS43" s="280"/>
      <c r="AT43" s="280"/>
      <c r="AV43" s="280"/>
      <c r="AW43" s="280"/>
      <c r="AY43" s="280"/>
      <c r="AZ43" s="280"/>
      <c r="BB43" s="280"/>
      <c r="BC43" s="280"/>
      <c r="BE43" s="280"/>
      <c r="BF43" s="280"/>
      <c r="BH43" s="280"/>
      <c r="BI43" s="280"/>
      <c r="BK43" s="280"/>
      <c r="BL43" s="280"/>
      <c r="BN43" s="280"/>
      <c r="BO43" s="280"/>
      <c r="BP43" s="278" t="str">
        <f t="shared" si="5"/>
        <v/>
      </c>
      <c r="BQ43" s="280"/>
      <c r="BR43" s="280"/>
      <c r="BT43" s="280"/>
      <c r="BU43" s="280"/>
    </row>
    <row r="44" spans="1:73" s="278" customFormat="1" x14ac:dyDescent="0.25">
      <c r="A44" s="279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78" t="s">
        <v>297</v>
      </c>
      <c r="C44" s="278" t="s">
        <v>10</v>
      </c>
      <c r="D44" s="249" t="str">
        <f>IF(B44="MATIERE",VLOOKUP($C44,[4]MATIERE!$B$2:$K$601,6,0),IF(B44="MOA",VLOOKUP($C44,[4]ATELIER!$B$2:$K$291,3,0),IF(B44="MOC",VLOOKUP($C44,[4]CHANTIER!$B$2:$K$291,3,0),IF(B44="MP",VLOOKUP($C44,[4]MINIPELLE!$B$2:$K$291,3,0),""))))</f>
        <v>pc</v>
      </c>
      <c r="F44" s="280"/>
      <c r="H44" s="280"/>
      <c r="J44" s="280"/>
      <c r="L44" s="280" t="s">
        <v>2008</v>
      </c>
      <c r="N44" s="280" t="s">
        <v>2014</v>
      </c>
      <c r="P44" s="280"/>
      <c r="R44" s="280"/>
      <c r="T44" s="280"/>
      <c r="V44" s="280"/>
      <c r="W44" s="249" t="str">
        <f t="shared" si="2"/>
        <v/>
      </c>
      <c r="X44" s="249" t="str">
        <f t="shared" si="6"/>
        <v/>
      </c>
      <c r="Y44" s="249" t="str">
        <f t="shared" si="7"/>
        <v/>
      </c>
      <c r="Z44" s="249" t="str">
        <f t="shared" si="8"/>
        <v/>
      </c>
      <c r="AA44" s="249" t="str">
        <f t="shared" si="9"/>
        <v/>
      </c>
      <c r="AB44" s="249" t="str">
        <f t="shared" si="10"/>
        <v/>
      </c>
      <c r="AC44" s="249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4" s="249" t="str">
        <f t="shared" si="12"/>
        <v/>
      </c>
      <c r="AE44" s="249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4" s="249" t="str">
        <f t="shared" si="14"/>
        <v/>
      </c>
      <c r="AG44" s="249" t="str">
        <f t="shared" si="15"/>
        <v/>
      </c>
      <c r="AH44" s="249" t="str">
        <f t="shared" si="16"/>
        <v/>
      </c>
      <c r="AI44" s="249" t="str">
        <f t="shared" si="17"/>
        <v/>
      </c>
      <c r="AJ44" s="249" t="str">
        <f t="shared" si="18"/>
        <v/>
      </c>
      <c r="AK44" s="249" t="str">
        <f t="shared" si="19"/>
        <v/>
      </c>
      <c r="AL44" s="249" t="str">
        <f t="shared" si="3"/>
        <v/>
      </c>
      <c r="AM44" s="249" t="str">
        <f t="shared" si="4"/>
        <v/>
      </c>
      <c r="AN44" s="249"/>
      <c r="AO44" s="249"/>
      <c r="AP44" s="249"/>
      <c r="AQ44" s="249"/>
      <c r="AS44" s="280"/>
      <c r="AT44" s="280"/>
      <c r="AV44" s="280"/>
      <c r="AW44" s="280"/>
      <c r="AY44" s="280"/>
      <c r="AZ44" s="280"/>
      <c r="BB44" s="280"/>
      <c r="BC44" s="280"/>
      <c r="BE44" s="280"/>
      <c r="BF44" s="280"/>
      <c r="BH44" s="280"/>
      <c r="BI44" s="280"/>
      <c r="BK44" s="280"/>
      <c r="BL44" s="280"/>
      <c r="BN44" s="280"/>
      <c r="BO44" s="280"/>
      <c r="BP44" s="278" t="str">
        <f t="shared" si="5"/>
        <v/>
      </c>
      <c r="BQ44" s="280"/>
      <c r="BR44" s="280"/>
      <c r="BT44" s="280"/>
      <c r="BU44" s="280"/>
    </row>
    <row r="45" spans="1:73" s="278" customFormat="1" x14ac:dyDescent="0.25">
      <c r="A45" s="279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78" t="s">
        <v>294</v>
      </c>
      <c r="C45" s="278" t="s">
        <v>506</v>
      </c>
      <c r="D45" s="249" t="str">
        <f>IF(B45="MATIERE",VLOOKUP($C45,[4]MATIERE!$B$2:$K$601,6,0),IF(B45="MOA",VLOOKUP($C45,[4]ATELIER!$B$2:$K$291,3,0),IF(B45="MOC",VLOOKUP($C45,[4]CHANTIER!$B$2:$K$291,3,0),IF(B45="MP",VLOOKUP($C45,[4]MINIPELLE!$B$2:$K$291,3,0),""))))</f>
        <v>pc</v>
      </c>
      <c r="F45" s="280"/>
      <c r="H45" s="280"/>
      <c r="J45" s="280"/>
      <c r="L45" s="280"/>
      <c r="N45" s="280"/>
      <c r="P45" s="280"/>
      <c r="R45" s="280"/>
      <c r="T45" s="280"/>
      <c r="V45" s="280" t="s">
        <v>929</v>
      </c>
      <c r="W45" s="249" t="str">
        <f t="shared" si="2"/>
        <v/>
      </c>
      <c r="X45" s="249" t="str">
        <f t="shared" si="6"/>
        <v/>
      </c>
      <c r="Y45" s="249" t="str">
        <f t="shared" si="7"/>
        <v/>
      </c>
      <c r="Z45" s="249" t="str">
        <f t="shared" si="8"/>
        <v/>
      </c>
      <c r="AA45" s="249" t="str">
        <f t="shared" si="9"/>
        <v/>
      </c>
      <c r="AB45" s="249" t="str">
        <f t="shared" si="10"/>
        <v/>
      </c>
      <c r="AC45" s="249" t="str">
        <f t="shared" si="11"/>
        <v/>
      </c>
      <c r="AD45" s="249" t="str">
        <f t="shared" si="12"/>
        <v/>
      </c>
      <c r="AE45" s="249" t="str">
        <f t="shared" si="13"/>
        <v/>
      </c>
      <c r="AF45" s="249" t="str">
        <f t="shared" si="14"/>
        <v/>
      </c>
      <c r="AG45" s="249" t="str">
        <f t="shared" si="15"/>
        <v/>
      </c>
      <c r="AH45" s="249" t="str">
        <f t="shared" si="16"/>
        <v/>
      </c>
      <c r="AI45" s="249" t="str">
        <f t="shared" si="17"/>
        <v/>
      </c>
      <c r="AJ45" s="249" t="str">
        <f t="shared" si="18"/>
        <v/>
      </c>
      <c r="AK45" s="249" t="str">
        <f t="shared" si="19"/>
        <v/>
      </c>
      <c r="AL45" s="249" t="str">
        <f t="shared" si="3"/>
        <v/>
      </c>
      <c r="AM45" s="249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49"/>
      <c r="AO45" s="249"/>
      <c r="AP45" s="249"/>
      <c r="AQ45" s="249"/>
      <c r="AS45" s="280"/>
      <c r="AT45" s="280"/>
      <c r="AV45" s="280"/>
      <c r="AW45" s="280"/>
      <c r="AY45" s="280"/>
      <c r="AZ45" s="280"/>
      <c r="BB45" s="280"/>
      <c r="BC45" s="280"/>
      <c r="BE45" s="280"/>
      <c r="BF45" s="280"/>
      <c r="BH45" s="280"/>
      <c r="BI45" s="280"/>
      <c r="BK45" s="280"/>
      <c r="BL45" s="280"/>
      <c r="BN45" s="280"/>
      <c r="BO45" s="280"/>
      <c r="BP45" s="278" t="str">
        <f t="shared" si="5"/>
        <v/>
      </c>
      <c r="BQ45" s="280"/>
      <c r="BR45" s="280"/>
      <c r="BT45" s="280"/>
      <c r="BU45" s="280"/>
    </row>
    <row r="46" spans="1:73" s="278" customFormat="1" x14ac:dyDescent="0.25">
      <c r="A46" s="279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78" t="s">
        <v>294</v>
      </c>
      <c r="C46" s="278" t="s">
        <v>412</v>
      </c>
      <c r="D46" s="249" t="str">
        <f>IF(B46="MATIERE",VLOOKUP($C46,[4]MATIERE!$B$2:$K$601,6,0),IF(B46="MOA",VLOOKUP($C46,[4]ATELIER!$B$2:$K$291,3,0),IF(B46="MOC",VLOOKUP($C46,[4]CHANTIER!$B$2:$K$291,3,0),IF(B46="MP",VLOOKUP($C46,[4]MINIPELLE!$B$2:$K$291,3,0),""))))</f>
        <v>pc</v>
      </c>
      <c r="F46" s="280"/>
      <c r="H46" s="280"/>
      <c r="J46" s="280"/>
      <c r="L46" s="280"/>
      <c r="N46" s="280"/>
      <c r="P46" s="280"/>
      <c r="R46" s="280"/>
      <c r="T46" s="280"/>
      <c r="V46" s="280" t="s">
        <v>1659</v>
      </c>
      <c r="W46" s="249" t="str">
        <f t="shared" si="2"/>
        <v/>
      </c>
      <c r="X46" s="249" t="str">
        <f t="shared" si="6"/>
        <v/>
      </c>
      <c r="Y46" s="249" t="str">
        <f t="shared" si="7"/>
        <v/>
      </c>
      <c r="Z46" s="249" t="str">
        <f t="shared" si="8"/>
        <v/>
      </c>
      <c r="AA46" s="249" t="str">
        <f t="shared" si="9"/>
        <v/>
      </c>
      <c r="AB46" s="249" t="str">
        <f t="shared" si="10"/>
        <v/>
      </c>
      <c r="AC46" s="249" t="str">
        <f t="shared" si="11"/>
        <v/>
      </c>
      <c r="AD46" s="249" t="str">
        <f t="shared" si="12"/>
        <v/>
      </c>
      <c r="AE46" s="249" t="str">
        <f t="shared" si="13"/>
        <v/>
      </c>
      <c r="AF46" s="249" t="str">
        <f t="shared" si="14"/>
        <v/>
      </c>
      <c r="AG46" s="249" t="str">
        <f t="shared" si="15"/>
        <v/>
      </c>
      <c r="AH46" s="249" t="str">
        <f t="shared" si="16"/>
        <v/>
      </c>
      <c r="AI46" s="249" t="str">
        <f t="shared" si="17"/>
        <v/>
      </c>
      <c r="AJ46" s="249" t="str">
        <f t="shared" si="18"/>
        <v/>
      </c>
      <c r="AK46" s="249" t="str">
        <f t="shared" si="19"/>
        <v/>
      </c>
      <c r="AL46" s="249" t="str">
        <f t="shared" si="3"/>
        <v/>
      </c>
      <c r="AM46" s="249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49"/>
      <c r="AO46" s="249"/>
      <c r="AP46" s="249"/>
      <c r="AQ46" s="249"/>
      <c r="AS46" s="280"/>
      <c r="AT46" s="280"/>
      <c r="AV46" s="280"/>
      <c r="AW46" s="280"/>
      <c r="AY46" s="280"/>
      <c r="AZ46" s="280"/>
      <c r="BB46" s="280"/>
      <c r="BC46" s="280"/>
      <c r="BE46" s="280"/>
      <c r="BF46" s="280"/>
      <c r="BH46" s="280"/>
      <c r="BI46" s="280"/>
      <c r="BK46" s="280"/>
      <c r="BL46" s="280"/>
      <c r="BN46" s="280"/>
      <c r="BO46" s="280"/>
      <c r="BP46" s="278" t="str">
        <f t="shared" si="5"/>
        <v/>
      </c>
      <c r="BQ46" s="280"/>
      <c r="BR46" s="280"/>
      <c r="BT46" s="280"/>
      <c r="BU46" s="280"/>
    </row>
    <row r="47" spans="1:73" s="278" customFormat="1" x14ac:dyDescent="0.25">
      <c r="A47" s="279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78" t="s">
        <v>294</v>
      </c>
      <c r="C47" s="278" t="s">
        <v>413</v>
      </c>
      <c r="D47" s="249" t="str">
        <f>IF(B47="MATIERE",VLOOKUP($C47,[4]MATIERE!$B$2:$K$601,6,0),IF(B47="MOA",VLOOKUP($C47,[4]ATELIER!$B$2:$K$291,3,0),IF(B47="MOC",VLOOKUP($C47,[4]CHANTIER!$B$2:$K$291,3,0),IF(B47="MP",VLOOKUP($C47,[4]MINIPELLE!$B$2:$K$291,3,0),""))))</f>
        <v>pc</v>
      </c>
      <c r="F47" s="280"/>
      <c r="H47" s="280"/>
      <c r="J47" s="280"/>
      <c r="L47" s="280"/>
      <c r="N47" s="280"/>
      <c r="P47" s="280"/>
      <c r="R47" s="280"/>
      <c r="T47" s="280"/>
      <c r="V47" s="280" t="s">
        <v>1660</v>
      </c>
      <c r="W47" s="249" t="str">
        <f t="shared" si="2"/>
        <v/>
      </c>
      <c r="X47" s="249" t="str">
        <f t="shared" si="6"/>
        <v/>
      </c>
      <c r="Y47" s="249" t="str">
        <f t="shared" si="7"/>
        <v/>
      </c>
      <c r="Z47" s="249" t="str">
        <f t="shared" si="8"/>
        <v/>
      </c>
      <c r="AA47" s="249" t="str">
        <f t="shared" si="9"/>
        <v/>
      </c>
      <c r="AB47" s="249" t="str">
        <f t="shared" si="10"/>
        <v/>
      </c>
      <c r="AC47" s="249" t="str">
        <f t="shared" si="11"/>
        <v/>
      </c>
      <c r="AD47" s="249" t="str">
        <f t="shared" si="12"/>
        <v/>
      </c>
      <c r="AE47" s="249" t="str">
        <f t="shared" si="13"/>
        <v/>
      </c>
      <c r="AF47" s="249" t="str">
        <f t="shared" si="14"/>
        <v/>
      </c>
      <c r="AG47" s="249" t="str">
        <f t="shared" si="15"/>
        <v/>
      </c>
      <c r="AH47" s="249" t="str">
        <f t="shared" si="16"/>
        <v/>
      </c>
      <c r="AI47" s="249" t="str">
        <f t="shared" si="17"/>
        <v/>
      </c>
      <c r="AJ47" s="249" t="str">
        <f t="shared" si="18"/>
        <v/>
      </c>
      <c r="AK47" s="249" t="str">
        <f t="shared" si="19"/>
        <v/>
      </c>
      <c r="AL47" s="249" t="str">
        <f t="shared" si="3"/>
        <v/>
      </c>
      <c r="AM47" s="249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49"/>
      <c r="AO47" s="249"/>
      <c r="AP47" s="249"/>
      <c r="AQ47" s="249"/>
      <c r="AS47" s="280"/>
      <c r="AT47" s="280"/>
      <c r="AV47" s="280"/>
      <c r="AW47" s="280"/>
      <c r="AY47" s="280"/>
      <c r="AZ47" s="280"/>
      <c r="BB47" s="280"/>
      <c r="BC47" s="280"/>
      <c r="BE47" s="280"/>
      <c r="BF47" s="280"/>
      <c r="BH47" s="280"/>
      <c r="BI47" s="280"/>
      <c r="BK47" s="280"/>
      <c r="BL47" s="280"/>
      <c r="BN47" s="280"/>
      <c r="BO47" s="280"/>
      <c r="BP47" s="278" t="str">
        <f t="shared" si="5"/>
        <v/>
      </c>
      <c r="BQ47" s="280"/>
      <c r="BR47" s="280"/>
      <c r="BT47" s="280"/>
      <c r="BU47" s="280"/>
    </row>
    <row r="48" spans="1:73" s="278" customFormat="1" x14ac:dyDescent="0.25">
      <c r="A48" s="279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78" t="s">
        <v>294</v>
      </c>
      <c r="C48" s="278" t="s">
        <v>414</v>
      </c>
      <c r="D48" s="249" t="str">
        <f>IF(B48="MATIERE",VLOOKUP($C48,[4]MATIERE!$B$2:$K$601,6,0),IF(B48="MOA",VLOOKUP($C48,[4]ATELIER!$B$2:$K$291,3,0),IF(B48="MOC",VLOOKUP($C48,[4]CHANTIER!$B$2:$K$291,3,0),IF(B48="MP",VLOOKUP($C48,[4]MINIPELLE!$B$2:$K$291,3,0),""))))</f>
        <v>pc</v>
      </c>
      <c r="F48" s="280"/>
      <c r="H48" s="280"/>
      <c r="J48" s="280"/>
      <c r="L48" s="280"/>
      <c r="N48" s="280"/>
      <c r="P48" s="280"/>
      <c r="R48" s="280"/>
      <c r="T48" s="280"/>
      <c r="V48" s="280" t="s">
        <v>1661</v>
      </c>
      <c r="W48" s="249" t="str">
        <f t="shared" si="2"/>
        <v/>
      </c>
      <c r="X48" s="249" t="str">
        <f t="shared" si="6"/>
        <v/>
      </c>
      <c r="Y48" s="249" t="str">
        <f t="shared" si="7"/>
        <v/>
      </c>
      <c r="Z48" s="249" t="str">
        <f t="shared" si="8"/>
        <v/>
      </c>
      <c r="AA48" s="249" t="str">
        <f t="shared" si="9"/>
        <v/>
      </c>
      <c r="AB48" s="249" t="str">
        <f t="shared" si="10"/>
        <v/>
      </c>
      <c r="AC48" s="249" t="str">
        <f t="shared" si="11"/>
        <v/>
      </c>
      <c r="AD48" s="249" t="str">
        <f t="shared" si="12"/>
        <v/>
      </c>
      <c r="AE48" s="249" t="str">
        <f t="shared" si="13"/>
        <v/>
      </c>
      <c r="AF48" s="249" t="str">
        <f t="shared" si="14"/>
        <v/>
      </c>
      <c r="AG48" s="249" t="str">
        <f t="shared" si="15"/>
        <v/>
      </c>
      <c r="AH48" s="249" t="str">
        <f t="shared" si="16"/>
        <v/>
      </c>
      <c r="AI48" s="249" t="str">
        <f t="shared" si="17"/>
        <v/>
      </c>
      <c r="AJ48" s="249" t="str">
        <f t="shared" si="18"/>
        <v/>
      </c>
      <c r="AK48" s="249" t="str">
        <f t="shared" si="19"/>
        <v/>
      </c>
      <c r="AL48" s="249" t="str">
        <f t="shared" si="3"/>
        <v/>
      </c>
      <c r="AM48" s="249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49"/>
      <c r="AO48" s="249"/>
      <c r="AP48" s="249"/>
      <c r="AQ48" s="249"/>
      <c r="AS48" s="280"/>
      <c r="AT48" s="280"/>
      <c r="AV48" s="280"/>
      <c r="AW48" s="280"/>
      <c r="AY48" s="280"/>
      <c r="AZ48" s="280"/>
      <c r="BB48" s="280"/>
      <c r="BC48" s="280"/>
      <c r="BE48" s="280"/>
      <c r="BF48" s="280"/>
      <c r="BH48" s="280"/>
      <c r="BI48" s="280"/>
      <c r="BK48" s="280"/>
      <c r="BL48" s="280"/>
      <c r="BN48" s="280"/>
      <c r="BO48" s="280"/>
      <c r="BP48" s="278" t="str">
        <f t="shared" si="5"/>
        <v/>
      </c>
      <c r="BQ48" s="280"/>
      <c r="BR48" s="280"/>
      <c r="BT48" s="280"/>
      <c r="BU48" s="280"/>
    </row>
    <row r="49" spans="1:73" s="278" customFormat="1" x14ac:dyDescent="0.25">
      <c r="A49" s="279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78" t="s">
        <v>294</v>
      </c>
      <c r="C49" s="278" t="s">
        <v>411</v>
      </c>
      <c r="D49" s="249" t="str">
        <f>IF(B49="MATIERE",VLOOKUP($C49,[4]MATIERE!$B$2:$K$601,6,0),IF(B49="MOA",VLOOKUP($C49,[4]ATELIER!$B$2:$K$291,3,0),IF(B49="MOC",VLOOKUP($C49,[4]CHANTIER!$B$2:$K$291,3,0),IF(B49="MP",VLOOKUP($C49,[4]MINIPELLE!$B$2:$K$291,3,0),""))))</f>
        <v>pc</v>
      </c>
      <c r="F49" s="280"/>
      <c r="H49" s="280"/>
      <c r="J49" s="280"/>
      <c r="L49" s="280"/>
      <c r="N49" s="280"/>
      <c r="P49" s="280"/>
      <c r="R49" s="280"/>
      <c r="T49" s="280"/>
      <c r="V49" s="280" t="s">
        <v>931</v>
      </c>
      <c r="W49" s="249" t="str">
        <f t="shared" si="2"/>
        <v/>
      </c>
      <c r="X49" s="249" t="str">
        <f t="shared" si="6"/>
        <v/>
      </c>
      <c r="Y49" s="249" t="str">
        <f t="shared" si="7"/>
        <v/>
      </c>
      <c r="Z49" s="249" t="str">
        <f t="shared" si="8"/>
        <v/>
      </c>
      <c r="AA49" s="249" t="str">
        <f t="shared" si="9"/>
        <v/>
      </c>
      <c r="AB49" s="249" t="str">
        <f t="shared" si="10"/>
        <v/>
      </c>
      <c r="AC49" s="249" t="str">
        <f t="shared" si="11"/>
        <v/>
      </c>
      <c r="AD49" s="249" t="str">
        <f t="shared" si="12"/>
        <v/>
      </c>
      <c r="AE49" s="249" t="str">
        <f t="shared" si="13"/>
        <v/>
      </c>
      <c r="AF49" s="249" t="str">
        <f t="shared" si="14"/>
        <v/>
      </c>
      <c r="AG49" s="249" t="str">
        <f t="shared" si="15"/>
        <v/>
      </c>
      <c r="AH49" s="249" t="str">
        <f t="shared" si="16"/>
        <v/>
      </c>
      <c r="AI49" s="249" t="str">
        <f t="shared" si="17"/>
        <v/>
      </c>
      <c r="AJ49" s="249" t="str">
        <f t="shared" si="18"/>
        <v/>
      </c>
      <c r="AK49" s="249" t="str">
        <f t="shared" si="19"/>
        <v/>
      </c>
      <c r="AL49" s="249" t="str">
        <f t="shared" si="3"/>
        <v/>
      </c>
      <c r="AM49" s="249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49"/>
      <c r="AO49" s="249"/>
      <c r="AP49" s="249"/>
      <c r="AQ49" s="249"/>
      <c r="AS49" s="280"/>
      <c r="AT49" s="280"/>
      <c r="AV49" s="280"/>
      <c r="AW49" s="280"/>
      <c r="AY49" s="280"/>
      <c r="AZ49" s="280"/>
      <c r="BB49" s="280"/>
      <c r="BC49" s="280"/>
      <c r="BE49" s="280"/>
      <c r="BF49" s="280"/>
      <c r="BH49" s="280"/>
      <c r="BI49" s="280"/>
      <c r="BK49" s="280"/>
      <c r="BL49" s="280"/>
      <c r="BN49" s="280"/>
      <c r="BO49" s="280"/>
      <c r="BP49" s="278" t="str">
        <f t="shared" si="5"/>
        <v/>
      </c>
      <c r="BQ49" s="280"/>
      <c r="BR49" s="280"/>
      <c r="BT49" s="280"/>
      <c r="BU49" s="280"/>
    </row>
    <row r="50" spans="1:73" s="278" customFormat="1" x14ac:dyDescent="0.25">
      <c r="A50" s="279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78" t="s">
        <v>294</v>
      </c>
      <c r="C50" s="278" t="s">
        <v>1678</v>
      </c>
      <c r="D50" s="249" t="str">
        <f>IF(B50="MATIERE",VLOOKUP($C50,[4]MATIERE!$B$2:$K$601,6,0),IF(B50="MOA",VLOOKUP($C50,[4]ATELIER!$B$2:$K$291,3,0),IF(B50="MOC",VLOOKUP($C50,[4]CHANTIER!$B$2:$K$291,3,0),IF(B50="MP",VLOOKUP($C50,[4]MINIPELLE!$B$2:$K$291,3,0),""))))</f>
        <v>pc</v>
      </c>
      <c r="F50" s="280"/>
      <c r="H50" s="280"/>
      <c r="J50" s="280"/>
      <c r="L50" s="280"/>
      <c r="N50" s="280"/>
      <c r="P50" s="280"/>
      <c r="R50" s="280"/>
      <c r="T50" s="280"/>
      <c r="V50" s="280" t="s">
        <v>1765</v>
      </c>
      <c r="W50" s="249" t="str">
        <f t="shared" si="2"/>
        <v/>
      </c>
      <c r="X50" s="249" t="str">
        <f t="shared" si="6"/>
        <v/>
      </c>
      <c r="Y50" s="249" t="str">
        <f t="shared" si="7"/>
        <v/>
      </c>
      <c r="Z50" s="249" t="str">
        <f t="shared" si="8"/>
        <v/>
      </c>
      <c r="AA50" s="249" t="str">
        <f t="shared" si="9"/>
        <v/>
      </c>
      <c r="AB50" s="249" t="str">
        <f t="shared" si="10"/>
        <v/>
      </c>
      <c r="AC50" s="249" t="str">
        <f t="shared" si="11"/>
        <v/>
      </c>
      <c r="AD50" s="249" t="str">
        <f t="shared" si="12"/>
        <v/>
      </c>
      <c r="AE50" s="249" t="str">
        <f t="shared" si="13"/>
        <v/>
      </c>
      <c r="AF50" s="249" t="str">
        <f t="shared" si="14"/>
        <v/>
      </c>
      <c r="AG50" s="249" t="str">
        <f t="shared" si="15"/>
        <v/>
      </c>
      <c r="AH50" s="249" t="str">
        <f t="shared" si="16"/>
        <v/>
      </c>
      <c r="AI50" s="249" t="str">
        <f t="shared" si="17"/>
        <v/>
      </c>
      <c r="AJ50" s="249" t="str">
        <f t="shared" si="18"/>
        <v/>
      </c>
      <c r="AK50" s="249" t="str">
        <f t="shared" si="19"/>
        <v/>
      </c>
      <c r="AL50" s="249" t="str">
        <f t="shared" si="3"/>
        <v/>
      </c>
      <c r="AM50" s="249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49"/>
      <c r="AO50" s="249"/>
      <c r="AP50" s="249"/>
      <c r="AQ50" s="249"/>
      <c r="AS50" s="280"/>
      <c r="AT50" s="280"/>
      <c r="AV50" s="280"/>
      <c r="AW50" s="280"/>
      <c r="AY50" s="280"/>
      <c r="AZ50" s="280"/>
      <c r="BB50" s="280"/>
      <c r="BC50" s="280"/>
      <c r="BE50" s="280"/>
      <c r="BF50" s="280"/>
      <c r="BH50" s="280"/>
      <c r="BI50" s="280"/>
      <c r="BK50" s="280"/>
      <c r="BL50" s="280"/>
      <c r="BN50" s="280"/>
      <c r="BO50" s="280"/>
      <c r="BP50" s="278" t="str">
        <f t="shared" si="5"/>
        <v/>
      </c>
      <c r="BQ50" s="280"/>
      <c r="BR50" s="280"/>
      <c r="BT50" s="280"/>
      <c r="BU50" s="280"/>
    </row>
    <row r="51" spans="1:73" s="278" customFormat="1" x14ac:dyDescent="0.25">
      <c r="A51" s="279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78" t="s">
        <v>294</v>
      </c>
      <c r="C51" s="278" t="s">
        <v>409</v>
      </c>
      <c r="D51" s="249" t="str">
        <f>IF(B51="MATIERE",VLOOKUP($C51,[4]MATIERE!$B$2:$K$601,6,0),IF(B51="MOA",VLOOKUP($C51,[4]ATELIER!$B$2:$K$291,3,0),IF(B51="MOC",VLOOKUP($C51,[4]CHANTIER!$B$2:$K$291,3,0),IF(B51="MP",VLOOKUP($C51,[4]MINIPELLE!$B$2:$K$291,3,0),""))))</f>
        <v>pc</v>
      </c>
      <c r="F51" s="280"/>
      <c r="H51" s="280"/>
      <c r="J51" s="280"/>
      <c r="L51" s="280"/>
      <c r="N51" s="280"/>
      <c r="P51" s="280"/>
      <c r="R51" s="280"/>
      <c r="T51" s="280"/>
      <c r="V51" s="280" t="s">
        <v>930</v>
      </c>
      <c r="W51" s="249" t="str">
        <f t="shared" si="2"/>
        <v/>
      </c>
      <c r="X51" s="249" t="str">
        <f t="shared" si="6"/>
        <v/>
      </c>
      <c r="Y51" s="249" t="str">
        <f t="shared" si="7"/>
        <v/>
      </c>
      <c r="Z51" s="249" t="str">
        <f t="shared" si="8"/>
        <v/>
      </c>
      <c r="AA51" s="249" t="str">
        <f t="shared" si="9"/>
        <v/>
      </c>
      <c r="AB51" s="249" t="str">
        <f t="shared" si="10"/>
        <v/>
      </c>
      <c r="AC51" s="249" t="str">
        <f t="shared" si="11"/>
        <v/>
      </c>
      <c r="AD51" s="249" t="str">
        <f t="shared" si="12"/>
        <v/>
      </c>
      <c r="AE51" s="249" t="str">
        <f t="shared" si="13"/>
        <v/>
      </c>
      <c r="AF51" s="249" t="str">
        <f t="shared" si="14"/>
        <v/>
      </c>
      <c r="AG51" s="249" t="str">
        <f t="shared" si="15"/>
        <v/>
      </c>
      <c r="AH51" s="249" t="str">
        <f t="shared" si="16"/>
        <v/>
      </c>
      <c r="AI51" s="249" t="str">
        <f t="shared" si="17"/>
        <v/>
      </c>
      <c r="AJ51" s="249" t="str">
        <f t="shared" si="18"/>
        <v/>
      </c>
      <c r="AK51" s="249" t="str">
        <f t="shared" si="19"/>
        <v/>
      </c>
      <c r="AL51" s="249" t="str">
        <f t="shared" si="3"/>
        <v/>
      </c>
      <c r="AM51" s="249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49"/>
      <c r="AO51" s="249"/>
      <c r="AP51" s="249"/>
      <c r="AQ51" s="249"/>
      <c r="AS51" s="280"/>
      <c r="AT51" s="280"/>
      <c r="AV51" s="280"/>
      <c r="AW51" s="280"/>
      <c r="AY51" s="280"/>
      <c r="AZ51" s="280"/>
      <c r="BB51" s="280"/>
      <c r="BC51" s="280"/>
      <c r="BE51" s="280"/>
      <c r="BF51" s="280"/>
      <c r="BH51" s="280"/>
      <c r="BI51" s="280"/>
      <c r="BK51" s="280"/>
      <c r="BL51" s="280"/>
      <c r="BN51" s="280"/>
      <c r="BO51" s="280"/>
      <c r="BP51" s="278" t="str">
        <f t="shared" si="5"/>
        <v/>
      </c>
      <c r="BQ51" s="280"/>
      <c r="BR51" s="280"/>
      <c r="BT51" s="280"/>
      <c r="BU51" s="280"/>
    </row>
    <row r="52" spans="1:73" s="278" customFormat="1" x14ac:dyDescent="0.25">
      <c r="A52" s="279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78" t="s">
        <v>299</v>
      </c>
      <c r="C52" s="278" t="s">
        <v>1079</v>
      </c>
      <c r="D52" s="249" t="str">
        <f>IF(B52="MATIERE",VLOOKUP($C52,[4]MATIERE!$B$2:$K$601,6,0),IF(B52="MOA",VLOOKUP($C52,[4]ATELIER!$B$2:$K$291,3,0),IF(B52="MOC",VLOOKUP($C52,[4]CHANTIER!$B$2:$K$291,3,0),IF(B52="MP",VLOOKUP($C52,[4]MINIPELLE!$B$2:$K$291,3,0),""))))</f>
        <v>pc</v>
      </c>
      <c r="F52" s="280"/>
      <c r="H52" s="280"/>
      <c r="J52" s="280"/>
      <c r="L52" s="280"/>
      <c r="N52" s="280"/>
      <c r="P52" s="280"/>
      <c r="R52" s="280"/>
      <c r="T52" s="280"/>
      <c r="V52" s="280" t="s">
        <v>1764</v>
      </c>
      <c r="W52" s="249" t="str">
        <f t="shared" si="2"/>
        <v/>
      </c>
      <c r="X52" s="249" t="str">
        <f t="shared" si="6"/>
        <v/>
      </c>
      <c r="Y52" s="249" t="str">
        <f t="shared" si="7"/>
        <v/>
      </c>
      <c r="Z52" s="249" t="str">
        <f t="shared" si="8"/>
        <v/>
      </c>
      <c r="AA52" s="249" t="str">
        <f t="shared" si="9"/>
        <v/>
      </c>
      <c r="AB52" s="249" t="str">
        <f t="shared" si="10"/>
        <v/>
      </c>
      <c r="AC52" s="249" t="str">
        <f t="shared" si="11"/>
        <v/>
      </c>
      <c r="AD52" s="249" t="str">
        <f t="shared" si="12"/>
        <v/>
      </c>
      <c r="AE52" s="249" t="str">
        <f t="shared" si="13"/>
        <v/>
      </c>
      <c r="AF52" s="249" t="str">
        <f t="shared" si="14"/>
        <v/>
      </c>
      <c r="AG52" s="249" t="str">
        <f t="shared" si="15"/>
        <v/>
      </c>
      <c r="AH52" s="249" t="str">
        <f t="shared" si="16"/>
        <v/>
      </c>
      <c r="AI52" s="249" t="str">
        <f t="shared" si="17"/>
        <v/>
      </c>
      <c r="AJ52" s="249" t="str">
        <f t="shared" si="18"/>
        <v/>
      </c>
      <c r="AK52" s="249" t="str">
        <f t="shared" si="19"/>
        <v/>
      </c>
      <c r="AL52" s="249" t="str">
        <f t="shared" si="3"/>
        <v/>
      </c>
      <c r="AM52" s="249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49"/>
      <c r="AO52" s="249"/>
      <c r="AP52" s="249"/>
      <c r="AQ52" s="249"/>
      <c r="AS52" s="280"/>
      <c r="AT52" s="280"/>
      <c r="AV52" s="280"/>
      <c r="AW52" s="280"/>
      <c r="AY52" s="280"/>
      <c r="AZ52" s="280"/>
      <c r="BB52" s="280"/>
      <c r="BC52" s="280"/>
      <c r="BE52" s="280"/>
      <c r="BF52" s="280"/>
      <c r="BH52" s="280"/>
      <c r="BI52" s="280"/>
      <c r="BK52" s="280"/>
      <c r="BL52" s="280"/>
      <c r="BN52" s="280"/>
      <c r="BO52" s="280"/>
      <c r="BP52" s="278" t="str">
        <f t="shared" si="5"/>
        <v/>
      </c>
      <c r="BQ52" s="280"/>
      <c r="BR52" s="280"/>
      <c r="BT52" s="280"/>
      <c r="BU52" s="280"/>
    </row>
    <row r="53" spans="1:73" s="278" customFormat="1" x14ac:dyDescent="0.25">
      <c r="A53" s="279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78" t="s">
        <v>298</v>
      </c>
      <c r="C53" s="278" t="s">
        <v>80</v>
      </c>
      <c r="D53" s="249" t="str">
        <f>IF(B53="MATIERE",VLOOKUP($C53,[4]MATIERE!$B$2:$K$601,6,0),IF(B53="MOA",VLOOKUP($C53,[4]ATELIER!$B$2:$K$291,3,0),IF(B53="MOC",VLOOKUP($C53,[4]CHANTIER!$B$2:$K$291,3,0),IF(B53="MP",VLOOKUP($C53,[4]MINIPELLE!$B$2:$K$291,3,0),""))))</f>
        <v>pc</v>
      </c>
      <c r="F53" s="280"/>
      <c r="H53" s="280"/>
      <c r="J53" s="280"/>
      <c r="L53" s="280"/>
      <c r="N53" s="280"/>
      <c r="P53" s="280"/>
      <c r="R53" s="280"/>
      <c r="T53" s="280" t="s">
        <v>1663</v>
      </c>
      <c r="V53" s="280" t="s">
        <v>929</v>
      </c>
      <c r="W53" s="249" t="str">
        <f t="shared" si="2"/>
        <v/>
      </c>
      <c r="X53" s="249" t="str">
        <f t="shared" si="6"/>
        <v/>
      </c>
      <c r="Y53" s="249" t="str">
        <f t="shared" si="7"/>
        <v/>
      </c>
      <c r="Z53" s="249" t="str">
        <f t="shared" si="8"/>
        <v/>
      </c>
      <c r="AA53" s="249" t="str">
        <f t="shared" si="9"/>
        <v/>
      </c>
      <c r="AB53" s="249" t="str">
        <f t="shared" si="10"/>
        <v/>
      </c>
      <c r="AC53" s="249" t="str">
        <f t="shared" si="11"/>
        <v/>
      </c>
      <c r="AD53" s="249" t="str">
        <f t="shared" si="12"/>
        <v/>
      </c>
      <c r="AE53" s="249" t="str">
        <f t="shared" si="13"/>
        <v/>
      </c>
      <c r="AF53" s="249" t="str">
        <f t="shared" si="14"/>
        <v/>
      </c>
      <c r="AG53" s="249" t="str">
        <f t="shared" si="15"/>
        <v/>
      </c>
      <c r="AH53" s="249" t="str">
        <f t="shared" si="16"/>
        <v/>
      </c>
      <c r="AI53" s="249" t="str">
        <f t="shared" si="17"/>
        <v/>
      </c>
      <c r="AJ53" s="249" t="str">
        <f t="shared" si="18"/>
        <v/>
      </c>
      <c r="AK53" s="249" t="str">
        <f t="shared" si="19"/>
        <v xml:space="preserve">INSERT INTO SC_SystemeProduits(RefDimension,NomSysteme,typePresta,ligne,formule,cte1,DateModif) values (null,'COLLECTE_PR1','MOC',6,'PR1_OK',null,now());
</v>
      </c>
      <c r="AL53" s="249" t="str">
        <f t="shared" si="3"/>
        <v/>
      </c>
      <c r="AM53" s="249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49"/>
      <c r="AO53" s="249"/>
      <c r="AP53" s="249"/>
      <c r="AQ53" s="249"/>
      <c r="AS53" s="280"/>
      <c r="AT53" s="280"/>
      <c r="AV53" s="280"/>
      <c r="AW53" s="280"/>
      <c r="AY53" s="280"/>
      <c r="AZ53" s="280"/>
      <c r="BB53" s="280"/>
      <c r="BC53" s="280"/>
      <c r="BE53" s="280"/>
      <c r="BF53" s="280"/>
      <c r="BH53" s="280"/>
      <c r="BI53" s="280"/>
      <c r="BK53" s="280"/>
      <c r="BL53" s="280"/>
      <c r="BN53" s="280"/>
      <c r="BO53" s="280"/>
      <c r="BP53" s="278" t="str">
        <f t="shared" si="5"/>
        <v/>
      </c>
      <c r="BQ53" s="280"/>
      <c r="BR53" s="280"/>
      <c r="BT53" s="280"/>
      <c r="BU53" s="280"/>
    </row>
    <row r="54" spans="1:73" s="278" customFormat="1" x14ac:dyDescent="0.25">
      <c r="A54" s="279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78" t="s">
        <v>298</v>
      </c>
      <c r="C54" s="278" t="s">
        <v>73</v>
      </c>
      <c r="D54" s="249" t="str">
        <f>IF(B54="MATIERE",VLOOKUP($C54,[4]MATIERE!$B$2:$K$601,6,0),IF(B54="MOA",VLOOKUP($C54,[4]ATELIER!$B$2:$K$291,3,0),IF(B54="MOC",VLOOKUP($C54,[4]CHANTIER!$B$2:$K$291,3,0),IF(B54="MP",VLOOKUP($C54,[4]MINIPELLE!$B$2:$K$291,3,0),""))))</f>
        <v>pc</v>
      </c>
      <c r="F54" s="280"/>
      <c r="H54" s="280"/>
      <c r="J54" s="280"/>
      <c r="L54" s="280"/>
      <c r="N54" s="280"/>
      <c r="P54" s="280"/>
      <c r="R54" s="280"/>
      <c r="T54" s="280" t="s">
        <v>1663</v>
      </c>
      <c r="V54" s="280"/>
      <c r="W54" s="249" t="str">
        <f t="shared" si="2"/>
        <v/>
      </c>
      <c r="X54" s="249" t="str">
        <f t="shared" si="6"/>
        <v/>
      </c>
      <c r="Y54" s="249" t="str">
        <f t="shared" si="7"/>
        <v/>
      </c>
      <c r="Z54" s="249" t="str">
        <f t="shared" si="8"/>
        <v/>
      </c>
      <c r="AA54" s="249" t="str">
        <f t="shared" si="9"/>
        <v/>
      </c>
      <c r="AB54" s="249" t="str">
        <f t="shared" si="10"/>
        <v/>
      </c>
      <c r="AC54" s="249" t="str">
        <f t="shared" si="11"/>
        <v/>
      </c>
      <c r="AD54" s="249" t="str">
        <f t="shared" si="12"/>
        <v/>
      </c>
      <c r="AE54" s="249" t="str">
        <f t="shared" si="13"/>
        <v/>
      </c>
      <c r="AF54" s="249" t="str">
        <f t="shared" si="14"/>
        <v/>
      </c>
      <c r="AG54" s="249" t="str">
        <f t="shared" si="15"/>
        <v/>
      </c>
      <c r="AH54" s="249" t="str">
        <f t="shared" si="16"/>
        <v/>
      </c>
      <c r="AI54" s="249" t="str">
        <f t="shared" si="17"/>
        <v/>
      </c>
      <c r="AJ54" s="249" t="str">
        <f t="shared" si="18"/>
        <v/>
      </c>
      <c r="AK54" s="249" t="str">
        <f t="shared" si="19"/>
        <v xml:space="preserve">INSERT INTO SC_SystemeProduits(RefDimension,NomSysteme,typePresta,ligne,formule,cte1,DateModif) values (null,'COLLECTE_PR1','MOC',2,'PR1_OK',null,now());
</v>
      </c>
      <c r="AL54" s="249" t="str">
        <f t="shared" si="3"/>
        <v/>
      </c>
      <c r="AM54" s="249" t="str">
        <f t="shared" si="4"/>
        <v/>
      </c>
      <c r="AN54" s="249"/>
      <c r="AO54" s="249"/>
      <c r="AP54" s="249"/>
      <c r="AQ54" s="249"/>
      <c r="AS54" s="280"/>
      <c r="AT54" s="280"/>
      <c r="AV54" s="280"/>
      <c r="AW54" s="280"/>
      <c r="AY54" s="280"/>
      <c r="AZ54" s="280"/>
      <c r="BB54" s="280"/>
      <c r="BC54" s="280"/>
      <c r="BE54" s="280"/>
      <c r="BF54" s="280"/>
      <c r="BH54" s="280"/>
      <c r="BI54" s="280"/>
      <c r="BK54" s="280"/>
      <c r="BL54" s="280"/>
      <c r="BN54" s="280"/>
      <c r="BO54" s="280"/>
      <c r="BP54" s="278" t="str">
        <f t="shared" si="5"/>
        <v/>
      </c>
      <c r="BQ54" s="280"/>
      <c r="BR54" s="280"/>
      <c r="BT54" s="280"/>
      <c r="BU54" s="280"/>
    </row>
    <row r="55" spans="1:73" s="278" customFormat="1" x14ac:dyDescent="0.25">
      <c r="A55" s="279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78" t="s">
        <v>298</v>
      </c>
      <c r="C55" s="278" t="s">
        <v>1033</v>
      </c>
      <c r="D55" s="249" t="str">
        <f>IF(B55="MATIERE",VLOOKUP($C55,[4]MATIERE!$B$2:$K$601,6,0),IF(B55="MOA",VLOOKUP($C55,[4]ATELIER!$B$2:$K$291,3,0),IF(B55="MOC",VLOOKUP($C55,[4]CHANTIER!$B$2:$K$291,3,0),IF(B55="MP",VLOOKUP($C55,[4]MINIPELLE!$B$2:$K$291,3,0),""))))</f>
        <v>forfait</v>
      </c>
      <c r="F55" s="280"/>
      <c r="H55" s="280"/>
      <c r="J55" s="280"/>
      <c r="L55" s="280"/>
      <c r="N55" s="280"/>
      <c r="P55" s="280"/>
      <c r="R55" s="280"/>
      <c r="T55" s="280"/>
      <c r="V55" s="280" t="s">
        <v>1764</v>
      </c>
      <c r="W55" s="249" t="str">
        <f t="shared" si="2"/>
        <v/>
      </c>
      <c r="X55" s="249" t="str">
        <f t="shared" si="6"/>
        <v/>
      </c>
      <c r="Y55" s="249" t="str">
        <f t="shared" si="7"/>
        <v/>
      </c>
      <c r="Z55" s="249" t="str">
        <f t="shared" si="8"/>
        <v/>
      </c>
      <c r="AA55" s="249" t="str">
        <f t="shared" si="9"/>
        <v/>
      </c>
      <c r="AB55" s="249" t="str">
        <f t="shared" si="10"/>
        <v/>
      </c>
      <c r="AC55" s="249" t="str">
        <f t="shared" si="11"/>
        <v/>
      </c>
      <c r="AD55" s="249" t="str">
        <f t="shared" si="12"/>
        <v/>
      </c>
      <c r="AE55" s="249" t="str">
        <f t="shared" si="13"/>
        <v/>
      </c>
      <c r="AF55" s="249" t="str">
        <f t="shared" si="14"/>
        <v/>
      </c>
      <c r="AG55" s="249" t="str">
        <f t="shared" si="15"/>
        <v/>
      </c>
      <c r="AH55" s="249" t="str">
        <f t="shared" si="16"/>
        <v/>
      </c>
      <c r="AI55" s="249" t="str">
        <f t="shared" si="17"/>
        <v/>
      </c>
      <c r="AJ55" s="249" t="str">
        <f t="shared" si="18"/>
        <v/>
      </c>
      <c r="AK55" s="249" t="str">
        <f t="shared" si="19"/>
        <v/>
      </c>
      <c r="AL55" s="249" t="str">
        <f t="shared" si="3"/>
        <v/>
      </c>
      <c r="AM55" s="249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49"/>
      <c r="AO55" s="249"/>
      <c r="AP55" s="249"/>
      <c r="AQ55" s="249"/>
      <c r="AS55" s="280"/>
      <c r="AT55" s="280"/>
      <c r="AV55" s="280"/>
      <c r="AW55" s="280"/>
      <c r="AY55" s="280"/>
      <c r="AZ55" s="280"/>
      <c r="BB55" s="280"/>
      <c r="BC55" s="280"/>
      <c r="BE55" s="280"/>
      <c r="BF55" s="280"/>
      <c r="BH55" s="280"/>
      <c r="BI55" s="280"/>
      <c r="BK55" s="280"/>
      <c r="BL55" s="280"/>
      <c r="BN55" s="280"/>
      <c r="BO55" s="280"/>
      <c r="BP55" s="278" t="str">
        <f t="shared" si="5"/>
        <v/>
      </c>
      <c r="BQ55" s="280"/>
      <c r="BR55" s="280"/>
      <c r="BT55" s="280"/>
      <c r="BU55" s="280"/>
    </row>
    <row r="56" spans="1:73" s="278" customFormat="1" x14ac:dyDescent="0.25">
      <c r="A56" s="279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78" t="s">
        <v>298</v>
      </c>
      <c r="C56" s="278" t="s">
        <v>1945</v>
      </c>
      <c r="D56" s="249" t="str">
        <f>IF(B56="MATIERE",VLOOKUP($C56,[4]MATIERE!$B$2:$K$601,6,0),IF(B56="MOA",VLOOKUP($C56,[4]ATELIER!$B$2:$K$291,3,0),IF(B56="MOC",VLOOKUP($C56,[4]CHANTIER!$B$2:$K$291,3,0),IF(B56="MP",VLOOKUP($C56,[4]MINIPELLE!$B$2:$K$291,3,0),""))))</f>
        <v>forfait</v>
      </c>
      <c r="F56" s="280"/>
      <c r="H56" s="280"/>
      <c r="J56" s="280"/>
      <c r="L56" s="280"/>
      <c r="N56" s="280"/>
      <c r="P56" s="280"/>
      <c r="R56" s="280"/>
      <c r="T56" s="280" t="s">
        <v>1663</v>
      </c>
      <c r="V56" s="280"/>
      <c r="W56" s="249" t="str">
        <f t="shared" si="2"/>
        <v/>
      </c>
      <c r="X56" s="249" t="str">
        <f t="shared" si="6"/>
        <v/>
      </c>
      <c r="Y56" s="249" t="str">
        <f t="shared" si="7"/>
        <v/>
      </c>
      <c r="Z56" s="249" t="str">
        <f t="shared" si="8"/>
        <v/>
      </c>
      <c r="AA56" s="249" t="str">
        <f t="shared" si="9"/>
        <v/>
      </c>
      <c r="AB56" s="249" t="str">
        <f t="shared" si="10"/>
        <v/>
      </c>
      <c r="AC56" s="249" t="str">
        <f t="shared" si="11"/>
        <v/>
      </c>
      <c r="AD56" s="249" t="str">
        <f t="shared" si="12"/>
        <v/>
      </c>
      <c r="AE56" s="249" t="str">
        <f t="shared" si="13"/>
        <v/>
      </c>
      <c r="AF56" s="249" t="str">
        <f t="shared" si="14"/>
        <v/>
      </c>
      <c r="AG56" s="249" t="str">
        <f t="shared" si="15"/>
        <v/>
      </c>
      <c r="AH56" s="249" t="str">
        <f t="shared" si="16"/>
        <v/>
      </c>
      <c r="AI56" s="249" t="str">
        <f t="shared" si="17"/>
        <v/>
      </c>
      <c r="AJ56" s="249" t="str">
        <f t="shared" si="18"/>
        <v/>
      </c>
      <c r="AK56" s="249" t="str">
        <f t="shared" si="19"/>
        <v xml:space="preserve">INSERT INTO SC_SystemeProduits(RefDimension,NomSysteme,typePresta,ligne,formule,cte1,DateModif) values (null,'COLLECTE_PR1','MOC',98,'PR1_OK',null,now());
</v>
      </c>
      <c r="AL56" s="249" t="str">
        <f t="shared" si="3"/>
        <v/>
      </c>
      <c r="AM56" s="249" t="str">
        <f t="shared" si="4"/>
        <v/>
      </c>
      <c r="AN56" s="249"/>
      <c r="AO56" s="249"/>
      <c r="AP56" s="249"/>
      <c r="AQ56" s="249"/>
      <c r="AS56" s="280"/>
      <c r="AT56" s="280"/>
      <c r="AV56" s="280"/>
      <c r="AW56" s="280"/>
      <c r="AY56" s="280"/>
      <c r="AZ56" s="280"/>
      <c r="BB56" s="280"/>
      <c r="BC56" s="280"/>
      <c r="BE56" s="280"/>
      <c r="BF56" s="280"/>
      <c r="BH56" s="280"/>
      <c r="BI56" s="280"/>
      <c r="BK56" s="280"/>
      <c r="BL56" s="280"/>
      <c r="BN56" s="280"/>
      <c r="BO56" s="280"/>
      <c r="BP56" s="278" t="str">
        <f t="shared" si="5"/>
        <v/>
      </c>
      <c r="BQ56" s="280"/>
      <c r="BR56" s="280"/>
      <c r="BT56" s="280"/>
      <c r="BU56" s="280"/>
    </row>
    <row r="57" spans="1:73" s="278" customFormat="1" x14ac:dyDescent="0.25">
      <c r="A57" s="279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78" t="s">
        <v>299</v>
      </c>
      <c r="C57" s="278" t="s">
        <v>1075</v>
      </c>
      <c r="D57" s="249" t="str">
        <f>IF(B57="MATIERE",VLOOKUP($C57,[4]MATIERE!$B$2:$K$601,6,0),IF(B57="MOA",VLOOKUP($C57,[4]ATELIER!$B$2:$K$291,3,0),IF(B57="MOC",VLOOKUP($C57,[4]CHANTIER!$B$2:$K$291,3,0),IF(B57="MP",VLOOKUP($C57,[4]MINIPELLE!$B$2:$K$291,3,0),""))))</f>
        <v>pc</v>
      </c>
      <c r="F57" s="280"/>
      <c r="H57" s="280"/>
      <c r="J57" s="280"/>
      <c r="L57" s="280"/>
      <c r="N57" s="280"/>
      <c r="P57" s="280"/>
      <c r="R57" s="280"/>
      <c r="T57" s="280"/>
      <c r="V57" s="280" t="s">
        <v>929</v>
      </c>
      <c r="W57" s="249" t="str">
        <f t="shared" si="2"/>
        <v/>
      </c>
      <c r="X57" s="249" t="str">
        <f t="shared" si="6"/>
        <v/>
      </c>
      <c r="Y57" s="249" t="str">
        <f t="shared" si="7"/>
        <v/>
      </c>
      <c r="Z57" s="249" t="str">
        <f t="shared" si="8"/>
        <v/>
      </c>
      <c r="AA57" s="249" t="str">
        <f t="shared" si="9"/>
        <v/>
      </c>
      <c r="AB57" s="249" t="str">
        <f t="shared" si="10"/>
        <v/>
      </c>
      <c r="AC57" s="249" t="str">
        <f t="shared" si="11"/>
        <v/>
      </c>
      <c r="AD57" s="249" t="str">
        <f t="shared" si="12"/>
        <v/>
      </c>
      <c r="AE57" s="249" t="str">
        <f t="shared" si="13"/>
        <v/>
      </c>
      <c r="AF57" s="249" t="str">
        <f t="shared" si="14"/>
        <v/>
      </c>
      <c r="AG57" s="249" t="str">
        <f t="shared" si="15"/>
        <v/>
      </c>
      <c r="AH57" s="249" t="str">
        <f t="shared" si="16"/>
        <v/>
      </c>
      <c r="AI57" s="249" t="str">
        <f t="shared" si="17"/>
        <v/>
      </c>
      <c r="AJ57" s="249" t="str">
        <f t="shared" si="18"/>
        <v/>
      </c>
      <c r="AK57" s="249" t="str">
        <f t="shared" si="19"/>
        <v/>
      </c>
      <c r="AL57" s="249" t="str">
        <f t="shared" si="3"/>
        <v/>
      </c>
      <c r="AM57" s="249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49"/>
      <c r="AO57" s="249"/>
      <c r="AP57" s="249"/>
      <c r="AQ57" s="249"/>
      <c r="AS57" s="280"/>
      <c r="AT57" s="280"/>
      <c r="AV57" s="280"/>
      <c r="AW57" s="280"/>
      <c r="AY57" s="280"/>
      <c r="AZ57" s="280"/>
      <c r="BB57" s="280"/>
      <c r="BC57" s="280"/>
      <c r="BE57" s="280"/>
      <c r="BF57" s="280"/>
      <c r="BH57" s="280"/>
      <c r="BI57" s="280"/>
      <c r="BK57" s="280"/>
      <c r="BL57" s="280"/>
      <c r="BN57" s="280"/>
      <c r="BO57" s="280"/>
      <c r="BP57" s="278" t="str">
        <f t="shared" si="5"/>
        <v/>
      </c>
      <c r="BQ57" s="280"/>
      <c r="BR57" s="280"/>
      <c r="BT57" s="280"/>
      <c r="BU57" s="280"/>
    </row>
    <row r="58" spans="1:73" s="278" customFormat="1" x14ac:dyDescent="0.25">
      <c r="A58" s="279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78" t="s">
        <v>299</v>
      </c>
      <c r="C58" s="278" t="s">
        <v>1035</v>
      </c>
      <c r="D58" s="249" t="str">
        <f>IF(B58="MATIERE",VLOOKUP($C58,[4]MATIERE!$B$2:$K$601,6,0),IF(B58="MOA",VLOOKUP($C58,[4]ATELIER!$B$2:$K$291,3,0),IF(B58="MOC",VLOOKUP($C58,[4]CHANTIER!$B$2:$K$291,3,0),IF(B58="MP",VLOOKUP($C58,[4]MINIPELLE!$B$2:$K$291,3,0),""))))</f>
        <v>pc</v>
      </c>
      <c r="F58" s="280"/>
      <c r="H58" s="280"/>
      <c r="J58" s="280"/>
      <c r="L58" s="280"/>
      <c r="N58" s="280"/>
      <c r="P58" s="280"/>
      <c r="R58" s="280"/>
      <c r="T58" s="280" t="s">
        <v>1664</v>
      </c>
      <c r="V58" s="280"/>
      <c r="W58" s="249" t="str">
        <f t="shared" si="2"/>
        <v/>
      </c>
      <c r="X58" s="249" t="str">
        <f t="shared" si="6"/>
        <v/>
      </c>
      <c r="Y58" s="249" t="str">
        <f t="shared" si="7"/>
        <v/>
      </c>
      <c r="Z58" s="249" t="str">
        <f t="shared" si="8"/>
        <v/>
      </c>
      <c r="AA58" s="249" t="str">
        <f t="shared" si="9"/>
        <v/>
      </c>
      <c r="AB58" s="249" t="str">
        <f t="shared" si="10"/>
        <v/>
      </c>
      <c r="AC58" s="249" t="str">
        <f t="shared" si="11"/>
        <v/>
      </c>
      <c r="AD58" s="249" t="str">
        <f t="shared" si="12"/>
        <v/>
      </c>
      <c r="AE58" s="249" t="str">
        <f t="shared" si="13"/>
        <v/>
      </c>
      <c r="AF58" s="249" t="str">
        <f t="shared" si="14"/>
        <v/>
      </c>
      <c r="AG58" s="249" t="str">
        <f t="shared" si="15"/>
        <v/>
      </c>
      <c r="AH58" s="249" t="str">
        <f t="shared" si="16"/>
        <v/>
      </c>
      <c r="AI58" s="249" t="str">
        <f t="shared" si="17"/>
        <v/>
      </c>
      <c r="AJ58" s="249" t="str">
        <f t="shared" si="18"/>
        <v/>
      </c>
      <c r="AK58" s="249" t="str">
        <f t="shared" si="19"/>
        <v xml:space="preserve">INSERT INTO SC_SystemeProduits(RefDimension,NomSysteme,typePresta,ligne,formule,cte1,DateModif) values (null,'COLLECTE_PR1','MP',15,'(PR1_OK*#POSTE900#)',null,now());
</v>
      </c>
      <c r="AL58" s="249" t="str">
        <f t="shared" si="3"/>
        <v/>
      </c>
      <c r="AM58" s="249" t="str">
        <f t="shared" si="4"/>
        <v/>
      </c>
      <c r="AN58" s="249"/>
      <c r="AO58" s="249"/>
      <c r="AP58" s="249"/>
      <c r="AQ58" s="249"/>
      <c r="AS58" s="280"/>
      <c r="AT58" s="280"/>
      <c r="AV58" s="280"/>
      <c r="AW58" s="280"/>
      <c r="AY58" s="280"/>
      <c r="AZ58" s="280"/>
      <c r="BB58" s="280"/>
      <c r="BC58" s="280"/>
      <c r="BE58" s="280"/>
      <c r="BF58" s="280"/>
      <c r="BH58" s="280"/>
      <c r="BI58" s="280"/>
      <c r="BK58" s="280"/>
      <c r="BL58" s="280"/>
      <c r="BN58" s="280"/>
      <c r="BO58" s="280"/>
      <c r="BP58" s="278" t="str">
        <f t="shared" si="5"/>
        <v/>
      </c>
      <c r="BQ58" s="280"/>
      <c r="BR58" s="280"/>
      <c r="BT58" s="280"/>
      <c r="BU58" s="280"/>
    </row>
    <row r="59" spans="1:73" s="278" customFormat="1" x14ac:dyDescent="0.25">
      <c r="A59" s="279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78" t="s">
        <v>299</v>
      </c>
      <c r="C59" s="278" t="s">
        <v>1036</v>
      </c>
      <c r="D59" s="249" t="str">
        <f>IF(B59="MATIERE",VLOOKUP($C59,[4]MATIERE!$B$2:$K$601,6,0),IF(B59="MOA",VLOOKUP($C59,[4]ATELIER!$B$2:$K$291,3,0),IF(B59="MOC",VLOOKUP($C59,[4]CHANTIER!$B$2:$K$291,3,0),IF(B59="MP",VLOOKUP($C59,[4]MINIPELLE!$B$2:$K$291,3,0),""))))</f>
        <v>pc</v>
      </c>
      <c r="F59" s="280"/>
      <c r="H59" s="280"/>
      <c r="J59" s="280"/>
      <c r="L59" s="280"/>
      <c r="N59" s="280"/>
      <c r="P59" s="280"/>
      <c r="R59" s="280"/>
      <c r="T59" s="280" t="s">
        <v>1665</v>
      </c>
      <c r="V59" s="280"/>
      <c r="W59" s="249" t="str">
        <f t="shared" si="2"/>
        <v/>
      </c>
      <c r="X59" s="249" t="str">
        <f t="shared" si="6"/>
        <v/>
      </c>
      <c r="Y59" s="249" t="str">
        <f t="shared" si="7"/>
        <v/>
      </c>
      <c r="Z59" s="249" t="str">
        <f t="shared" si="8"/>
        <v/>
      </c>
      <c r="AA59" s="249" t="str">
        <f t="shared" si="9"/>
        <v/>
      </c>
      <c r="AB59" s="249" t="str">
        <f t="shared" si="10"/>
        <v/>
      </c>
      <c r="AC59" s="249" t="str">
        <f t="shared" si="11"/>
        <v/>
      </c>
      <c r="AD59" s="249" t="str">
        <f t="shared" si="12"/>
        <v/>
      </c>
      <c r="AE59" s="249" t="str">
        <f t="shared" si="13"/>
        <v/>
      </c>
      <c r="AF59" s="249" t="str">
        <f t="shared" si="14"/>
        <v/>
      </c>
      <c r="AG59" s="249" t="str">
        <f t="shared" si="15"/>
        <v/>
      </c>
      <c r="AH59" s="249" t="str">
        <f t="shared" si="16"/>
        <v/>
      </c>
      <c r="AI59" s="249" t="str">
        <f t="shared" si="17"/>
        <v/>
      </c>
      <c r="AJ59" s="249" t="str">
        <f t="shared" si="18"/>
        <v/>
      </c>
      <c r="AK59" s="249" t="str">
        <f t="shared" si="19"/>
        <v xml:space="preserve">INSERT INTO SC_SystemeProduits(RefDimension,NomSysteme,typePresta,ligne,formule,cte1,DateModif) values (null,'COLLECTE_PR1','MP',16,'(PR1_OK*#POSTE1200#)',null,now());
</v>
      </c>
      <c r="AL59" s="249" t="str">
        <f t="shared" si="3"/>
        <v/>
      </c>
      <c r="AM59" s="249" t="str">
        <f t="shared" si="4"/>
        <v/>
      </c>
      <c r="AN59" s="249"/>
      <c r="AO59" s="249"/>
      <c r="AP59" s="249"/>
      <c r="AQ59" s="249"/>
      <c r="AS59" s="280"/>
      <c r="AT59" s="280"/>
      <c r="AV59" s="280"/>
      <c r="AW59" s="280"/>
      <c r="AY59" s="280"/>
      <c r="AZ59" s="280"/>
      <c r="BB59" s="280"/>
      <c r="BC59" s="280"/>
      <c r="BE59" s="280"/>
      <c r="BF59" s="280"/>
      <c r="BH59" s="280"/>
      <c r="BI59" s="280"/>
      <c r="BK59" s="280"/>
      <c r="BL59" s="280"/>
      <c r="BN59" s="280"/>
      <c r="BO59" s="280"/>
      <c r="BP59" s="278" t="str">
        <f t="shared" si="5"/>
        <v/>
      </c>
      <c r="BQ59" s="280"/>
      <c r="BR59" s="280"/>
      <c r="BT59" s="280"/>
      <c r="BU59" s="280"/>
    </row>
    <row r="60" spans="1:73" s="278" customFormat="1" x14ac:dyDescent="0.25">
      <c r="A60" s="279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78" t="s">
        <v>299</v>
      </c>
      <c r="C60" s="278" t="s">
        <v>1076</v>
      </c>
      <c r="D60" s="249" t="str">
        <f>IF(B60="MATIERE",VLOOKUP($C60,[4]MATIERE!$B$2:$K$601,6,0),IF(B60="MOA",VLOOKUP($C60,[4]ATELIER!$B$2:$K$291,3,0),IF(B60="MOC",VLOOKUP($C60,[4]CHANTIER!$B$2:$K$291,3,0),IF(B60="MP",VLOOKUP($C60,[4]MINIPELLE!$B$2:$K$291,3,0),""))))</f>
        <v>pc</v>
      </c>
      <c r="F60" s="280"/>
      <c r="H60" s="280"/>
      <c r="J60" s="280"/>
      <c r="L60" s="280"/>
      <c r="N60" s="280"/>
      <c r="P60" s="280"/>
      <c r="R60" s="280"/>
      <c r="T60" s="280" t="s">
        <v>1666</v>
      </c>
      <c r="V60" s="280"/>
      <c r="W60" s="249" t="str">
        <f t="shared" si="2"/>
        <v/>
      </c>
      <c r="X60" s="249" t="str">
        <f t="shared" si="6"/>
        <v/>
      </c>
      <c r="Y60" s="249" t="str">
        <f t="shared" si="7"/>
        <v/>
      </c>
      <c r="Z60" s="249" t="str">
        <f t="shared" si="8"/>
        <v/>
      </c>
      <c r="AA60" s="249" t="str">
        <f t="shared" si="9"/>
        <v/>
      </c>
      <c r="AB60" s="249" t="str">
        <f t="shared" si="10"/>
        <v/>
      </c>
      <c r="AC60" s="249" t="str">
        <f t="shared" si="11"/>
        <v/>
      </c>
      <c r="AD60" s="249" t="str">
        <f t="shared" si="12"/>
        <v/>
      </c>
      <c r="AE60" s="249" t="str">
        <f t="shared" si="13"/>
        <v/>
      </c>
      <c r="AF60" s="249" t="str">
        <f t="shared" si="14"/>
        <v/>
      </c>
      <c r="AG60" s="249" t="str">
        <f t="shared" si="15"/>
        <v/>
      </c>
      <c r="AH60" s="249" t="str">
        <f t="shared" si="16"/>
        <v/>
      </c>
      <c r="AI60" s="249" t="str">
        <f t="shared" si="17"/>
        <v/>
      </c>
      <c r="AJ60" s="249" t="str">
        <f t="shared" si="18"/>
        <v/>
      </c>
      <c r="AK60" s="249" t="str">
        <f t="shared" si="19"/>
        <v xml:space="preserve">INSERT INTO SC_SystemeProduits(RefDimension,NomSysteme,typePresta,ligne,formule,cte1,DateModif) values (null,'COLLECTE_PR1','MP',29,'(PR1_OK*#POSTE1500#)',null,now());
</v>
      </c>
      <c r="AL60" s="249" t="str">
        <f t="shared" si="3"/>
        <v/>
      </c>
      <c r="AM60" s="249" t="str">
        <f t="shared" si="4"/>
        <v/>
      </c>
      <c r="AN60" s="249"/>
      <c r="AO60" s="249"/>
      <c r="AP60" s="249"/>
      <c r="AQ60" s="249"/>
      <c r="AS60" s="280"/>
      <c r="AT60" s="280"/>
      <c r="AV60" s="280"/>
      <c r="AW60" s="280"/>
      <c r="AY60" s="280"/>
      <c r="AZ60" s="280"/>
      <c r="BB60" s="280"/>
      <c r="BC60" s="280"/>
      <c r="BE60" s="280"/>
      <c r="BF60" s="280"/>
      <c r="BH60" s="280"/>
      <c r="BI60" s="280"/>
      <c r="BK60" s="280"/>
      <c r="BL60" s="280"/>
      <c r="BN60" s="280"/>
      <c r="BO60" s="280"/>
      <c r="BP60" s="278" t="str">
        <f t="shared" si="5"/>
        <v/>
      </c>
      <c r="BQ60" s="280"/>
      <c r="BR60" s="280"/>
      <c r="BT60" s="280"/>
      <c r="BU60" s="280"/>
    </row>
    <row r="61" spans="1:73" s="278" customFormat="1" x14ac:dyDescent="0.25">
      <c r="A61" s="279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78" t="s">
        <v>299</v>
      </c>
      <c r="C61" s="278" t="s">
        <v>1077</v>
      </c>
      <c r="D61" s="249" t="str">
        <f>IF(B61="MATIERE",VLOOKUP($C61,[4]MATIERE!$B$2:$K$601,6,0),IF(B61="MOA",VLOOKUP($C61,[4]ATELIER!$B$2:$K$291,3,0),IF(B61="MOC",VLOOKUP($C61,[4]CHANTIER!$B$2:$K$291,3,0),IF(B61="MP",VLOOKUP($C61,[4]MINIPELLE!$B$2:$K$291,3,0),""))))</f>
        <v>pc</v>
      </c>
      <c r="F61" s="280"/>
      <c r="H61" s="280"/>
      <c r="J61" s="280"/>
      <c r="L61" s="280"/>
      <c r="N61" s="280"/>
      <c r="P61" s="280"/>
      <c r="R61" s="280"/>
      <c r="T61" s="280" t="s">
        <v>1667</v>
      </c>
      <c r="V61" s="280"/>
      <c r="W61" s="249" t="str">
        <f t="shared" si="2"/>
        <v/>
      </c>
      <c r="X61" s="249" t="str">
        <f t="shared" si="6"/>
        <v/>
      </c>
      <c r="Y61" s="249" t="str">
        <f t="shared" si="7"/>
        <v/>
      </c>
      <c r="Z61" s="249" t="str">
        <f t="shared" si="8"/>
        <v/>
      </c>
      <c r="AA61" s="249" t="str">
        <f t="shared" si="9"/>
        <v/>
      </c>
      <c r="AB61" s="249" t="str">
        <f t="shared" si="10"/>
        <v/>
      </c>
      <c r="AC61" s="249" t="str">
        <f t="shared" si="11"/>
        <v/>
      </c>
      <c r="AD61" s="249" t="str">
        <f t="shared" si="12"/>
        <v/>
      </c>
      <c r="AE61" s="249" t="str">
        <f t="shared" si="13"/>
        <v/>
      </c>
      <c r="AF61" s="249" t="str">
        <f t="shared" si="14"/>
        <v/>
      </c>
      <c r="AG61" s="249" t="str">
        <f t="shared" si="15"/>
        <v/>
      </c>
      <c r="AH61" s="249" t="str">
        <f t="shared" si="16"/>
        <v/>
      </c>
      <c r="AI61" s="249" t="str">
        <f t="shared" si="17"/>
        <v/>
      </c>
      <c r="AJ61" s="249" t="str">
        <f t="shared" si="18"/>
        <v/>
      </c>
      <c r="AK61" s="249" t="str">
        <f t="shared" si="19"/>
        <v xml:space="preserve">INSERT INTO SC_SystemeProduits(RefDimension,NomSysteme,typePresta,ligne,formule,cte1,DateModif) values (null,'COLLECTE_PR1','MP',30,'(PR1_OK*#POSTE1800#)',null,now());
</v>
      </c>
      <c r="AL61" s="249" t="str">
        <f t="shared" si="3"/>
        <v/>
      </c>
      <c r="AM61" s="249" t="str">
        <f t="shared" si="4"/>
        <v/>
      </c>
      <c r="AN61" s="249"/>
      <c r="AO61" s="249"/>
      <c r="AP61" s="249"/>
      <c r="AQ61" s="249"/>
      <c r="AS61" s="280"/>
      <c r="AT61" s="280"/>
      <c r="AV61" s="280"/>
      <c r="AW61" s="280"/>
      <c r="AY61" s="280"/>
      <c r="AZ61" s="280"/>
      <c r="BB61" s="280"/>
      <c r="BC61" s="280"/>
      <c r="BE61" s="280"/>
      <c r="BF61" s="280"/>
      <c r="BH61" s="280"/>
      <c r="BI61" s="280"/>
      <c r="BK61" s="280"/>
      <c r="BL61" s="280"/>
      <c r="BN61" s="280"/>
      <c r="BO61" s="280"/>
      <c r="BP61" s="278" t="str">
        <f t="shared" si="5"/>
        <v/>
      </c>
      <c r="BQ61" s="280"/>
      <c r="BR61" s="280"/>
      <c r="BT61" s="280"/>
      <c r="BU61" s="280"/>
    </row>
    <row r="62" spans="1:73" s="278" customFormat="1" x14ac:dyDescent="0.25">
      <c r="A62" s="279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78" t="s">
        <v>299</v>
      </c>
      <c r="C62" s="278" t="s">
        <v>1767</v>
      </c>
      <c r="D62" s="249" t="str">
        <f>IF(B62="MATIERE",VLOOKUP($C62,[4]MATIERE!$B$2:$K$601,6,0),IF(B62="MOA",VLOOKUP($C62,[4]ATELIER!$B$2:$K$291,3,0),IF(B62="MOC",VLOOKUP($C62,[4]CHANTIER!$B$2:$K$291,3,0),IF(B62="MP",VLOOKUP($C62,[4]MINIPELLE!$B$2:$K$291,3,0),""))))</f>
        <v>pc</v>
      </c>
      <c r="F62" s="280"/>
      <c r="H62" s="280"/>
      <c r="J62" s="280"/>
      <c r="L62" s="280"/>
      <c r="N62" s="280"/>
      <c r="P62" s="280"/>
      <c r="R62" s="280"/>
      <c r="T62" s="280" t="s">
        <v>1768</v>
      </c>
      <c r="V62" s="280"/>
      <c r="W62" s="249" t="str">
        <f t="shared" si="2"/>
        <v/>
      </c>
      <c r="X62" s="249" t="str">
        <f t="shared" si="6"/>
        <v/>
      </c>
      <c r="Y62" s="249" t="str">
        <f t="shared" si="7"/>
        <v/>
      </c>
      <c r="Z62" s="249" t="str">
        <f t="shared" si="8"/>
        <v/>
      </c>
      <c r="AA62" s="249" t="str">
        <f t="shared" si="9"/>
        <v/>
      </c>
      <c r="AB62" s="249" t="str">
        <f t="shared" si="10"/>
        <v/>
      </c>
      <c r="AC62" s="249" t="str">
        <f t="shared" si="11"/>
        <v/>
      </c>
      <c r="AD62" s="249" t="str">
        <f t="shared" si="12"/>
        <v/>
      </c>
      <c r="AE62" s="249" t="str">
        <f t="shared" si="13"/>
        <v/>
      </c>
      <c r="AF62" s="249" t="str">
        <f t="shared" si="14"/>
        <v/>
      </c>
      <c r="AG62" s="249" t="str">
        <f t="shared" si="15"/>
        <v/>
      </c>
      <c r="AH62" s="249" t="str">
        <f t="shared" si="16"/>
        <v/>
      </c>
      <c r="AI62" s="249" t="str">
        <f t="shared" si="17"/>
        <v/>
      </c>
      <c r="AJ62" s="249" t="str">
        <f t="shared" si="18"/>
        <v/>
      </c>
      <c r="AK62" s="249" t="str">
        <f t="shared" si="19"/>
        <v xml:space="preserve">INSERT INTO SC_SystemeProduits(RefDimension,NomSysteme,typePresta,ligne,formule,cte1,DateModif) values (null,'COLLECTE_PR1','MP',33,'(PR1_OK*#POSTE1900#)',null,now());
</v>
      </c>
      <c r="AL62" s="249" t="str">
        <f t="shared" si="3"/>
        <v/>
      </c>
      <c r="AM62" s="249" t="str">
        <f t="shared" si="4"/>
        <v/>
      </c>
      <c r="AN62" s="249"/>
      <c r="AO62" s="249"/>
      <c r="AP62" s="249"/>
      <c r="AQ62" s="249"/>
      <c r="AS62" s="280"/>
      <c r="AT62" s="280"/>
      <c r="AV62" s="280"/>
      <c r="AW62" s="280"/>
      <c r="AY62" s="280"/>
      <c r="AZ62" s="280"/>
      <c r="BB62" s="280"/>
      <c r="BC62" s="280"/>
      <c r="BE62" s="280"/>
      <c r="BF62" s="280"/>
      <c r="BH62" s="280"/>
      <c r="BI62" s="280"/>
      <c r="BK62" s="280"/>
      <c r="BL62" s="280"/>
      <c r="BN62" s="280"/>
      <c r="BO62" s="280"/>
      <c r="BP62" s="278" t="str">
        <f t="shared" si="5"/>
        <v/>
      </c>
      <c r="BQ62" s="280"/>
      <c r="BR62" s="280"/>
      <c r="BT62" s="280"/>
      <c r="BU62" s="280"/>
    </row>
    <row r="63" spans="1:73" s="278" customFormat="1" x14ac:dyDescent="0.25">
      <c r="A63" s="279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78" t="s">
        <v>299</v>
      </c>
      <c r="C63" s="278" t="s">
        <v>1078</v>
      </c>
      <c r="D63" s="249" t="str">
        <f>IF(B63="MATIERE",VLOOKUP($C63,[4]MATIERE!$B$2:$K$601,6,0),IF(B63="MOA",VLOOKUP($C63,[4]ATELIER!$B$2:$K$291,3,0),IF(B63="MOC",VLOOKUP($C63,[4]CHANTIER!$B$2:$K$291,3,0),IF(B63="MP",VLOOKUP($C63,[4]MINIPELLE!$B$2:$K$291,3,0),""))))</f>
        <v>pc</v>
      </c>
      <c r="F63" s="280"/>
      <c r="H63" s="280"/>
      <c r="J63" s="280"/>
      <c r="L63" s="280"/>
      <c r="N63" s="280"/>
      <c r="P63" s="280"/>
      <c r="R63" s="280"/>
      <c r="T63" s="280" t="s">
        <v>1668</v>
      </c>
      <c r="V63" s="280"/>
      <c r="W63" s="249" t="str">
        <f t="shared" si="2"/>
        <v/>
      </c>
      <c r="X63" s="249" t="str">
        <f t="shared" si="6"/>
        <v/>
      </c>
      <c r="Y63" s="249" t="str">
        <f t="shared" si="7"/>
        <v/>
      </c>
      <c r="Z63" s="249" t="str">
        <f t="shared" si="8"/>
        <v/>
      </c>
      <c r="AA63" s="249" t="str">
        <f t="shared" si="9"/>
        <v/>
      </c>
      <c r="AB63" s="249" t="str">
        <f t="shared" si="10"/>
        <v/>
      </c>
      <c r="AC63" s="249" t="str">
        <f t="shared" si="11"/>
        <v/>
      </c>
      <c r="AD63" s="249" t="str">
        <f t="shared" si="12"/>
        <v/>
      </c>
      <c r="AE63" s="249" t="str">
        <f t="shared" si="13"/>
        <v/>
      </c>
      <c r="AF63" s="249" t="str">
        <f t="shared" si="14"/>
        <v/>
      </c>
      <c r="AG63" s="249" t="str">
        <f t="shared" si="15"/>
        <v/>
      </c>
      <c r="AH63" s="249" t="str">
        <f t="shared" si="16"/>
        <v/>
      </c>
      <c r="AI63" s="249" t="str">
        <f t="shared" si="17"/>
        <v/>
      </c>
      <c r="AJ63" s="249" t="str">
        <f t="shared" si="18"/>
        <v/>
      </c>
      <c r="AK63" s="249" t="str">
        <f t="shared" si="19"/>
        <v xml:space="preserve">INSERT INTO SC_SystemeProduits(RefDimension,NomSysteme,typePresta,ligne,formule,cte1,DateModif) values (null,'COLLECTE_PR1','MP',31,'(PR1_OK*#POSTE2100#)',null,now());
</v>
      </c>
      <c r="AL63" s="249" t="str">
        <f t="shared" si="3"/>
        <v/>
      </c>
      <c r="AM63" s="249" t="str">
        <f t="shared" si="4"/>
        <v/>
      </c>
      <c r="AN63" s="249"/>
      <c r="AO63" s="249"/>
      <c r="AP63" s="249"/>
      <c r="AQ63" s="249"/>
      <c r="AS63" s="280"/>
      <c r="AT63" s="280"/>
      <c r="AV63" s="280"/>
      <c r="AW63" s="280"/>
      <c r="AY63" s="280"/>
      <c r="AZ63" s="280"/>
      <c r="BB63" s="280"/>
      <c r="BC63" s="280"/>
      <c r="BE63" s="280"/>
      <c r="BF63" s="280"/>
      <c r="BH63" s="280"/>
      <c r="BI63" s="280"/>
      <c r="BK63" s="280"/>
      <c r="BL63" s="280"/>
      <c r="BN63" s="280"/>
      <c r="BO63" s="280"/>
      <c r="BP63" s="278" t="str">
        <f t="shared" si="5"/>
        <v/>
      </c>
      <c r="BQ63" s="280"/>
      <c r="BR63" s="280"/>
      <c r="BT63" s="280"/>
      <c r="BU63" s="280"/>
    </row>
    <row r="64" spans="1:73" s="278" customFormat="1" x14ac:dyDescent="0.25">
      <c r="A64" s="279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78" t="s">
        <v>294</v>
      </c>
      <c r="C64" s="278" t="s">
        <v>553</v>
      </c>
      <c r="D64" s="249" t="str">
        <f>IF(B64="MATIERE",VLOOKUP($C64,[4]MATIERE!$B$2:$K$601,6,0),IF(B64="MOA",VLOOKUP($C64,[4]ATELIER!$B$2:$K$291,3,0),IF(B64="MOC",VLOOKUP($C64,[4]CHANTIER!$B$2:$K$291,3,0),IF(B64="MP",VLOOKUP($C64,[4]MINIPELLE!$B$2:$K$291,3,0),""))))</f>
        <v>pc</v>
      </c>
      <c r="F64" s="280"/>
      <c r="H64" s="280"/>
      <c r="J64" s="280"/>
      <c r="L64" s="280"/>
      <c r="N64" s="280"/>
      <c r="P64" s="280"/>
      <c r="R64" s="280"/>
      <c r="T64" s="280" t="s">
        <v>934</v>
      </c>
      <c r="V64" s="280"/>
      <c r="W64" s="249" t="str">
        <f t="shared" si="2"/>
        <v/>
      </c>
      <c r="X64" s="249" t="str">
        <f t="shared" si="6"/>
        <v/>
      </c>
      <c r="Y64" s="249" t="str">
        <f t="shared" si="7"/>
        <v/>
      </c>
      <c r="Z64" s="249" t="str">
        <f t="shared" si="8"/>
        <v/>
      </c>
      <c r="AA64" s="249" t="str">
        <f t="shared" si="9"/>
        <v/>
      </c>
      <c r="AB64" s="249" t="str">
        <f t="shared" si="10"/>
        <v/>
      </c>
      <c r="AC64" s="249" t="str">
        <f t="shared" si="11"/>
        <v/>
      </c>
      <c r="AD64" s="249" t="str">
        <f t="shared" si="12"/>
        <v/>
      </c>
      <c r="AE64" s="249" t="str">
        <f t="shared" si="13"/>
        <v/>
      </c>
      <c r="AF64" s="249" t="str">
        <f t="shared" si="14"/>
        <v/>
      </c>
      <c r="AG64" s="249" t="str">
        <f t="shared" si="15"/>
        <v/>
      </c>
      <c r="AH64" s="249" t="str">
        <f t="shared" si="16"/>
        <v/>
      </c>
      <c r="AI64" s="249" t="str">
        <f t="shared" si="17"/>
        <v/>
      </c>
      <c r="AJ64" s="249" t="str">
        <f t="shared" si="18"/>
        <v/>
      </c>
      <c r="AK64" s="249" t="str">
        <f t="shared" si="19"/>
        <v xml:space="preserve">INSERT INTO SC_SystemeProduits(RefDimension,NomSysteme,typePresta,ligne,formule,cte1,DateModif) values (null,'COLLECTE_PR1','MATIERE',336,'#NSPR-1800#',null,now());
</v>
      </c>
      <c r="AL64" s="249" t="str">
        <f t="shared" si="3"/>
        <v/>
      </c>
      <c r="AM64" s="249" t="str">
        <f t="shared" si="4"/>
        <v/>
      </c>
      <c r="AN64" s="249"/>
      <c r="AO64" s="249"/>
      <c r="AP64" s="249"/>
      <c r="AQ64" s="249"/>
      <c r="AS64" s="280"/>
      <c r="AT64" s="280"/>
      <c r="AV64" s="280"/>
      <c r="AW64" s="280"/>
      <c r="AY64" s="280"/>
      <c r="AZ64" s="280"/>
      <c r="BB64" s="280"/>
      <c r="BC64" s="280"/>
      <c r="BE64" s="280"/>
      <c r="BF64" s="280"/>
      <c r="BH64" s="280"/>
      <c r="BI64" s="280"/>
      <c r="BK64" s="280"/>
      <c r="BL64" s="280"/>
      <c r="BN64" s="280"/>
      <c r="BO64" s="280"/>
      <c r="BP64" s="278" t="str">
        <f t="shared" si="5"/>
        <v/>
      </c>
      <c r="BQ64" s="280"/>
      <c r="BR64" s="280"/>
      <c r="BT64" s="280"/>
      <c r="BU64" s="280"/>
    </row>
    <row r="65" spans="1:73" s="278" customFormat="1" x14ac:dyDescent="0.25">
      <c r="A65" s="279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78" t="s">
        <v>294</v>
      </c>
      <c r="C65" s="278" t="s">
        <v>555</v>
      </c>
      <c r="D65" s="249" t="str">
        <f>IF(B65="MATIERE",VLOOKUP($C65,[4]MATIERE!$B$2:$K$601,6,0),IF(B65="MOA",VLOOKUP($C65,[4]ATELIER!$B$2:$K$291,3,0),IF(B65="MOC",VLOOKUP($C65,[4]CHANTIER!$B$2:$K$291,3,0),IF(B65="MP",VLOOKUP($C65,[4]MINIPELLE!$B$2:$K$291,3,0),""))))</f>
        <v>pc</v>
      </c>
      <c r="F65" s="280"/>
      <c r="H65" s="280"/>
      <c r="J65" s="280"/>
      <c r="L65" s="280"/>
      <c r="N65" s="280"/>
      <c r="P65" s="280"/>
      <c r="R65" s="280"/>
      <c r="T65" s="280" t="s">
        <v>935</v>
      </c>
      <c r="V65" s="280"/>
      <c r="W65" s="249" t="str">
        <f t="shared" si="2"/>
        <v/>
      </c>
      <c r="X65" s="249" t="str">
        <f t="shared" si="6"/>
        <v/>
      </c>
      <c r="Y65" s="249" t="str">
        <f t="shared" si="7"/>
        <v/>
      </c>
      <c r="Z65" s="249" t="str">
        <f t="shared" si="8"/>
        <v/>
      </c>
      <c r="AA65" s="249" t="str">
        <f t="shared" si="9"/>
        <v/>
      </c>
      <c r="AB65" s="249" t="str">
        <f t="shared" si="10"/>
        <v/>
      </c>
      <c r="AC65" s="249" t="str">
        <f t="shared" si="11"/>
        <v/>
      </c>
      <c r="AD65" s="249" t="str">
        <f t="shared" si="12"/>
        <v/>
      </c>
      <c r="AE65" s="249" t="str">
        <f t="shared" si="13"/>
        <v/>
      </c>
      <c r="AF65" s="249" t="str">
        <f t="shared" si="14"/>
        <v/>
      </c>
      <c r="AG65" s="249" t="str">
        <f t="shared" si="15"/>
        <v/>
      </c>
      <c r="AH65" s="249" t="str">
        <f t="shared" si="16"/>
        <v/>
      </c>
      <c r="AI65" s="249" t="str">
        <f t="shared" si="17"/>
        <v/>
      </c>
      <c r="AJ65" s="249" t="str">
        <f t="shared" si="18"/>
        <v/>
      </c>
      <c r="AK65" s="249" t="str">
        <f t="shared" si="19"/>
        <v xml:space="preserve">INSERT INTO SC_SystemeProduits(RefDimension,NomSysteme,typePresta,ligne,formule,cte1,DateModif) values (null,'COLLECTE_PR1','MATIERE',337,'#ECSPR-900#',null,now());
</v>
      </c>
      <c r="AL65" s="249" t="str">
        <f t="shared" si="3"/>
        <v/>
      </c>
      <c r="AM65" s="249" t="str">
        <f t="shared" si="4"/>
        <v/>
      </c>
      <c r="AN65" s="249"/>
      <c r="AO65" s="249"/>
      <c r="AP65" s="249"/>
      <c r="AQ65" s="249"/>
      <c r="AS65" s="280"/>
      <c r="AT65" s="280"/>
      <c r="AV65" s="280"/>
      <c r="AW65" s="280"/>
      <c r="AY65" s="280"/>
      <c r="AZ65" s="280"/>
      <c r="BB65" s="280"/>
      <c r="BC65" s="280"/>
      <c r="BE65" s="280"/>
      <c r="BF65" s="280"/>
      <c r="BH65" s="280"/>
      <c r="BI65" s="280"/>
      <c r="BK65" s="280"/>
      <c r="BL65" s="280"/>
      <c r="BN65" s="280"/>
      <c r="BO65" s="280"/>
      <c r="BP65" s="278" t="str">
        <f t="shared" si="5"/>
        <v/>
      </c>
      <c r="BQ65" s="280"/>
      <c r="BR65" s="280"/>
      <c r="BT65" s="280"/>
      <c r="BU65" s="280"/>
    </row>
    <row r="66" spans="1:73" s="278" customFormat="1" x14ac:dyDescent="0.25">
      <c r="A66" s="279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78" t="s">
        <v>294</v>
      </c>
      <c r="C66" s="278" t="s">
        <v>556</v>
      </c>
      <c r="D66" s="249" t="str">
        <f>IF(B66="MATIERE",VLOOKUP($C66,[4]MATIERE!$B$2:$K$601,6,0),IF(B66="MOA",VLOOKUP($C66,[4]ATELIER!$B$2:$K$291,3,0),IF(B66="MOC",VLOOKUP($C66,[4]CHANTIER!$B$2:$K$291,3,0),IF(B66="MP",VLOOKUP($C66,[4]MINIPELLE!$B$2:$K$291,3,0),""))))</f>
        <v>pc</v>
      </c>
      <c r="F66" s="280"/>
      <c r="H66" s="280"/>
      <c r="J66" s="280"/>
      <c r="L66" s="280"/>
      <c r="N66" s="280"/>
      <c r="P66" s="280"/>
      <c r="R66" s="280"/>
      <c r="T66" s="280" t="s">
        <v>936</v>
      </c>
      <c r="V66" s="280"/>
      <c r="W66" s="249" t="str">
        <f t="shared" si="2"/>
        <v/>
      </c>
      <c r="X66" s="249" t="str">
        <f t="shared" si="6"/>
        <v/>
      </c>
      <c r="Y66" s="249" t="str">
        <f t="shared" si="7"/>
        <v/>
      </c>
      <c r="Z66" s="249" t="str">
        <f t="shared" si="8"/>
        <v/>
      </c>
      <c r="AA66" s="249" t="str">
        <f t="shared" si="9"/>
        <v/>
      </c>
      <c r="AB66" s="249" t="str">
        <f t="shared" si="10"/>
        <v/>
      </c>
      <c r="AC66" s="249" t="str">
        <f t="shared" si="11"/>
        <v/>
      </c>
      <c r="AD66" s="249" t="str">
        <f t="shared" si="12"/>
        <v/>
      </c>
      <c r="AE66" s="249" t="str">
        <f t="shared" si="13"/>
        <v/>
      </c>
      <c r="AF66" s="249" t="str">
        <f t="shared" si="14"/>
        <v/>
      </c>
      <c r="AG66" s="249" t="str">
        <f t="shared" si="15"/>
        <v/>
      </c>
      <c r="AH66" s="249" t="str">
        <f t="shared" si="16"/>
        <v/>
      </c>
      <c r="AI66" s="249" t="str">
        <f t="shared" si="17"/>
        <v/>
      </c>
      <c r="AJ66" s="249" t="str">
        <f t="shared" si="18"/>
        <v/>
      </c>
      <c r="AK66" s="249" t="str">
        <f t="shared" si="19"/>
        <v xml:space="preserve">INSERT INTO SC_SystemeProduits(RefDimension,NomSysteme,typePresta,ligne,formule,cte1,DateModif) values (null,'COLLECTE_PR1','MATIERE',338,'#ECSPR-1200#',null,now());
</v>
      </c>
      <c r="AL66" s="249" t="str">
        <f t="shared" si="3"/>
        <v/>
      </c>
      <c r="AM66" s="249" t="str">
        <f t="shared" si="4"/>
        <v/>
      </c>
      <c r="AN66" s="249"/>
      <c r="AO66" s="249"/>
      <c r="AP66" s="249"/>
      <c r="AQ66" s="249"/>
      <c r="AS66" s="280"/>
      <c r="AT66" s="280"/>
      <c r="AV66" s="280"/>
      <c r="AW66" s="280"/>
      <c r="AY66" s="280"/>
      <c r="AZ66" s="280"/>
      <c r="BB66" s="280"/>
      <c r="BC66" s="280"/>
      <c r="BE66" s="280"/>
      <c r="BF66" s="280"/>
      <c r="BH66" s="280"/>
      <c r="BI66" s="280"/>
      <c r="BK66" s="280"/>
      <c r="BL66" s="280"/>
      <c r="BN66" s="280"/>
      <c r="BO66" s="280"/>
      <c r="BP66" s="278" t="str">
        <f t="shared" si="5"/>
        <v/>
      </c>
      <c r="BQ66" s="280"/>
      <c r="BR66" s="280"/>
      <c r="BT66" s="280"/>
      <c r="BU66" s="280"/>
    </row>
    <row r="67" spans="1:73" s="278" customFormat="1" x14ac:dyDescent="0.25">
      <c r="A67" s="279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78" t="s">
        <v>294</v>
      </c>
      <c r="C67" s="278" t="s">
        <v>557</v>
      </c>
      <c r="D67" s="249" t="str">
        <f>IF(B67="MATIERE",VLOOKUP($C67,[4]MATIERE!$B$2:$K$601,6,0),IF(B67="MOA",VLOOKUP($C67,[4]ATELIER!$B$2:$K$291,3,0),IF(B67="MOC",VLOOKUP($C67,[4]CHANTIER!$B$2:$K$291,3,0),IF(B67="MP",VLOOKUP($C67,[4]MINIPELLE!$B$2:$K$291,3,0),""))))</f>
        <v>pc</v>
      </c>
      <c r="F67" s="280"/>
      <c r="H67" s="280"/>
      <c r="J67" s="280"/>
      <c r="L67" s="280"/>
      <c r="N67" s="280"/>
      <c r="P67" s="280"/>
      <c r="R67" s="280"/>
      <c r="T67" s="280" t="s">
        <v>937</v>
      </c>
      <c r="V67" s="280"/>
      <c r="W67" s="249" t="str">
        <f t="shared" si="2"/>
        <v/>
      </c>
      <c r="X67" s="249" t="str">
        <f t="shared" si="6"/>
        <v/>
      </c>
      <c r="Y67" s="249" t="str">
        <f t="shared" si="7"/>
        <v/>
      </c>
      <c r="Z67" s="249" t="str">
        <f t="shared" si="8"/>
        <v/>
      </c>
      <c r="AA67" s="249" t="str">
        <f t="shared" si="9"/>
        <v/>
      </c>
      <c r="AB67" s="249" t="str">
        <f t="shared" si="10"/>
        <v/>
      </c>
      <c r="AC67" s="249" t="str">
        <f t="shared" si="11"/>
        <v/>
      </c>
      <c r="AD67" s="249" t="str">
        <f t="shared" si="12"/>
        <v/>
      </c>
      <c r="AE67" s="249" t="str">
        <f t="shared" si="13"/>
        <v/>
      </c>
      <c r="AF67" s="249" t="str">
        <f t="shared" si="14"/>
        <v/>
      </c>
      <c r="AG67" s="249" t="str">
        <f t="shared" si="15"/>
        <v/>
      </c>
      <c r="AH67" s="249" t="str">
        <f t="shared" si="16"/>
        <v/>
      </c>
      <c r="AI67" s="249" t="str">
        <f t="shared" si="17"/>
        <v/>
      </c>
      <c r="AJ67" s="249" t="str">
        <f t="shared" si="18"/>
        <v/>
      </c>
      <c r="AK67" s="249" t="str">
        <f t="shared" si="19"/>
        <v xml:space="preserve">INSERT INTO SC_SystemeProduits(RefDimension,NomSysteme,typePresta,ligne,formule,cte1,DateModif) values (null,'COLLECTE_PR1','MATIERE',339,'#ECSPR-1500#',null,now());
</v>
      </c>
      <c r="AL67" s="249" t="str">
        <f t="shared" si="3"/>
        <v/>
      </c>
      <c r="AM67" s="249" t="str">
        <f t="shared" si="4"/>
        <v/>
      </c>
      <c r="AN67" s="249"/>
      <c r="AO67" s="249"/>
      <c r="AP67" s="249"/>
      <c r="AQ67" s="249"/>
      <c r="AS67" s="280"/>
      <c r="AT67" s="280"/>
      <c r="AV67" s="280"/>
      <c r="AW67" s="280"/>
      <c r="AY67" s="280"/>
      <c r="AZ67" s="280"/>
      <c r="BB67" s="280"/>
      <c r="BC67" s="280"/>
      <c r="BE67" s="280"/>
      <c r="BF67" s="280"/>
      <c r="BH67" s="280"/>
      <c r="BI67" s="280"/>
      <c r="BK67" s="280"/>
      <c r="BL67" s="280"/>
      <c r="BN67" s="280"/>
      <c r="BO67" s="280"/>
      <c r="BP67" s="278" t="str">
        <f t="shared" si="5"/>
        <v/>
      </c>
      <c r="BQ67" s="280"/>
      <c r="BR67" s="280"/>
      <c r="BT67" s="280"/>
      <c r="BU67" s="280"/>
    </row>
    <row r="68" spans="1:73" s="278" customFormat="1" x14ac:dyDescent="0.25">
      <c r="A68" s="279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78" t="s">
        <v>294</v>
      </c>
      <c r="C68" s="278" t="s">
        <v>558</v>
      </c>
      <c r="D68" s="249" t="str">
        <f>IF(B68="MATIERE",VLOOKUP($C68,[4]MATIERE!$B$2:$K$601,6,0),IF(B68="MOA",VLOOKUP($C68,[4]ATELIER!$B$2:$K$291,3,0),IF(B68="MOC",VLOOKUP($C68,[4]CHANTIER!$B$2:$K$291,3,0),IF(B68="MP",VLOOKUP($C68,[4]MINIPELLE!$B$2:$K$291,3,0),""))))</f>
        <v>pc</v>
      </c>
      <c r="F68" s="280"/>
      <c r="H68" s="280"/>
      <c r="J68" s="280"/>
      <c r="L68" s="280"/>
      <c r="N68" s="280"/>
      <c r="P68" s="280"/>
      <c r="R68" s="280"/>
      <c r="T68" s="280" t="s">
        <v>938</v>
      </c>
      <c r="V68" s="280"/>
      <c r="W68" s="249" t="str">
        <f t="shared" si="2"/>
        <v/>
      </c>
      <c r="X68" s="249" t="str">
        <f t="shared" si="6"/>
        <v/>
      </c>
      <c r="Y68" s="249" t="str">
        <f t="shared" si="7"/>
        <v/>
      </c>
      <c r="Z68" s="249" t="str">
        <f t="shared" si="8"/>
        <v/>
      </c>
      <c r="AA68" s="249" t="str">
        <f t="shared" si="9"/>
        <v/>
      </c>
      <c r="AB68" s="249" t="str">
        <f t="shared" si="10"/>
        <v/>
      </c>
      <c r="AC68" s="249" t="str">
        <f t="shared" si="11"/>
        <v/>
      </c>
      <c r="AD68" s="249" t="str">
        <f t="shared" si="12"/>
        <v/>
      </c>
      <c r="AE68" s="249" t="str">
        <f t="shared" si="13"/>
        <v/>
      </c>
      <c r="AF68" s="249" t="str">
        <f t="shared" si="14"/>
        <v/>
      </c>
      <c r="AG68" s="249" t="str">
        <f t="shared" si="15"/>
        <v/>
      </c>
      <c r="AH68" s="249" t="str">
        <f t="shared" si="16"/>
        <v/>
      </c>
      <c r="AI68" s="249" t="str">
        <f t="shared" si="17"/>
        <v/>
      </c>
      <c r="AJ68" s="249" t="str">
        <f t="shared" si="18"/>
        <v/>
      </c>
      <c r="AK68" s="249" t="str">
        <f t="shared" si="19"/>
        <v xml:space="preserve">INSERT INTO SC_SystemeProduits(RefDimension,NomSysteme,typePresta,ligne,formule,cte1,DateModif) values (null,'COLLECTE_PR1','MATIERE',340,'#ECSPR-1800#',null,now());
</v>
      </c>
      <c r="AL68" s="249" t="str">
        <f t="shared" si="3"/>
        <v/>
      </c>
      <c r="AM68" s="249" t="str">
        <f t="shared" si="4"/>
        <v/>
      </c>
      <c r="AN68" s="249"/>
      <c r="AO68" s="249"/>
      <c r="AP68" s="249"/>
      <c r="AQ68" s="249"/>
      <c r="AS68" s="280"/>
      <c r="AT68" s="280"/>
      <c r="AV68" s="280"/>
      <c r="AW68" s="280"/>
      <c r="AY68" s="280"/>
      <c r="AZ68" s="280"/>
      <c r="BB68" s="280"/>
      <c r="BC68" s="280"/>
      <c r="BE68" s="280"/>
      <c r="BF68" s="280"/>
      <c r="BH68" s="280"/>
      <c r="BI68" s="280"/>
      <c r="BK68" s="280"/>
      <c r="BL68" s="280"/>
      <c r="BN68" s="280"/>
      <c r="BO68" s="280"/>
      <c r="BP68" s="278" t="str">
        <f t="shared" si="5"/>
        <v/>
      </c>
      <c r="BQ68" s="280"/>
      <c r="BR68" s="280"/>
      <c r="BT68" s="280"/>
      <c r="BU68" s="280"/>
    </row>
    <row r="69" spans="1:73" s="278" customFormat="1" x14ac:dyDescent="0.25">
      <c r="A69" s="279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78" t="s">
        <v>294</v>
      </c>
      <c r="C69" s="278" t="s">
        <v>559</v>
      </c>
      <c r="D69" s="249" t="str">
        <f>IF(B69="MATIERE",VLOOKUP($C69,[4]MATIERE!$B$2:$K$601,6,0),IF(B69="MOA",VLOOKUP($C69,[4]ATELIER!$B$2:$K$291,3,0),IF(B69="MOC",VLOOKUP($C69,[4]CHANTIER!$B$2:$K$291,3,0),IF(B69="MP",VLOOKUP($C69,[4]MINIPELLE!$B$2:$K$291,3,0),""))))</f>
        <v>pc</v>
      </c>
      <c r="F69" s="280"/>
      <c r="H69" s="280"/>
      <c r="J69" s="280"/>
      <c r="L69" s="280"/>
      <c r="N69" s="280"/>
      <c r="P69" s="280"/>
      <c r="R69" s="280"/>
      <c r="T69" s="280" t="s">
        <v>939</v>
      </c>
      <c r="V69" s="280"/>
      <c r="W69" s="249" t="str">
        <f t="shared" si="2"/>
        <v/>
      </c>
      <c r="X69" s="249" t="str">
        <f t="shared" si="6"/>
        <v/>
      </c>
      <c r="Y69" s="249" t="str">
        <f t="shared" si="7"/>
        <v/>
      </c>
      <c r="Z69" s="249" t="str">
        <f t="shared" si="8"/>
        <v/>
      </c>
      <c r="AA69" s="249" t="str">
        <f t="shared" si="9"/>
        <v/>
      </c>
      <c r="AB69" s="249" t="str">
        <f t="shared" si="10"/>
        <v/>
      </c>
      <c r="AC69" s="249" t="str">
        <f t="shared" si="11"/>
        <v/>
      </c>
      <c r="AD69" s="249" t="str">
        <f t="shared" si="12"/>
        <v/>
      </c>
      <c r="AE69" s="249" t="str">
        <f t="shared" si="13"/>
        <v/>
      </c>
      <c r="AF69" s="249" t="str">
        <f t="shared" si="14"/>
        <v/>
      </c>
      <c r="AG69" s="249" t="str">
        <f t="shared" si="15"/>
        <v/>
      </c>
      <c r="AH69" s="249" t="str">
        <f t="shared" si="16"/>
        <v/>
      </c>
      <c r="AI69" s="249" t="str">
        <f t="shared" si="17"/>
        <v/>
      </c>
      <c r="AJ69" s="249" t="str">
        <f t="shared" si="18"/>
        <v/>
      </c>
      <c r="AK69" s="249" t="str">
        <f t="shared" si="19"/>
        <v xml:space="preserve">INSERT INTO SC_SystemeProduits(RefDimension,NomSysteme,typePresta,ligne,formule,cte1,DateModif) values (null,'COLLECTE_PR1','MATIERE',341,'#ECSPR-2100#',null,now());
</v>
      </c>
      <c r="AL69" s="249" t="str">
        <f t="shared" si="3"/>
        <v/>
      </c>
      <c r="AM69" s="249" t="str">
        <f t="shared" si="4"/>
        <v/>
      </c>
      <c r="AN69" s="249"/>
      <c r="AO69" s="249"/>
      <c r="AP69" s="249"/>
      <c r="AQ69" s="249"/>
      <c r="AS69" s="280"/>
      <c r="AT69" s="280"/>
      <c r="AV69" s="280"/>
      <c r="AW69" s="280"/>
      <c r="AY69" s="280"/>
      <c r="AZ69" s="280"/>
      <c r="BB69" s="280"/>
      <c r="BC69" s="280"/>
      <c r="BE69" s="280"/>
      <c r="BF69" s="280"/>
      <c r="BH69" s="280"/>
      <c r="BI69" s="280"/>
      <c r="BK69" s="280"/>
      <c r="BL69" s="280"/>
      <c r="BN69" s="280"/>
      <c r="BO69" s="280"/>
      <c r="BP69" s="278" t="str">
        <f t="shared" si="5"/>
        <v/>
      </c>
      <c r="BQ69" s="280"/>
      <c r="BR69" s="280"/>
      <c r="BT69" s="280"/>
      <c r="BU69" s="280"/>
    </row>
    <row r="70" spans="1:73" s="278" customFormat="1" x14ac:dyDescent="0.25">
      <c r="A70" s="279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78" t="s">
        <v>294</v>
      </c>
      <c r="C70" s="278" t="s">
        <v>560</v>
      </c>
      <c r="D70" s="249" t="str">
        <f>IF(B70="MATIERE",VLOOKUP($C70,[4]MATIERE!$B$2:$K$601,6,0),IF(B70="MOA",VLOOKUP($C70,[4]ATELIER!$B$2:$K$291,3,0),IF(B70="MOC",VLOOKUP($C70,[4]CHANTIER!$B$2:$K$291,3,0),IF(B70="MP",VLOOKUP($C70,[4]MINIPELLE!$B$2:$K$291,3,0),""))))</f>
        <v>pc</v>
      </c>
      <c r="F70" s="280"/>
      <c r="H70" s="280"/>
      <c r="J70" s="280"/>
      <c r="L70" s="280"/>
      <c r="N70" s="280"/>
      <c r="P70" s="280"/>
      <c r="R70" s="280"/>
      <c r="T70" s="280" t="s">
        <v>940</v>
      </c>
      <c r="V70" s="280"/>
      <c r="W70" s="249" t="str">
        <f t="shared" si="2"/>
        <v/>
      </c>
      <c r="X70" s="249" t="str">
        <f t="shared" si="6"/>
        <v/>
      </c>
      <c r="Y70" s="249" t="str">
        <f t="shared" si="7"/>
        <v/>
      </c>
      <c r="Z70" s="249" t="str">
        <f t="shared" si="8"/>
        <v/>
      </c>
      <c r="AA70" s="249" t="str">
        <f t="shared" si="9"/>
        <v/>
      </c>
      <c r="AB70" s="249" t="str">
        <f t="shared" si="10"/>
        <v/>
      </c>
      <c r="AC70" s="249" t="str">
        <f t="shared" si="11"/>
        <v/>
      </c>
      <c r="AD70" s="249" t="str">
        <f t="shared" si="12"/>
        <v/>
      </c>
      <c r="AE70" s="249" t="str">
        <f t="shared" si="13"/>
        <v/>
      </c>
      <c r="AF70" s="249" t="str">
        <f t="shared" si="14"/>
        <v/>
      </c>
      <c r="AG70" s="249" t="str">
        <f t="shared" si="15"/>
        <v/>
      </c>
      <c r="AH70" s="249" t="str">
        <f t="shared" si="16"/>
        <v/>
      </c>
      <c r="AI70" s="249" t="str">
        <f t="shared" si="17"/>
        <v/>
      </c>
      <c r="AJ70" s="249" t="str">
        <f t="shared" si="18"/>
        <v/>
      </c>
      <c r="AK70" s="249" t="str">
        <f t="shared" si="19"/>
        <v xml:space="preserve">INSERT INTO SC_SystemeProduits(RefDimension,NomSysteme,typePresta,ligne,formule,cte1,DateModif) values (null,'COLLECTE_PR1','MATIERE',342,'#SPR-900-50#',null,now());
</v>
      </c>
      <c r="AL70" s="249" t="str">
        <f t="shared" si="3"/>
        <v/>
      </c>
      <c r="AM70" s="249" t="str">
        <f t="shared" si="4"/>
        <v/>
      </c>
      <c r="AN70" s="249"/>
      <c r="AO70" s="249"/>
      <c r="AP70" s="249"/>
      <c r="AQ70" s="249"/>
      <c r="AS70" s="280"/>
      <c r="AT70" s="280"/>
      <c r="AV70" s="280"/>
      <c r="AW70" s="280"/>
      <c r="AY70" s="280"/>
      <c r="AZ70" s="280"/>
      <c r="BB70" s="280"/>
      <c r="BC70" s="280"/>
      <c r="BE70" s="280"/>
      <c r="BF70" s="280"/>
      <c r="BH70" s="280"/>
      <c r="BI70" s="280"/>
      <c r="BK70" s="280"/>
      <c r="BL70" s="280"/>
      <c r="BN70" s="280"/>
      <c r="BO70" s="280"/>
      <c r="BP70" s="278" t="str">
        <f t="shared" si="5"/>
        <v/>
      </c>
      <c r="BQ70" s="280"/>
      <c r="BR70" s="280"/>
      <c r="BT70" s="280"/>
      <c r="BU70" s="280"/>
    </row>
    <row r="71" spans="1:73" s="278" customFormat="1" x14ac:dyDescent="0.25">
      <c r="A71" s="279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78" t="s">
        <v>294</v>
      </c>
      <c r="C71" s="278" t="s">
        <v>561</v>
      </c>
      <c r="D71" s="249" t="str">
        <f>IF(B71="MATIERE",VLOOKUP($C71,[4]MATIERE!$B$2:$K$601,6,0),IF(B71="MOA",VLOOKUP($C71,[4]ATELIER!$B$2:$K$291,3,0),IF(B71="MOC",VLOOKUP($C71,[4]CHANTIER!$B$2:$K$291,3,0),IF(B71="MP",VLOOKUP($C71,[4]MINIPELLE!$B$2:$K$291,3,0),""))))</f>
        <v>pc</v>
      </c>
      <c r="F71" s="280"/>
      <c r="H71" s="280"/>
      <c r="J71" s="280"/>
      <c r="L71" s="280"/>
      <c r="N71" s="280"/>
      <c r="P71" s="280"/>
      <c r="R71" s="280"/>
      <c r="T71" s="280" t="s">
        <v>941</v>
      </c>
      <c r="V71" s="280"/>
      <c r="W71" s="249" t="str">
        <f t="shared" ref="W71:W108" si="20">IF(F71="","",SUBSTITUTE(SUBSTITUTE(SUBSTITUTE(SUBSTITUTE(SUBSTITUTE($W$1,"#ID#",E$1),"#TYPE#",$B71),"#LIGNE#",$A71),"#FORMULE#",IF(F71="","null",CONCATENATE("'",F71,"'"))),"#CTE1#",IF(G71="","null",CONCATENATE("'",G71,"'"))))</f>
        <v/>
      </c>
      <c r="X71" s="249" t="str">
        <f t="shared" si="6"/>
        <v/>
      </c>
      <c r="Y71" s="249" t="str">
        <f t="shared" si="7"/>
        <v/>
      </c>
      <c r="Z71" s="249" t="str">
        <f t="shared" si="8"/>
        <v/>
      </c>
      <c r="AA71" s="249" t="str">
        <f t="shared" si="9"/>
        <v/>
      </c>
      <c r="AB71" s="249" t="str">
        <f t="shared" si="10"/>
        <v/>
      </c>
      <c r="AC71" s="249" t="str">
        <f t="shared" si="11"/>
        <v/>
      </c>
      <c r="AD71" s="249" t="str">
        <f t="shared" si="12"/>
        <v/>
      </c>
      <c r="AE71" s="249" t="str">
        <f t="shared" si="13"/>
        <v/>
      </c>
      <c r="AF71" s="249" t="str">
        <f t="shared" si="14"/>
        <v/>
      </c>
      <c r="AG71" s="249" t="str">
        <f t="shared" si="15"/>
        <v/>
      </c>
      <c r="AH71" s="249" t="str">
        <f t="shared" si="16"/>
        <v/>
      </c>
      <c r="AI71" s="249" t="str">
        <f t="shared" si="17"/>
        <v/>
      </c>
      <c r="AJ71" s="249" t="str">
        <f t="shared" si="18"/>
        <v/>
      </c>
      <c r="AK71" s="249" t="str">
        <f t="shared" si="19"/>
        <v xml:space="preserve">INSERT INTO SC_SystemeProduits(RefDimension,NomSysteme,typePresta,ligne,formule,cte1,DateModif) values (null,'COLLECTE_PR1','MATIERE',343,'#SPR-1500-50#',null,now());
</v>
      </c>
      <c r="AL71" s="249" t="str">
        <f t="shared" ref="AL71:AL108" si="21">IF(U71="","",SUBSTITUTE(SUBSTITUTE(SUBSTITUTE(SUBSTITUTE(SUBSTITUTE($W$1,"#ID#",T$1),"#TYPE#",$B71),"#LIGNE#",$A71),"#FORMULE#",IF(U71="","null",CONCATENATE("'",U71,"'"))),"#CTE1#",IF(V71="","null",CONCATENATE("'",V71,"'"))))</f>
        <v/>
      </c>
      <c r="AM71" s="249" t="str">
        <f t="shared" ref="AM71:AM108" si="22">IF(V71="","",SUBSTITUTE(SUBSTITUTE(SUBSTITUTE(SUBSTITUTE(SUBSTITUTE($W$1,"#ID#",U$1),"#TYPE#",$B71),"#LIGNE#",$A71),"#FORMULE#",IF(V71="","null",CONCATENATE("'",V71,"'"))),"#CTE1#",IF(W71="","null",CONCATENATE("'",W71,"'"))))</f>
        <v/>
      </c>
      <c r="AN71" s="249"/>
      <c r="AO71" s="249"/>
      <c r="AP71" s="249"/>
      <c r="AQ71" s="249"/>
      <c r="AS71" s="280"/>
      <c r="AT71" s="280"/>
      <c r="AV71" s="280"/>
      <c r="AW71" s="280"/>
      <c r="AY71" s="280"/>
      <c r="AZ71" s="280"/>
      <c r="BB71" s="280"/>
      <c r="BC71" s="280"/>
      <c r="BE71" s="280"/>
      <c r="BF71" s="280"/>
      <c r="BH71" s="280"/>
      <c r="BI71" s="280"/>
      <c r="BK71" s="280"/>
      <c r="BL71" s="280"/>
      <c r="BN71" s="280"/>
      <c r="BO71" s="280"/>
      <c r="BP71" s="278" t="str">
        <f t="shared" si="5"/>
        <v/>
      </c>
      <c r="BQ71" s="280"/>
      <c r="BR71" s="280"/>
      <c r="BT71" s="280"/>
      <c r="BU71" s="280"/>
    </row>
    <row r="72" spans="1:73" s="278" customFormat="1" x14ac:dyDescent="0.25">
      <c r="A72" s="279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78" t="s">
        <v>294</v>
      </c>
      <c r="C72" s="278" t="s">
        <v>562</v>
      </c>
      <c r="D72" s="249" t="str">
        <f>IF(B72="MATIERE",VLOOKUP($C72,[4]MATIERE!$B$2:$K$601,6,0),IF(B72="MOA",VLOOKUP($C72,[4]ATELIER!$B$2:$K$291,3,0),IF(B72="MOC",VLOOKUP($C72,[4]CHANTIER!$B$2:$K$291,3,0),IF(B72="MP",VLOOKUP($C72,[4]MINIPELLE!$B$2:$K$291,3,0),""))))</f>
        <v>pc</v>
      </c>
      <c r="F72" s="280"/>
      <c r="H72" s="280"/>
      <c r="J72" s="280"/>
      <c r="L72" s="280"/>
      <c r="N72" s="280"/>
      <c r="P72" s="280"/>
      <c r="R72" s="280"/>
      <c r="T72" s="280" t="s">
        <v>942</v>
      </c>
      <c r="V72" s="280"/>
      <c r="W72" s="249" t="str">
        <f t="shared" si="20"/>
        <v/>
      </c>
      <c r="X72" s="249" t="str">
        <f t="shared" si="6"/>
        <v/>
      </c>
      <c r="Y72" s="249" t="str">
        <f t="shared" si="7"/>
        <v/>
      </c>
      <c r="Z72" s="249" t="str">
        <f t="shared" si="8"/>
        <v/>
      </c>
      <c r="AA72" s="249" t="str">
        <f t="shared" si="9"/>
        <v/>
      </c>
      <c r="AB72" s="249" t="str">
        <f t="shared" si="10"/>
        <v/>
      </c>
      <c r="AC72" s="249" t="str">
        <f t="shared" si="11"/>
        <v/>
      </c>
      <c r="AD72" s="249" t="str">
        <f t="shared" si="12"/>
        <v/>
      </c>
      <c r="AE72" s="249" t="str">
        <f t="shared" si="13"/>
        <v/>
      </c>
      <c r="AF72" s="249" t="str">
        <f t="shared" si="14"/>
        <v/>
      </c>
      <c r="AG72" s="249" t="str">
        <f t="shared" si="15"/>
        <v/>
      </c>
      <c r="AH72" s="249" t="str">
        <f t="shared" si="16"/>
        <v/>
      </c>
      <c r="AI72" s="249" t="str">
        <f t="shared" si="17"/>
        <v/>
      </c>
      <c r="AJ72" s="249" t="str">
        <f t="shared" si="18"/>
        <v/>
      </c>
      <c r="AK72" s="249" t="str">
        <f t="shared" si="19"/>
        <v xml:space="preserve">INSERT INTO SC_SystemeProduits(RefDimension,NomSysteme,typePresta,ligne,formule,cte1,DateModif) values (null,'COLLECTE_PR1','MATIERE',344,'#SPR-1200-50#',null,now());
</v>
      </c>
      <c r="AL72" s="249" t="str">
        <f t="shared" si="21"/>
        <v/>
      </c>
      <c r="AM72" s="249" t="str">
        <f t="shared" si="22"/>
        <v/>
      </c>
      <c r="AN72" s="249"/>
      <c r="AO72" s="249"/>
      <c r="AP72" s="249"/>
      <c r="AQ72" s="249"/>
      <c r="AS72" s="280"/>
      <c r="AT72" s="280"/>
      <c r="AV72" s="280"/>
      <c r="AW72" s="280"/>
      <c r="AY72" s="280"/>
      <c r="AZ72" s="280"/>
      <c r="BB72" s="280"/>
      <c r="BC72" s="280"/>
      <c r="BE72" s="280"/>
      <c r="BF72" s="280"/>
      <c r="BH72" s="280"/>
      <c r="BI72" s="280"/>
      <c r="BK72" s="280"/>
      <c r="BL72" s="280"/>
      <c r="BN72" s="280"/>
      <c r="BO72" s="280"/>
      <c r="BP72" s="278" t="str">
        <f t="shared" si="5"/>
        <v/>
      </c>
      <c r="BQ72" s="280"/>
      <c r="BR72" s="280"/>
      <c r="BT72" s="280"/>
      <c r="BU72" s="280"/>
    </row>
    <row r="73" spans="1:73" s="278" customFormat="1" x14ac:dyDescent="0.25">
      <c r="A73" s="279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78" t="s">
        <v>294</v>
      </c>
      <c r="C73" s="278" t="s">
        <v>563</v>
      </c>
      <c r="D73" s="249" t="str">
        <f>IF(B73="MATIERE",VLOOKUP($C73,[4]MATIERE!$B$2:$K$601,6,0),IF(B73="MOA",VLOOKUP($C73,[4]ATELIER!$B$2:$K$291,3,0),IF(B73="MOC",VLOOKUP($C73,[4]CHANTIER!$B$2:$K$291,3,0),IF(B73="MP",VLOOKUP($C73,[4]MINIPELLE!$B$2:$K$291,3,0),""))))</f>
        <v>pc</v>
      </c>
      <c r="F73" s="280"/>
      <c r="H73" s="280"/>
      <c r="J73" s="280"/>
      <c r="L73" s="280"/>
      <c r="N73" s="280"/>
      <c r="P73" s="280"/>
      <c r="R73" s="280"/>
      <c r="T73" s="280" t="s">
        <v>943</v>
      </c>
      <c r="V73" s="280"/>
      <c r="W73" s="249" t="str">
        <f t="shared" si="20"/>
        <v/>
      </c>
      <c r="X73" s="249" t="str">
        <f t="shared" si="6"/>
        <v/>
      </c>
      <c r="Y73" s="249" t="str">
        <f t="shared" si="7"/>
        <v/>
      </c>
      <c r="Z73" s="249" t="str">
        <f t="shared" si="8"/>
        <v/>
      </c>
      <c r="AA73" s="249" t="str">
        <f t="shared" si="9"/>
        <v/>
      </c>
      <c r="AB73" s="249" t="str">
        <f t="shared" si="10"/>
        <v/>
      </c>
      <c r="AC73" s="249" t="str">
        <f t="shared" si="11"/>
        <v/>
      </c>
      <c r="AD73" s="249" t="str">
        <f t="shared" si="12"/>
        <v/>
      </c>
      <c r="AE73" s="249" t="str">
        <f t="shared" si="13"/>
        <v/>
      </c>
      <c r="AF73" s="249" t="str">
        <f t="shared" si="14"/>
        <v/>
      </c>
      <c r="AG73" s="249" t="str">
        <f t="shared" si="15"/>
        <v/>
      </c>
      <c r="AH73" s="249" t="str">
        <f t="shared" si="16"/>
        <v/>
      </c>
      <c r="AI73" s="249" t="str">
        <f t="shared" si="17"/>
        <v/>
      </c>
      <c r="AJ73" s="249" t="str">
        <f t="shared" si="18"/>
        <v/>
      </c>
      <c r="AK73" s="249" t="str">
        <f t="shared" si="19"/>
        <v xml:space="preserve">INSERT INTO SC_SystemeProduits(RefDimension,NomSysteme,typePresta,ligne,formule,cte1,DateModif) values (null,'COLLECTE_PR1','MATIERE',345,'#NSPR-900#',null,now());
</v>
      </c>
      <c r="AL73" s="249" t="str">
        <f t="shared" si="21"/>
        <v/>
      </c>
      <c r="AM73" s="249" t="str">
        <f t="shared" si="22"/>
        <v/>
      </c>
      <c r="AN73" s="249"/>
      <c r="AO73" s="249"/>
      <c r="AP73" s="249"/>
      <c r="AQ73" s="249"/>
      <c r="AS73" s="280"/>
      <c r="AT73" s="280"/>
      <c r="AV73" s="280"/>
      <c r="AW73" s="280"/>
      <c r="AY73" s="280"/>
      <c r="AZ73" s="280"/>
      <c r="BB73" s="280"/>
      <c r="BC73" s="280"/>
      <c r="BE73" s="280"/>
      <c r="BF73" s="280"/>
      <c r="BH73" s="280"/>
      <c r="BI73" s="280"/>
      <c r="BK73" s="280"/>
      <c r="BL73" s="280"/>
      <c r="BN73" s="280"/>
      <c r="BO73" s="280"/>
      <c r="BP73" s="278" t="str">
        <f t="shared" si="5"/>
        <v/>
      </c>
      <c r="BQ73" s="280"/>
      <c r="BR73" s="280"/>
      <c r="BT73" s="280"/>
      <c r="BU73" s="280"/>
    </row>
    <row r="74" spans="1:73" s="278" customFormat="1" x14ac:dyDescent="0.25">
      <c r="A74" s="279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78" t="s">
        <v>294</v>
      </c>
      <c r="C74" s="278" t="s">
        <v>564</v>
      </c>
      <c r="D74" s="249" t="str">
        <f>IF(B74="MATIERE",VLOOKUP($C74,[4]MATIERE!$B$2:$K$601,6,0),IF(B74="MOA",VLOOKUP($C74,[4]ATELIER!$B$2:$K$291,3,0),IF(B74="MOC",VLOOKUP($C74,[4]CHANTIER!$B$2:$K$291,3,0),IF(B74="MP",VLOOKUP($C74,[4]MINIPELLE!$B$2:$K$291,3,0),""))))</f>
        <v>pc</v>
      </c>
      <c r="F74" s="280"/>
      <c r="H74" s="280"/>
      <c r="J74" s="280"/>
      <c r="L74" s="280"/>
      <c r="N74" s="280"/>
      <c r="P74" s="280"/>
      <c r="R74" s="280"/>
      <c r="T74" s="280" t="s">
        <v>944</v>
      </c>
      <c r="V74" s="280"/>
      <c r="W74" s="249" t="str">
        <f t="shared" si="20"/>
        <v/>
      </c>
      <c r="X74" s="249" t="str">
        <f t="shared" si="6"/>
        <v/>
      </c>
      <c r="Y74" s="249" t="str">
        <f t="shared" si="7"/>
        <v/>
      </c>
      <c r="Z74" s="249" t="str">
        <f t="shared" si="8"/>
        <v/>
      </c>
      <c r="AA74" s="249" t="str">
        <f t="shared" si="9"/>
        <v/>
      </c>
      <c r="AB74" s="249" t="str">
        <f t="shared" si="10"/>
        <v/>
      </c>
      <c r="AC74" s="249" t="str">
        <f t="shared" si="11"/>
        <v/>
      </c>
      <c r="AD74" s="249" t="str">
        <f t="shared" si="12"/>
        <v/>
      </c>
      <c r="AE74" s="249" t="str">
        <f t="shared" si="13"/>
        <v/>
      </c>
      <c r="AF74" s="249" t="str">
        <f t="shared" si="14"/>
        <v/>
      </c>
      <c r="AG74" s="249" t="str">
        <f t="shared" si="15"/>
        <v/>
      </c>
      <c r="AH74" s="249" t="str">
        <f t="shared" si="16"/>
        <v/>
      </c>
      <c r="AI74" s="249" t="str">
        <f t="shared" si="17"/>
        <v/>
      </c>
      <c r="AJ74" s="249" t="str">
        <f t="shared" si="18"/>
        <v/>
      </c>
      <c r="AK74" s="249" t="str">
        <f t="shared" si="19"/>
        <v xml:space="preserve">INSERT INTO SC_SystemeProduits(RefDimension,NomSysteme,typePresta,ligne,formule,cte1,DateModif) values (null,'COLLECTE_PR1','MATIERE',346,'#SPR-1800-50#',null,now());
</v>
      </c>
      <c r="AL74" s="249" t="str">
        <f t="shared" si="21"/>
        <v/>
      </c>
      <c r="AM74" s="249" t="str">
        <f t="shared" si="22"/>
        <v/>
      </c>
      <c r="AN74" s="249"/>
      <c r="AO74" s="249"/>
      <c r="AP74" s="249"/>
      <c r="AQ74" s="249"/>
      <c r="AS74" s="280"/>
      <c r="AT74" s="280"/>
      <c r="AV74" s="280"/>
      <c r="AW74" s="280"/>
      <c r="AY74" s="280"/>
      <c r="AZ74" s="280"/>
      <c r="BB74" s="280"/>
      <c r="BC74" s="280"/>
      <c r="BE74" s="280"/>
      <c r="BF74" s="280"/>
      <c r="BH74" s="280"/>
      <c r="BI74" s="280"/>
      <c r="BK74" s="280"/>
      <c r="BL74" s="280"/>
      <c r="BN74" s="280"/>
      <c r="BO74" s="280"/>
      <c r="BP74" s="278" t="str">
        <f t="shared" si="5"/>
        <v/>
      </c>
      <c r="BQ74" s="280"/>
      <c r="BR74" s="280"/>
      <c r="BT74" s="280"/>
      <c r="BU74" s="280"/>
    </row>
    <row r="75" spans="1:73" s="278" customFormat="1" x14ac:dyDescent="0.25">
      <c r="A75" s="279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78" t="s">
        <v>294</v>
      </c>
      <c r="C75" s="278" t="s">
        <v>565</v>
      </c>
      <c r="D75" s="249" t="str">
        <f>IF(B75="MATIERE",VLOOKUP($C75,[4]MATIERE!$B$2:$K$601,6,0),IF(B75="MOA",VLOOKUP($C75,[4]ATELIER!$B$2:$K$291,3,0),IF(B75="MOC",VLOOKUP($C75,[4]CHANTIER!$B$2:$K$291,3,0),IF(B75="MP",VLOOKUP($C75,[4]MINIPELLE!$B$2:$K$291,3,0),""))))</f>
        <v>pc</v>
      </c>
      <c r="F75" s="280"/>
      <c r="H75" s="280"/>
      <c r="J75" s="280"/>
      <c r="L75" s="280"/>
      <c r="N75" s="280"/>
      <c r="P75" s="280"/>
      <c r="R75" s="280"/>
      <c r="T75" s="280" t="s">
        <v>945</v>
      </c>
      <c r="V75" s="280"/>
      <c r="W75" s="249" t="str">
        <f t="shared" si="20"/>
        <v/>
      </c>
      <c r="X75" s="249" t="str">
        <f t="shared" si="6"/>
        <v/>
      </c>
      <c r="Y75" s="249" t="str">
        <f t="shared" si="7"/>
        <v/>
      </c>
      <c r="Z75" s="249" t="str">
        <f t="shared" si="8"/>
        <v/>
      </c>
      <c r="AA75" s="249" t="str">
        <f t="shared" si="9"/>
        <v/>
      </c>
      <c r="AB75" s="249" t="str">
        <f t="shared" si="10"/>
        <v/>
      </c>
      <c r="AC75" s="249" t="str">
        <f t="shared" si="11"/>
        <v/>
      </c>
      <c r="AD75" s="249" t="str">
        <f t="shared" si="12"/>
        <v/>
      </c>
      <c r="AE75" s="249" t="str">
        <f t="shared" si="13"/>
        <v/>
      </c>
      <c r="AF75" s="249" t="str">
        <f t="shared" si="14"/>
        <v/>
      </c>
      <c r="AG75" s="249" t="str">
        <f t="shared" si="15"/>
        <v/>
      </c>
      <c r="AH75" s="249" t="str">
        <f t="shared" si="16"/>
        <v/>
      </c>
      <c r="AI75" s="249" t="str">
        <f t="shared" si="17"/>
        <v/>
      </c>
      <c r="AJ75" s="249" t="str">
        <f t="shared" si="18"/>
        <v/>
      </c>
      <c r="AK75" s="249" t="str">
        <f t="shared" si="19"/>
        <v xml:space="preserve">INSERT INTO SC_SystemeProduits(RefDimension,NomSysteme,typePresta,ligne,formule,cte1,DateModif) values (null,'COLLECTE_PR1','MATIERE',347,'#SPR-900-63#',null,now());
</v>
      </c>
      <c r="AL75" s="249" t="str">
        <f t="shared" si="21"/>
        <v/>
      </c>
      <c r="AM75" s="249" t="str">
        <f t="shared" si="22"/>
        <v/>
      </c>
      <c r="AN75" s="249"/>
      <c r="AO75" s="249"/>
      <c r="AP75" s="249"/>
      <c r="AQ75" s="249"/>
      <c r="AS75" s="280"/>
      <c r="AT75" s="280"/>
      <c r="AV75" s="280"/>
      <c r="AW75" s="280"/>
      <c r="AY75" s="280"/>
      <c r="AZ75" s="280"/>
      <c r="BB75" s="280"/>
      <c r="BC75" s="280"/>
      <c r="BE75" s="280"/>
      <c r="BF75" s="280"/>
      <c r="BH75" s="280"/>
      <c r="BI75" s="280"/>
      <c r="BK75" s="280"/>
      <c r="BL75" s="280"/>
      <c r="BN75" s="280"/>
      <c r="BO75" s="280"/>
      <c r="BP75" s="278" t="str">
        <f t="shared" si="5"/>
        <v/>
      </c>
      <c r="BQ75" s="280"/>
      <c r="BR75" s="280"/>
      <c r="BT75" s="280"/>
      <c r="BU75" s="280"/>
    </row>
    <row r="76" spans="1:73" s="278" customFormat="1" x14ac:dyDescent="0.25">
      <c r="A76" s="279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78" t="s">
        <v>294</v>
      </c>
      <c r="C76" s="278" t="s">
        <v>566</v>
      </c>
      <c r="D76" s="249" t="str">
        <f>IF(B76="MATIERE",VLOOKUP($C76,[4]MATIERE!$B$2:$K$601,6,0),IF(B76="MOA",VLOOKUP($C76,[4]ATELIER!$B$2:$K$291,3,0),IF(B76="MOC",VLOOKUP($C76,[4]CHANTIER!$B$2:$K$291,3,0),IF(B76="MP",VLOOKUP($C76,[4]MINIPELLE!$B$2:$K$291,3,0),""))))</f>
        <v>pc</v>
      </c>
      <c r="F76" s="280"/>
      <c r="H76" s="280"/>
      <c r="J76" s="280"/>
      <c r="L76" s="280"/>
      <c r="N76" s="280"/>
      <c r="P76" s="280"/>
      <c r="R76" s="280"/>
      <c r="T76" s="280" t="s">
        <v>946</v>
      </c>
      <c r="V76" s="280"/>
      <c r="W76" s="249" t="str">
        <f t="shared" si="20"/>
        <v/>
      </c>
      <c r="X76" s="249" t="str">
        <f t="shared" si="6"/>
        <v/>
      </c>
      <c r="Y76" s="249" t="str">
        <f t="shared" si="7"/>
        <v/>
      </c>
      <c r="Z76" s="249" t="str">
        <f t="shared" si="8"/>
        <v/>
      </c>
      <c r="AA76" s="249" t="str">
        <f t="shared" si="9"/>
        <v/>
      </c>
      <c r="AB76" s="249" t="str">
        <f t="shared" si="10"/>
        <v/>
      </c>
      <c r="AC76" s="249" t="str">
        <f t="shared" si="11"/>
        <v/>
      </c>
      <c r="AD76" s="249" t="str">
        <f t="shared" si="12"/>
        <v/>
      </c>
      <c r="AE76" s="249" t="str">
        <f t="shared" si="13"/>
        <v/>
      </c>
      <c r="AF76" s="249" t="str">
        <f t="shared" si="14"/>
        <v/>
      </c>
      <c r="AG76" s="249" t="str">
        <f t="shared" si="15"/>
        <v/>
      </c>
      <c r="AH76" s="249" t="str">
        <f t="shared" si="16"/>
        <v/>
      </c>
      <c r="AI76" s="249" t="str">
        <f t="shared" si="17"/>
        <v/>
      </c>
      <c r="AJ76" s="249" t="str">
        <f t="shared" si="18"/>
        <v/>
      </c>
      <c r="AK76" s="249" t="str">
        <f t="shared" si="19"/>
        <v xml:space="preserve">INSERT INTO SC_SystemeProduits(RefDimension,NomSysteme,typePresta,ligne,formule,cte1,DateModif) values (null,'COLLECTE_PR1','MATIERE',348,'#SPR-2100-50#',null,now());
</v>
      </c>
      <c r="AL76" s="249" t="str">
        <f t="shared" si="21"/>
        <v/>
      </c>
      <c r="AM76" s="249" t="str">
        <f t="shared" si="22"/>
        <v/>
      </c>
      <c r="AN76" s="249"/>
      <c r="AO76" s="249"/>
      <c r="AP76" s="249"/>
      <c r="AQ76" s="249"/>
      <c r="AS76" s="280"/>
      <c r="AT76" s="280"/>
      <c r="AV76" s="280"/>
      <c r="AW76" s="280"/>
      <c r="AY76" s="280"/>
      <c r="AZ76" s="280"/>
      <c r="BB76" s="280"/>
      <c r="BC76" s="280"/>
      <c r="BE76" s="280"/>
      <c r="BF76" s="280"/>
      <c r="BH76" s="280"/>
      <c r="BI76" s="280"/>
      <c r="BK76" s="280"/>
      <c r="BL76" s="280"/>
      <c r="BN76" s="280"/>
      <c r="BO76" s="280"/>
      <c r="BP76" s="278" t="str">
        <f t="shared" si="5"/>
        <v/>
      </c>
      <c r="BQ76" s="280"/>
      <c r="BR76" s="280"/>
      <c r="BT76" s="280"/>
      <c r="BU76" s="280"/>
    </row>
    <row r="77" spans="1:73" s="278" customFormat="1" x14ac:dyDescent="0.25">
      <c r="A77" s="279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78" t="s">
        <v>294</v>
      </c>
      <c r="C77" s="278" t="s">
        <v>567</v>
      </c>
      <c r="D77" s="249" t="str">
        <f>IF(B77="MATIERE",VLOOKUP($C77,[4]MATIERE!$B$2:$K$601,6,0),IF(B77="MOA",VLOOKUP($C77,[4]ATELIER!$B$2:$K$291,3,0),IF(B77="MOC",VLOOKUP($C77,[4]CHANTIER!$B$2:$K$291,3,0),IF(B77="MP",VLOOKUP($C77,[4]MINIPELLE!$B$2:$K$291,3,0),""))))</f>
        <v>pc</v>
      </c>
      <c r="F77" s="280"/>
      <c r="H77" s="280"/>
      <c r="J77" s="280"/>
      <c r="L77" s="280"/>
      <c r="N77" s="280"/>
      <c r="P77" s="280"/>
      <c r="R77" s="280"/>
      <c r="T77" s="280" t="s">
        <v>947</v>
      </c>
      <c r="V77" s="280"/>
      <c r="W77" s="249" t="str">
        <f t="shared" si="20"/>
        <v/>
      </c>
      <c r="X77" s="249" t="str">
        <f t="shared" si="6"/>
        <v/>
      </c>
      <c r="Y77" s="249" t="str">
        <f t="shared" si="7"/>
        <v/>
      </c>
      <c r="Z77" s="249" t="str">
        <f t="shared" si="8"/>
        <v/>
      </c>
      <c r="AA77" s="249" t="str">
        <f t="shared" si="9"/>
        <v/>
      </c>
      <c r="AB77" s="249" t="str">
        <f t="shared" si="10"/>
        <v/>
      </c>
      <c r="AC77" s="249" t="str">
        <f t="shared" si="11"/>
        <v/>
      </c>
      <c r="AD77" s="249" t="str">
        <f t="shared" si="12"/>
        <v/>
      </c>
      <c r="AE77" s="249" t="str">
        <f t="shared" si="13"/>
        <v/>
      </c>
      <c r="AF77" s="249" t="str">
        <f t="shared" si="14"/>
        <v/>
      </c>
      <c r="AG77" s="249" t="str">
        <f t="shared" si="15"/>
        <v/>
      </c>
      <c r="AH77" s="249" t="str">
        <f t="shared" si="16"/>
        <v/>
      </c>
      <c r="AI77" s="249" t="str">
        <f t="shared" si="17"/>
        <v/>
      </c>
      <c r="AJ77" s="249" t="str">
        <f t="shared" si="18"/>
        <v/>
      </c>
      <c r="AK77" s="249" t="str">
        <f t="shared" si="19"/>
        <v xml:space="preserve">INSERT INTO SC_SystemeProduits(RefDimension,NomSysteme,typePresta,ligne,formule,cte1,DateModif) values (null,'COLLECTE_PR1','MATIERE',349,'#SPR-1200-63#',null,now());
</v>
      </c>
      <c r="AL77" s="249" t="str">
        <f t="shared" si="21"/>
        <v/>
      </c>
      <c r="AM77" s="249" t="str">
        <f t="shared" si="22"/>
        <v/>
      </c>
      <c r="AN77" s="249"/>
      <c r="AO77" s="249"/>
      <c r="AP77" s="249"/>
      <c r="AQ77" s="249"/>
      <c r="AS77" s="280"/>
      <c r="AT77" s="280"/>
      <c r="AV77" s="280"/>
      <c r="AW77" s="280"/>
      <c r="AY77" s="280"/>
      <c r="AZ77" s="280"/>
      <c r="BB77" s="280"/>
      <c r="BC77" s="280"/>
      <c r="BE77" s="280"/>
      <c r="BF77" s="280"/>
      <c r="BH77" s="280"/>
      <c r="BI77" s="280"/>
      <c r="BK77" s="280"/>
      <c r="BL77" s="280"/>
      <c r="BN77" s="280"/>
      <c r="BO77" s="280"/>
      <c r="BP77" s="278" t="str">
        <f t="shared" si="5"/>
        <v/>
      </c>
      <c r="BQ77" s="280"/>
      <c r="BR77" s="280"/>
      <c r="BT77" s="280"/>
      <c r="BU77" s="280"/>
    </row>
    <row r="78" spans="1:73" s="278" customFormat="1" x14ac:dyDescent="0.25">
      <c r="A78" s="279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78" t="s">
        <v>294</v>
      </c>
      <c r="C78" s="278" t="s">
        <v>568</v>
      </c>
      <c r="D78" s="249" t="str">
        <f>IF(B78="MATIERE",VLOOKUP($C78,[4]MATIERE!$B$2:$K$601,6,0),IF(B78="MOA",VLOOKUP($C78,[4]ATELIER!$B$2:$K$291,3,0),IF(B78="MOC",VLOOKUP($C78,[4]CHANTIER!$B$2:$K$291,3,0),IF(B78="MP",VLOOKUP($C78,[4]MINIPELLE!$B$2:$K$291,3,0),""))))</f>
        <v>pc</v>
      </c>
      <c r="F78" s="280"/>
      <c r="H78" s="280"/>
      <c r="J78" s="280"/>
      <c r="L78" s="280"/>
      <c r="N78" s="280"/>
      <c r="P78" s="280"/>
      <c r="R78" s="280"/>
      <c r="T78" s="280" t="s">
        <v>948</v>
      </c>
      <c r="V78" s="280"/>
      <c r="W78" s="249" t="str">
        <f t="shared" si="20"/>
        <v/>
      </c>
      <c r="X78" s="249" t="str">
        <f t="shared" si="6"/>
        <v/>
      </c>
      <c r="Y78" s="249" t="str">
        <f t="shared" si="7"/>
        <v/>
      </c>
      <c r="Z78" s="249" t="str">
        <f t="shared" si="8"/>
        <v/>
      </c>
      <c r="AA78" s="249" t="str">
        <f t="shared" si="9"/>
        <v/>
      </c>
      <c r="AB78" s="249" t="str">
        <f t="shared" si="10"/>
        <v/>
      </c>
      <c r="AC78" s="249" t="str">
        <f t="shared" si="11"/>
        <v/>
      </c>
      <c r="AD78" s="249" t="str">
        <f t="shared" si="12"/>
        <v/>
      </c>
      <c r="AE78" s="249" t="str">
        <f t="shared" si="13"/>
        <v/>
      </c>
      <c r="AF78" s="249" t="str">
        <f t="shared" si="14"/>
        <v/>
      </c>
      <c r="AG78" s="249" t="str">
        <f t="shared" si="15"/>
        <v/>
      </c>
      <c r="AH78" s="249" t="str">
        <f t="shared" si="16"/>
        <v/>
      </c>
      <c r="AI78" s="249" t="str">
        <f t="shared" si="17"/>
        <v/>
      </c>
      <c r="AJ78" s="249" t="str">
        <f t="shared" si="18"/>
        <v/>
      </c>
      <c r="AK78" s="249" t="str">
        <f t="shared" si="19"/>
        <v xml:space="preserve">INSERT INTO SC_SystemeProduits(RefDimension,NomSysteme,typePresta,ligne,formule,cte1,DateModif) values (null,'COLLECTE_PR1','MATIERE',350,'#NSPR-1200#',null,now());
</v>
      </c>
      <c r="AL78" s="249" t="str">
        <f t="shared" si="21"/>
        <v/>
      </c>
      <c r="AM78" s="249" t="str">
        <f t="shared" si="22"/>
        <v/>
      </c>
      <c r="AN78" s="249"/>
      <c r="AO78" s="249"/>
      <c r="AP78" s="249"/>
      <c r="AQ78" s="249"/>
      <c r="AS78" s="280"/>
      <c r="AT78" s="280"/>
      <c r="AV78" s="280"/>
      <c r="AW78" s="280"/>
      <c r="AY78" s="280"/>
      <c r="AZ78" s="280"/>
      <c r="BB78" s="280"/>
      <c r="BC78" s="280"/>
      <c r="BE78" s="280"/>
      <c r="BF78" s="280"/>
      <c r="BH78" s="280"/>
      <c r="BI78" s="280"/>
      <c r="BK78" s="280"/>
      <c r="BL78" s="280"/>
      <c r="BN78" s="280"/>
      <c r="BO78" s="280"/>
      <c r="BP78" s="278" t="str">
        <f t="shared" si="5"/>
        <v/>
      </c>
      <c r="BQ78" s="280"/>
      <c r="BR78" s="280"/>
      <c r="BT78" s="280"/>
      <c r="BU78" s="280"/>
    </row>
    <row r="79" spans="1:73" s="278" customFormat="1" x14ac:dyDescent="0.25">
      <c r="A79" s="279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78" t="s">
        <v>294</v>
      </c>
      <c r="C79" s="278" t="s">
        <v>569</v>
      </c>
      <c r="D79" s="249" t="str">
        <f>IF(B79="MATIERE",VLOOKUP($C79,[4]MATIERE!$B$2:$K$601,6,0),IF(B79="MOA",VLOOKUP($C79,[4]ATELIER!$B$2:$K$291,3,0),IF(B79="MOC",VLOOKUP($C79,[4]CHANTIER!$B$2:$K$291,3,0),IF(B79="MP",VLOOKUP($C79,[4]MINIPELLE!$B$2:$K$291,3,0),""))))</f>
        <v>pc</v>
      </c>
      <c r="F79" s="280"/>
      <c r="H79" s="280"/>
      <c r="J79" s="280"/>
      <c r="L79" s="280"/>
      <c r="N79" s="280"/>
      <c r="P79" s="280"/>
      <c r="R79" s="280"/>
      <c r="T79" s="280" t="s">
        <v>949</v>
      </c>
      <c r="V79" s="280"/>
      <c r="W79" s="249" t="str">
        <f t="shared" si="20"/>
        <v/>
      </c>
      <c r="X79" s="249" t="str">
        <f t="shared" si="6"/>
        <v/>
      </c>
      <c r="Y79" s="249" t="str">
        <f t="shared" si="7"/>
        <v/>
      </c>
      <c r="Z79" s="249" t="str">
        <f t="shared" si="8"/>
        <v/>
      </c>
      <c r="AA79" s="249" t="str">
        <f t="shared" si="9"/>
        <v/>
      </c>
      <c r="AB79" s="249" t="str">
        <f t="shared" si="10"/>
        <v/>
      </c>
      <c r="AC79" s="249" t="str">
        <f t="shared" si="11"/>
        <v/>
      </c>
      <c r="AD79" s="249" t="str">
        <f t="shared" si="12"/>
        <v/>
      </c>
      <c r="AE79" s="249" t="str">
        <f t="shared" si="13"/>
        <v/>
      </c>
      <c r="AF79" s="249" t="str">
        <f t="shared" si="14"/>
        <v/>
      </c>
      <c r="AG79" s="249" t="str">
        <f t="shared" si="15"/>
        <v/>
      </c>
      <c r="AH79" s="249" t="str">
        <f t="shared" si="16"/>
        <v/>
      </c>
      <c r="AI79" s="249" t="str">
        <f t="shared" si="17"/>
        <v/>
      </c>
      <c r="AJ79" s="249" t="str">
        <f t="shared" si="18"/>
        <v/>
      </c>
      <c r="AK79" s="249" t="str">
        <f t="shared" si="19"/>
        <v xml:space="preserve">INSERT INTO SC_SystemeProduits(RefDimension,NomSysteme,typePresta,ligne,formule,cte1,DateModif) values (null,'COLLECTE_PR1','MATIERE',351,'#NSPR-1500#',null,now());
</v>
      </c>
      <c r="AL79" s="249" t="str">
        <f t="shared" si="21"/>
        <v/>
      </c>
      <c r="AM79" s="249" t="str">
        <f t="shared" si="22"/>
        <v/>
      </c>
      <c r="AN79" s="249"/>
      <c r="AO79" s="249"/>
      <c r="AP79" s="249"/>
      <c r="AQ79" s="249"/>
      <c r="AS79" s="280"/>
      <c r="AT79" s="280"/>
      <c r="AV79" s="280"/>
      <c r="AW79" s="280"/>
      <c r="AY79" s="280"/>
      <c r="AZ79" s="280"/>
      <c r="BB79" s="280"/>
      <c r="BC79" s="280"/>
      <c r="BE79" s="280"/>
      <c r="BF79" s="280"/>
      <c r="BH79" s="280"/>
      <c r="BI79" s="280"/>
      <c r="BK79" s="280"/>
      <c r="BL79" s="280"/>
      <c r="BN79" s="280"/>
      <c r="BO79" s="280"/>
      <c r="BP79" s="278" t="str">
        <f t="shared" si="5"/>
        <v/>
      </c>
      <c r="BQ79" s="280"/>
      <c r="BR79" s="280"/>
      <c r="BT79" s="280"/>
      <c r="BU79" s="280"/>
    </row>
    <row r="80" spans="1:73" s="278" customFormat="1" x14ac:dyDescent="0.25">
      <c r="A80" s="279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78" t="s">
        <v>294</v>
      </c>
      <c r="C80" s="278" t="s">
        <v>570</v>
      </c>
      <c r="D80" s="249" t="str">
        <f>IF(B80="MATIERE",VLOOKUP($C80,[4]MATIERE!$B$2:$K$601,6,0),IF(B80="MOA",VLOOKUP($C80,[4]ATELIER!$B$2:$K$291,3,0),IF(B80="MOC",VLOOKUP($C80,[4]CHANTIER!$B$2:$K$291,3,0),IF(B80="MP",VLOOKUP($C80,[4]MINIPELLE!$B$2:$K$291,3,0),""))))</f>
        <v>pc</v>
      </c>
      <c r="F80" s="280"/>
      <c r="H80" s="280"/>
      <c r="J80" s="280"/>
      <c r="L80" s="280"/>
      <c r="N80" s="280"/>
      <c r="P80" s="280"/>
      <c r="R80" s="280"/>
      <c r="T80" s="280" t="s">
        <v>950</v>
      </c>
      <c r="V80" s="280"/>
      <c r="W80" s="249" t="str">
        <f t="shared" si="20"/>
        <v/>
      </c>
      <c r="X80" s="249" t="str">
        <f t="shared" si="6"/>
        <v/>
      </c>
      <c r="Y80" s="249" t="str">
        <f t="shared" si="7"/>
        <v/>
      </c>
      <c r="Z80" s="249" t="str">
        <f t="shared" si="8"/>
        <v/>
      </c>
      <c r="AA80" s="249" t="str">
        <f t="shared" si="9"/>
        <v/>
      </c>
      <c r="AB80" s="249" t="str">
        <f t="shared" si="10"/>
        <v/>
      </c>
      <c r="AC80" s="249" t="str">
        <f t="shared" si="11"/>
        <v/>
      </c>
      <c r="AD80" s="249" t="str">
        <f t="shared" si="12"/>
        <v/>
      </c>
      <c r="AE80" s="249" t="str">
        <f t="shared" si="13"/>
        <v/>
      </c>
      <c r="AF80" s="249" t="str">
        <f t="shared" si="14"/>
        <v/>
      </c>
      <c r="AG80" s="249" t="str">
        <f t="shared" si="15"/>
        <v/>
      </c>
      <c r="AH80" s="249" t="str">
        <f t="shared" si="16"/>
        <v/>
      </c>
      <c r="AI80" s="249" t="str">
        <f t="shared" si="17"/>
        <v/>
      </c>
      <c r="AJ80" s="249" t="str">
        <f t="shared" si="18"/>
        <v/>
      </c>
      <c r="AK80" s="249" t="str">
        <f t="shared" si="19"/>
        <v xml:space="preserve">INSERT INTO SC_SystemeProduits(RefDimension,NomSysteme,typePresta,ligne,formule,cte1,DateModif) values (null,'COLLECTE_PR1','MATIERE',352,'#SPR-1500-63#',null,now());
</v>
      </c>
      <c r="AL80" s="249" t="str">
        <f t="shared" si="21"/>
        <v/>
      </c>
      <c r="AM80" s="249" t="str">
        <f t="shared" si="22"/>
        <v/>
      </c>
      <c r="AN80" s="249"/>
      <c r="AO80" s="249"/>
      <c r="AP80" s="249"/>
      <c r="AQ80" s="249"/>
      <c r="AS80" s="280"/>
      <c r="AT80" s="280"/>
      <c r="AV80" s="280"/>
      <c r="AW80" s="280"/>
      <c r="AY80" s="280"/>
      <c r="AZ80" s="280"/>
      <c r="BB80" s="280"/>
      <c r="BC80" s="280"/>
      <c r="BE80" s="280"/>
      <c r="BF80" s="280"/>
      <c r="BH80" s="280"/>
      <c r="BI80" s="280"/>
      <c r="BK80" s="280"/>
      <c r="BL80" s="280"/>
      <c r="BN80" s="280"/>
      <c r="BO80" s="280"/>
      <c r="BP80" s="278" t="str">
        <f t="shared" si="5"/>
        <v/>
      </c>
      <c r="BQ80" s="280"/>
      <c r="BR80" s="280"/>
      <c r="BT80" s="280"/>
      <c r="BU80" s="280"/>
    </row>
    <row r="81" spans="1:73" s="278" customFormat="1" x14ac:dyDescent="0.25">
      <c r="A81" s="279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78" t="s">
        <v>294</v>
      </c>
      <c r="C81" s="278" t="s">
        <v>571</v>
      </c>
      <c r="D81" s="249" t="str">
        <f>IF(B81="MATIERE",VLOOKUP($C81,[4]MATIERE!$B$2:$K$601,6,0),IF(B81="MOA",VLOOKUP($C81,[4]ATELIER!$B$2:$K$291,3,0),IF(B81="MOC",VLOOKUP($C81,[4]CHANTIER!$B$2:$K$291,3,0),IF(B81="MP",VLOOKUP($C81,[4]MINIPELLE!$B$2:$K$291,3,0),""))))</f>
        <v>pc</v>
      </c>
      <c r="F81" s="280"/>
      <c r="H81" s="280"/>
      <c r="J81" s="280"/>
      <c r="L81" s="280"/>
      <c r="N81" s="280"/>
      <c r="P81" s="280"/>
      <c r="R81" s="280"/>
      <c r="T81" s="280" t="s">
        <v>951</v>
      </c>
      <c r="V81" s="280"/>
      <c r="W81" s="249" t="str">
        <f t="shared" si="20"/>
        <v/>
      </c>
      <c r="X81" s="249" t="str">
        <f t="shared" si="6"/>
        <v/>
      </c>
      <c r="Y81" s="249" t="str">
        <f t="shared" si="7"/>
        <v/>
      </c>
      <c r="Z81" s="249" t="str">
        <f t="shared" si="8"/>
        <v/>
      </c>
      <c r="AA81" s="249" t="str">
        <f t="shared" si="9"/>
        <v/>
      </c>
      <c r="AB81" s="249" t="str">
        <f t="shared" si="10"/>
        <v/>
      </c>
      <c r="AC81" s="249" t="str">
        <f t="shared" si="11"/>
        <v/>
      </c>
      <c r="AD81" s="249" t="str">
        <f t="shared" si="12"/>
        <v/>
      </c>
      <c r="AE81" s="249" t="str">
        <f t="shared" si="13"/>
        <v/>
      </c>
      <c r="AF81" s="249" t="str">
        <f t="shared" si="14"/>
        <v/>
      </c>
      <c r="AG81" s="249" t="str">
        <f t="shared" si="15"/>
        <v/>
      </c>
      <c r="AH81" s="249" t="str">
        <f t="shared" si="16"/>
        <v/>
      </c>
      <c r="AI81" s="249" t="str">
        <f t="shared" si="17"/>
        <v/>
      </c>
      <c r="AJ81" s="249" t="str">
        <f t="shared" si="18"/>
        <v/>
      </c>
      <c r="AK81" s="249" t="str">
        <f t="shared" si="19"/>
        <v xml:space="preserve">INSERT INTO SC_SystemeProduits(RefDimension,NomSysteme,typePresta,ligne,formule,cte1,DateModif) values (null,'COLLECTE_PR1','MATIERE',353,'#SPR-1800-63#',null,now());
</v>
      </c>
      <c r="AL81" s="249" t="str">
        <f t="shared" si="21"/>
        <v/>
      </c>
      <c r="AM81" s="249" t="str">
        <f t="shared" si="22"/>
        <v/>
      </c>
      <c r="AN81" s="249"/>
      <c r="AO81" s="249"/>
      <c r="AP81" s="249"/>
      <c r="AQ81" s="249"/>
      <c r="AS81" s="280"/>
      <c r="AT81" s="280"/>
      <c r="AV81" s="280"/>
      <c r="AW81" s="280"/>
      <c r="AY81" s="280"/>
      <c r="AZ81" s="280"/>
      <c r="BB81" s="280"/>
      <c r="BC81" s="280"/>
      <c r="BE81" s="280"/>
      <c r="BF81" s="280"/>
      <c r="BH81" s="280"/>
      <c r="BI81" s="280"/>
      <c r="BK81" s="280"/>
      <c r="BL81" s="280"/>
      <c r="BN81" s="280"/>
      <c r="BO81" s="280"/>
      <c r="BP81" s="278" t="str">
        <f t="shared" si="5"/>
        <v/>
      </c>
      <c r="BQ81" s="280"/>
      <c r="BR81" s="280"/>
      <c r="BT81" s="280"/>
      <c r="BU81" s="280"/>
    </row>
    <row r="82" spans="1:73" s="278" customFormat="1" x14ac:dyDescent="0.25">
      <c r="A82" s="279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78" t="s">
        <v>294</v>
      </c>
      <c r="C82" s="278" t="s">
        <v>572</v>
      </c>
      <c r="D82" s="249" t="str">
        <f>IF(B82="MATIERE",VLOOKUP($C82,[4]MATIERE!$B$2:$K$601,6,0),IF(B82="MOA",VLOOKUP($C82,[4]ATELIER!$B$2:$K$291,3,0),IF(B82="MOC",VLOOKUP($C82,[4]CHANTIER!$B$2:$K$291,3,0),IF(B82="MP",VLOOKUP($C82,[4]MINIPELLE!$B$2:$K$291,3,0),""))))</f>
        <v>pc</v>
      </c>
      <c r="F82" s="280"/>
      <c r="H82" s="280"/>
      <c r="J82" s="280"/>
      <c r="L82" s="280"/>
      <c r="N82" s="280"/>
      <c r="P82" s="280"/>
      <c r="R82" s="280"/>
      <c r="T82" s="280" t="s">
        <v>952</v>
      </c>
      <c r="V82" s="280"/>
      <c r="W82" s="249" t="str">
        <f t="shared" si="20"/>
        <v/>
      </c>
      <c r="X82" s="249" t="str">
        <f t="shared" si="6"/>
        <v/>
      </c>
      <c r="Y82" s="249" t="str">
        <f t="shared" si="7"/>
        <v/>
      </c>
      <c r="Z82" s="249" t="str">
        <f t="shared" si="8"/>
        <v/>
      </c>
      <c r="AA82" s="249" t="str">
        <f t="shared" si="9"/>
        <v/>
      </c>
      <c r="AB82" s="249" t="str">
        <f t="shared" si="10"/>
        <v/>
      </c>
      <c r="AC82" s="249" t="str">
        <f t="shared" si="11"/>
        <v/>
      </c>
      <c r="AD82" s="249" t="str">
        <f t="shared" si="12"/>
        <v/>
      </c>
      <c r="AE82" s="249" t="str">
        <f t="shared" si="13"/>
        <v/>
      </c>
      <c r="AF82" s="249" t="str">
        <f t="shared" si="14"/>
        <v/>
      </c>
      <c r="AG82" s="249" t="str">
        <f t="shared" si="15"/>
        <v/>
      </c>
      <c r="AH82" s="249" t="str">
        <f t="shared" si="16"/>
        <v/>
      </c>
      <c r="AI82" s="249" t="str">
        <f t="shared" si="17"/>
        <v/>
      </c>
      <c r="AJ82" s="249" t="str">
        <f t="shared" si="18"/>
        <v/>
      </c>
      <c r="AK82" s="249" t="str">
        <f t="shared" si="19"/>
        <v xml:space="preserve">INSERT INTO SC_SystemeProduits(RefDimension,NomSysteme,typePresta,ligne,formule,cte1,DateModif) values (null,'COLLECTE_PR1','MATIERE',354,'#NSPR-1200-PA#',null,now());
</v>
      </c>
      <c r="AL82" s="249" t="str">
        <f t="shared" si="21"/>
        <v/>
      </c>
      <c r="AM82" s="249" t="str">
        <f t="shared" si="22"/>
        <v/>
      </c>
      <c r="AN82" s="249"/>
      <c r="AO82" s="249"/>
      <c r="AP82" s="249"/>
      <c r="AQ82" s="249"/>
      <c r="AS82" s="280"/>
      <c r="AT82" s="280"/>
      <c r="AV82" s="280"/>
      <c r="AW82" s="280"/>
      <c r="AY82" s="280"/>
      <c r="AZ82" s="280"/>
      <c r="BB82" s="280"/>
      <c r="BC82" s="280"/>
      <c r="BE82" s="280"/>
      <c r="BF82" s="280"/>
      <c r="BH82" s="280"/>
      <c r="BI82" s="280"/>
      <c r="BK82" s="280"/>
      <c r="BL82" s="280"/>
      <c r="BN82" s="280"/>
      <c r="BO82" s="280"/>
      <c r="BP82" s="278" t="str">
        <f t="shared" si="5"/>
        <v/>
      </c>
      <c r="BQ82" s="280"/>
      <c r="BR82" s="280"/>
      <c r="BT82" s="280"/>
      <c r="BU82" s="280"/>
    </row>
    <row r="83" spans="1:73" s="278" customFormat="1" x14ac:dyDescent="0.25">
      <c r="A83" s="279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78" t="s">
        <v>294</v>
      </c>
      <c r="C83" s="278" t="s">
        <v>573</v>
      </c>
      <c r="D83" s="249" t="str">
        <f>IF(B83="MATIERE",VLOOKUP($C83,[4]MATIERE!$B$2:$K$601,6,0),IF(B83="MOA",VLOOKUP($C83,[4]ATELIER!$B$2:$K$291,3,0),IF(B83="MOC",VLOOKUP($C83,[4]CHANTIER!$B$2:$K$291,3,0),IF(B83="MP",VLOOKUP($C83,[4]MINIPELLE!$B$2:$K$291,3,0),""))))</f>
        <v>pc</v>
      </c>
      <c r="F83" s="280"/>
      <c r="H83" s="280"/>
      <c r="J83" s="280"/>
      <c r="L83" s="280"/>
      <c r="N83" s="280"/>
      <c r="P83" s="280"/>
      <c r="R83" s="280"/>
      <c r="T83" s="280" t="s">
        <v>953</v>
      </c>
      <c r="V83" s="280"/>
      <c r="W83" s="249" t="str">
        <f t="shared" si="20"/>
        <v/>
      </c>
      <c r="X83" s="249" t="str">
        <f t="shared" si="6"/>
        <v/>
      </c>
      <c r="Y83" s="249" t="str">
        <f t="shared" si="7"/>
        <v/>
      </c>
      <c r="Z83" s="249" t="str">
        <f t="shared" si="8"/>
        <v/>
      </c>
      <c r="AA83" s="249" t="str">
        <f t="shared" si="9"/>
        <v/>
      </c>
      <c r="AB83" s="249" t="str">
        <f t="shared" si="10"/>
        <v/>
      </c>
      <c r="AC83" s="249" t="str">
        <f t="shared" si="11"/>
        <v/>
      </c>
      <c r="AD83" s="249" t="str">
        <f t="shared" si="12"/>
        <v/>
      </c>
      <c r="AE83" s="249" t="str">
        <f t="shared" si="13"/>
        <v/>
      </c>
      <c r="AF83" s="249" t="str">
        <f t="shared" si="14"/>
        <v/>
      </c>
      <c r="AG83" s="249" t="str">
        <f t="shared" si="15"/>
        <v/>
      </c>
      <c r="AH83" s="249" t="str">
        <f t="shared" si="16"/>
        <v/>
      </c>
      <c r="AI83" s="249" t="str">
        <f t="shared" si="17"/>
        <v/>
      </c>
      <c r="AJ83" s="249" t="str">
        <f t="shared" si="18"/>
        <v/>
      </c>
      <c r="AK83" s="249" t="str">
        <f t="shared" si="19"/>
        <v xml:space="preserve">INSERT INTO SC_SystemeProduits(RefDimension,NomSysteme,typePresta,ligne,formule,cte1,DateModif) values (null,'COLLECTE_PR1','MATIERE',355,'#SPR-2100-63#',null,now());
</v>
      </c>
      <c r="AL83" s="249" t="str">
        <f t="shared" si="21"/>
        <v/>
      </c>
      <c r="AM83" s="249" t="str">
        <f t="shared" si="22"/>
        <v/>
      </c>
      <c r="AN83" s="249"/>
      <c r="AO83" s="249"/>
      <c r="AP83" s="249"/>
      <c r="AQ83" s="249"/>
      <c r="AS83" s="280"/>
      <c r="AT83" s="280"/>
      <c r="AV83" s="280"/>
      <c r="AW83" s="280"/>
      <c r="AY83" s="280"/>
      <c r="AZ83" s="280"/>
      <c r="BB83" s="280"/>
      <c r="BC83" s="280"/>
      <c r="BE83" s="280"/>
      <c r="BF83" s="280"/>
      <c r="BH83" s="280"/>
      <c r="BI83" s="280"/>
      <c r="BK83" s="280"/>
      <c r="BL83" s="280"/>
      <c r="BN83" s="280"/>
      <c r="BO83" s="280"/>
      <c r="BP83" s="278" t="str">
        <f t="shared" ref="BP83:BP121" si="23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80"/>
      <c r="BR83" s="280"/>
      <c r="BT83" s="280"/>
      <c r="BU83" s="280"/>
    </row>
    <row r="84" spans="1:73" s="278" customFormat="1" x14ac:dyDescent="0.25">
      <c r="A84" s="279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78" t="s">
        <v>294</v>
      </c>
      <c r="C84" s="278" t="s">
        <v>574</v>
      </c>
      <c r="D84" s="249" t="str">
        <f>IF(B84="MATIERE",VLOOKUP($C84,[4]MATIERE!$B$2:$K$601,6,0),IF(B84="MOA",VLOOKUP($C84,[4]ATELIER!$B$2:$K$291,3,0),IF(B84="MOC",VLOOKUP($C84,[4]CHANTIER!$B$2:$K$291,3,0),IF(B84="MP",VLOOKUP($C84,[4]MINIPELLE!$B$2:$K$291,3,0),""))))</f>
        <v>pc</v>
      </c>
      <c r="F84" s="280"/>
      <c r="H84" s="280"/>
      <c r="J84" s="280"/>
      <c r="L84" s="280"/>
      <c r="N84" s="280"/>
      <c r="P84" s="280"/>
      <c r="R84" s="280"/>
      <c r="T84" s="280" t="s">
        <v>954</v>
      </c>
      <c r="V84" s="280"/>
      <c r="W84" s="249" t="str">
        <f t="shared" si="20"/>
        <v/>
      </c>
      <c r="X84" s="249" t="str">
        <f t="shared" si="6"/>
        <v/>
      </c>
      <c r="Y84" s="249" t="str">
        <f t="shared" si="7"/>
        <v/>
      </c>
      <c r="Z84" s="249" t="str">
        <f t="shared" si="8"/>
        <v/>
      </c>
      <c r="AA84" s="249" t="str">
        <f t="shared" si="9"/>
        <v/>
      </c>
      <c r="AB84" s="249" t="str">
        <f t="shared" si="10"/>
        <v/>
      </c>
      <c r="AC84" s="249" t="str">
        <f t="shared" si="11"/>
        <v/>
      </c>
      <c r="AD84" s="249" t="str">
        <f t="shared" si="12"/>
        <v/>
      </c>
      <c r="AE84" s="249" t="str">
        <f t="shared" si="13"/>
        <v/>
      </c>
      <c r="AF84" s="249" t="str">
        <f t="shared" si="14"/>
        <v/>
      </c>
      <c r="AG84" s="249" t="str">
        <f t="shared" si="15"/>
        <v/>
      </c>
      <c r="AH84" s="249" t="str">
        <f t="shared" si="16"/>
        <v/>
      </c>
      <c r="AI84" s="249" t="str">
        <f t="shared" si="17"/>
        <v/>
      </c>
      <c r="AJ84" s="249" t="str">
        <f t="shared" si="18"/>
        <v/>
      </c>
      <c r="AK84" s="249" t="str">
        <f t="shared" si="19"/>
        <v xml:space="preserve">INSERT INTO SC_SystemeProduits(RefDimension,NomSysteme,typePresta,ligne,formule,cte1,DateModif) values (null,'COLLECTE_PR1','MATIERE',356,'#NSPR-2100#',null,now());
</v>
      </c>
      <c r="AL84" s="249" t="str">
        <f t="shared" si="21"/>
        <v/>
      </c>
      <c r="AM84" s="249" t="str">
        <f t="shared" si="22"/>
        <v/>
      </c>
      <c r="AN84" s="249"/>
      <c r="AO84" s="249"/>
      <c r="AP84" s="249"/>
      <c r="AQ84" s="249"/>
      <c r="AS84" s="280"/>
      <c r="AT84" s="280"/>
      <c r="AV84" s="280"/>
      <c r="AW84" s="280"/>
      <c r="AY84" s="280"/>
      <c r="AZ84" s="280"/>
      <c r="BB84" s="280"/>
      <c r="BC84" s="280"/>
      <c r="BE84" s="280"/>
      <c r="BF84" s="280"/>
      <c r="BH84" s="280"/>
      <c r="BI84" s="280"/>
      <c r="BK84" s="280"/>
      <c r="BL84" s="280"/>
      <c r="BN84" s="280"/>
      <c r="BO84" s="280"/>
      <c r="BP84" s="278" t="str">
        <f t="shared" si="23"/>
        <v/>
      </c>
      <c r="BQ84" s="280"/>
      <c r="BR84" s="280"/>
      <c r="BT84" s="280"/>
      <c r="BU84" s="280"/>
    </row>
    <row r="85" spans="1:73" s="278" customFormat="1" x14ac:dyDescent="0.25">
      <c r="A85" s="279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78" t="s">
        <v>294</v>
      </c>
      <c r="C85" s="278" t="s">
        <v>575</v>
      </c>
      <c r="D85" s="249" t="str">
        <f>IF(B85="MATIERE",VLOOKUP($C85,[4]MATIERE!$B$2:$K$601,6,0),IF(B85="MOA",VLOOKUP($C85,[4]ATELIER!$B$2:$K$291,3,0),IF(B85="MOC",VLOOKUP($C85,[4]CHANTIER!$B$2:$K$291,3,0),IF(B85="MP",VLOOKUP($C85,[4]MINIPELLE!$B$2:$K$291,3,0),""))))</f>
        <v>pc</v>
      </c>
      <c r="F85" s="280"/>
      <c r="H85" s="280"/>
      <c r="J85" s="280"/>
      <c r="L85" s="280"/>
      <c r="N85" s="280"/>
      <c r="P85" s="280"/>
      <c r="R85" s="280"/>
      <c r="T85" s="280" t="s">
        <v>955</v>
      </c>
      <c r="V85" s="280"/>
      <c r="W85" s="249" t="str">
        <f t="shared" si="20"/>
        <v/>
      </c>
      <c r="X85" s="249" t="str">
        <f t="shared" ref="X85:X108" si="24">IF(G85="","",SUBSTITUTE(SUBSTITUTE(SUBSTITUTE(SUBSTITUTE(SUBSTITUTE($W$1,"#ID#",F$1),"#TYPE#",$B85),"#LIGNE#",$A85),"#FORMULE#",IF(G85="","null",CONCATENATE("'",G85,"'"))),"#CTE1#",IF(H85="","null",CONCATENATE("'",H85,"'"))))</f>
        <v/>
      </c>
      <c r="Y85" s="249" t="str">
        <f t="shared" ref="Y85:Y108" si="25">IF(H85="","",SUBSTITUTE(SUBSTITUTE(SUBSTITUTE(SUBSTITUTE(SUBSTITUTE($W$1,"#ID#",G$1),"#TYPE#",$B85),"#LIGNE#",$A85),"#FORMULE#",IF(H85="","null",CONCATENATE("'",H85,"'"))),"#CTE1#",IF(I85="","null",CONCATENATE("'",I85,"'"))))</f>
        <v/>
      </c>
      <c r="Z85" s="249" t="str">
        <f t="shared" ref="Z85:Z108" si="26">IF(I85="","",SUBSTITUTE(SUBSTITUTE(SUBSTITUTE(SUBSTITUTE(SUBSTITUTE($W$1,"#ID#",H$1),"#TYPE#",$B85),"#LIGNE#",$A85),"#FORMULE#",IF(I85="","null",CONCATENATE("'",I85,"'"))),"#CTE1#",IF(J85="","null",CONCATENATE("'",J85,"'"))))</f>
        <v/>
      </c>
      <c r="AA85" s="249" t="str">
        <f t="shared" ref="AA85:AA108" si="27">IF(J85="","",SUBSTITUTE(SUBSTITUTE(SUBSTITUTE(SUBSTITUTE(SUBSTITUTE($W$1,"#ID#",I$1),"#TYPE#",$B85),"#LIGNE#",$A85),"#FORMULE#",IF(J85="","null",CONCATENATE("'",J85,"'"))),"#CTE1#",IF(K85="","null",CONCATENATE("'",K85,"'"))))</f>
        <v/>
      </c>
      <c r="AB85" s="249" t="str">
        <f t="shared" ref="AB85:AB108" si="28">IF(K85="","",SUBSTITUTE(SUBSTITUTE(SUBSTITUTE(SUBSTITUTE(SUBSTITUTE($W$1,"#ID#",J$1),"#TYPE#",$B85),"#LIGNE#",$A85),"#FORMULE#",IF(K85="","null",CONCATENATE("'",K85,"'"))),"#CTE1#",IF(L85="","null",CONCATENATE("'",L85,"'"))))</f>
        <v/>
      </c>
      <c r="AC85" s="249" t="str">
        <f t="shared" ref="AC85:AC108" si="29">IF(L85="","",SUBSTITUTE(SUBSTITUTE(SUBSTITUTE(SUBSTITUTE(SUBSTITUTE($W$1,"#ID#",K$1),"#TYPE#",$B85),"#LIGNE#",$A85),"#FORMULE#",IF(L85="","null",CONCATENATE("'",L85,"'"))),"#CTE1#",IF(M85="","null",CONCATENATE("'",M85,"'"))))</f>
        <v/>
      </c>
      <c r="AD85" s="249" t="str">
        <f t="shared" ref="AD85:AD108" si="30">IF(M85="","",SUBSTITUTE(SUBSTITUTE(SUBSTITUTE(SUBSTITUTE(SUBSTITUTE($W$1,"#ID#",L$1),"#TYPE#",$B85),"#LIGNE#",$A85),"#FORMULE#",IF(M85="","null",CONCATENATE("'",M85,"'"))),"#CTE1#",IF(N85="","null",CONCATENATE("'",N85,"'"))))</f>
        <v/>
      </c>
      <c r="AE85" s="249" t="str">
        <f t="shared" ref="AE85:AE108" si="31">IF(N85="","",SUBSTITUTE(SUBSTITUTE(SUBSTITUTE(SUBSTITUTE(SUBSTITUTE($W$1,"#ID#",M$1),"#TYPE#",$B85),"#LIGNE#",$A85),"#FORMULE#",IF(N85="","null",CONCATENATE("'",N85,"'"))),"#CTE1#",IF(O85="","null",CONCATENATE("'",O85,"'"))))</f>
        <v/>
      </c>
      <c r="AF85" s="249" t="str">
        <f t="shared" ref="AF85:AF108" si="32">IF(O85="","",SUBSTITUTE(SUBSTITUTE(SUBSTITUTE(SUBSTITUTE(SUBSTITUTE($W$1,"#ID#",N$1),"#TYPE#",$B85),"#LIGNE#",$A85),"#FORMULE#",IF(O85="","null",CONCATENATE("'",O85,"'"))),"#CTE1#",IF(P85="","null",CONCATENATE("'",P85,"'"))))</f>
        <v/>
      </c>
      <c r="AG85" s="249" t="str">
        <f t="shared" ref="AG85:AG108" si="33">IF(P85="","",SUBSTITUTE(SUBSTITUTE(SUBSTITUTE(SUBSTITUTE(SUBSTITUTE($W$1,"#ID#",O$1),"#TYPE#",$B85),"#LIGNE#",$A85),"#FORMULE#",IF(P85="","null",CONCATENATE("'",P85,"'"))),"#CTE1#",IF(Q85="","null",CONCATENATE("'",Q85,"'"))))</f>
        <v/>
      </c>
      <c r="AH85" s="249" t="str">
        <f t="shared" ref="AH85:AI108" si="34">IF(Q85="","",SUBSTITUTE(SUBSTITUTE(SUBSTITUTE(SUBSTITUTE(SUBSTITUTE($W$1,"#ID#",P$1),"#TYPE#",$B85),"#LIGNE#",$A85),"#FORMULE#",IF(Q85="","null",CONCATENATE("'",Q85,"'"))),"#CTE1#",IF(R85="","null",CONCATENATE("'",R85,"'"))))</f>
        <v/>
      </c>
      <c r="AI85" s="249" t="str">
        <f t="shared" si="34"/>
        <v/>
      </c>
      <c r="AJ85" s="249" t="str">
        <f t="shared" ref="AJ85:AJ108" si="35">IF(S85="","",SUBSTITUTE(SUBSTITUTE(SUBSTITUTE(SUBSTITUTE(SUBSTITUTE($W$1,"#ID#",R$1),"#TYPE#",$B85),"#LIGNE#",$A85),"#FORMULE#",IF(S85="","null",CONCATENATE("'",S85,"'"))),"#CTE1#",IF(T85="","null",CONCATENATE("'",T85,"'"))))</f>
        <v/>
      </c>
      <c r="AK85" s="249" t="str">
        <f t="shared" ref="AK85:AK108" si="36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49" t="str">
        <f t="shared" si="21"/>
        <v/>
      </c>
      <c r="AM85" s="249" t="str">
        <f t="shared" si="22"/>
        <v/>
      </c>
      <c r="AN85" s="249"/>
      <c r="AO85" s="249"/>
      <c r="AP85" s="249"/>
      <c r="AQ85" s="249"/>
      <c r="AS85" s="280"/>
      <c r="AT85" s="280"/>
      <c r="AV85" s="280"/>
      <c r="AW85" s="280"/>
      <c r="AY85" s="280"/>
      <c r="AZ85" s="280"/>
      <c r="BB85" s="280"/>
      <c r="BC85" s="280"/>
      <c r="BE85" s="280"/>
      <c r="BF85" s="280"/>
      <c r="BH85" s="280"/>
      <c r="BI85" s="280"/>
      <c r="BK85" s="280"/>
      <c r="BL85" s="280"/>
      <c r="BN85" s="280"/>
      <c r="BO85" s="280"/>
      <c r="BP85" s="278" t="str">
        <f t="shared" si="23"/>
        <v/>
      </c>
      <c r="BQ85" s="280"/>
      <c r="BR85" s="280"/>
      <c r="BT85" s="280"/>
      <c r="BU85" s="280"/>
    </row>
    <row r="86" spans="1:73" s="278" customFormat="1" x14ac:dyDescent="0.25">
      <c r="A86" s="279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78" t="s">
        <v>294</v>
      </c>
      <c r="C86" s="278" t="s">
        <v>576</v>
      </c>
      <c r="D86" s="249" t="str">
        <f>IF(B86="MATIERE",VLOOKUP($C86,[4]MATIERE!$B$2:$K$601,6,0),IF(B86="MOA",VLOOKUP($C86,[4]ATELIER!$B$2:$K$291,3,0),IF(B86="MOC",VLOOKUP($C86,[4]CHANTIER!$B$2:$K$291,3,0),IF(B86="MP",VLOOKUP($C86,[4]MINIPELLE!$B$2:$K$291,3,0),""))))</f>
        <v>pc</v>
      </c>
      <c r="F86" s="280"/>
      <c r="H86" s="280"/>
      <c r="J86" s="280"/>
      <c r="L86" s="280"/>
      <c r="N86" s="280"/>
      <c r="P86" s="280"/>
      <c r="R86" s="280"/>
      <c r="T86" s="280" t="s">
        <v>956</v>
      </c>
      <c r="V86" s="280"/>
      <c r="W86" s="249" t="str">
        <f t="shared" si="20"/>
        <v/>
      </c>
      <c r="X86" s="249" t="str">
        <f t="shared" si="24"/>
        <v/>
      </c>
      <c r="Y86" s="249" t="str">
        <f t="shared" si="25"/>
        <v/>
      </c>
      <c r="Z86" s="249" t="str">
        <f t="shared" si="26"/>
        <v/>
      </c>
      <c r="AA86" s="249" t="str">
        <f t="shared" si="27"/>
        <v/>
      </c>
      <c r="AB86" s="249" t="str">
        <f t="shared" si="28"/>
        <v/>
      </c>
      <c r="AC86" s="249" t="str">
        <f t="shared" si="29"/>
        <v/>
      </c>
      <c r="AD86" s="249" t="str">
        <f t="shared" si="30"/>
        <v/>
      </c>
      <c r="AE86" s="249" t="str">
        <f t="shared" si="31"/>
        <v/>
      </c>
      <c r="AF86" s="249" t="str">
        <f t="shared" si="32"/>
        <v/>
      </c>
      <c r="AG86" s="249" t="str">
        <f t="shared" si="33"/>
        <v/>
      </c>
      <c r="AH86" s="249" t="str">
        <f t="shared" si="34"/>
        <v/>
      </c>
      <c r="AI86" s="249" t="str">
        <f t="shared" si="34"/>
        <v/>
      </c>
      <c r="AJ86" s="249" t="str">
        <f t="shared" si="35"/>
        <v/>
      </c>
      <c r="AK86" s="249" t="str">
        <f t="shared" si="36"/>
        <v xml:space="preserve">INSERT INTO SC_SystemeProduits(RefDimension,NomSysteme,typePresta,ligne,formule,cte1,DateModif) values (null,'COLLECTE_PR1','MATIERE',358,'#NSPR-1800-PA#',null,now());
</v>
      </c>
      <c r="AL86" s="249" t="str">
        <f t="shared" si="21"/>
        <v/>
      </c>
      <c r="AM86" s="249" t="str">
        <f t="shared" si="22"/>
        <v/>
      </c>
      <c r="AN86" s="249"/>
      <c r="AO86" s="249"/>
      <c r="AP86" s="249"/>
      <c r="AQ86" s="249"/>
      <c r="AS86" s="280"/>
      <c r="AT86" s="280"/>
      <c r="AV86" s="280"/>
      <c r="AW86" s="280"/>
      <c r="AY86" s="280"/>
      <c r="AZ86" s="280"/>
      <c r="BB86" s="280"/>
      <c r="BC86" s="280"/>
      <c r="BE86" s="280"/>
      <c r="BF86" s="280"/>
      <c r="BH86" s="280"/>
      <c r="BI86" s="280"/>
      <c r="BK86" s="280"/>
      <c r="BL86" s="280"/>
      <c r="BN86" s="280"/>
      <c r="BO86" s="280"/>
      <c r="BP86" s="278" t="str">
        <f t="shared" si="23"/>
        <v/>
      </c>
      <c r="BQ86" s="280"/>
      <c r="BR86" s="280"/>
      <c r="BT86" s="280"/>
      <c r="BU86" s="280"/>
    </row>
    <row r="87" spans="1:73" s="278" customFormat="1" x14ac:dyDescent="0.25">
      <c r="A87" s="279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78" t="s">
        <v>294</v>
      </c>
      <c r="C87" s="278" t="s">
        <v>577</v>
      </c>
      <c r="D87" s="249" t="str">
        <f>IF(B87="MATIERE",VLOOKUP($C87,[4]MATIERE!$B$2:$K$601,6,0),IF(B87="MOA",VLOOKUP($C87,[4]ATELIER!$B$2:$K$291,3,0),IF(B87="MOC",VLOOKUP($C87,[4]CHANTIER!$B$2:$K$291,3,0),IF(B87="MP",VLOOKUP($C87,[4]MINIPELLE!$B$2:$K$291,3,0),""))))</f>
        <v>pc</v>
      </c>
      <c r="F87" s="280"/>
      <c r="H87" s="280"/>
      <c r="J87" s="280"/>
      <c r="L87" s="280"/>
      <c r="N87" s="280"/>
      <c r="P87" s="280"/>
      <c r="R87" s="280"/>
      <c r="T87" s="280" t="s">
        <v>957</v>
      </c>
      <c r="V87" s="280"/>
      <c r="W87" s="249" t="str">
        <f t="shared" si="20"/>
        <v/>
      </c>
      <c r="X87" s="249" t="str">
        <f t="shared" si="24"/>
        <v/>
      </c>
      <c r="Y87" s="249" t="str">
        <f t="shared" si="25"/>
        <v/>
      </c>
      <c r="Z87" s="249" t="str">
        <f t="shared" si="26"/>
        <v/>
      </c>
      <c r="AA87" s="249" t="str">
        <f t="shared" si="27"/>
        <v/>
      </c>
      <c r="AB87" s="249" t="str">
        <f t="shared" si="28"/>
        <v/>
      </c>
      <c r="AC87" s="249" t="str">
        <f t="shared" si="29"/>
        <v/>
      </c>
      <c r="AD87" s="249" t="str">
        <f t="shared" si="30"/>
        <v/>
      </c>
      <c r="AE87" s="249" t="str">
        <f t="shared" si="31"/>
        <v/>
      </c>
      <c r="AF87" s="249" t="str">
        <f t="shared" si="32"/>
        <v/>
      </c>
      <c r="AG87" s="249" t="str">
        <f t="shared" si="33"/>
        <v/>
      </c>
      <c r="AH87" s="249" t="str">
        <f t="shared" si="34"/>
        <v/>
      </c>
      <c r="AI87" s="249" t="str">
        <f t="shared" si="34"/>
        <v/>
      </c>
      <c r="AJ87" s="249" t="str">
        <f t="shared" si="35"/>
        <v/>
      </c>
      <c r="AK87" s="249" t="str">
        <f t="shared" si="36"/>
        <v xml:space="preserve">INSERT INTO SC_SystemeProduits(RefDimension,NomSysteme,typePresta,ligne,formule,cte1,DateModif) values (null,'COLLECTE_PR1','MATIERE',359,'#NSPR-2100-PA#',null,now());
</v>
      </c>
      <c r="AL87" s="249" t="str">
        <f t="shared" si="21"/>
        <v/>
      </c>
      <c r="AM87" s="249" t="str">
        <f t="shared" si="22"/>
        <v/>
      </c>
      <c r="AN87" s="249"/>
      <c r="AO87" s="249"/>
      <c r="AP87" s="249"/>
      <c r="AQ87" s="249"/>
      <c r="AS87" s="280"/>
      <c r="AT87" s="280"/>
      <c r="AV87" s="280"/>
      <c r="AW87" s="280"/>
      <c r="AY87" s="280"/>
      <c r="AZ87" s="280"/>
      <c r="BB87" s="280"/>
      <c r="BC87" s="280"/>
      <c r="BE87" s="280"/>
      <c r="BF87" s="280"/>
      <c r="BH87" s="280"/>
      <c r="BI87" s="280"/>
      <c r="BK87" s="280"/>
      <c r="BL87" s="280"/>
      <c r="BN87" s="280"/>
      <c r="BO87" s="280"/>
      <c r="BP87" s="278" t="str">
        <f t="shared" si="23"/>
        <v/>
      </c>
      <c r="BQ87" s="280"/>
      <c r="BR87" s="280"/>
      <c r="BT87" s="280"/>
      <c r="BU87" s="280"/>
    </row>
    <row r="88" spans="1:73" s="278" customFormat="1" x14ac:dyDescent="0.25">
      <c r="A88" s="279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78" t="s">
        <v>294</v>
      </c>
      <c r="C88" s="278" t="s">
        <v>1680</v>
      </c>
      <c r="D88" s="249" t="str">
        <f>IF(B88="MATIERE",VLOOKUP($C88,[4]MATIERE!$B$2:$K$601,6,0),IF(B88="MOA",VLOOKUP($C88,[4]ATELIER!$B$2:$K$291,3,0),IF(B88="MOC",VLOOKUP($C88,[4]CHANTIER!$B$2:$K$291,3,0),IF(B88="MP",VLOOKUP($C88,[4]MINIPELLE!$B$2:$K$291,3,0),""))))</f>
        <v>pc</v>
      </c>
      <c r="F88" s="280"/>
      <c r="H88" s="280"/>
      <c r="J88" s="280"/>
      <c r="L88" s="280"/>
      <c r="N88" s="280"/>
      <c r="P88" s="280"/>
      <c r="R88" s="280"/>
      <c r="T88" s="280" t="s">
        <v>1743</v>
      </c>
      <c r="V88" s="280"/>
      <c r="W88" s="249" t="str">
        <f t="shared" si="20"/>
        <v/>
      </c>
      <c r="X88" s="249" t="str">
        <f t="shared" si="24"/>
        <v/>
      </c>
      <c r="Y88" s="249" t="str">
        <f t="shared" si="25"/>
        <v/>
      </c>
      <c r="Z88" s="249" t="str">
        <f t="shared" si="26"/>
        <v/>
      </c>
      <c r="AA88" s="249" t="str">
        <f t="shared" si="27"/>
        <v/>
      </c>
      <c r="AB88" s="249" t="str">
        <f t="shared" si="28"/>
        <v/>
      </c>
      <c r="AC88" s="249" t="str">
        <f t="shared" si="29"/>
        <v/>
      </c>
      <c r="AD88" s="249" t="str">
        <f t="shared" si="30"/>
        <v/>
      </c>
      <c r="AE88" s="249" t="str">
        <f t="shared" si="31"/>
        <v/>
      </c>
      <c r="AF88" s="249" t="str">
        <f t="shared" si="32"/>
        <v/>
      </c>
      <c r="AG88" s="249" t="str">
        <f t="shared" si="33"/>
        <v/>
      </c>
      <c r="AH88" s="249" t="str">
        <f t="shared" si="34"/>
        <v/>
      </c>
      <c r="AI88" s="249" t="str">
        <f t="shared" si="34"/>
        <v/>
      </c>
      <c r="AJ88" s="249" t="str">
        <f t="shared" si="35"/>
        <v/>
      </c>
      <c r="AK88" s="249" t="str">
        <f t="shared" si="36"/>
        <v xml:space="preserve">INSERT INTO SC_SystemeProduits(RefDimension,NomSysteme,typePresta,ligne,formule,cte1,DateModif) values (null,'COLLECTE_PR1','MATIERE',520,'#SPR900V75#',null,now());
</v>
      </c>
      <c r="AL88" s="249" t="str">
        <f t="shared" si="21"/>
        <v/>
      </c>
      <c r="AM88" s="249" t="str">
        <f t="shared" si="22"/>
        <v/>
      </c>
      <c r="AN88" s="249"/>
      <c r="AO88" s="249"/>
      <c r="AP88" s="249"/>
      <c r="AQ88" s="249"/>
      <c r="AS88" s="280"/>
      <c r="AT88" s="280"/>
      <c r="AV88" s="280"/>
      <c r="AW88" s="280"/>
      <c r="AY88" s="280"/>
      <c r="AZ88" s="280"/>
      <c r="BB88" s="280"/>
      <c r="BC88" s="280"/>
      <c r="BE88" s="280"/>
      <c r="BF88" s="280"/>
      <c r="BH88" s="280"/>
      <c r="BI88" s="280"/>
      <c r="BK88" s="280"/>
      <c r="BL88" s="280"/>
      <c r="BN88" s="280"/>
      <c r="BO88" s="280"/>
      <c r="BP88" s="278" t="str">
        <f t="shared" si="23"/>
        <v/>
      </c>
      <c r="BQ88" s="280"/>
      <c r="BR88" s="280"/>
      <c r="BT88" s="280"/>
      <c r="BU88" s="280"/>
    </row>
    <row r="89" spans="1:73" s="278" customFormat="1" x14ac:dyDescent="0.25">
      <c r="A89" s="279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78" t="s">
        <v>294</v>
      </c>
      <c r="C89" s="278" t="s">
        <v>1682</v>
      </c>
      <c r="D89" s="249" t="str">
        <f>IF(B89="MATIERE",VLOOKUP($C89,[4]MATIERE!$B$2:$K$601,6,0),IF(B89="MOA",VLOOKUP($C89,[4]ATELIER!$B$2:$K$291,3,0),IF(B89="MOC",VLOOKUP($C89,[4]CHANTIER!$B$2:$K$291,3,0),IF(B89="MP",VLOOKUP($C89,[4]MINIPELLE!$B$2:$K$291,3,0),""))))</f>
        <v>pc</v>
      </c>
      <c r="F89" s="280"/>
      <c r="H89" s="280"/>
      <c r="J89" s="280"/>
      <c r="L89" s="280"/>
      <c r="N89" s="280"/>
      <c r="P89" s="280"/>
      <c r="R89" s="280"/>
      <c r="T89" s="280" t="s">
        <v>1744</v>
      </c>
      <c r="V89" s="280"/>
      <c r="W89" s="249" t="str">
        <f t="shared" si="20"/>
        <v/>
      </c>
      <c r="X89" s="249" t="str">
        <f t="shared" si="24"/>
        <v/>
      </c>
      <c r="Y89" s="249" t="str">
        <f t="shared" si="25"/>
        <v/>
      </c>
      <c r="Z89" s="249" t="str">
        <f t="shared" si="26"/>
        <v/>
      </c>
      <c r="AA89" s="249" t="str">
        <f t="shared" si="27"/>
        <v/>
      </c>
      <c r="AB89" s="249" t="str">
        <f t="shared" si="28"/>
        <v/>
      </c>
      <c r="AC89" s="249" t="str">
        <f t="shared" si="29"/>
        <v/>
      </c>
      <c r="AD89" s="249" t="str">
        <f t="shared" si="30"/>
        <v/>
      </c>
      <c r="AE89" s="249" t="str">
        <f t="shared" si="31"/>
        <v/>
      </c>
      <c r="AF89" s="249" t="str">
        <f t="shared" si="32"/>
        <v/>
      </c>
      <c r="AG89" s="249" t="str">
        <f t="shared" si="33"/>
        <v/>
      </c>
      <c r="AH89" s="249" t="str">
        <f t="shared" si="34"/>
        <v/>
      </c>
      <c r="AI89" s="249" t="str">
        <f t="shared" si="34"/>
        <v/>
      </c>
      <c r="AJ89" s="249" t="str">
        <f t="shared" si="35"/>
        <v/>
      </c>
      <c r="AK89" s="249" t="str">
        <f t="shared" si="36"/>
        <v xml:space="preserve">INSERT INTO SC_SystemeProduits(RefDimension,NomSysteme,typePresta,ligne,formule,cte1,DateModif) values (null,'COLLECTE_PR1','MATIERE',521,'#SPR1200V75#',null,now());
</v>
      </c>
      <c r="AL89" s="249" t="str">
        <f t="shared" si="21"/>
        <v/>
      </c>
      <c r="AM89" s="249" t="str">
        <f t="shared" si="22"/>
        <v/>
      </c>
      <c r="AN89" s="249"/>
      <c r="AO89" s="249"/>
      <c r="AP89" s="249"/>
      <c r="AQ89" s="249"/>
      <c r="AS89" s="280"/>
      <c r="AT89" s="280"/>
      <c r="AV89" s="280"/>
      <c r="AW89" s="280"/>
      <c r="AY89" s="280"/>
      <c r="AZ89" s="280"/>
      <c r="BB89" s="280"/>
      <c r="BC89" s="280"/>
      <c r="BE89" s="280"/>
      <c r="BF89" s="280"/>
      <c r="BH89" s="280"/>
      <c r="BI89" s="280"/>
      <c r="BK89" s="280"/>
      <c r="BL89" s="280"/>
      <c r="BN89" s="280"/>
      <c r="BO89" s="280"/>
      <c r="BP89" s="278" t="str">
        <f t="shared" si="23"/>
        <v/>
      </c>
      <c r="BQ89" s="280"/>
      <c r="BR89" s="280"/>
      <c r="BT89" s="280"/>
      <c r="BU89" s="280"/>
    </row>
    <row r="90" spans="1:73" s="278" customFormat="1" x14ac:dyDescent="0.25">
      <c r="A90" s="279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78" t="s">
        <v>294</v>
      </c>
      <c r="C90" s="278" t="s">
        <v>1684</v>
      </c>
      <c r="D90" s="249" t="str">
        <f>IF(B90="MATIERE",VLOOKUP($C90,[4]MATIERE!$B$2:$K$601,6,0),IF(B90="MOA",VLOOKUP($C90,[4]ATELIER!$B$2:$K$291,3,0),IF(B90="MOC",VLOOKUP($C90,[4]CHANTIER!$B$2:$K$291,3,0),IF(B90="MP",VLOOKUP($C90,[4]MINIPELLE!$B$2:$K$291,3,0),""))))</f>
        <v>pc</v>
      </c>
      <c r="F90" s="280"/>
      <c r="H90" s="280"/>
      <c r="J90" s="280"/>
      <c r="L90" s="280"/>
      <c r="N90" s="280"/>
      <c r="P90" s="280"/>
      <c r="R90" s="280"/>
      <c r="T90" s="280" t="s">
        <v>1745</v>
      </c>
      <c r="V90" s="280"/>
      <c r="W90" s="249" t="str">
        <f t="shared" si="20"/>
        <v/>
      </c>
      <c r="X90" s="249" t="str">
        <f t="shared" si="24"/>
        <v/>
      </c>
      <c r="Y90" s="249" t="str">
        <f t="shared" si="25"/>
        <v/>
      </c>
      <c r="Z90" s="249" t="str">
        <f t="shared" si="26"/>
        <v/>
      </c>
      <c r="AA90" s="249" t="str">
        <f t="shared" si="27"/>
        <v/>
      </c>
      <c r="AB90" s="249" t="str">
        <f t="shared" si="28"/>
        <v/>
      </c>
      <c r="AC90" s="249" t="str">
        <f t="shared" si="29"/>
        <v/>
      </c>
      <c r="AD90" s="249" t="str">
        <f t="shared" si="30"/>
        <v/>
      </c>
      <c r="AE90" s="249" t="str">
        <f t="shared" si="31"/>
        <v/>
      </c>
      <c r="AF90" s="249" t="str">
        <f t="shared" si="32"/>
        <v/>
      </c>
      <c r="AG90" s="249" t="str">
        <f t="shared" si="33"/>
        <v/>
      </c>
      <c r="AH90" s="249" t="str">
        <f t="shared" si="34"/>
        <v/>
      </c>
      <c r="AI90" s="249" t="str">
        <f t="shared" si="34"/>
        <v/>
      </c>
      <c r="AJ90" s="249" t="str">
        <f t="shared" si="35"/>
        <v/>
      </c>
      <c r="AK90" s="249" t="str">
        <f t="shared" si="36"/>
        <v xml:space="preserve">INSERT INTO SC_SystemeProduits(RefDimension,NomSysteme,typePresta,ligne,formule,cte1,DateModif) values (null,'COLLECTE_PR1','MATIERE',522,'#SPR1500V75#',null,now());
</v>
      </c>
      <c r="AL90" s="249" t="str">
        <f t="shared" si="21"/>
        <v/>
      </c>
      <c r="AM90" s="249" t="str">
        <f t="shared" si="22"/>
        <v/>
      </c>
      <c r="AN90" s="249"/>
      <c r="AO90" s="249"/>
      <c r="AP90" s="249"/>
      <c r="AQ90" s="249"/>
      <c r="AS90" s="280"/>
      <c r="AT90" s="280"/>
      <c r="AV90" s="280"/>
      <c r="AW90" s="280"/>
      <c r="AY90" s="280"/>
      <c r="AZ90" s="280"/>
      <c r="BB90" s="280"/>
      <c r="BC90" s="280"/>
      <c r="BE90" s="280"/>
      <c r="BF90" s="280"/>
      <c r="BH90" s="280"/>
      <c r="BI90" s="280"/>
      <c r="BK90" s="280"/>
      <c r="BL90" s="280"/>
      <c r="BN90" s="280"/>
      <c r="BO90" s="280"/>
      <c r="BP90" s="278" t="str">
        <f t="shared" si="23"/>
        <v/>
      </c>
      <c r="BQ90" s="280"/>
      <c r="BR90" s="280"/>
      <c r="BT90" s="280"/>
      <c r="BU90" s="280"/>
    </row>
    <row r="91" spans="1:73" s="278" customFormat="1" x14ac:dyDescent="0.25">
      <c r="A91" s="279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78" t="s">
        <v>294</v>
      </c>
      <c r="C91" s="278" t="s">
        <v>1686</v>
      </c>
      <c r="D91" s="249" t="str">
        <f>IF(B91="MATIERE",VLOOKUP($C91,[4]MATIERE!$B$2:$K$601,6,0),IF(B91="MOA",VLOOKUP($C91,[4]ATELIER!$B$2:$K$291,3,0),IF(B91="MOC",VLOOKUP($C91,[4]CHANTIER!$B$2:$K$291,3,0),IF(B91="MP",VLOOKUP($C91,[4]MINIPELLE!$B$2:$K$291,3,0),""))))</f>
        <v>pc</v>
      </c>
      <c r="F91" s="280"/>
      <c r="H91" s="280"/>
      <c r="J91" s="280"/>
      <c r="L91" s="280"/>
      <c r="N91" s="280"/>
      <c r="P91" s="280"/>
      <c r="R91" s="280"/>
      <c r="T91" s="280" t="s">
        <v>1746</v>
      </c>
      <c r="V91" s="280"/>
      <c r="W91" s="249" t="str">
        <f t="shared" si="20"/>
        <v/>
      </c>
      <c r="X91" s="249" t="str">
        <f t="shared" si="24"/>
        <v/>
      </c>
      <c r="Y91" s="249" t="str">
        <f t="shared" si="25"/>
        <v/>
      </c>
      <c r="Z91" s="249" t="str">
        <f t="shared" si="26"/>
        <v/>
      </c>
      <c r="AA91" s="249" t="str">
        <f t="shared" si="27"/>
        <v/>
      </c>
      <c r="AB91" s="249" t="str">
        <f t="shared" si="28"/>
        <v/>
      </c>
      <c r="AC91" s="249" t="str">
        <f t="shared" si="29"/>
        <v/>
      </c>
      <c r="AD91" s="249" t="str">
        <f t="shared" si="30"/>
        <v/>
      </c>
      <c r="AE91" s="249" t="str">
        <f t="shared" si="31"/>
        <v/>
      </c>
      <c r="AF91" s="249" t="str">
        <f t="shared" si="32"/>
        <v/>
      </c>
      <c r="AG91" s="249" t="str">
        <f t="shared" si="33"/>
        <v/>
      </c>
      <c r="AH91" s="249" t="str">
        <f t="shared" si="34"/>
        <v/>
      </c>
      <c r="AI91" s="249" t="str">
        <f t="shared" si="34"/>
        <v/>
      </c>
      <c r="AJ91" s="249" t="str">
        <f t="shared" si="35"/>
        <v/>
      </c>
      <c r="AK91" s="249" t="str">
        <f t="shared" si="36"/>
        <v xml:space="preserve">INSERT INTO SC_SystemeProduits(RefDimension,NomSysteme,typePresta,ligne,formule,cte1,DateModif) values (null,'COLLECTE_PR1','MATIERE',523,'#SPR1900V75BG#',null,now());
</v>
      </c>
      <c r="AL91" s="249" t="str">
        <f t="shared" si="21"/>
        <v/>
      </c>
      <c r="AM91" s="249" t="str">
        <f t="shared" si="22"/>
        <v/>
      </c>
      <c r="AN91" s="249"/>
      <c r="AO91" s="249"/>
      <c r="AP91" s="249"/>
      <c r="AQ91" s="249"/>
      <c r="AS91" s="280"/>
      <c r="AT91" s="280"/>
      <c r="AV91" s="280"/>
      <c r="AW91" s="280"/>
      <c r="AY91" s="280"/>
      <c r="AZ91" s="280"/>
      <c r="BB91" s="280"/>
      <c r="BC91" s="280"/>
      <c r="BE91" s="280"/>
      <c r="BF91" s="280"/>
      <c r="BH91" s="280"/>
      <c r="BI91" s="280"/>
      <c r="BK91" s="280"/>
      <c r="BL91" s="280"/>
      <c r="BN91" s="280"/>
      <c r="BO91" s="280"/>
      <c r="BP91" s="278" t="str">
        <f t="shared" si="23"/>
        <v/>
      </c>
      <c r="BQ91" s="280"/>
      <c r="BR91" s="280"/>
      <c r="BT91" s="280"/>
      <c r="BU91" s="280"/>
    </row>
    <row r="92" spans="1:73" s="278" customFormat="1" x14ac:dyDescent="0.25">
      <c r="A92" s="279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78" t="s">
        <v>294</v>
      </c>
      <c r="C92" s="278" t="s">
        <v>1688</v>
      </c>
      <c r="D92" s="249" t="str">
        <f>IF(B92="MATIERE",VLOOKUP($C92,[4]MATIERE!$B$2:$K$601,6,0),IF(B92="MOA",VLOOKUP($C92,[4]ATELIER!$B$2:$K$291,3,0),IF(B92="MOC",VLOOKUP($C92,[4]CHANTIER!$B$2:$K$291,3,0),IF(B92="MP",VLOOKUP($C92,[4]MINIPELLE!$B$2:$K$291,3,0),""))))</f>
        <v>pc</v>
      </c>
      <c r="F92" s="280"/>
      <c r="H92" s="280"/>
      <c r="J92" s="280"/>
      <c r="L92" s="280"/>
      <c r="N92" s="280"/>
      <c r="P92" s="280"/>
      <c r="R92" s="280"/>
      <c r="T92" s="280" t="s">
        <v>1747</v>
      </c>
      <c r="V92" s="280"/>
      <c r="W92" s="249" t="str">
        <f t="shared" si="20"/>
        <v/>
      </c>
      <c r="X92" s="249" t="str">
        <f t="shared" si="24"/>
        <v/>
      </c>
      <c r="Y92" s="249" t="str">
        <f t="shared" si="25"/>
        <v/>
      </c>
      <c r="Z92" s="249" t="str">
        <f t="shared" si="26"/>
        <v/>
      </c>
      <c r="AA92" s="249" t="str">
        <f t="shared" si="27"/>
        <v/>
      </c>
      <c r="AB92" s="249" t="str">
        <f t="shared" si="28"/>
        <v/>
      </c>
      <c r="AC92" s="249" t="str">
        <f t="shared" si="29"/>
        <v/>
      </c>
      <c r="AD92" s="249" t="str">
        <f t="shared" si="30"/>
        <v/>
      </c>
      <c r="AE92" s="249" t="str">
        <f t="shared" si="31"/>
        <v/>
      </c>
      <c r="AF92" s="249" t="str">
        <f t="shared" si="32"/>
        <v/>
      </c>
      <c r="AG92" s="249" t="str">
        <f t="shared" si="33"/>
        <v/>
      </c>
      <c r="AH92" s="249" t="str">
        <f t="shared" si="34"/>
        <v/>
      </c>
      <c r="AI92" s="249" t="str">
        <f t="shared" si="34"/>
        <v/>
      </c>
      <c r="AJ92" s="249" t="str">
        <f t="shared" si="35"/>
        <v/>
      </c>
      <c r="AK92" s="249" t="str">
        <f t="shared" si="36"/>
        <v xml:space="preserve">INSERT INTO SC_SystemeProduits(RefDimension,NomSysteme,typePresta,ligne,formule,cte1,DateModif) values (null,'COLLECTE_PR1','MATIERE',524,'#SPR900V75BG#',null,now());
</v>
      </c>
      <c r="AL92" s="249" t="str">
        <f t="shared" si="21"/>
        <v/>
      </c>
      <c r="AM92" s="249" t="str">
        <f t="shared" si="22"/>
        <v/>
      </c>
      <c r="AN92" s="249"/>
      <c r="AO92" s="249"/>
      <c r="AP92" s="249"/>
      <c r="AQ92" s="249"/>
      <c r="AS92" s="280"/>
      <c r="AT92" s="280"/>
      <c r="AV92" s="280"/>
      <c r="AW92" s="280"/>
      <c r="AY92" s="280"/>
      <c r="AZ92" s="280"/>
      <c r="BB92" s="280"/>
      <c r="BC92" s="280"/>
      <c r="BE92" s="280"/>
      <c r="BF92" s="280"/>
      <c r="BH92" s="280"/>
      <c r="BI92" s="280"/>
      <c r="BK92" s="280"/>
      <c r="BL92" s="280"/>
      <c r="BN92" s="280"/>
      <c r="BO92" s="280"/>
      <c r="BP92" s="278" t="str">
        <f t="shared" si="23"/>
        <v/>
      </c>
      <c r="BQ92" s="280"/>
      <c r="BR92" s="280"/>
      <c r="BT92" s="280"/>
      <c r="BU92" s="280"/>
    </row>
    <row r="93" spans="1:73" s="278" customFormat="1" x14ac:dyDescent="0.25">
      <c r="A93" s="279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78" t="s">
        <v>294</v>
      </c>
      <c r="C93" s="278" t="s">
        <v>1690</v>
      </c>
      <c r="D93" s="249" t="str">
        <f>IF(B93="MATIERE",VLOOKUP($C93,[4]MATIERE!$B$2:$K$601,6,0),IF(B93="MOA",VLOOKUP($C93,[4]ATELIER!$B$2:$K$291,3,0),IF(B93="MOC",VLOOKUP($C93,[4]CHANTIER!$B$2:$K$291,3,0),IF(B93="MP",VLOOKUP($C93,[4]MINIPELLE!$B$2:$K$291,3,0),""))))</f>
        <v>pc</v>
      </c>
      <c r="F93" s="280"/>
      <c r="H93" s="280"/>
      <c r="J93" s="280"/>
      <c r="L93" s="280"/>
      <c r="N93" s="280"/>
      <c r="P93" s="280"/>
      <c r="R93" s="280"/>
      <c r="T93" s="280" t="s">
        <v>1748</v>
      </c>
      <c r="V93" s="280"/>
      <c r="W93" s="249" t="str">
        <f t="shared" si="20"/>
        <v/>
      </c>
      <c r="X93" s="249" t="str">
        <f t="shared" si="24"/>
        <v/>
      </c>
      <c r="Y93" s="249" t="str">
        <f t="shared" si="25"/>
        <v/>
      </c>
      <c r="Z93" s="249" t="str">
        <f t="shared" si="26"/>
        <v/>
      </c>
      <c r="AA93" s="249" t="str">
        <f t="shared" si="27"/>
        <v/>
      </c>
      <c r="AB93" s="249" t="str">
        <f t="shared" si="28"/>
        <v/>
      </c>
      <c r="AC93" s="249" t="str">
        <f t="shared" si="29"/>
        <v/>
      </c>
      <c r="AD93" s="249" t="str">
        <f t="shared" si="30"/>
        <v/>
      </c>
      <c r="AE93" s="249" t="str">
        <f t="shared" si="31"/>
        <v/>
      </c>
      <c r="AF93" s="249" t="str">
        <f t="shared" si="32"/>
        <v/>
      </c>
      <c r="AG93" s="249" t="str">
        <f t="shared" si="33"/>
        <v/>
      </c>
      <c r="AH93" s="249" t="str">
        <f t="shared" si="34"/>
        <v/>
      </c>
      <c r="AI93" s="249" t="str">
        <f t="shared" si="34"/>
        <v/>
      </c>
      <c r="AJ93" s="249" t="str">
        <f t="shared" si="35"/>
        <v/>
      </c>
      <c r="AK93" s="249" t="str">
        <f t="shared" si="36"/>
        <v xml:space="preserve">INSERT INTO SC_SystemeProduits(RefDimension,NomSysteme,typePresta,ligne,formule,cte1,DateModif) values (null,'COLLECTE_PR1','MATIERE',525,'#SPR1200V75BG#',null,now());
</v>
      </c>
      <c r="AL93" s="249" t="str">
        <f t="shared" si="21"/>
        <v/>
      </c>
      <c r="AM93" s="249" t="str">
        <f t="shared" si="22"/>
        <v/>
      </c>
      <c r="AN93" s="249"/>
      <c r="AO93" s="249"/>
      <c r="AP93" s="249"/>
      <c r="AQ93" s="249"/>
      <c r="AS93" s="280"/>
      <c r="AT93" s="280"/>
      <c r="AV93" s="280"/>
      <c r="AW93" s="280"/>
      <c r="AY93" s="280"/>
      <c r="AZ93" s="280"/>
      <c r="BB93" s="280"/>
      <c r="BC93" s="280"/>
      <c r="BE93" s="280"/>
      <c r="BF93" s="280"/>
      <c r="BH93" s="280"/>
      <c r="BI93" s="280"/>
      <c r="BK93" s="280"/>
      <c r="BL93" s="280"/>
      <c r="BN93" s="280"/>
      <c r="BO93" s="280"/>
      <c r="BP93" s="278" t="str">
        <f t="shared" si="23"/>
        <v/>
      </c>
      <c r="BQ93" s="280"/>
      <c r="BR93" s="280"/>
      <c r="BT93" s="280"/>
      <c r="BU93" s="280"/>
    </row>
    <row r="94" spans="1:73" s="278" customFormat="1" x14ac:dyDescent="0.25">
      <c r="A94" s="279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78" t="s">
        <v>294</v>
      </c>
      <c r="C94" s="278" t="s">
        <v>1692</v>
      </c>
      <c r="D94" s="249" t="str">
        <f>IF(B94="MATIERE",VLOOKUP($C94,[4]MATIERE!$B$2:$K$601,6,0),IF(B94="MOA",VLOOKUP($C94,[4]ATELIER!$B$2:$K$291,3,0),IF(B94="MOC",VLOOKUP($C94,[4]CHANTIER!$B$2:$K$291,3,0),IF(B94="MP",VLOOKUP($C94,[4]MINIPELLE!$B$2:$K$291,3,0),""))))</f>
        <v>pc</v>
      </c>
      <c r="F94" s="280"/>
      <c r="H94" s="280"/>
      <c r="J94" s="280"/>
      <c r="L94" s="280"/>
      <c r="N94" s="280"/>
      <c r="P94" s="280"/>
      <c r="R94" s="280"/>
      <c r="T94" s="280" t="s">
        <v>1749</v>
      </c>
      <c r="V94" s="280"/>
      <c r="W94" s="249" t="str">
        <f t="shared" si="20"/>
        <v/>
      </c>
      <c r="X94" s="249" t="str">
        <f t="shared" si="24"/>
        <v/>
      </c>
      <c r="Y94" s="249" t="str">
        <f t="shared" si="25"/>
        <v/>
      </c>
      <c r="Z94" s="249" t="str">
        <f t="shared" si="26"/>
        <v/>
      </c>
      <c r="AA94" s="249" t="str">
        <f t="shared" si="27"/>
        <v/>
      </c>
      <c r="AB94" s="249" t="str">
        <f t="shared" si="28"/>
        <v/>
      </c>
      <c r="AC94" s="249" t="str">
        <f t="shared" si="29"/>
        <v/>
      </c>
      <c r="AD94" s="249" t="str">
        <f t="shared" si="30"/>
        <v/>
      </c>
      <c r="AE94" s="249" t="str">
        <f t="shared" si="31"/>
        <v/>
      </c>
      <c r="AF94" s="249" t="str">
        <f t="shared" si="32"/>
        <v/>
      </c>
      <c r="AG94" s="249" t="str">
        <f t="shared" si="33"/>
        <v/>
      </c>
      <c r="AH94" s="249" t="str">
        <f t="shared" si="34"/>
        <v/>
      </c>
      <c r="AI94" s="249" t="str">
        <f t="shared" si="34"/>
        <v/>
      </c>
      <c r="AJ94" s="249" t="str">
        <f t="shared" si="35"/>
        <v/>
      </c>
      <c r="AK94" s="249" t="str">
        <f t="shared" si="36"/>
        <v xml:space="preserve">INSERT INTO SC_SystemeProduits(RefDimension,NomSysteme,typePresta,ligne,formule,cte1,DateModif) values (null,'COLLECTE_PR1','MATIERE',526,'#SPR1500V75BG#',null,now());
</v>
      </c>
      <c r="AL94" s="249" t="str">
        <f t="shared" si="21"/>
        <v/>
      </c>
      <c r="AM94" s="249" t="str">
        <f t="shared" si="22"/>
        <v/>
      </c>
      <c r="AN94" s="249"/>
      <c r="AO94" s="249"/>
      <c r="AP94" s="249"/>
      <c r="AQ94" s="249"/>
      <c r="AS94" s="280"/>
      <c r="AT94" s="280"/>
      <c r="AV94" s="280"/>
      <c r="AW94" s="280"/>
      <c r="AY94" s="280"/>
      <c r="AZ94" s="280"/>
      <c r="BB94" s="280"/>
      <c r="BC94" s="280"/>
      <c r="BE94" s="280"/>
      <c r="BF94" s="280"/>
      <c r="BH94" s="280"/>
      <c r="BI94" s="280"/>
      <c r="BK94" s="280"/>
      <c r="BL94" s="280"/>
      <c r="BN94" s="280"/>
      <c r="BO94" s="280"/>
      <c r="BP94" s="278" t="str">
        <f t="shared" si="23"/>
        <v/>
      </c>
      <c r="BQ94" s="280"/>
      <c r="BR94" s="280"/>
      <c r="BT94" s="280"/>
      <c r="BU94" s="280"/>
    </row>
    <row r="95" spans="1:73" s="278" customFormat="1" x14ac:dyDescent="0.25">
      <c r="A95" s="279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78" t="s">
        <v>294</v>
      </c>
      <c r="C95" s="278" t="s">
        <v>1694</v>
      </c>
      <c r="D95" s="249" t="str">
        <f>IF(B95="MATIERE",VLOOKUP($C95,[4]MATIERE!$B$2:$K$601,6,0),IF(B95="MOA",VLOOKUP($C95,[4]ATELIER!$B$2:$K$291,3,0),IF(B95="MOC",VLOOKUP($C95,[4]CHANTIER!$B$2:$K$291,3,0),IF(B95="MP",VLOOKUP($C95,[4]MINIPELLE!$B$2:$K$291,3,0),""))))</f>
        <v>pc</v>
      </c>
      <c r="F95" s="280"/>
      <c r="H95" s="280"/>
      <c r="J95" s="280"/>
      <c r="L95" s="280"/>
      <c r="N95" s="280"/>
      <c r="P95" s="280"/>
      <c r="R95" s="280"/>
      <c r="T95" s="280" t="s">
        <v>1750</v>
      </c>
      <c r="V95" s="280"/>
      <c r="W95" s="249" t="str">
        <f t="shared" si="20"/>
        <v/>
      </c>
      <c r="X95" s="249" t="str">
        <f t="shared" si="24"/>
        <v/>
      </c>
      <c r="Y95" s="249" t="str">
        <f t="shared" si="25"/>
        <v/>
      </c>
      <c r="Z95" s="249" t="str">
        <f t="shared" si="26"/>
        <v/>
      </c>
      <c r="AA95" s="249" t="str">
        <f t="shared" si="27"/>
        <v/>
      </c>
      <c r="AB95" s="249" t="str">
        <f t="shared" si="28"/>
        <v/>
      </c>
      <c r="AC95" s="249" t="str">
        <f t="shared" si="29"/>
        <v/>
      </c>
      <c r="AD95" s="249" t="str">
        <f t="shared" si="30"/>
        <v/>
      </c>
      <c r="AE95" s="249" t="str">
        <f t="shared" si="31"/>
        <v/>
      </c>
      <c r="AF95" s="249" t="str">
        <f t="shared" si="32"/>
        <v/>
      </c>
      <c r="AG95" s="249" t="str">
        <f t="shared" si="33"/>
        <v/>
      </c>
      <c r="AH95" s="249" t="str">
        <f t="shared" si="34"/>
        <v/>
      </c>
      <c r="AI95" s="249" t="str">
        <f t="shared" si="34"/>
        <v/>
      </c>
      <c r="AJ95" s="249" t="str">
        <f t="shared" si="35"/>
        <v/>
      </c>
      <c r="AK95" s="249" t="str">
        <f t="shared" si="36"/>
        <v xml:space="preserve">INSERT INTO SC_SystemeProduits(RefDimension,NomSysteme,typePresta,ligne,formule,cte1,DateModif) values (null,'COLLECTE_PR1','MATIERE',527,'#SPR900V100#',null,now());
</v>
      </c>
      <c r="AL95" s="249" t="str">
        <f t="shared" si="21"/>
        <v/>
      </c>
      <c r="AM95" s="249" t="str">
        <f t="shared" si="22"/>
        <v/>
      </c>
      <c r="AN95" s="249"/>
      <c r="AO95" s="249"/>
      <c r="AP95" s="249"/>
      <c r="AQ95" s="249"/>
      <c r="AS95" s="280"/>
      <c r="AT95" s="280"/>
      <c r="AV95" s="280"/>
      <c r="AW95" s="280"/>
      <c r="AY95" s="280"/>
      <c r="AZ95" s="280"/>
      <c r="BB95" s="280"/>
      <c r="BC95" s="280"/>
      <c r="BE95" s="280"/>
      <c r="BF95" s="280"/>
      <c r="BH95" s="280"/>
      <c r="BI95" s="280"/>
      <c r="BK95" s="280"/>
      <c r="BL95" s="280"/>
      <c r="BN95" s="280"/>
      <c r="BO95" s="280"/>
      <c r="BP95" s="278" t="str">
        <f t="shared" si="23"/>
        <v/>
      </c>
      <c r="BQ95" s="280"/>
      <c r="BR95" s="280"/>
      <c r="BT95" s="280"/>
      <c r="BU95" s="280"/>
    </row>
    <row r="96" spans="1:73" s="278" customFormat="1" x14ac:dyDescent="0.25">
      <c r="A96" s="279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78" t="s">
        <v>294</v>
      </c>
      <c r="C96" s="278" t="s">
        <v>1696</v>
      </c>
      <c r="D96" s="249" t="str">
        <f>IF(B96="MATIERE",VLOOKUP($C96,[4]MATIERE!$B$2:$K$601,6,0),IF(B96="MOA",VLOOKUP($C96,[4]ATELIER!$B$2:$K$291,3,0),IF(B96="MOC",VLOOKUP($C96,[4]CHANTIER!$B$2:$K$291,3,0),IF(B96="MP",VLOOKUP($C96,[4]MINIPELLE!$B$2:$K$291,3,0),""))))</f>
        <v>pc</v>
      </c>
      <c r="F96" s="280"/>
      <c r="H96" s="280"/>
      <c r="J96" s="280"/>
      <c r="L96" s="280"/>
      <c r="N96" s="280"/>
      <c r="P96" s="280"/>
      <c r="R96" s="280"/>
      <c r="T96" s="280" t="s">
        <v>1751</v>
      </c>
      <c r="V96" s="280"/>
      <c r="W96" s="249" t="str">
        <f t="shared" si="20"/>
        <v/>
      </c>
      <c r="X96" s="249" t="str">
        <f t="shared" si="24"/>
        <v/>
      </c>
      <c r="Y96" s="249" t="str">
        <f t="shared" si="25"/>
        <v/>
      </c>
      <c r="Z96" s="249" t="str">
        <f t="shared" si="26"/>
        <v/>
      </c>
      <c r="AA96" s="249" t="str">
        <f t="shared" si="27"/>
        <v/>
      </c>
      <c r="AB96" s="249" t="str">
        <f t="shared" si="28"/>
        <v/>
      </c>
      <c r="AC96" s="249" t="str">
        <f t="shared" si="29"/>
        <v/>
      </c>
      <c r="AD96" s="249" t="str">
        <f t="shared" si="30"/>
        <v/>
      </c>
      <c r="AE96" s="249" t="str">
        <f t="shared" si="31"/>
        <v/>
      </c>
      <c r="AF96" s="249" t="str">
        <f t="shared" si="32"/>
        <v/>
      </c>
      <c r="AG96" s="249" t="str">
        <f t="shared" si="33"/>
        <v/>
      </c>
      <c r="AH96" s="249" t="str">
        <f t="shared" si="34"/>
        <v/>
      </c>
      <c r="AI96" s="249" t="str">
        <f t="shared" si="34"/>
        <v/>
      </c>
      <c r="AJ96" s="249" t="str">
        <f t="shared" si="35"/>
        <v/>
      </c>
      <c r="AK96" s="249" t="str">
        <f t="shared" si="36"/>
        <v xml:space="preserve">INSERT INTO SC_SystemeProduits(RefDimension,NomSysteme,typePresta,ligne,formule,cte1,DateModif) values (null,'COLLECTE_PR1','MATIERE',528,'#SPR1200V100#',null,now());
</v>
      </c>
      <c r="AL96" s="249" t="str">
        <f t="shared" si="21"/>
        <v/>
      </c>
      <c r="AM96" s="249" t="str">
        <f t="shared" si="22"/>
        <v/>
      </c>
      <c r="AN96" s="249"/>
      <c r="AO96" s="249"/>
      <c r="AP96" s="249"/>
      <c r="AQ96" s="249"/>
      <c r="AS96" s="280"/>
      <c r="AT96" s="280"/>
      <c r="AV96" s="280"/>
      <c r="AW96" s="280"/>
      <c r="AY96" s="280"/>
      <c r="AZ96" s="280"/>
      <c r="BB96" s="280"/>
      <c r="BC96" s="280"/>
      <c r="BE96" s="280"/>
      <c r="BF96" s="280"/>
      <c r="BH96" s="280"/>
      <c r="BI96" s="280"/>
      <c r="BK96" s="280"/>
      <c r="BL96" s="280"/>
      <c r="BN96" s="280"/>
      <c r="BO96" s="280"/>
      <c r="BP96" s="278" t="str">
        <f t="shared" si="23"/>
        <v/>
      </c>
      <c r="BQ96" s="280"/>
      <c r="BR96" s="280"/>
      <c r="BT96" s="280"/>
      <c r="BU96" s="280"/>
    </row>
    <row r="97" spans="1:73" s="278" customFormat="1" x14ac:dyDescent="0.25">
      <c r="A97" s="279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78" t="s">
        <v>294</v>
      </c>
      <c r="C97" s="278" t="s">
        <v>1698</v>
      </c>
      <c r="D97" s="249" t="str">
        <f>IF(B97="MATIERE",VLOOKUP($C97,[4]MATIERE!$B$2:$K$601,6,0),IF(B97="MOA",VLOOKUP($C97,[4]ATELIER!$B$2:$K$291,3,0),IF(B97="MOC",VLOOKUP($C97,[4]CHANTIER!$B$2:$K$291,3,0),IF(B97="MP",VLOOKUP($C97,[4]MINIPELLE!$B$2:$K$291,3,0),""))))</f>
        <v>pc</v>
      </c>
      <c r="F97" s="280"/>
      <c r="H97" s="280"/>
      <c r="J97" s="280"/>
      <c r="L97" s="280"/>
      <c r="N97" s="280"/>
      <c r="P97" s="280"/>
      <c r="R97" s="280"/>
      <c r="T97" s="280" t="s">
        <v>1752</v>
      </c>
      <c r="V97" s="280"/>
      <c r="W97" s="249" t="str">
        <f t="shared" si="20"/>
        <v/>
      </c>
      <c r="X97" s="249" t="str">
        <f t="shared" si="24"/>
        <v/>
      </c>
      <c r="Y97" s="249" t="str">
        <f t="shared" si="25"/>
        <v/>
      </c>
      <c r="Z97" s="249" t="str">
        <f t="shared" si="26"/>
        <v/>
      </c>
      <c r="AA97" s="249" t="str">
        <f t="shared" si="27"/>
        <v/>
      </c>
      <c r="AB97" s="249" t="str">
        <f t="shared" si="28"/>
        <v/>
      </c>
      <c r="AC97" s="249" t="str">
        <f t="shared" si="29"/>
        <v/>
      </c>
      <c r="AD97" s="249" t="str">
        <f t="shared" si="30"/>
        <v/>
      </c>
      <c r="AE97" s="249" t="str">
        <f t="shared" si="31"/>
        <v/>
      </c>
      <c r="AF97" s="249" t="str">
        <f t="shared" si="32"/>
        <v/>
      </c>
      <c r="AG97" s="249" t="str">
        <f t="shared" si="33"/>
        <v/>
      </c>
      <c r="AH97" s="249" t="str">
        <f t="shared" si="34"/>
        <v/>
      </c>
      <c r="AI97" s="249" t="str">
        <f t="shared" si="34"/>
        <v/>
      </c>
      <c r="AJ97" s="249" t="str">
        <f t="shared" si="35"/>
        <v/>
      </c>
      <c r="AK97" s="249" t="str">
        <f t="shared" si="36"/>
        <v xml:space="preserve">INSERT INTO SC_SystemeProduits(RefDimension,NomSysteme,typePresta,ligne,formule,cte1,DateModif) values (null,'COLLECTE_PR1','MATIERE',529,'#SPR1500V100#',null,now());
</v>
      </c>
      <c r="AL97" s="249" t="str">
        <f t="shared" si="21"/>
        <v/>
      </c>
      <c r="AM97" s="249" t="str">
        <f t="shared" si="22"/>
        <v/>
      </c>
      <c r="AN97" s="249"/>
      <c r="AO97" s="249"/>
      <c r="AP97" s="249"/>
      <c r="AQ97" s="249"/>
      <c r="AS97" s="280"/>
      <c r="AT97" s="280"/>
      <c r="AV97" s="280"/>
      <c r="AW97" s="280"/>
      <c r="AY97" s="280"/>
      <c r="AZ97" s="280"/>
      <c r="BB97" s="280"/>
      <c r="BC97" s="280"/>
      <c r="BE97" s="280"/>
      <c r="BF97" s="280"/>
      <c r="BH97" s="280"/>
      <c r="BI97" s="280"/>
      <c r="BK97" s="280"/>
      <c r="BL97" s="280"/>
      <c r="BN97" s="280"/>
      <c r="BO97" s="280"/>
      <c r="BP97" s="278" t="str">
        <f t="shared" si="23"/>
        <v/>
      </c>
      <c r="BQ97" s="280"/>
      <c r="BR97" s="280"/>
      <c r="BT97" s="280"/>
      <c r="BU97" s="280"/>
    </row>
    <row r="98" spans="1:73" s="278" customFormat="1" x14ac:dyDescent="0.25">
      <c r="A98" s="279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78" t="s">
        <v>294</v>
      </c>
      <c r="C98" s="278" t="s">
        <v>1700</v>
      </c>
      <c r="D98" s="249" t="str">
        <f>IF(B98="MATIERE",VLOOKUP($C98,[4]MATIERE!$B$2:$K$601,6,0),IF(B98="MOA",VLOOKUP($C98,[4]ATELIER!$B$2:$K$291,3,0),IF(B98="MOC",VLOOKUP($C98,[4]CHANTIER!$B$2:$K$291,3,0),IF(B98="MP",VLOOKUP($C98,[4]MINIPELLE!$B$2:$K$291,3,0),""))))</f>
        <v>pc</v>
      </c>
      <c r="F98" s="280"/>
      <c r="H98" s="280"/>
      <c r="J98" s="280"/>
      <c r="L98" s="280"/>
      <c r="N98" s="280"/>
      <c r="P98" s="280"/>
      <c r="R98" s="280"/>
      <c r="T98" s="280" t="s">
        <v>1753</v>
      </c>
      <c r="V98" s="280"/>
      <c r="W98" s="249" t="str">
        <f t="shared" si="20"/>
        <v/>
      </c>
      <c r="X98" s="249" t="str">
        <f t="shared" si="24"/>
        <v/>
      </c>
      <c r="Y98" s="249" t="str">
        <f t="shared" si="25"/>
        <v/>
      </c>
      <c r="Z98" s="249" t="str">
        <f t="shared" si="26"/>
        <v/>
      </c>
      <c r="AA98" s="249" t="str">
        <f t="shared" si="27"/>
        <v/>
      </c>
      <c r="AB98" s="249" t="str">
        <f t="shared" si="28"/>
        <v/>
      </c>
      <c r="AC98" s="249" t="str">
        <f t="shared" si="29"/>
        <v/>
      </c>
      <c r="AD98" s="249" t="str">
        <f t="shared" si="30"/>
        <v/>
      </c>
      <c r="AE98" s="249" t="str">
        <f t="shared" si="31"/>
        <v/>
      </c>
      <c r="AF98" s="249" t="str">
        <f t="shared" si="32"/>
        <v/>
      </c>
      <c r="AG98" s="249" t="str">
        <f t="shared" si="33"/>
        <v/>
      </c>
      <c r="AH98" s="249" t="str">
        <f t="shared" si="34"/>
        <v/>
      </c>
      <c r="AI98" s="249" t="str">
        <f t="shared" si="34"/>
        <v/>
      </c>
      <c r="AJ98" s="249" t="str">
        <f t="shared" si="35"/>
        <v/>
      </c>
      <c r="AK98" s="249" t="str">
        <f t="shared" si="36"/>
        <v xml:space="preserve">INSERT INTO SC_SystemeProduits(RefDimension,NomSysteme,typePresta,ligne,formule,cte1,DateModif) values (null,'COLLECTE_PR1','MATIERE',530,'#SPR1900V100BG#',null,now());
</v>
      </c>
      <c r="AL98" s="249" t="str">
        <f t="shared" si="21"/>
        <v/>
      </c>
      <c r="AM98" s="249" t="str">
        <f t="shared" si="22"/>
        <v/>
      </c>
      <c r="AN98" s="249"/>
      <c r="AO98" s="249"/>
      <c r="AP98" s="249"/>
      <c r="AQ98" s="249"/>
      <c r="AS98" s="280"/>
      <c r="AT98" s="280"/>
      <c r="AV98" s="280"/>
      <c r="AW98" s="280"/>
      <c r="AY98" s="280"/>
      <c r="AZ98" s="280"/>
      <c r="BB98" s="280"/>
      <c r="BC98" s="280"/>
      <c r="BE98" s="280"/>
      <c r="BF98" s="280"/>
      <c r="BH98" s="280"/>
      <c r="BI98" s="280"/>
      <c r="BK98" s="280"/>
      <c r="BL98" s="280"/>
      <c r="BN98" s="280"/>
      <c r="BO98" s="280"/>
      <c r="BP98" s="278" t="str">
        <f t="shared" si="23"/>
        <v/>
      </c>
      <c r="BQ98" s="280"/>
      <c r="BR98" s="280"/>
      <c r="BT98" s="280"/>
      <c r="BU98" s="280"/>
    </row>
    <row r="99" spans="1:73" s="278" customFormat="1" x14ac:dyDescent="0.25">
      <c r="A99" s="279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78" t="s">
        <v>294</v>
      </c>
      <c r="C99" s="278" t="s">
        <v>1702</v>
      </c>
      <c r="D99" s="249" t="str">
        <f>IF(B99="MATIERE",VLOOKUP($C99,[4]MATIERE!$B$2:$K$601,6,0),IF(B99="MOA",VLOOKUP($C99,[4]ATELIER!$B$2:$K$291,3,0),IF(B99="MOC",VLOOKUP($C99,[4]CHANTIER!$B$2:$K$291,3,0),IF(B99="MP",VLOOKUP($C99,[4]MINIPELLE!$B$2:$K$291,3,0),""))))</f>
        <v>pc</v>
      </c>
      <c r="F99" s="280"/>
      <c r="H99" s="280"/>
      <c r="J99" s="280"/>
      <c r="L99" s="280"/>
      <c r="N99" s="280"/>
      <c r="P99" s="280"/>
      <c r="R99" s="280"/>
      <c r="T99" s="280" t="s">
        <v>1754</v>
      </c>
      <c r="V99" s="280"/>
      <c r="W99" s="249" t="str">
        <f t="shared" si="20"/>
        <v/>
      </c>
      <c r="X99" s="249" t="str">
        <f t="shared" si="24"/>
        <v/>
      </c>
      <c r="Y99" s="249" t="str">
        <f t="shared" si="25"/>
        <v/>
      </c>
      <c r="Z99" s="249" t="str">
        <f t="shared" si="26"/>
        <v/>
      </c>
      <c r="AA99" s="249" t="str">
        <f t="shared" si="27"/>
        <v/>
      </c>
      <c r="AB99" s="249" t="str">
        <f t="shared" si="28"/>
        <v/>
      </c>
      <c r="AC99" s="249" t="str">
        <f t="shared" si="29"/>
        <v/>
      </c>
      <c r="AD99" s="249" t="str">
        <f t="shared" si="30"/>
        <v/>
      </c>
      <c r="AE99" s="249" t="str">
        <f t="shared" si="31"/>
        <v/>
      </c>
      <c r="AF99" s="249" t="str">
        <f t="shared" si="32"/>
        <v/>
      </c>
      <c r="AG99" s="249" t="str">
        <f t="shared" si="33"/>
        <v/>
      </c>
      <c r="AH99" s="249" t="str">
        <f t="shared" si="34"/>
        <v/>
      </c>
      <c r="AI99" s="249" t="str">
        <f t="shared" si="34"/>
        <v/>
      </c>
      <c r="AJ99" s="249" t="str">
        <f t="shared" si="35"/>
        <v/>
      </c>
      <c r="AK99" s="249" t="str">
        <f t="shared" si="36"/>
        <v xml:space="preserve">INSERT INTO SC_SystemeProduits(RefDimension,NomSysteme,typePresta,ligne,formule,cte1,DateModif) values (null,'COLLECTE_PR1','MATIERE',531,'#SPR900V100BG#',null,now());
</v>
      </c>
      <c r="AL99" s="249" t="str">
        <f t="shared" si="21"/>
        <v/>
      </c>
      <c r="AM99" s="249" t="str">
        <f t="shared" si="22"/>
        <v/>
      </c>
      <c r="AN99" s="249"/>
      <c r="AO99" s="249"/>
      <c r="AP99" s="249"/>
      <c r="AQ99" s="249"/>
      <c r="AS99" s="280"/>
      <c r="AT99" s="280"/>
      <c r="AV99" s="280"/>
      <c r="AW99" s="280"/>
      <c r="AY99" s="280"/>
      <c r="AZ99" s="280"/>
      <c r="BB99" s="280"/>
      <c r="BC99" s="280"/>
      <c r="BE99" s="280"/>
      <c r="BF99" s="280"/>
      <c r="BH99" s="280"/>
      <c r="BI99" s="280"/>
      <c r="BK99" s="280"/>
      <c r="BL99" s="280"/>
      <c r="BN99" s="280"/>
      <c r="BO99" s="280"/>
      <c r="BP99" s="278" t="str">
        <f t="shared" si="23"/>
        <v/>
      </c>
      <c r="BQ99" s="280"/>
      <c r="BR99" s="280"/>
      <c r="BT99" s="280"/>
      <c r="BU99" s="280"/>
    </row>
    <row r="100" spans="1:73" s="278" customFormat="1" x14ac:dyDescent="0.25">
      <c r="A100" s="279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78" t="s">
        <v>294</v>
      </c>
      <c r="C100" s="278" t="s">
        <v>1704</v>
      </c>
      <c r="D100" s="249" t="str">
        <f>IF(B100="MATIERE",VLOOKUP($C100,[4]MATIERE!$B$2:$K$601,6,0),IF(B100="MOA",VLOOKUP($C100,[4]ATELIER!$B$2:$K$291,3,0),IF(B100="MOC",VLOOKUP($C100,[4]CHANTIER!$B$2:$K$291,3,0),IF(B100="MP",VLOOKUP($C100,[4]MINIPELLE!$B$2:$K$291,3,0),""))))</f>
        <v>pc</v>
      </c>
      <c r="F100" s="280"/>
      <c r="H100" s="280"/>
      <c r="J100" s="280"/>
      <c r="L100" s="280"/>
      <c r="N100" s="280"/>
      <c r="P100" s="280"/>
      <c r="R100" s="280"/>
      <c r="T100" s="280" t="s">
        <v>1755</v>
      </c>
      <c r="V100" s="280"/>
      <c r="W100" s="249" t="str">
        <f t="shared" si="20"/>
        <v/>
      </c>
      <c r="X100" s="249" t="str">
        <f t="shared" si="24"/>
        <v/>
      </c>
      <c r="Y100" s="249" t="str">
        <f t="shared" si="25"/>
        <v/>
      </c>
      <c r="Z100" s="249" t="str">
        <f t="shared" si="26"/>
        <v/>
      </c>
      <c r="AA100" s="249" t="str">
        <f t="shared" si="27"/>
        <v/>
      </c>
      <c r="AB100" s="249" t="str">
        <f t="shared" si="28"/>
        <v/>
      </c>
      <c r="AC100" s="249" t="str">
        <f t="shared" si="29"/>
        <v/>
      </c>
      <c r="AD100" s="249" t="str">
        <f t="shared" si="30"/>
        <v/>
      </c>
      <c r="AE100" s="249" t="str">
        <f t="shared" si="31"/>
        <v/>
      </c>
      <c r="AF100" s="249" t="str">
        <f t="shared" si="32"/>
        <v/>
      </c>
      <c r="AG100" s="249" t="str">
        <f t="shared" si="33"/>
        <v/>
      </c>
      <c r="AH100" s="249" t="str">
        <f t="shared" si="34"/>
        <v/>
      </c>
      <c r="AI100" s="249" t="str">
        <f t="shared" si="34"/>
        <v/>
      </c>
      <c r="AJ100" s="249" t="str">
        <f t="shared" si="35"/>
        <v/>
      </c>
      <c r="AK100" s="249" t="str">
        <f t="shared" si="36"/>
        <v xml:space="preserve">INSERT INTO SC_SystemeProduits(RefDimension,NomSysteme,typePresta,ligne,formule,cte1,DateModif) values (null,'COLLECTE_PR1','MATIERE',532,'#SPR1200V100BG#',null,now());
</v>
      </c>
      <c r="AL100" s="249" t="str">
        <f t="shared" si="21"/>
        <v/>
      </c>
      <c r="AM100" s="249" t="str">
        <f t="shared" si="22"/>
        <v/>
      </c>
      <c r="AN100" s="249"/>
      <c r="AO100" s="249"/>
      <c r="AP100" s="249"/>
      <c r="AQ100" s="249"/>
      <c r="AS100" s="280"/>
      <c r="AT100" s="280"/>
      <c r="AV100" s="280"/>
      <c r="AW100" s="280"/>
      <c r="AY100" s="280"/>
      <c r="AZ100" s="280"/>
      <c r="BB100" s="280"/>
      <c r="BC100" s="280"/>
      <c r="BE100" s="280"/>
      <c r="BF100" s="280"/>
      <c r="BH100" s="280"/>
      <c r="BI100" s="280"/>
      <c r="BK100" s="280"/>
      <c r="BL100" s="280"/>
      <c r="BN100" s="280"/>
      <c r="BO100" s="280"/>
      <c r="BP100" s="278" t="str">
        <f t="shared" si="23"/>
        <v/>
      </c>
      <c r="BQ100" s="280"/>
      <c r="BR100" s="280"/>
      <c r="BT100" s="280"/>
      <c r="BU100" s="280"/>
    </row>
    <row r="101" spans="1:73" s="278" customFormat="1" x14ac:dyDescent="0.25">
      <c r="A101" s="279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78" t="s">
        <v>294</v>
      </c>
      <c r="C101" s="278" t="s">
        <v>1706</v>
      </c>
      <c r="D101" s="249" t="str">
        <f>IF(B101="MATIERE",VLOOKUP($C101,[4]MATIERE!$B$2:$K$601,6,0),IF(B101="MOA",VLOOKUP($C101,[4]ATELIER!$B$2:$K$291,3,0),IF(B101="MOC",VLOOKUP($C101,[4]CHANTIER!$B$2:$K$291,3,0),IF(B101="MP",VLOOKUP($C101,[4]MINIPELLE!$B$2:$K$291,3,0),""))))</f>
        <v>pc</v>
      </c>
      <c r="F101" s="280"/>
      <c r="H101" s="280"/>
      <c r="J101" s="280"/>
      <c r="L101" s="280"/>
      <c r="N101" s="280"/>
      <c r="P101" s="280"/>
      <c r="R101" s="280"/>
      <c r="T101" s="280" t="s">
        <v>1756</v>
      </c>
      <c r="V101" s="280"/>
      <c r="W101" s="249" t="str">
        <f t="shared" si="20"/>
        <v/>
      </c>
      <c r="X101" s="249" t="str">
        <f t="shared" si="24"/>
        <v/>
      </c>
      <c r="Y101" s="249" t="str">
        <f t="shared" si="25"/>
        <v/>
      </c>
      <c r="Z101" s="249" t="str">
        <f t="shared" si="26"/>
        <v/>
      </c>
      <c r="AA101" s="249" t="str">
        <f t="shared" si="27"/>
        <v/>
      </c>
      <c r="AB101" s="249" t="str">
        <f t="shared" si="28"/>
        <v/>
      </c>
      <c r="AC101" s="249" t="str">
        <f t="shared" si="29"/>
        <v/>
      </c>
      <c r="AD101" s="249" t="str">
        <f t="shared" si="30"/>
        <v/>
      </c>
      <c r="AE101" s="249" t="str">
        <f t="shared" si="31"/>
        <v/>
      </c>
      <c r="AF101" s="249" t="str">
        <f t="shared" si="32"/>
        <v/>
      </c>
      <c r="AG101" s="249" t="str">
        <f t="shared" si="33"/>
        <v/>
      </c>
      <c r="AH101" s="249" t="str">
        <f t="shared" si="34"/>
        <v/>
      </c>
      <c r="AI101" s="249" t="str">
        <f t="shared" si="34"/>
        <v/>
      </c>
      <c r="AJ101" s="249" t="str">
        <f t="shared" si="35"/>
        <v/>
      </c>
      <c r="AK101" s="249" t="str">
        <f t="shared" si="36"/>
        <v xml:space="preserve">INSERT INTO SC_SystemeProduits(RefDimension,NomSysteme,typePresta,ligne,formule,cte1,DateModif) values (null,'COLLECTE_PR1','MATIERE',533,'#SPR1500V100BG#',null,now());
</v>
      </c>
      <c r="AL101" s="249" t="str">
        <f t="shared" si="21"/>
        <v/>
      </c>
      <c r="AM101" s="249" t="str">
        <f t="shared" si="22"/>
        <v/>
      </c>
      <c r="AN101" s="249"/>
      <c r="AO101" s="249"/>
      <c r="AP101" s="249"/>
      <c r="AQ101" s="249"/>
      <c r="AS101" s="280"/>
      <c r="AT101" s="280"/>
      <c r="AV101" s="280"/>
      <c r="AW101" s="280"/>
      <c r="AY101" s="280"/>
      <c r="AZ101" s="280"/>
      <c r="BB101" s="280"/>
      <c r="BC101" s="280"/>
      <c r="BE101" s="280"/>
      <c r="BF101" s="280"/>
      <c r="BH101" s="280"/>
      <c r="BI101" s="280"/>
      <c r="BK101" s="280"/>
      <c r="BL101" s="280"/>
      <c r="BN101" s="280"/>
      <c r="BO101" s="280"/>
      <c r="BP101" s="278" t="str">
        <f t="shared" si="23"/>
        <v/>
      </c>
      <c r="BQ101" s="280"/>
      <c r="BR101" s="280"/>
      <c r="BT101" s="280"/>
      <c r="BU101" s="280"/>
    </row>
    <row r="102" spans="1:73" s="278" customFormat="1" x14ac:dyDescent="0.25">
      <c r="A102" s="279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78" t="s">
        <v>294</v>
      </c>
      <c r="C102" s="278" t="s">
        <v>1708</v>
      </c>
      <c r="D102" s="249" t="str">
        <f>IF(B102="MATIERE",VLOOKUP($C102,[4]MATIERE!$B$2:$K$601,6,0),IF(B102="MOA",VLOOKUP($C102,[4]ATELIER!$B$2:$K$291,3,0),IF(B102="MOC",VLOOKUP($C102,[4]CHANTIER!$B$2:$K$291,3,0),IF(B102="MP",VLOOKUP($C102,[4]MINIPELLE!$B$2:$K$291,3,0),""))))</f>
        <v>pc</v>
      </c>
      <c r="F102" s="280"/>
      <c r="H102" s="280"/>
      <c r="J102" s="280"/>
      <c r="L102" s="280"/>
      <c r="N102" s="280"/>
      <c r="P102" s="280"/>
      <c r="R102" s="280"/>
      <c r="T102" s="280" t="s">
        <v>1757</v>
      </c>
      <c r="V102" s="280"/>
      <c r="W102" s="249" t="str">
        <f t="shared" si="20"/>
        <v/>
      </c>
      <c r="X102" s="249" t="str">
        <f t="shared" si="24"/>
        <v/>
      </c>
      <c r="Y102" s="249" t="str">
        <f t="shared" si="25"/>
        <v/>
      </c>
      <c r="Z102" s="249" t="str">
        <f t="shared" si="26"/>
        <v/>
      </c>
      <c r="AA102" s="249" t="str">
        <f t="shared" si="27"/>
        <v/>
      </c>
      <c r="AB102" s="249" t="str">
        <f t="shared" si="28"/>
        <v/>
      </c>
      <c r="AC102" s="249" t="str">
        <f t="shared" si="29"/>
        <v/>
      </c>
      <c r="AD102" s="249" t="str">
        <f t="shared" si="30"/>
        <v/>
      </c>
      <c r="AE102" s="249" t="str">
        <f t="shared" si="31"/>
        <v/>
      </c>
      <c r="AF102" s="249" t="str">
        <f t="shared" si="32"/>
        <v/>
      </c>
      <c r="AG102" s="249" t="str">
        <f t="shared" si="33"/>
        <v/>
      </c>
      <c r="AH102" s="249" t="str">
        <f t="shared" si="34"/>
        <v/>
      </c>
      <c r="AI102" s="249" t="str">
        <f t="shared" si="34"/>
        <v/>
      </c>
      <c r="AJ102" s="249" t="str">
        <f t="shared" si="35"/>
        <v/>
      </c>
      <c r="AK102" s="249" t="str">
        <f t="shared" si="36"/>
        <v xml:space="preserve">INSERT INTO SC_SystemeProduits(RefDimension,NomSysteme,typePresta,ligne,formule,cte1,DateModif) values (null,'COLLECTE_PR1','MATIERE',534,'#SPR900V150#',null,now());
</v>
      </c>
      <c r="AL102" s="249" t="str">
        <f t="shared" si="21"/>
        <v/>
      </c>
      <c r="AM102" s="249" t="str">
        <f t="shared" si="22"/>
        <v/>
      </c>
      <c r="AN102" s="249"/>
      <c r="AO102" s="249"/>
      <c r="AP102" s="249"/>
      <c r="AQ102" s="249"/>
      <c r="AS102" s="280"/>
      <c r="AT102" s="280"/>
      <c r="AV102" s="280"/>
      <c r="AW102" s="280"/>
      <c r="AY102" s="280"/>
      <c r="AZ102" s="280"/>
      <c r="BB102" s="280"/>
      <c r="BC102" s="280"/>
      <c r="BE102" s="280"/>
      <c r="BF102" s="280"/>
      <c r="BH102" s="280"/>
      <c r="BI102" s="280"/>
      <c r="BK102" s="280"/>
      <c r="BL102" s="280"/>
      <c r="BN102" s="280"/>
      <c r="BO102" s="280"/>
      <c r="BP102" s="278" t="str">
        <f t="shared" si="23"/>
        <v/>
      </c>
      <c r="BQ102" s="280"/>
      <c r="BR102" s="280"/>
      <c r="BT102" s="280"/>
      <c r="BU102" s="280"/>
    </row>
    <row r="103" spans="1:73" s="278" customFormat="1" x14ac:dyDescent="0.25">
      <c r="A103" s="279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78" t="s">
        <v>294</v>
      </c>
      <c r="C103" s="278" t="s">
        <v>1710</v>
      </c>
      <c r="D103" s="249" t="str">
        <f>IF(B103="MATIERE",VLOOKUP($C103,[4]MATIERE!$B$2:$K$601,6,0),IF(B103="MOA",VLOOKUP($C103,[4]ATELIER!$B$2:$K$291,3,0),IF(B103="MOC",VLOOKUP($C103,[4]CHANTIER!$B$2:$K$291,3,0),IF(B103="MP",VLOOKUP($C103,[4]MINIPELLE!$B$2:$K$291,3,0),""))))</f>
        <v>pc</v>
      </c>
      <c r="F103" s="280"/>
      <c r="H103" s="280"/>
      <c r="J103" s="280"/>
      <c r="L103" s="280"/>
      <c r="N103" s="280"/>
      <c r="P103" s="280"/>
      <c r="R103" s="280"/>
      <c r="T103" s="280" t="s">
        <v>1758</v>
      </c>
      <c r="V103" s="280"/>
      <c r="W103" s="249" t="str">
        <f t="shared" si="20"/>
        <v/>
      </c>
      <c r="X103" s="249" t="str">
        <f t="shared" si="24"/>
        <v/>
      </c>
      <c r="Y103" s="249" t="str">
        <f t="shared" si="25"/>
        <v/>
      </c>
      <c r="Z103" s="249" t="str">
        <f t="shared" si="26"/>
        <v/>
      </c>
      <c r="AA103" s="249" t="str">
        <f t="shared" si="27"/>
        <v/>
      </c>
      <c r="AB103" s="249" t="str">
        <f t="shared" si="28"/>
        <v/>
      </c>
      <c r="AC103" s="249" t="str">
        <f t="shared" si="29"/>
        <v/>
      </c>
      <c r="AD103" s="249" t="str">
        <f t="shared" si="30"/>
        <v/>
      </c>
      <c r="AE103" s="249" t="str">
        <f t="shared" si="31"/>
        <v/>
      </c>
      <c r="AF103" s="249" t="str">
        <f t="shared" si="32"/>
        <v/>
      </c>
      <c r="AG103" s="249" t="str">
        <f t="shared" si="33"/>
        <v/>
      </c>
      <c r="AH103" s="249" t="str">
        <f t="shared" si="34"/>
        <v/>
      </c>
      <c r="AI103" s="249" t="str">
        <f t="shared" si="34"/>
        <v/>
      </c>
      <c r="AJ103" s="249" t="str">
        <f t="shared" si="35"/>
        <v/>
      </c>
      <c r="AK103" s="249" t="str">
        <f t="shared" si="36"/>
        <v xml:space="preserve">INSERT INTO SC_SystemeProduits(RefDimension,NomSysteme,typePresta,ligne,formule,cte1,DateModif) values (null,'COLLECTE_PR1','MATIERE',535,'#SPR1200V150#',null,now());
</v>
      </c>
      <c r="AL103" s="249" t="str">
        <f t="shared" si="21"/>
        <v/>
      </c>
      <c r="AM103" s="249" t="str">
        <f t="shared" si="22"/>
        <v/>
      </c>
      <c r="AN103" s="249"/>
      <c r="AO103" s="249"/>
      <c r="AP103" s="249"/>
      <c r="AQ103" s="249"/>
      <c r="AS103" s="280"/>
      <c r="AT103" s="280"/>
      <c r="AV103" s="280"/>
      <c r="AW103" s="280"/>
      <c r="AY103" s="280"/>
      <c r="AZ103" s="280"/>
      <c r="BB103" s="280"/>
      <c r="BC103" s="280"/>
      <c r="BE103" s="280"/>
      <c r="BF103" s="280"/>
      <c r="BH103" s="280"/>
      <c r="BI103" s="280"/>
      <c r="BK103" s="280"/>
      <c r="BL103" s="280"/>
      <c r="BN103" s="280"/>
      <c r="BO103" s="280"/>
      <c r="BP103" s="278" t="str">
        <f t="shared" si="23"/>
        <v/>
      </c>
      <c r="BQ103" s="280"/>
      <c r="BR103" s="280"/>
      <c r="BT103" s="280"/>
      <c r="BU103" s="280"/>
    </row>
    <row r="104" spans="1:73" s="278" customFormat="1" x14ac:dyDescent="0.25">
      <c r="A104" s="279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78" t="s">
        <v>294</v>
      </c>
      <c r="C104" s="278" t="s">
        <v>1712</v>
      </c>
      <c r="D104" s="249" t="str">
        <f>IF(B104="MATIERE",VLOOKUP($C104,[4]MATIERE!$B$2:$K$601,6,0),IF(B104="MOA",VLOOKUP($C104,[4]ATELIER!$B$2:$K$291,3,0),IF(B104="MOC",VLOOKUP($C104,[4]CHANTIER!$B$2:$K$291,3,0),IF(B104="MP",VLOOKUP($C104,[4]MINIPELLE!$B$2:$K$291,3,0),""))))</f>
        <v>pc</v>
      </c>
      <c r="F104" s="280"/>
      <c r="H104" s="280"/>
      <c r="J104" s="280"/>
      <c r="L104" s="280"/>
      <c r="N104" s="280"/>
      <c r="P104" s="280"/>
      <c r="R104" s="280"/>
      <c r="T104" s="280" t="s">
        <v>1759</v>
      </c>
      <c r="V104" s="280"/>
      <c r="W104" s="249" t="str">
        <f t="shared" si="20"/>
        <v/>
      </c>
      <c r="X104" s="249" t="str">
        <f t="shared" si="24"/>
        <v/>
      </c>
      <c r="Y104" s="249" t="str">
        <f t="shared" si="25"/>
        <v/>
      </c>
      <c r="Z104" s="249" t="str">
        <f t="shared" si="26"/>
        <v/>
      </c>
      <c r="AA104" s="249" t="str">
        <f t="shared" si="27"/>
        <v/>
      </c>
      <c r="AB104" s="249" t="str">
        <f t="shared" si="28"/>
        <v/>
      </c>
      <c r="AC104" s="249" t="str">
        <f t="shared" si="29"/>
        <v/>
      </c>
      <c r="AD104" s="249" t="str">
        <f t="shared" si="30"/>
        <v/>
      </c>
      <c r="AE104" s="249" t="str">
        <f t="shared" si="31"/>
        <v/>
      </c>
      <c r="AF104" s="249" t="str">
        <f t="shared" si="32"/>
        <v/>
      </c>
      <c r="AG104" s="249" t="str">
        <f t="shared" si="33"/>
        <v/>
      </c>
      <c r="AH104" s="249" t="str">
        <f t="shared" si="34"/>
        <v/>
      </c>
      <c r="AI104" s="249" t="str">
        <f t="shared" si="34"/>
        <v/>
      </c>
      <c r="AJ104" s="249" t="str">
        <f t="shared" si="35"/>
        <v/>
      </c>
      <c r="AK104" s="249" t="str">
        <f t="shared" si="36"/>
        <v xml:space="preserve">INSERT INTO SC_SystemeProduits(RefDimension,NomSysteme,typePresta,ligne,formule,cte1,DateModif) values (null,'COLLECTE_PR1','MATIERE',536,'#SPR1500V150#',null,now());
</v>
      </c>
      <c r="AL104" s="249" t="str">
        <f t="shared" si="21"/>
        <v/>
      </c>
      <c r="AM104" s="249" t="str">
        <f t="shared" si="22"/>
        <v/>
      </c>
      <c r="AN104" s="249"/>
      <c r="AO104" s="249"/>
      <c r="AP104" s="249"/>
      <c r="AQ104" s="249"/>
      <c r="AS104" s="280"/>
      <c r="AT104" s="280"/>
      <c r="AV104" s="280"/>
      <c r="AW104" s="280"/>
      <c r="AY104" s="280"/>
      <c r="AZ104" s="280"/>
      <c r="BB104" s="280"/>
      <c r="BC104" s="280"/>
      <c r="BE104" s="280"/>
      <c r="BF104" s="280"/>
      <c r="BH104" s="280"/>
      <c r="BI104" s="280"/>
      <c r="BK104" s="280"/>
      <c r="BL104" s="280"/>
      <c r="BN104" s="280"/>
      <c r="BO104" s="280"/>
      <c r="BP104" s="278" t="str">
        <f t="shared" si="23"/>
        <v/>
      </c>
      <c r="BQ104" s="280"/>
      <c r="BR104" s="280"/>
      <c r="BT104" s="280"/>
      <c r="BU104" s="280"/>
    </row>
    <row r="105" spans="1:73" s="278" customFormat="1" x14ac:dyDescent="0.25">
      <c r="A105" s="279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78" t="s">
        <v>294</v>
      </c>
      <c r="C105" s="278" t="s">
        <v>1714</v>
      </c>
      <c r="D105" s="249" t="str">
        <f>IF(B105="MATIERE",VLOOKUP($C105,[4]MATIERE!$B$2:$K$601,6,0),IF(B105="MOA",VLOOKUP($C105,[4]ATELIER!$B$2:$K$291,3,0),IF(B105="MOC",VLOOKUP($C105,[4]CHANTIER!$B$2:$K$291,3,0),IF(B105="MP",VLOOKUP($C105,[4]MINIPELLE!$B$2:$K$291,3,0),""))))</f>
        <v>pc</v>
      </c>
      <c r="F105" s="280"/>
      <c r="H105" s="280"/>
      <c r="J105" s="280"/>
      <c r="L105" s="280"/>
      <c r="N105" s="280"/>
      <c r="P105" s="280"/>
      <c r="R105" s="280"/>
      <c r="T105" s="280" t="s">
        <v>1760</v>
      </c>
      <c r="V105" s="280"/>
      <c r="W105" s="249" t="str">
        <f t="shared" si="20"/>
        <v/>
      </c>
      <c r="X105" s="249" t="str">
        <f t="shared" si="24"/>
        <v/>
      </c>
      <c r="Y105" s="249" t="str">
        <f t="shared" si="25"/>
        <v/>
      </c>
      <c r="Z105" s="249" t="str">
        <f t="shared" si="26"/>
        <v/>
      </c>
      <c r="AA105" s="249" t="str">
        <f t="shared" si="27"/>
        <v/>
      </c>
      <c r="AB105" s="249" t="str">
        <f t="shared" si="28"/>
        <v/>
      </c>
      <c r="AC105" s="249" t="str">
        <f t="shared" si="29"/>
        <v/>
      </c>
      <c r="AD105" s="249" t="str">
        <f t="shared" si="30"/>
        <v/>
      </c>
      <c r="AE105" s="249" t="str">
        <f t="shared" si="31"/>
        <v/>
      </c>
      <c r="AF105" s="249" t="str">
        <f t="shared" si="32"/>
        <v/>
      </c>
      <c r="AG105" s="249" t="str">
        <f t="shared" si="33"/>
        <v/>
      </c>
      <c r="AH105" s="249" t="str">
        <f t="shared" si="34"/>
        <v/>
      </c>
      <c r="AI105" s="249" t="str">
        <f t="shared" si="34"/>
        <v/>
      </c>
      <c r="AJ105" s="249" t="str">
        <f t="shared" si="35"/>
        <v/>
      </c>
      <c r="AK105" s="249" t="str">
        <f t="shared" si="36"/>
        <v xml:space="preserve">INSERT INTO SC_SystemeProduits(RefDimension,NomSysteme,typePresta,ligne,formule,cte1,DateModif) values (null,'COLLECTE_PR1','MATIERE',537,'#SPR1900V150BG#',null,now());
</v>
      </c>
      <c r="AL105" s="249" t="str">
        <f t="shared" si="21"/>
        <v/>
      </c>
      <c r="AM105" s="249" t="str">
        <f t="shared" si="22"/>
        <v/>
      </c>
      <c r="AN105" s="249"/>
      <c r="AO105" s="249"/>
      <c r="AP105" s="249"/>
      <c r="AQ105" s="249"/>
      <c r="AS105" s="280"/>
      <c r="AT105" s="280"/>
      <c r="AV105" s="280"/>
      <c r="AW105" s="280"/>
      <c r="AY105" s="280"/>
      <c r="AZ105" s="280"/>
      <c r="BB105" s="280"/>
      <c r="BC105" s="280"/>
      <c r="BE105" s="280"/>
      <c r="BF105" s="280"/>
      <c r="BH105" s="280"/>
      <c r="BI105" s="280"/>
      <c r="BK105" s="280"/>
      <c r="BL105" s="280"/>
      <c r="BN105" s="280"/>
      <c r="BO105" s="280"/>
      <c r="BP105" s="278" t="str">
        <f t="shared" si="23"/>
        <v/>
      </c>
      <c r="BQ105" s="280"/>
      <c r="BR105" s="280"/>
      <c r="BT105" s="280"/>
      <c r="BU105" s="280"/>
    </row>
    <row r="106" spans="1:73" s="278" customFormat="1" x14ac:dyDescent="0.25">
      <c r="A106" s="279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78" t="s">
        <v>294</v>
      </c>
      <c r="C106" s="278" t="s">
        <v>1716</v>
      </c>
      <c r="D106" s="249" t="str">
        <f>IF(B106="MATIERE",VLOOKUP($C106,[4]MATIERE!$B$2:$K$601,6,0),IF(B106="MOA",VLOOKUP($C106,[4]ATELIER!$B$2:$K$291,3,0),IF(B106="MOC",VLOOKUP($C106,[4]CHANTIER!$B$2:$K$291,3,0),IF(B106="MP",VLOOKUP($C106,[4]MINIPELLE!$B$2:$K$291,3,0),""))))</f>
        <v>pc</v>
      </c>
      <c r="F106" s="280"/>
      <c r="H106" s="280"/>
      <c r="J106" s="280"/>
      <c r="L106" s="280"/>
      <c r="N106" s="280"/>
      <c r="P106" s="280"/>
      <c r="R106" s="280"/>
      <c r="T106" s="280" t="s">
        <v>1761</v>
      </c>
      <c r="V106" s="280"/>
      <c r="W106" s="249" t="str">
        <f t="shared" si="20"/>
        <v/>
      </c>
      <c r="X106" s="249" t="str">
        <f t="shared" si="24"/>
        <v/>
      </c>
      <c r="Y106" s="249" t="str">
        <f t="shared" si="25"/>
        <v/>
      </c>
      <c r="Z106" s="249" t="str">
        <f t="shared" si="26"/>
        <v/>
      </c>
      <c r="AA106" s="249" t="str">
        <f t="shared" si="27"/>
        <v/>
      </c>
      <c r="AB106" s="249" t="str">
        <f t="shared" si="28"/>
        <v/>
      </c>
      <c r="AC106" s="249" t="str">
        <f t="shared" si="29"/>
        <v/>
      </c>
      <c r="AD106" s="249" t="str">
        <f t="shared" si="30"/>
        <v/>
      </c>
      <c r="AE106" s="249" t="str">
        <f t="shared" si="31"/>
        <v/>
      </c>
      <c r="AF106" s="249" t="str">
        <f t="shared" si="32"/>
        <v/>
      </c>
      <c r="AG106" s="249" t="str">
        <f t="shared" si="33"/>
        <v/>
      </c>
      <c r="AH106" s="249" t="str">
        <f t="shared" si="34"/>
        <v/>
      </c>
      <c r="AI106" s="249" t="str">
        <f t="shared" si="34"/>
        <v/>
      </c>
      <c r="AJ106" s="249" t="str">
        <f t="shared" si="35"/>
        <v/>
      </c>
      <c r="AK106" s="249" t="str">
        <f t="shared" si="36"/>
        <v xml:space="preserve">INSERT INTO SC_SystemeProduits(RefDimension,NomSysteme,typePresta,ligne,formule,cte1,DateModif) values (null,'COLLECTE_PR1','MATIERE',538,'#SPR900V150BG#',null,now());
</v>
      </c>
      <c r="AL106" s="249" t="str">
        <f t="shared" si="21"/>
        <v/>
      </c>
      <c r="AM106" s="249" t="str">
        <f t="shared" si="22"/>
        <v/>
      </c>
      <c r="AN106" s="249"/>
      <c r="AO106" s="249"/>
      <c r="AP106" s="249"/>
      <c r="AQ106" s="249"/>
      <c r="AS106" s="280"/>
      <c r="AT106" s="280"/>
      <c r="AV106" s="280"/>
      <c r="AW106" s="280"/>
      <c r="AY106" s="280"/>
      <c r="AZ106" s="280"/>
      <c r="BB106" s="280"/>
      <c r="BC106" s="280"/>
      <c r="BE106" s="280"/>
      <c r="BF106" s="280"/>
      <c r="BH106" s="280"/>
      <c r="BI106" s="280"/>
      <c r="BK106" s="280"/>
      <c r="BL106" s="280"/>
      <c r="BN106" s="280"/>
      <c r="BO106" s="280"/>
      <c r="BP106" s="278" t="str">
        <f t="shared" si="23"/>
        <v/>
      </c>
      <c r="BQ106" s="280"/>
      <c r="BR106" s="280"/>
      <c r="BT106" s="280"/>
      <c r="BU106" s="280"/>
    </row>
    <row r="107" spans="1:73" s="278" customFormat="1" x14ac:dyDescent="0.25">
      <c r="A107" s="279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78" t="s">
        <v>294</v>
      </c>
      <c r="C107" s="278" t="s">
        <v>1718</v>
      </c>
      <c r="D107" s="249" t="str">
        <f>IF(B107="MATIERE",VLOOKUP($C107,[4]MATIERE!$B$2:$K$601,6,0),IF(B107="MOA",VLOOKUP($C107,[4]ATELIER!$B$2:$K$291,3,0),IF(B107="MOC",VLOOKUP($C107,[4]CHANTIER!$B$2:$K$291,3,0),IF(B107="MP",VLOOKUP($C107,[4]MINIPELLE!$B$2:$K$291,3,0),""))))</f>
        <v>pc</v>
      </c>
      <c r="F107" s="280"/>
      <c r="H107" s="280"/>
      <c r="J107" s="280"/>
      <c r="L107" s="280"/>
      <c r="N107" s="280"/>
      <c r="P107" s="280"/>
      <c r="R107" s="280"/>
      <c r="T107" s="280" t="s">
        <v>1762</v>
      </c>
      <c r="V107" s="280"/>
      <c r="W107" s="249" t="str">
        <f t="shared" si="20"/>
        <v/>
      </c>
      <c r="X107" s="249" t="str">
        <f t="shared" si="24"/>
        <v/>
      </c>
      <c r="Y107" s="249" t="str">
        <f t="shared" si="25"/>
        <v/>
      </c>
      <c r="Z107" s="249" t="str">
        <f t="shared" si="26"/>
        <v/>
      </c>
      <c r="AA107" s="249" t="str">
        <f t="shared" si="27"/>
        <v/>
      </c>
      <c r="AB107" s="249" t="str">
        <f t="shared" si="28"/>
        <v/>
      </c>
      <c r="AC107" s="249" t="str">
        <f t="shared" si="29"/>
        <v/>
      </c>
      <c r="AD107" s="249" t="str">
        <f t="shared" si="30"/>
        <v/>
      </c>
      <c r="AE107" s="249" t="str">
        <f t="shared" si="31"/>
        <v/>
      </c>
      <c r="AF107" s="249" t="str">
        <f t="shared" si="32"/>
        <v/>
      </c>
      <c r="AG107" s="249" t="str">
        <f t="shared" si="33"/>
        <v/>
      </c>
      <c r="AH107" s="249" t="str">
        <f t="shared" si="34"/>
        <v/>
      </c>
      <c r="AI107" s="249" t="str">
        <f t="shared" si="34"/>
        <v/>
      </c>
      <c r="AJ107" s="249" t="str">
        <f t="shared" si="35"/>
        <v/>
      </c>
      <c r="AK107" s="249" t="str">
        <f t="shared" si="36"/>
        <v xml:space="preserve">INSERT INTO SC_SystemeProduits(RefDimension,NomSysteme,typePresta,ligne,formule,cte1,DateModif) values (null,'COLLECTE_PR1','MATIERE',539,'#SPR1200V150BG#',null,now());
</v>
      </c>
      <c r="AL107" s="249" t="str">
        <f t="shared" si="21"/>
        <v/>
      </c>
      <c r="AM107" s="249" t="str">
        <f t="shared" si="22"/>
        <v/>
      </c>
      <c r="AN107" s="249"/>
      <c r="AO107" s="249"/>
      <c r="AP107" s="249"/>
      <c r="AQ107" s="249"/>
      <c r="AS107" s="280"/>
      <c r="AT107" s="280"/>
      <c r="AV107" s="280"/>
      <c r="AW107" s="280"/>
      <c r="AY107" s="280"/>
      <c r="AZ107" s="280"/>
      <c r="BB107" s="280"/>
      <c r="BC107" s="280"/>
      <c r="BE107" s="280"/>
      <c r="BF107" s="280"/>
      <c r="BH107" s="280"/>
      <c r="BI107" s="280"/>
      <c r="BK107" s="280"/>
      <c r="BL107" s="280"/>
      <c r="BN107" s="280"/>
      <c r="BO107" s="280"/>
      <c r="BP107" s="278" t="str">
        <f t="shared" si="23"/>
        <v/>
      </c>
      <c r="BQ107" s="280"/>
      <c r="BR107" s="280"/>
      <c r="BT107" s="280"/>
      <c r="BU107" s="280"/>
    </row>
    <row r="108" spans="1:73" s="278" customFormat="1" x14ac:dyDescent="0.25">
      <c r="A108" s="279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78" t="s">
        <v>294</v>
      </c>
      <c r="C108" s="278" t="s">
        <v>1720</v>
      </c>
      <c r="D108" s="249" t="str">
        <f>IF(B108="MATIERE",VLOOKUP($C108,[4]MATIERE!$B$2:$K$601,6,0),IF(B108="MOA",VLOOKUP($C108,[4]ATELIER!$B$2:$K$291,3,0),IF(B108="MOC",VLOOKUP($C108,[4]CHANTIER!$B$2:$K$291,3,0),IF(B108="MP",VLOOKUP($C108,[4]MINIPELLE!$B$2:$K$291,3,0),""))))</f>
        <v>pc</v>
      </c>
      <c r="F108" s="280"/>
      <c r="H108" s="280"/>
      <c r="J108" s="280"/>
      <c r="L108" s="280"/>
      <c r="N108" s="280"/>
      <c r="P108" s="280"/>
      <c r="R108" s="280"/>
      <c r="T108" s="280" t="s">
        <v>1763</v>
      </c>
      <c r="V108" s="280"/>
      <c r="W108" s="249" t="str">
        <f t="shared" si="20"/>
        <v/>
      </c>
      <c r="X108" s="249" t="str">
        <f t="shared" si="24"/>
        <v/>
      </c>
      <c r="Y108" s="249" t="str">
        <f t="shared" si="25"/>
        <v/>
      </c>
      <c r="Z108" s="249" t="str">
        <f t="shared" si="26"/>
        <v/>
      </c>
      <c r="AA108" s="249" t="str">
        <f t="shared" si="27"/>
        <v/>
      </c>
      <c r="AB108" s="249" t="str">
        <f t="shared" si="28"/>
        <v/>
      </c>
      <c r="AC108" s="249" t="str">
        <f t="shared" si="29"/>
        <v/>
      </c>
      <c r="AD108" s="249" t="str">
        <f t="shared" si="30"/>
        <v/>
      </c>
      <c r="AE108" s="249" t="str">
        <f t="shared" si="31"/>
        <v/>
      </c>
      <c r="AF108" s="249" t="str">
        <f t="shared" si="32"/>
        <v/>
      </c>
      <c r="AG108" s="249" t="str">
        <f t="shared" si="33"/>
        <v/>
      </c>
      <c r="AH108" s="249" t="str">
        <f t="shared" si="34"/>
        <v/>
      </c>
      <c r="AI108" s="249" t="str">
        <f t="shared" si="34"/>
        <v/>
      </c>
      <c r="AJ108" s="249" t="str">
        <f t="shared" si="35"/>
        <v/>
      </c>
      <c r="AK108" s="249" t="str">
        <f t="shared" si="36"/>
        <v xml:space="preserve">INSERT INTO SC_SystemeProduits(RefDimension,NomSysteme,typePresta,ligne,formule,cte1,DateModif) values (null,'COLLECTE_PR1','MATIERE',540,'#SPR1500V150BG#',null,now());
</v>
      </c>
      <c r="AL108" s="249" t="str">
        <f t="shared" si="21"/>
        <v/>
      </c>
      <c r="AM108" s="249" t="str">
        <f t="shared" si="22"/>
        <v/>
      </c>
      <c r="AN108" s="249"/>
      <c r="AO108" s="249"/>
      <c r="AP108" s="249"/>
      <c r="AQ108" s="249"/>
      <c r="AS108" s="280"/>
      <c r="AT108" s="280"/>
      <c r="AV108" s="280"/>
      <c r="AW108" s="280"/>
      <c r="AY108" s="280"/>
      <c r="AZ108" s="280"/>
      <c r="BB108" s="280"/>
      <c r="BC108" s="280"/>
      <c r="BE108" s="280"/>
      <c r="BF108" s="280"/>
      <c r="BH108" s="280"/>
      <c r="BI108" s="280"/>
      <c r="BK108" s="280"/>
      <c r="BL108" s="280"/>
      <c r="BN108" s="280"/>
      <c r="BO108" s="280"/>
      <c r="BP108" s="278" t="str">
        <f t="shared" si="23"/>
        <v/>
      </c>
      <c r="BQ108" s="280"/>
      <c r="BR108" s="280"/>
      <c r="BT108" s="280"/>
      <c r="BU108" s="280"/>
    </row>
    <row r="109" spans="1:73" s="278" customFormat="1" x14ac:dyDescent="0.25">
      <c r="A109" s="279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49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80"/>
      <c r="H109" s="280"/>
      <c r="J109" s="280"/>
      <c r="L109" s="280"/>
      <c r="N109" s="280"/>
      <c r="P109" s="280"/>
      <c r="R109" s="280"/>
      <c r="T109" s="280"/>
      <c r="V109" s="280"/>
      <c r="W109" s="249" t="str">
        <f t="shared" ref="W109:W121" si="37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49" t="str">
        <f t="shared" ref="X109:X121" si="38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49" t="str">
        <f t="shared" ref="Y109:Y121" si="39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49" t="str">
        <f t="shared" ref="Z109:Z121" si="40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49" t="str">
        <f t="shared" ref="AA109:AA121" si="41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49" t="str">
        <f t="shared" ref="AB109:AB121" si="42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49" t="str">
        <f t="shared" ref="AC109:AC121" si="43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49" t="str">
        <f t="shared" ref="AD109:AD121" si="44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49" t="str">
        <f t="shared" ref="AE109:AE121" si="45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49" t="str">
        <f t="shared" ref="AF109:AF121" si="46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49" t="str">
        <f t="shared" ref="AG109:AG121" si="47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49" t="str">
        <f t="shared" ref="AH109:AH121" si="48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49" t="str">
        <f t="shared" ref="AI109:AI117" si="49">IF(R109="","",SUBSTITUTE(SUBSTITUTE(SUBSTITUTE(SUBSTITUTE(SUBSTITUTE($W$1,"#ID#",Q$1),"#TYPE#",$B109),"#LIGNE#",$A109),"#FORMULE#",IF(R109="","null",CONCATENATE("'",R109,"'"))),"#CTE1#",IF(S109="","null",CONCATENATE("'",S109,"'"))))</f>
        <v/>
      </c>
      <c r="AJ109" s="249" t="str">
        <f t="shared" ref="AJ109:AJ121" si="50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49" t="str">
        <f t="shared" ref="AK109:AK121" si="51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49" t="str">
        <f t="shared" ref="AL109:AL128" si="52">IF(U109="","",SUBSTITUTE(SUBSTITUTE(SUBSTITUTE(SUBSTITUTE(SUBSTITUTE($W$1,"#ID#",T$1),"#TYPE#",$B109),"#LIGNE#",$A109),"#FORMULE#",IF(U109="","null",CONCATENATE("'",U109,"'"))),"#CTE1#",IF(V109="","null",CONCATENATE("'",V109,"'"))))</f>
        <v/>
      </c>
      <c r="AM109" s="249" t="str">
        <f t="shared" ref="AM109:AM128" si="53">IF(V109="","",SUBSTITUTE(SUBSTITUTE(SUBSTITUTE(SUBSTITUTE(SUBSTITUTE($W$1,"#ID#",U$1),"#TYPE#",$B109),"#LIGNE#",$A109),"#FORMULE#",IF(V109="","null",CONCATENATE("'",V109,"'"))),"#CTE1#",IF(W109="","null",CONCATENATE("'",W109,"'"))))</f>
        <v/>
      </c>
      <c r="AN109" s="249"/>
      <c r="AO109" s="249"/>
      <c r="AP109" s="249"/>
      <c r="AQ109" s="249"/>
      <c r="AS109" s="280"/>
      <c r="AT109" s="280"/>
      <c r="AV109" s="280"/>
      <c r="AW109" s="280"/>
      <c r="AY109" s="280"/>
      <c r="AZ109" s="280"/>
      <c r="BB109" s="280"/>
      <c r="BC109" s="280"/>
      <c r="BE109" s="280"/>
      <c r="BF109" s="280"/>
      <c r="BH109" s="280"/>
      <c r="BI109" s="280"/>
      <c r="BK109" s="280"/>
      <c r="BL109" s="280"/>
      <c r="BN109" s="280"/>
      <c r="BO109" s="280"/>
      <c r="BP109" s="278" t="str">
        <f t="shared" si="23"/>
        <v/>
      </c>
      <c r="BQ109" s="280"/>
      <c r="BR109" s="280"/>
      <c r="BT109" s="280"/>
      <c r="BU109" s="280"/>
    </row>
    <row r="110" spans="1:73" s="278" customFormat="1" x14ac:dyDescent="0.25">
      <c r="A110" s="279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49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80"/>
      <c r="H110" s="280"/>
      <c r="J110" s="280"/>
      <c r="L110" s="280"/>
      <c r="N110" s="280"/>
      <c r="P110" s="280"/>
      <c r="R110" s="280"/>
      <c r="T110" s="280"/>
      <c r="V110" s="280"/>
      <c r="W110" s="249" t="str">
        <f t="shared" si="37"/>
        <v/>
      </c>
      <c r="X110" s="249" t="str">
        <f t="shared" si="38"/>
        <v/>
      </c>
      <c r="Y110" s="249" t="str">
        <f t="shared" si="39"/>
        <v/>
      </c>
      <c r="Z110" s="249" t="str">
        <f t="shared" si="40"/>
        <v/>
      </c>
      <c r="AA110" s="249" t="str">
        <f t="shared" si="41"/>
        <v/>
      </c>
      <c r="AB110" s="249" t="str">
        <f t="shared" si="42"/>
        <v/>
      </c>
      <c r="AC110" s="249" t="str">
        <f t="shared" si="43"/>
        <v/>
      </c>
      <c r="AD110" s="249" t="str">
        <f t="shared" si="44"/>
        <v/>
      </c>
      <c r="AE110" s="249" t="str">
        <f t="shared" si="45"/>
        <v/>
      </c>
      <c r="AF110" s="249" t="str">
        <f t="shared" si="46"/>
        <v/>
      </c>
      <c r="AG110" s="249" t="str">
        <f t="shared" si="47"/>
        <v/>
      </c>
      <c r="AH110" s="249" t="str">
        <f t="shared" si="48"/>
        <v/>
      </c>
      <c r="AI110" s="249" t="str">
        <f t="shared" si="49"/>
        <v/>
      </c>
      <c r="AJ110" s="249" t="str">
        <f t="shared" si="50"/>
        <v/>
      </c>
      <c r="AK110" s="249" t="str">
        <f t="shared" si="51"/>
        <v/>
      </c>
      <c r="AL110" s="249" t="str">
        <f t="shared" si="52"/>
        <v/>
      </c>
      <c r="AM110" s="249" t="str">
        <f t="shared" si="53"/>
        <v/>
      </c>
      <c r="AN110" s="249"/>
      <c r="AO110" s="249"/>
      <c r="AP110" s="249"/>
      <c r="AQ110" s="249"/>
      <c r="AS110" s="280"/>
      <c r="AT110" s="280"/>
      <c r="AV110" s="280"/>
      <c r="AW110" s="280"/>
      <c r="AY110" s="280"/>
      <c r="AZ110" s="280"/>
      <c r="BB110" s="280"/>
      <c r="BC110" s="280"/>
      <c r="BE110" s="280"/>
      <c r="BF110" s="280"/>
      <c r="BH110" s="280"/>
      <c r="BI110" s="280"/>
      <c r="BK110" s="280"/>
      <c r="BL110" s="280"/>
      <c r="BN110" s="280"/>
      <c r="BO110" s="280"/>
      <c r="BP110" s="278" t="str">
        <f t="shared" si="23"/>
        <v/>
      </c>
      <c r="BQ110" s="280"/>
      <c r="BR110" s="280"/>
      <c r="BT110" s="280"/>
      <c r="BU110" s="280"/>
    </row>
    <row r="111" spans="1:73" s="278" customFormat="1" x14ac:dyDescent="0.25">
      <c r="A111" s="279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78" t="s">
        <v>294</v>
      </c>
      <c r="C111" s="278" t="s">
        <v>1159</v>
      </c>
      <c r="D111" s="249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80"/>
      <c r="H111" s="280"/>
      <c r="J111" s="280"/>
      <c r="L111" s="280"/>
      <c r="N111" s="280"/>
      <c r="P111" s="280"/>
      <c r="R111" s="280"/>
      <c r="T111" s="280"/>
      <c r="V111" s="280"/>
      <c r="W111" s="249" t="str">
        <f t="shared" si="37"/>
        <v/>
      </c>
      <c r="X111" s="249" t="str">
        <f t="shared" si="38"/>
        <v/>
      </c>
      <c r="Y111" s="249" t="str">
        <f t="shared" si="39"/>
        <v/>
      </c>
      <c r="Z111" s="249" t="str">
        <f t="shared" si="40"/>
        <v/>
      </c>
      <c r="AA111" s="249" t="str">
        <f t="shared" si="41"/>
        <v/>
      </c>
      <c r="AB111" s="249" t="str">
        <f t="shared" si="42"/>
        <v/>
      </c>
      <c r="AC111" s="249" t="str">
        <f t="shared" si="43"/>
        <v/>
      </c>
      <c r="AD111" s="249" t="str">
        <f t="shared" si="44"/>
        <v/>
      </c>
      <c r="AE111" s="249" t="str">
        <f t="shared" si="45"/>
        <v/>
      </c>
      <c r="AF111" s="249" t="str">
        <f t="shared" si="46"/>
        <v/>
      </c>
      <c r="AG111" s="249" t="str">
        <f t="shared" si="47"/>
        <v/>
      </c>
      <c r="AH111" s="249" t="str">
        <f t="shared" si="48"/>
        <v/>
      </c>
      <c r="AI111" s="249" t="str">
        <f t="shared" si="49"/>
        <v/>
      </c>
      <c r="AJ111" s="249" t="str">
        <f t="shared" si="50"/>
        <v/>
      </c>
      <c r="AK111" s="249" t="str">
        <f t="shared" si="51"/>
        <v/>
      </c>
      <c r="AL111" s="249" t="str">
        <f t="shared" si="52"/>
        <v/>
      </c>
      <c r="AM111" s="249" t="str">
        <f t="shared" si="53"/>
        <v/>
      </c>
      <c r="AN111" s="249"/>
      <c r="AO111" s="249"/>
      <c r="AP111" s="249"/>
      <c r="AQ111" s="249"/>
      <c r="AS111" s="280"/>
      <c r="AT111" s="280"/>
      <c r="AV111" s="280"/>
      <c r="AW111" s="280"/>
      <c r="AY111" s="280"/>
      <c r="AZ111" s="280"/>
      <c r="BB111" s="280"/>
      <c r="BC111" s="280"/>
      <c r="BE111" s="280"/>
      <c r="BF111" s="280"/>
      <c r="BH111" s="280"/>
      <c r="BI111" s="280"/>
      <c r="BK111" s="280"/>
      <c r="BL111" s="280"/>
      <c r="BN111" s="280"/>
      <c r="BO111" s="280"/>
      <c r="BP111" s="278" t="str">
        <f t="shared" si="23"/>
        <v/>
      </c>
      <c r="BQ111" s="280"/>
      <c r="BR111" s="280"/>
      <c r="BT111" s="280"/>
      <c r="BU111" s="280"/>
    </row>
    <row r="112" spans="1:73" s="278" customFormat="1" x14ac:dyDescent="0.25">
      <c r="A112" s="279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78" t="s">
        <v>294</v>
      </c>
      <c r="C112" s="278" t="s">
        <v>1502</v>
      </c>
      <c r="D112" s="249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80"/>
      <c r="H112" s="280"/>
      <c r="J112" s="280"/>
      <c r="L112" s="280"/>
      <c r="N112" s="280"/>
      <c r="P112" s="280"/>
      <c r="R112" s="280"/>
      <c r="T112" s="280"/>
      <c r="V112" s="280"/>
      <c r="W112" s="249" t="str">
        <f t="shared" si="37"/>
        <v/>
      </c>
      <c r="X112" s="249" t="str">
        <f t="shared" si="38"/>
        <v/>
      </c>
      <c r="Y112" s="249" t="str">
        <f t="shared" si="39"/>
        <v/>
      </c>
      <c r="Z112" s="249" t="str">
        <f t="shared" si="40"/>
        <v/>
      </c>
      <c r="AA112" s="249" t="str">
        <f t="shared" si="41"/>
        <v/>
      </c>
      <c r="AB112" s="249" t="str">
        <f t="shared" si="42"/>
        <v/>
      </c>
      <c r="AC112" s="249" t="str">
        <f t="shared" si="43"/>
        <v/>
      </c>
      <c r="AD112" s="249" t="str">
        <f t="shared" si="44"/>
        <v/>
      </c>
      <c r="AE112" s="249" t="str">
        <f t="shared" si="45"/>
        <v/>
      </c>
      <c r="AF112" s="249" t="str">
        <f t="shared" si="46"/>
        <v/>
      </c>
      <c r="AG112" s="249" t="str">
        <f t="shared" si="47"/>
        <v/>
      </c>
      <c r="AH112" s="249" t="str">
        <f t="shared" si="48"/>
        <v/>
      </c>
      <c r="AI112" s="249" t="str">
        <f t="shared" si="49"/>
        <v/>
      </c>
      <c r="AJ112" s="249" t="str">
        <f t="shared" si="50"/>
        <v/>
      </c>
      <c r="AK112" s="249" t="str">
        <f t="shared" si="51"/>
        <v/>
      </c>
      <c r="AL112" s="249" t="str">
        <f t="shared" si="52"/>
        <v/>
      </c>
      <c r="AM112" s="249" t="str">
        <f t="shared" si="53"/>
        <v/>
      </c>
      <c r="AN112" s="249"/>
      <c r="AO112" s="249"/>
      <c r="AP112" s="249"/>
      <c r="AQ112" s="249"/>
      <c r="AS112" s="280"/>
      <c r="AT112" s="280"/>
      <c r="AV112" s="280"/>
      <c r="AW112" s="280"/>
      <c r="AY112" s="280"/>
      <c r="AZ112" s="280"/>
      <c r="BB112" s="280"/>
      <c r="BC112" s="280"/>
      <c r="BE112" s="280"/>
      <c r="BF112" s="280"/>
      <c r="BH112" s="280"/>
      <c r="BI112" s="280"/>
      <c r="BK112" s="280"/>
      <c r="BL112" s="280"/>
      <c r="BN112" s="280"/>
      <c r="BO112" s="280"/>
      <c r="BP112" s="278" t="str">
        <f t="shared" si="23"/>
        <v/>
      </c>
      <c r="BQ112" s="280"/>
      <c r="BR112" s="280"/>
      <c r="BT112" s="280"/>
      <c r="BU112" s="280"/>
    </row>
    <row r="113" spans="1:73" s="278" customFormat="1" x14ac:dyDescent="0.25">
      <c r="A113" s="279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78" t="s">
        <v>294</v>
      </c>
      <c r="C113" s="278" t="s">
        <v>1675</v>
      </c>
      <c r="D113" s="249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80"/>
      <c r="H113" s="280"/>
      <c r="J113" s="280"/>
      <c r="L113" s="280"/>
      <c r="N113" s="280"/>
      <c r="P113" s="280"/>
      <c r="R113" s="280"/>
      <c r="T113" s="280"/>
      <c r="V113" s="280"/>
      <c r="W113" s="249" t="str">
        <f t="shared" si="37"/>
        <v/>
      </c>
      <c r="X113" s="249" t="str">
        <f t="shared" si="38"/>
        <v/>
      </c>
      <c r="Y113" s="249" t="str">
        <f t="shared" si="39"/>
        <v/>
      </c>
      <c r="Z113" s="249" t="str">
        <f t="shared" si="40"/>
        <v/>
      </c>
      <c r="AA113" s="249" t="str">
        <f t="shared" si="41"/>
        <v/>
      </c>
      <c r="AB113" s="249" t="str">
        <f t="shared" si="42"/>
        <v/>
      </c>
      <c r="AC113" s="249" t="str">
        <f t="shared" si="43"/>
        <v/>
      </c>
      <c r="AD113" s="249" t="str">
        <f t="shared" si="44"/>
        <v/>
      </c>
      <c r="AE113" s="249" t="str">
        <f t="shared" si="45"/>
        <v/>
      </c>
      <c r="AF113" s="249" t="str">
        <f t="shared" si="46"/>
        <v/>
      </c>
      <c r="AG113" s="249" t="str">
        <f t="shared" si="47"/>
        <v/>
      </c>
      <c r="AH113" s="249" t="str">
        <f t="shared" si="48"/>
        <v/>
      </c>
      <c r="AI113" s="249" t="str">
        <f t="shared" si="49"/>
        <v/>
      </c>
      <c r="AJ113" s="249" t="str">
        <f t="shared" si="50"/>
        <v/>
      </c>
      <c r="AK113" s="249" t="str">
        <f t="shared" si="51"/>
        <v/>
      </c>
      <c r="AL113" s="249" t="str">
        <f t="shared" si="52"/>
        <v/>
      </c>
      <c r="AM113" s="249" t="str">
        <f t="shared" si="53"/>
        <v/>
      </c>
      <c r="AN113" s="249"/>
      <c r="AO113" s="249"/>
      <c r="AP113" s="249"/>
      <c r="AQ113" s="249"/>
      <c r="AS113" s="280"/>
      <c r="AT113" s="280"/>
      <c r="AV113" s="280"/>
      <c r="AW113" s="280"/>
      <c r="AY113" s="280"/>
      <c r="AZ113" s="280"/>
      <c r="BB113" s="280"/>
      <c r="BC113" s="280"/>
      <c r="BE113" s="280"/>
      <c r="BF113" s="280"/>
      <c r="BH113" s="280"/>
      <c r="BI113" s="280"/>
      <c r="BK113" s="280"/>
      <c r="BL113" s="280"/>
      <c r="BN113" s="280"/>
      <c r="BO113" s="280"/>
      <c r="BP113" s="278" t="str">
        <f t="shared" si="23"/>
        <v/>
      </c>
      <c r="BQ113" s="280"/>
      <c r="BR113" s="280"/>
      <c r="BT113" s="280"/>
      <c r="BU113" s="280"/>
    </row>
    <row r="114" spans="1:73" s="278" customFormat="1" x14ac:dyDescent="0.25">
      <c r="A114" s="279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78" t="s">
        <v>298</v>
      </c>
      <c r="C114" s="278" t="s">
        <v>98</v>
      </c>
      <c r="D114" s="249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80"/>
      <c r="H114" s="280"/>
      <c r="J114" s="280"/>
      <c r="L114" s="280"/>
      <c r="N114" s="280"/>
      <c r="P114" s="280"/>
      <c r="R114" s="280"/>
      <c r="T114" s="280"/>
      <c r="V114" s="280"/>
      <c r="W114" s="249" t="str">
        <f t="shared" si="37"/>
        <v/>
      </c>
      <c r="X114" s="249" t="str">
        <f t="shared" si="38"/>
        <v/>
      </c>
      <c r="Y114" s="249" t="str">
        <f t="shared" si="39"/>
        <v/>
      </c>
      <c r="Z114" s="249" t="str">
        <f t="shared" si="40"/>
        <v/>
      </c>
      <c r="AA114" s="249" t="str">
        <f t="shared" si="41"/>
        <v/>
      </c>
      <c r="AB114" s="249" t="str">
        <f t="shared" si="42"/>
        <v/>
      </c>
      <c r="AC114" s="249" t="str">
        <f t="shared" si="43"/>
        <v/>
      </c>
      <c r="AD114" s="249" t="str">
        <f t="shared" si="44"/>
        <v/>
      </c>
      <c r="AE114" s="249" t="str">
        <f t="shared" si="45"/>
        <v/>
      </c>
      <c r="AF114" s="249" t="str">
        <f t="shared" si="46"/>
        <v/>
      </c>
      <c r="AG114" s="249" t="str">
        <f t="shared" si="47"/>
        <v/>
      </c>
      <c r="AH114" s="249" t="str">
        <f t="shared" si="48"/>
        <v/>
      </c>
      <c r="AI114" s="249" t="str">
        <f t="shared" si="49"/>
        <v/>
      </c>
      <c r="AJ114" s="249" t="str">
        <f t="shared" si="50"/>
        <v/>
      </c>
      <c r="AK114" s="249" t="str">
        <f t="shared" si="51"/>
        <v/>
      </c>
      <c r="AL114" s="249" t="str">
        <f t="shared" si="52"/>
        <v/>
      </c>
      <c r="AM114" s="249" t="str">
        <f t="shared" si="53"/>
        <v/>
      </c>
      <c r="AN114" s="249"/>
      <c r="AO114" s="249"/>
      <c r="AP114" s="249"/>
      <c r="AQ114" s="249"/>
      <c r="AS114" s="280"/>
      <c r="AT114" s="280"/>
      <c r="AV114" s="280"/>
      <c r="AW114" s="280"/>
      <c r="AY114" s="280"/>
      <c r="AZ114" s="280"/>
      <c r="BB114" s="280"/>
      <c r="BC114" s="280"/>
      <c r="BE114" s="280"/>
      <c r="BF114" s="280"/>
      <c r="BH114" s="280"/>
      <c r="BI114" s="280"/>
      <c r="BK114" s="280"/>
      <c r="BL114" s="280"/>
      <c r="BN114" s="280"/>
      <c r="BO114" s="280"/>
      <c r="BP114" s="278" t="str">
        <f t="shared" si="23"/>
        <v/>
      </c>
      <c r="BQ114" s="280"/>
      <c r="BR114" s="280"/>
      <c r="BT114" s="280"/>
      <c r="BU114" s="280"/>
    </row>
    <row r="115" spans="1:73" s="278" customFormat="1" x14ac:dyDescent="0.25">
      <c r="A115" s="279">
        <f>IF(B115="MATIERE",VLOOKUP($C115,MATIERE!$B$2:$K$701,10,0),IF(B115="MOA",VLOOKUP($C115,ATELIER!$B$2:$K$291,10,0),IF(B115="MOC",VLOOKUP($C115,CHANTIER!$B$2:$K$291,10,0),IF(B115="MP",VLOOKUP($C115,MINIPELLE!$B$2:$K$291,10,0),""))))</f>
        <v>59</v>
      </c>
      <c r="B115" s="278" t="s">
        <v>298</v>
      </c>
      <c r="C115" s="278" t="s">
        <v>1568</v>
      </c>
      <c r="D115" s="249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80"/>
      <c r="H115" s="280"/>
      <c r="J115" s="280"/>
      <c r="L115" s="280"/>
      <c r="N115" s="280"/>
      <c r="P115" s="280"/>
      <c r="R115" s="280"/>
      <c r="T115" s="280"/>
      <c r="V115" s="280"/>
      <c r="W115" s="249" t="str">
        <f t="shared" si="37"/>
        <v/>
      </c>
      <c r="X115" s="249" t="str">
        <f t="shared" si="38"/>
        <v/>
      </c>
      <c r="Y115" s="249" t="str">
        <f t="shared" si="39"/>
        <v/>
      </c>
      <c r="Z115" s="249" t="str">
        <f t="shared" si="40"/>
        <v/>
      </c>
      <c r="AA115" s="249" t="str">
        <f t="shared" si="41"/>
        <v/>
      </c>
      <c r="AB115" s="249" t="str">
        <f t="shared" si="42"/>
        <v/>
      </c>
      <c r="AC115" s="249" t="str">
        <f t="shared" si="43"/>
        <v/>
      </c>
      <c r="AD115" s="249" t="str">
        <f t="shared" si="44"/>
        <v/>
      </c>
      <c r="AE115" s="249" t="str">
        <f t="shared" si="45"/>
        <v/>
      </c>
      <c r="AF115" s="249" t="str">
        <f t="shared" si="46"/>
        <v/>
      </c>
      <c r="AG115" s="249" t="str">
        <f t="shared" si="47"/>
        <v/>
      </c>
      <c r="AH115" s="249" t="str">
        <f t="shared" si="48"/>
        <v/>
      </c>
      <c r="AI115" s="249" t="str">
        <f t="shared" si="49"/>
        <v/>
      </c>
      <c r="AJ115" s="249" t="str">
        <f t="shared" si="50"/>
        <v/>
      </c>
      <c r="AK115" s="249" t="str">
        <f t="shared" si="51"/>
        <v/>
      </c>
      <c r="AL115" s="249" t="str">
        <f t="shared" si="52"/>
        <v/>
      </c>
      <c r="AM115" s="249" t="str">
        <f t="shared" si="53"/>
        <v/>
      </c>
      <c r="AN115" s="249"/>
      <c r="AO115" s="249"/>
      <c r="AP115" s="249"/>
      <c r="AQ115" s="249"/>
      <c r="AS115" s="280"/>
      <c r="AT115" s="280"/>
      <c r="AV115" s="280"/>
      <c r="AW115" s="280"/>
      <c r="AY115" s="280"/>
      <c r="AZ115" s="280"/>
      <c r="BB115" s="280"/>
      <c r="BC115" s="280"/>
      <c r="BE115" s="280"/>
      <c r="BF115" s="280"/>
      <c r="BH115" s="280"/>
      <c r="BI115" s="280"/>
      <c r="BK115" s="280"/>
      <c r="BL115" s="280"/>
      <c r="BN115" s="280"/>
      <c r="BO115" s="280"/>
      <c r="BP115" s="278" t="str">
        <f t="shared" si="23"/>
        <v/>
      </c>
      <c r="BQ115" s="280"/>
      <c r="BR115" s="280"/>
      <c r="BT115" s="280"/>
      <c r="BU115" s="280"/>
    </row>
    <row r="116" spans="1:73" s="278" customFormat="1" x14ac:dyDescent="0.25">
      <c r="A116" s="279">
        <f>IF(B116="MATIERE",VLOOKUP($C116,MATIERE!$B$2:$K$701,10,0),IF(B116="MOA",VLOOKUP($C116,ATELIER!$B$2:$K$291,10,0),IF(B116="MOC",VLOOKUP($C116,CHANTIER!$B$2:$K$291,10,0),IF(B116="MP",VLOOKUP($C116,MINIPELLE!$B$2:$K$291,10,0),""))))</f>
        <v>100</v>
      </c>
      <c r="B116" s="278" t="s">
        <v>298</v>
      </c>
      <c r="C116" s="278" t="s">
        <v>2158</v>
      </c>
      <c r="D116" s="249" t="str">
        <f>IF(B116="MATIERE",VLOOKUP($C116,MATIERE!$B$2:$K$601,6,0),IF(B116="MOA",VLOOKUP($C116,ATELIER!$B$2:$K$291,3,0),IF(B116="MOC",VLOOKUP($C116,CHANTIER!$B$2:$K$291,3,0),IF(B116="MP",VLOOKUP($C116,MINIPELLE!$B$2:$K$291,3,0),""))))</f>
        <v>forfait</v>
      </c>
      <c r="F116" s="280"/>
      <c r="H116" s="280"/>
      <c r="J116" s="280"/>
      <c r="L116" s="280"/>
      <c r="N116" s="280"/>
      <c r="P116" s="280"/>
      <c r="R116" s="280" t="s">
        <v>927</v>
      </c>
      <c r="T116" s="280"/>
      <c r="V116" s="280"/>
      <c r="W116" s="249" t="str">
        <f t="shared" si="37"/>
        <v/>
      </c>
      <c r="X116" s="249" t="str">
        <f t="shared" si="38"/>
        <v/>
      </c>
      <c r="Y116" s="249" t="str">
        <f t="shared" si="39"/>
        <v/>
      </c>
      <c r="Z116" s="249" t="str">
        <f t="shared" si="40"/>
        <v/>
      </c>
      <c r="AA116" s="249" t="str">
        <f t="shared" si="41"/>
        <v/>
      </c>
      <c r="AB116" s="249" t="str">
        <f t="shared" si="42"/>
        <v/>
      </c>
      <c r="AC116" s="249" t="str">
        <f t="shared" si="43"/>
        <v/>
      </c>
      <c r="AD116" s="249" t="str">
        <f t="shared" si="44"/>
        <v/>
      </c>
      <c r="AE116" s="249" t="str">
        <f t="shared" si="45"/>
        <v/>
      </c>
      <c r="AF116" s="249" t="str">
        <f t="shared" si="46"/>
        <v/>
      </c>
      <c r="AG116" s="249" t="str">
        <f t="shared" si="47"/>
        <v/>
      </c>
      <c r="AH116" s="249" t="str">
        <f t="shared" si="48"/>
        <v/>
      </c>
      <c r="AI116" s="249" t="str">
        <f t="shared" si="49"/>
        <v xml:space="preserve">INSERT INTO SC_SystemeProduits(RefDimension,NomSysteme,typePresta,ligne,formule,cte1,DateModif) values (null,'COLLECTE_SM','MOC',100,'NB_SORTIES_MAISON',null,now());
</v>
      </c>
      <c r="AJ116" s="249" t="str">
        <f t="shared" si="50"/>
        <v/>
      </c>
      <c r="AK116" s="249" t="str">
        <f t="shared" si="51"/>
        <v/>
      </c>
      <c r="AL116" s="249" t="str">
        <f t="shared" si="52"/>
        <v/>
      </c>
      <c r="AM116" s="249" t="str">
        <f t="shared" si="53"/>
        <v/>
      </c>
      <c r="AN116" s="249"/>
      <c r="AO116" s="249"/>
      <c r="AP116" s="249"/>
      <c r="AQ116" s="249"/>
      <c r="AS116" s="280"/>
      <c r="AT116" s="280"/>
      <c r="AV116" s="280"/>
      <c r="AW116" s="280"/>
      <c r="AY116" s="280"/>
      <c r="AZ116" s="280"/>
      <c r="BB116" s="280"/>
      <c r="BC116" s="280"/>
      <c r="BE116" s="280"/>
      <c r="BF116" s="280"/>
      <c r="BH116" s="280"/>
      <c r="BI116" s="280"/>
      <c r="BK116" s="280"/>
      <c r="BL116" s="280"/>
      <c r="BN116" s="280"/>
      <c r="BO116" s="280"/>
      <c r="BP116" s="278" t="str">
        <f t="shared" si="23"/>
        <v/>
      </c>
      <c r="BQ116" s="280"/>
      <c r="BR116" s="280"/>
      <c r="BT116" s="280"/>
      <c r="BU116" s="280"/>
    </row>
    <row r="117" spans="1:73" s="223" customFormat="1" x14ac:dyDescent="0.25">
      <c r="A117" s="279" t="str">
        <f>IF(B117="MATIERE",VLOOKUP($C117,MATIERE!$B$2:$K$701,10,0),IF(B117="MOA",VLOOKUP($C117,ATELIER!$B$2:$K$291,10,0),IF(B117="MOC",VLOOKUP($C117,CHANTIER!$B$2:$K$291,10,0),IF(B117="MP",VLOOKUP($C117,MINIPELLE!$B$2:$K$291,10,0),""))))</f>
        <v/>
      </c>
      <c r="F117" s="226"/>
      <c r="H117" s="226"/>
      <c r="J117" s="226"/>
      <c r="L117" s="226"/>
      <c r="N117" s="226"/>
      <c r="P117" s="226"/>
      <c r="R117" s="226"/>
      <c r="T117" s="226"/>
      <c r="V117" s="226"/>
      <c r="W117" s="249" t="str">
        <f t="shared" ref="W117:W128" si="54">IF(F117="","",SUBSTITUTE(SUBSTITUTE(SUBSTITUTE(SUBSTITUTE(SUBSTITUTE($W$1,"#ID#",$E$1),"#TYPE#",$B117),"#LIGNE#",$A117),"#FORMULE#",IF(F117="","null",CONCATENATE("'",F117,"'"))),"#CTE1#",IF(G117="","null",CONCATENATE("'",G117,"'"))))</f>
        <v/>
      </c>
      <c r="X117" s="249" t="str">
        <f t="shared" ref="X117:X128" si="55">IF(G117="","",SUBSTITUTE(SUBSTITUTE(SUBSTITUTE(SUBSTITUTE(SUBSTITUTE($W$1,"#ID#",$E$1),"#TYPE#",$B117),"#LIGNE#",$A117),"#FORMULE#",IF(G117="","null",CONCATENATE("'",G117,"'"))),"#CTE1#",IF(H117="","null",CONCATENATE("'",H117,"'"))))</f>
        <v/>
      </c>
      <c r="Y117" s="249" t="str">
        <f t="shared" ref="Y117:Y128" si="56">IF(H117="","",SUBSTITUTE(SUBSTITUTE(SUBSTITUTE(SUBSTITUTE(SUBSTITUTE($W$1,"#ID#",$E$1),"#TYPE#",$B117),"#LIGNE#",$A117),"#FORMULE#",IF(H117="","null",CONCATENATE("'",H117,"'"))),"#CTE1#",IF(I117="","null",CONCATENATE("'",I117,"'"))))</f>
        <v/>
      </c>
      <c r="Z117" s="249" t="str">
        <f t="shared" ref="Z117:Z128" si="57">IF(I117="","",SUBSTITUTE(SUBSTITUTE(SUBSTITUTE(SUBSTITUTE(SUBSTITUTE($W$1,"#ID#",$E$1),"#TYPE#",$B117),"#LIGNE#",$A117),"#FORMULE#",IF(I117="","null",CONCATENATE("'",I117,"'"))),"#CTE1#",IF(J117="","null",CONCATENATE("'",J117,"'"))))</f>
        <v/>
      </c>
      <c r="AA117" s="249" t="str">
        <f t="shared" ref="AA117:AA128" si="58">IF(J117="","",SUBSTITUTE(SUBSTITUTE(SUBSTITUTE(SUBSTITUTE(SUBSTITUTE($W$1,"#ID#",$E$1),"#TYPE#",$B117),"#LIGNE#",$A117),"#FORMULE#",IF(J117="","null",CONCATENATE("'",J117,"'"))),"#CTE1#",IF(K117="","null",CONCATENATE("'",K117,"'"))))</f>
        <v/>
      </c>
      <c r="AB117" s="249" t="str">
        <f t="shared" ref="AB117:AB128" si="59">IF(K117="","",SUBSTITUTE(SUBSTITUTE(SUBSTITUTE(SUBSTITUTE(SUBSTITUTE($W$1,"#ID#",$E$1),"#TYPE#",$B117),"#LIGNE#",$A117),"#FORMULE#",IF(K117="","null",CONCATENATE("'",K117,"'"))),"#CTE1#",IF(L117="","null",CONCATENATE("'",L117,"'"))))</f>
        <v/>
      </c>
      <c r="AC117" s="249" t="str">
        <f t="shared" ref="AC117:AC128" si="60">IF(L117="","",SUBSTITUTE(SUBSTITUTE(SUBSTITUTE(SUBSTITUTE(SUBSTITUTE($W$1,"#ID#",$E$1),"#TYPE#",$B117),"#LIGNE#",$A117),"#FORMULE#",IF(L117="","null",CONCATENATE("'",L117,"'"))),"#CTE1#",IF(M117="","null",CONCATENATE("'",M117,"'"))))</f>
        <v/>
      </c>
      <c r="AD117" s="249" t="str">
        <f t="shared" ref="AD117:AD128" si="61">IF(M117="","",SUBSTITUTE(SUBSTITUTE(SUBSTITUTE(SUBSTITUTE(SUBSTITUTE($W$1,"#ID#",$E$1),"#TYPE#",$B117),"#LIGNE#",$A117),"#FORMULE#",IF(M117="","null",CONCATENATE("'",M117,"'"))),"#CTE1#",IF(N117="","null",CONCATENATE("'",N117,"'"))))</f>
        <v/>
      </c>
      <c r="AE117" s="249" t="str">
        <f t="shared" ref="AE117:AE128" si="62">IF(N117="","",SUBSTITUTE(SUBSTITUTE(SUBSTITUTE(SUBSTITUTE(SUBSTITUTE($W$1,"#ID#",$E$1),"#TYPE#",$B117),"#LIGNE#",$A117),"#FORMULE#",IF(N117="","null",CONCATENATE("'",N117,"'"))),"#CTE1#",IF(O117="","null",CONCATENATE("'",O117,"'"))))</f>
        <v/>
      </c>
      <c r="AF117" s="249" t="str">
        <f t="shared" ref="AF117:AF128" si="63">IF(O117="","",SUBSTITUTE(SUBSTITUTE(SUBSTITUTE(SUBSTITUTE(SUBSTITUTE($W$1,"#ID#",$E$1),"#TYPE#",$B117),"#LIGNE#",$A117),"#FORMULE#",IF(O117="","null",CONCATENATE("'",O117,"'"))),"#CTE1#",IF(P117="","null",CONCATENATE("'",P117,"'"))))</f>
        <v/>
      </c>
      <c r="AG117" s="249" t="str">
        <f t="shared" ref="AG117:AG128" si="64">IF(P117="","",SUBSTITUTE(SUBSTITUTE(SUBSTITUTE(SUBSTITUTE(SUBSTITUTE($W$1,"#ID#",$E$1),"#TYPE#",$B117),"#LIGNE#",$A117),"#FORMULE#",IF(P117="","null",CONCATENATE("'",P117,"'"))),"#CTE1#",IF(Q117="","null",CONCATENATE("'",Q117,"'"))))</f>
        <v/>
      </c>
      <c r="AH117" s="249" t="str">
        <f t="shared" ref="AH117:AH128" si="65">IF(Q117="","",SUBSTITUTE(SUBSTITUTE(SUBSTITUTE(SUBSTITUTE(SUBSTITUTE($W$1,"#ID#",$E$1),"#TYPE#",$B117),"#LIGNE#",$A117),"#FORMULE#",IF(Q117="","null",CONCATENATE("'",Q117,"'"))),"#CTE1#",IF(R117="","null",CONCATENATE("'",R117,"'"))))</f>
        <v/>
      </c>
      <c r="AI117" s="249" t="str">
        <f t="shared" ref="AI117:AI128" si="66">IF(R117="","",SUBSTITUTE(SUBSTITUTE(SUBSTITUTE(SUBSTITUTE(SUBSTITUTE($W$1,"#ID#",Q$1),"#TYPE#",$B117),"#LIGNE#",$A117),"#FORMULE#",IF(R117="","null",CONCATENATE("'",R117,"'"))),"#CTE1#",IF(S117="","null",CONCATENATE("'",S117,"'"))))</f>
        <v/>
      </c>
      <c r="AJ117" s="249" t="str">
        <f t="shared" ref="AJ117:AJ128" si="67">IF(S117="","",SUBSTITUTE(SUBSTITUTE(SUBSTITUTE(SUBSTITUTE(SUBSTITUTE($W$1,"#ID#",$E$1),"#TYPE#",$B117),"#LIGNE#",$A117),"#FORMULE#",IF(S117="","null",CONCATENATE("'",S117,"'"))),"#CTE1#",IF(T117="","null",CONCATENATE("'",T117,"'"))))</f>
        <v/>
      </c>
      <c r="AK117" s="249" t="str">
        <f t="shared" ref="AK117:AK128" si="68">IF(T117="","",SUBSTITUTE(SUBSTITUTE(SUBSTITUTE(SUBSTITUTE(SUBSTITUTE($W$1,"#ID#",$E$1),"#TYPE#",$B117),"#LIGNE#",$A117),"#FORMULE#",IF(T117="","null",CONCATENATE("'",T117,"'"))),"#CTE1#",IF(U117="","null",CONCATENATE("'",U117,"'"))))</f>
        <v/>
      </c>
      <c r="AL117" s="249" t="str">
        <f t="shared" si="52"/>
        <v/>
      </c>
      <c r="AM117" s="249" t="str">
        <f t="shared" si="53"/>
        <v/>
      </c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249"/>
      <c r="BA117" s="249"/>
      <c r="BB117" s="249"/>
      <c r="BC117" s="249"/>
      <c r="BD117" s="249"/>
      <c r="BE117" s="249"/>
      <c r="BF117" s="249"/>
      <c r="BG117" s="249"/>
      <c r="BH117" s="249"/>
      <c r="BI117" s="249"/>
      <c r="BJ117" s="249"/>
      <c r="BK117" s="249"/>
      <c r="BL117" s="249"/>
      <c r="BM117" s="249"/>
      <c r="BN117" s="249"/>
      <c r="BO117" s="249"/>
      <c r="BP117" s="249" t="str">
        <f t="shared" si="23"/>
        <v/>
      </c>
      <c r="BQ117" s="226"/>
      <c r="BR117" s="226"/>
      <c r="BT117" s="226"/>
      <c r="BU117" s="226"/>
    </row>
    <row r="118" spans="1:73" s="223" customFormat="1" x14ac:dyDescent="0.25">
      <c r="A118" s="279">
        <f>IF(B118="MATIERE",VLOOKUP($C118,MATIERE!$B$2:$K$701,10,0),IF(B118="MOA",VLOOKUP($C118,ATELIER!$B$2:$K$291,10,0),IF(B118="MOC",VLOOKUP($C118,CHANTIER!$B$2:$K$291,10,0),IF(B118="MP",VLOOKUP($C118,MINIPELLE!$B$2:$K$291,10,0),""))))</f>
        <v>605</v>
      </c>
      <c r="B118" s="278" t="s">
        <v>294</v>
      </c>
      <c r="C118" s="242" t="s">
        <v>2240</v>
      </c>
      <c r="F118" s="226"/>
      <c r="H118" s="226"/>
      <c r="J118" s="226"/>
      <c r="L118" s="226"/>
      <c r="N118" s="226"/>
      <c r="P118" s="226"/>
      <c r="R118" s="226"/>
      <c r="T118" s="242" t="s">
        <v>2254</v>
      </c>
      <c r="V118" s="226"/>
      <c r="W118" s="249" t="str">
        <f t="shared" si="54"/>
        <v/>
      </c>
      <c r="X118" s="249" t="str">
        <f t="shared" si="55"/>
        <v/>
      </c>
      <c r="Y118" s="249" t="str">
        <f t="shared" si="56"/>
        <v/>
      </c>
      <c r="Z118" s="249" t="str">
        <f t="shared" si="57"/>
        <v/>
      </c>
      <c r="AA118" s="249" t="str">
        <f t="shared" si="58"/>
        <v/>
      </c>
      <c r="AB118" s="249" t="str">
        <f t="shared" si="59"/>
        <v/>
      </c>
      <c r="AC118" s="249" t="str">
        <f t="shared" si="60"/>
        <v/>
      </c>
      <c r="AD118" s="249" t="str">
        <f t="shared" si="61"/>
        <v/>
      </c>
      <c r="AE118" s="249" t="str">
        <f t="shared" si="62"/>
        <v/>
      </c>
      <c r="AF118" s="249" t="str">
        <f t="shared" si="63"/>
        <v/>
      </c>
      <c r="AG118" s="249" t="str">
        <f t="shared" si="64"/>
        <v/>
      </c>
      <c r="AH118" s="249" t="str">
        <f t="shared" si="65"/>
        <v/>
      </c>
      <c r="AI118" s="249" t="str">
        <f t="shared" si="66"/>
        <v/>
      </c>
      <c r="AJ118" s="249" t="str">
        <f t="shared" si="67"/>
        <v/>
      </c>
      <c r="AK118" s="249" t="str">
        <f t="shared" si="68"/>
        <v xml:space="preserve">INSERT INTO SC_SystemeProduits(RefDimension,NomSysteme,typePresta,ligne,formule,cte1,DateModif) values (null,'COLLECTE_GRAV','MATIERE',605,'#DP-SPR1200V75BG#',null,now());
</v>
      </c>
      <c r="AL118" s="249" t="str">
        <f t="shared" si="52"/>
        <v/>
      </c>
      <c r="AM118" s="249" t="str">
        <f t="shared" si="53"/>
        <v/>
      </c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49"/>
      <c r="BF118" s="249"/>
      <c r="BG118" s="249"/>
      <c r="BH118" s="249"/>
      <c r="BI118" s="249"/>
      <c r="BJ118" s="249"/>
      <c r="BK118" s="249"/>
      <c r="BL118" s="249"/>
      <c r="BM118" s="249"/>
      <c r="BN118" s="249"/>
      <c r="BO118" s="249"/>
      <c r="BP118" s="249" t="str">
        <f t="shared" si="23"/>
        <v/>
      </c>
      <c r="BQ118" s="226"/>
      <c r="BR118" s="226"/>
      <c r="BT118" s="226"/>
      <c r="BU118" s="226"/>
    </row>
    <row r="119" spans="1:73" s="223" customFormat="1" x14ac:dyDescent="0.25">
      <c r="A119" s="279">
        <f>IF(B119="MATIERE",VLOOKUP($C119,MATIERE!$B$2:$K$701,10,0),IF(B119="MOA",VLOOKUP($C119,ATELIER!$B$2:$K$291,10,0),IF(B119="MOC",VLOOKUP($C119,CHANTIER!$B$2:$K$291,10,0),IF(B119="MP",VLOOKUP($C119,MINIPELLE!$B$2:$K$291,10,0),""))))</f>
        <v>606</v>
      </c>
      <c r="B119" s="278" t="s">
        <v>294</v>
      </c>
      <c r="C119" s="242" t="s">
        <v>2241</v>
      </c>
      <c r="F119" s="226"/>
      <c r="H119" s="226"/>
      <c r="J119" s="226"/>
      <c r="L119" s="226"/>
      <c r="N119" s="226"/>
      <c r="P119" s="226"/>
      <c r="R119" s="226"/>
      <c r="T119" s="242" t="s">
        <v>2255</v>
      </c>
      <c r="V119" s="226"/>
      <c r="W119" s="249" t="str">
        <f t="shared" si="54"/>
        <v/>
      </c>
      <c r="X119" s="249" t="str">
        <f t="shared" si="55"/>
        <v/>
      </c>
      <c r="Y119" s="249" t="str">
        <f t="shared" si="56"/>
        <v/>
      </c>
      <c r="Z119" s="249" t="str">
        <f t="shared" si="57"/>
        <v/>
      </c>
      <c r="AA119" s="249" t="str">
        <f t="shared" si="58"/>
        <v/>
      </c>
      <c r="AB119" s="249" t="str">
        <f t="shared" si="59"/>
        <v/>
      </c>
      <c r="AC119" s="249" t="str">
        <f t="shared" si="60"/>
        <v/>
      </c>
      <c r="AD119" s="249" t="str">
        <f t="shared" si="61"/>
        <v/>
      </c>
      <c r="AE119" s="249" t="str">
        <f t="shared" si="62"/>
        <v/>
      </c>
      <c r="AF119" s="249" t="str">
        <f t="shared" si="63"/>
        <v/>
      </c>
      <c r="AG119" s="249" t="str">
        <f t="shared" si="64"/>
        <v/>
      </c>
      <c r="AH119" s="249" t="str">
        <f t="shared" si="65"/>
        <v/>
      </c>
      <c r="AI119" s="249" t="str">
        <f t="shared" si="66"/>
        <v/>
      </c>
      <c r="AJ119" s="249" t="str">
        <f t="shared" si="67"/>
        <v/>
      </c>
      <c r="AK119" s="249" t="str">
        <f t="shared" si="68"/>
        <v xml:space="preserve">INSERT INTO SC_SystemeProduits(RefDimension,NomSysteme,typePresta,ligne,formule,cte1,DateModif) values (null,'COLLECTE_GRAV','MATIERE',606,'#DP-SPR1500V75BG#',null,now());
</v>
      </c>
      <c r="AL119" s="249" t="str">
        <f t="shared" si="52"/>
        <v/>
      </c>
      <c r="AM119" s="249" t="str">
        <f t="shared" si="53"/>
        <v/>
      </c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49"/>
      <c r="AX119" s="249"/>
      <c r="AY119" s="249"/>
      <c r="AZ119" s="249"/>
      <c r="BA119" s="249"/>
      <c r="BB119" s="249"/>
      <c r="BC119" s="249"/>
      <c r="BD119" s="249"/>
      <c r="BE119" s="249"/>
      <c r="BF119" s="249"/>
      <c r="BG119" s="249"/>
      <c r="BH119" s="249"/>
      <c r="BI119" s="249"/>
      <c r="BJ119" s="249"/>
      <c r="BK119" s="249"/>
      <c r="BL119" s="249"/>
      <c r="BM119" s="249"/>
      <c r="BN119" s="249"/>
      <c r="BO119" s="249"/>
      <c r="BP119" s="249" t="str">
        <f t="shared" si="23"/>
        <v/>
      </c>
      <c r="BQ119" s="226"/>
      <c r="BR119" s="226"/>
      <c r="BT119" s="226"/>
      <c r="BU119" s="226"/>
    </row>
    <row r="120" spans="1:73" s="223" customFormat="1" x14ac:dyDescent="0.25">
      <c r="A120" s="279">
        <f>IF(B120="MATIERE",VLOOKUP($C120,MATIERE!$B$2:$K$701,10,0),IF(B120="MOA",VLOOKUP($C120,ATELIER!$B$2:$K$291,10,0),IF(B120="MOC",VLOOKUP($C120,CHANTIER!$B$2:$K$291,10,0),IF(B120="MP",VLOOKUP($C120,MINIPELLE!$B$2:$K$291,10,0),""))))</f>
        <v>607</v>
      </c>
      <c r="B120" s="278" t="s">
        <v>294</v>
      </c>
      <c r="C120" s="242" t="s">
        <v>2243</v>
      </c>
      <c r="F120" s="226"/>
      <c r="H120" s="226"/>
      <c r="J120" s="226"/>
      <c r="L120" s="226"/>
      <c r="N120" s="226"/>
      <c r="P120" s="226"/>
      <c r="R120" s="226"/>
      <c r="T120" s="242" t="s">
        <v>2256</v>
      </c>
      <c r="V120" s="226"/>
      <c r="W120" s="249" t="str">
        <f t="shared" si="54"/>
        <v/>
      </c>
      <c r="X120" s="249" t="str">
        <f t="shared" si="55"/>
        <v/>
      </c>
      <c r="Y120" s="249" t="str">
        <f t="shared" si="56"/>
        <v/>
      </c>
      <c r="Z120" s="249" t="str">
        <f t="shared" si="57"/>
        <v/>
      </c>
      <c r="AA120" s="249" t="str">
        <f t="shared" si="58"/>
        <v/>
      </c>
      <c r="AB120" s="249" t="str">
        <f t="shared" si="59"/>
        <v/>
      </c>
      <c r="AC120" s="249" t="str">
        <f t="shared" si="60"/>
        <v/>
      </c>
      <c r="AD120" s="249" t="str">
        <f t="shared" si="61"/>
        <v/>
      </c>
      <c r="AE120" s="249" t="str">
        <f t="shared" si="62"/>
        <v/>
      </c>
      <c r="AF120" s="249" t="str">
        <f t="shared" si="63"/>
        <v/>
      </c>
      <c r="AG120" s="249" t="str">
        <f t="shared" si="64"/>
        <v/>
      </c>
      <c r="AH120" s="249" t="str">
        <f t="shared" si="65"/>
        <v/>
      </c>
      <c r="AI120" s="249" t="str">
        <f t="shared" si="66"/>
        <v/>
      </c>
      <c r="AJ120" s="249" t="str">
        <f t="shared" si="67"/>
        <v/>
      </c>
      <c r="AK120" s="249" t="str">
        <f t="shared" si="68"/>
        <v xml:space="preserve">INSERT INTO SC_SystemeProduits(RefDimension,NomSysteme,typePresta,ligne,formule,cte1,DateModif) values (null,'COLLECTE_GRAV','MATIERE',607,'#DP-SPR1900V75BG#',null,now());
</v>
      </c>
      <c r="AL120" s="249" t="str">
        <f t="shared" si="52"/>
        <v/>
      </c>
      <c r="AM120" s="249" t="str">
        <f t="shared" si="53"/>
        <v/>
      </c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49"/>
      <c r="BF120" s="249"/>
      <c r="BG120" s="249"/>
      <c r="BH120" s="249"/>
      <c r="BI120" s="249"/>
      <c r="BJ120" s="249"/>
      <c r="BK120" s="249"/>
      <c r="BL120" s="249"/>
      <c r="BM120" s="249"/>
      <c r="BN120" s="249"/>
      <c r="BO120" s="249"/>
      <c r="BP120" s="249" t="str">
        <f t="shared" si="23"/>
        <v/>
      </c>
      <c r="BQ120" s="226"/>
      <c r="BR120" s="226"/>
      <c r="BT120" s="226"/>
      <c r="BU120" s="226"/>
    </row>
    <row r="121" spans="1:73" s="223" customFormat="1" x14ac:dyDescent="0.25">
      <c r="A121" s="279">
        <f>IF(B121="MATIERE",VLOOKUP($C121,MATIERE!$B$2:$K$701,10,0),IF(B121="MOA",VLOOKUP($C121,ATELIER!$B$2:$K$291,10,0),IF(B121="MOC",VLOOKUP($C121,CHANTIER!$B$2:$K$291,10,0),IF(B121="MP",VLOOKUP($C121,MINIPELLE!$B$2:$K$291,10,0),""))))</f>
        <v>608</v>
      </c>
      <c r="B121" s="278" t="s">
        <v>294</v>
      </c>
      <c r="C121" s="242" t="s">
        <v>2253</v>
      </c>
      <c r="F121" s="226"/>
      <c r="H121" s="226"/>
      <c r="J121" s="226"/>
      <c r="L121" s="226"/>
      <c r="N121" s="226"/>
      <c r="P121" s="226"/>
      <c r="R121" s="226"/>
      <c r="T121" s="242" t="s">
        <v>2257</v>
      </c>
      <c r="V121" s="226"/>
      <c r="W121" s="249" t="str">
        <f t="shared" si="54"/>
        <v/>
      </c>
      <c r="X121" s="249" t="str">
        <f t="shared" si="55"/>
        <v/>
      </c>
      <c r="Y121" s="249" t="str">
        <f t="shared" si="56"/>
        <v/>
      </c>
      <c r="Z121" s="249" t="str">
        <f t="shared" si="57"/>
        <v/>
      </c>
      <c r="AA121" s="249" t="str">
        <f t="shared" si="58"/>
        <v/>
      </c>
      <c r="AB121" s="249" t="str">
        <f t="shared" si="59"/>
        <v/>
      </c>
      <c r="AC121" s="249" t="str">
        <f t="shared" si="60"/>
        <v/>
      </c>
      <c r="AD121" s="249" t="str">
        <f t="shared" si="61"/>
        <v/>
      </c>
      <c r="AE121" s="249" t="str">
        <f t="shared" si="62"/>
        <v/>
      </c>
      <c r="AF121" s="249" t="str">
        <f t="shared" si="63"/>
        <v/>
      </c>
      <c r="AG121" s="249" t="str">
        <f t="shared" si="64"/>
        <v/>
      </c>
      <c r="AH121" s="249" t="str">
        <f t="shared" si="65"/>
        <v/>
      </c>
      <c r="AI121" s="249" t="str">
        <f t="shared" si="66"/>
        <v/>
      </c>
      <c r="AJ121" s="249" t="str">
        <f t="shared" si="67"/>
        <v/>
      </c>
      <c r="AK121" s="249" t="str">
        <f t="shared" si="68"/>
        <v xml:space="preserve">INSERT INTO SC_SystemeProduits(RefDimension,NomSysteme,typePresta,ligne,formule,cte1,DateModif) values (null,'COLLECTE_GRAV','MATIERE',608,'#DP-SPR2200V75BG#',null,now());
</v>
      </c>
      <c r="AL121" s="249" t="str">
        <f t="shared" si="52"/>
        <v/>
      </c>
      <c r="AM121" s="249" t="str">
        <f t="shared" si="53"/>
        <v/>
      </c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49"/>
      <c r="AX121" s="249"/>
      <c r="AY121" s="249"/>
      <c r="AZ121" s="249"/>
      <c r="BA121" s="249"/>
      <c r="BB121" s="249"/>
      <c r="BC121" s="249"/>
      <c r="BD121" s="249"/>
      <c r="BE121" s="249"/>
      <c r="BF121" s="249"/>
      <c r="BG121" s="249"/>
      <c r="BH121" s="249"/>
      <c r="BI121" s="249"/>
      <c r="BJ121" s="249"/>
      <c r="BK121" s="249"/>
      <c r="BL121" s="249"/>
      <c r="BM121" s="249"/>
      <c r="BN121" s="249"/>
      <c r="BO121" s="249"/>
      <c r="BP121" s="249" t="str">
        <f t="shared" si="23"/>
        <v/>
      </c>
      <c r="BQ121" s="226"/>
      <c r="BR121" s="226"/>
      <c r="BT121" s="226"/>
      <c r="BU121" s="226"/>
    </row>
    <row r="122" spans="1:73" s="223" customFormat="1" x14ac:dyDescent="0.25">
      <c r="A122" s="279">
        <f>IF(B122="MATIERE",VLOOKUP($C122,MATIERE!$B$2:$K$701,10,0),IF(B122="MOA",VLOOKUP($C122,ATELIER!$B$2:$K$291,10,0),IF(B122="MOC",VLOOKUP($C122,CHANTIER!$B$2:$K$291,10,0),IF(B122="MP",VLOOKUP($C122,MINIPELLE!$B$2:$K$291,10,0),""))))</f>
        <v>609</v>
      </c>
      <c r="B122" s="278" t="s">
        <v>294</v>
      </c>
      <c r="C122" s="242" t="s">
        <v>2245</v>
      </c>
      <c r="F122" s="226"/>
      <c r="H122" s="226"/>
      <c r="J122" s="226"/>
      <c r="L122" s="226"/>
      <c r="N122" s="226"/>
      <c r="P122" s="226"/>
      <c r="R122" s="226"/>
      <c r="T122" s="242" t="s">
        <v>2258</v>
      </c>
      <c r="V122" s="226"/>
      <c r="W122" s="249" t="str">
        <f t="shared" si="54"/>
        <v/>
      </c>
      <c r="X122" s="249" t="str">
        <f t="shared" si="55"/>
        <v/>
      </c>
      <c r="Y122" s="249" t="str">
        <f t="shared" si="56"/>
        <v/>
      </c>
      <c r="Z122" s="249" t="str">
        <f t="shared" si="57"/>
        <v/>
      </c>
      <c r="AA122" s="249" t="str">
        <f t="shared" si="58"/>
        <v/>
      </c>
      <c r="AB122" s="249" t="str">
        <f t="shared" si="59"/>
        <v/>
      </c>
      <c r="AC122" s="249" t="str">
        <f t="shared" si="60"/>
        <v/>
      </c>
      <c r="AD122" s="249" t="str">
        <f t="shared" si="61"/>
        <v/>
      </c>
      <c r="AE122" s="249" t="str">
        <f t="shared" si="62"/>
        <v/>
      </c>
      <c r="AF122" s="249" t="str">
        <f t="shared" si="63"/>
        <v/>
      </c>
      <c r="AG122" s="249" t="str">
        <f t="shared" si="64"/>
        <v/>
      </c>
      <c r="AH122" s="249" t="str">
        <f t="shared" si="65"/>
        <v/>
      </c>
      <c r="AI122" s="249" t="str">
        <f t="shared" si="66"/>
        <v/>
      </c>
      <c r="AJ122" s="249" t="str">
        <f t="shared" si="67"/>
        <v/>
      </c>
      <c r="AK122" s="249" t="str">
        <f t="shared" si="68"/>
        <v xml:space="preserve">INSERT INTO SC_SystemeProduits(RefDimension,NomSysteme,typePresta,ligne,formule,cte1,DateModif) values (null,'COLLECTE_GRAV','MATIERE',609,'#DSPR1200V75ALT#',null,now());
</v>
      </c>
      <c r="AL122" s="249" t="str">
        <f t="shared" si="52"/>
        <v/>
      </c>
      <c r="AM122" s="249" t="str">
        <f t="shared" si="53"/>
        <v/>
      </c>
      <c r="AN122" s="249"/>
      <c r="AO122" s="249"/>
      <c r="AP122" s="249"/>
      <c r="AQ122" s="249"/>
      <c r="AS122" s="226"/>
      <c r="AT122" s="226"/>
      <c r="AV122" s="226"/>
      <c r="AW122" s="226"/>
      <c r="AY122" s="226"/>
      <c r="AZ122" s="226"/>
      <c r="BB122" s="226"/>
      <c r="BC122" s="226"/>
      <c r="BE122" s="226"/>
      <c r="BF122" s="226"/>
      <c r="BH122" s="226"/>
      <c r="BI122" s="226"/>
      <c r="BK122" s="226"/>
      <c r="BL122" s="226"/>
      <c r="BN122" s="226"/>
      <c r="BO122" s="226"/>
      <c r="BQ122" s="226"/>
      <c r="BR122" s="226"/>
      <c r="BT122" s="226"/>
      <c r="BU122" s="226"/>
    </row>
    <row r="123" spans="1:73" s="223" customFormat="1" x14ac:dyDescent="0.25">
      <c r="A123" s="279">
        <f>IF(B123="MATIERE",VLOOKUP($C123,MATIERE!$B$2:$K$701,10,0),IF(B123="MOA",VLOOKUP($C123,ATELIER!$B$2:$K$291,10,0),IF(B123="MOC",VLOOKUP($C123,CHANTIER!$B$2:$K$291,10,0),IF(B123="MP",VLOOKUP($C123,MINIPELLE!$B$2:$K$291,10,0),""))))</f>
        <v>610</v>
      </c>
      <c r="B123" s="278" t="s">
        <v>294</v>
      </c>
      <c r="C123" s="242" t="s">
        <v>2247</v>
      </c>
      <c r="F123" s="226"/>
      <c r="H123" s="226"/>
      <c r="J123" s="226"/>
      <c r="L123" s="226"/>
      <c r="N123" s="226"/>
      <c r="P123" s="226"/>
      <c r="R123" s="226"/>
      <c r="T123" s="242" t="s">
        <v>2259</v>
      </c>
      <c r="V123" s="226"/>
      <c r="W123" s="249" t="str">
        <f t="shared" si="54"/>
        <v/>
      </c>
      <c r="X123" s="249" t="str">
        <f t="shared" si="55"/>
        <v/>
      </c>
      <c r="Y123" s="249" t="str">
        <f t="shared" si="56"/>
        <v/>
      </c>
      <c r="Z123" s="249" t="str">
        <f t="shared" si="57"/>
        <v/>
      </c>
      <c r="AA123" s="249" t="str">
        <f t="shared" si="58"/>
        <v/>
      </c>
      <c r="AB123" s="249" t="str">
        <f t="shared" si="59"/>
        <v/>
      </c>
      <c r="AC123" s="249" t="str">
        <f t="shared" si="60"/>
        <v/>
      </c>
      <c r="AD123" s="249" t="str">
        <f t="shared" si="61"/>
        <v/>
      </c>
      <c r="AE123" s="249" t="str">
        <f t="shared" si="62"/>
        <v/>
      </c>
      <c r="AF123" s="249" t="str">
        <f t="shared" si="63"/>
        <v/>
      </c>
      <c r="AG123" s="249" t="str">
        <f t="shared" si="64"/>
        <v/>
      </c>
      <c r="AH123" s="249" t="str">
        <f t="shared" si="65"/>
        <v/>
      </c>
      <c r="AI123" s="249" t="str">
        <f t="shared" si="66"/>
        <v/>
      </c>
      <c r="AJ123" s="249" t="str">
        <f t="shared" si="67"/>
        <v/>
      </c>
      <c r="AK123" s="249" t="str">
        <f t="shared" si="68"/>
        <v xml:space="preserve">INSERT INTO SC_SystemeProduits(RefDimension,NomSysteme,typePresta,ligne,formule,cte1,DateModif) values (null,'COLLECTE_GRAV','MATIERE',610,'#DSPR1500V75ALT#',null,now());
</v>
      </c>
      <c r="AL123" s="249" t="str">
        <f t="shared" si="52"/>
        <v/>
      </c>
      <c r="AM123" s="249" t="str">
        <f t="shared" si="53"/>
        <v/>
      </c>
      <c r="AN123" s="249"/>
      <c r="AO123" s="249"/>
      <c r="AP123" s="249"/>
      <c r="AQ123" s="249"/>
      <c r="AS123" s="226"/>
      <c r="AT123" s="226"/>
      <c r="AV123" s="226"/>
      <c r="AW123" s="226"/>
      <c r="AY123" s="226"/>
      <c r="AZ123" s="226"/>
      <c r="BB123" s="226"/>
      <c r="BC123" s="226"/>
      <c r="BE123" s="226"/>
      <c r="BF123" s="226"/>
      <c r="BH123" s="226"/>
      <c r="BI123" s="226"/>
      <c r="BK123" s="226"/>
      <c r="BL123" s="226"/>
      <c r="BN123" s="226"/>
      <c r="BO123" s="226"/>
      <c r="BQ123" s="226"/>
      <c r="BR123" s="226"/>
      <c r="BT123" s="226"/>
      <c r="BU123" s="226"/>
    </row>
    <row r="124" spans="1:73" s="223" customFormat="1" x14ac:dyDescent="0.25">
      <c r="A124" s="279">
        <f>IF(B124="MATIERE",VLOOKUP($C124,MATIERE!$B$2:$K$701,10,0),IF(B124="MOA",VLOOKUP($C124,ATELIER!$B$2:$K$291,10,0),IF(B124="MOC",VLOOKUP($C124,CHANTIER!$B$2:$K$291,10,0),IF(B124="MP",VLOOKUP($C124,MINIPELLE!$B$2:$K$291,10,0),""))))</f>
        <v>611</v>
      </c>
      <c r="B124" s="278" t="s">
        <v>294</v>
      </c>
      <c r="C124" s="242" t="s">
        <v>2249</v>
      </c>
      <c r="F124" s="226"/>
      <c r="H124" s="226"/>
      <c r="J124" s="226"/>
      <c r="L124" s="226"/>
      <c r="N124" s="226"/>
      <c r="P124" s="226"/>
      <c r="R124" s="226"/>
      <c r="T124" s="242" t="s">
        <v>2261</v>
      </c>
      <c r="V124" s="226"/>
      <c r="W124" s="249" t="str">
        <f t="shared" si="54"/>
        <v/>
      </c>
      <c r="X124" s="249" t="str">
        <f t="shared" si="55"/>
        <v/>
      </c>
      <c r="Y124" s="249" t="str">
        <f t="shared" si="56"/>
        <v/>
      </c>
      <c r="Z124" s="249" t="str">
        <f t="shared" si="57"/>
        <v/>
      </c>
      <c r="AA124" s="249" t="str">
        <f t="shared" si="58"/>
        <v/>
      </c>
      <c r="AB124" s="249" t="str">
        <f t="shared" si="59"/>
        <v/>
      </c>
      <c r="AC124" s="249" t="str">
        <f t="shared" si="60"/>
        <v/>
      </c>
      <c r="AD124" s="249" t="str">
        <f t="shared" si="61"/>
        <v/>
      </c>
      <c r="AE124" s="249" t="str">
        <f t="shared" si="62"/>
        <v/>
      </c>
      <c r="AF124" s="249" t="str">
        <f t="shared" si="63"/>
        <v/>
      </c>
      <c r="AG124" s="249" t="str">
        <f t="shared" si="64"/>
        <v/>
      </c>
      <c r="AH124" s="249" t="str">
        <f t="shared" si="65"/>
        <v/>
      </c>
      <c r="AI124" s="249" t="str">
        <f t="shared" si="66"/>
        <v/>
      </c>
      <c r="AJ124" s="249" t="str">
        <f t="shared" si="67"/>
        <v/>
      </c>
      <c r="AK124" s="249" t="str">
        <f t="shared" si="68"/>
        <v xml:space="preserve">INSERT INTO SC_SystemeProduits(RefDimension,NomSysteme,typePresta,ligne,formule,cte1,DateModif) values (null,'COLLECTE_GRAV','MATIERE',611,'#DSPR1900V75ALT#',null,now());
</v>
      </c>
      <c r="AL124" s="249" t="str">
        <f t="shared" si="52"/>
        <v/>
      </c>
      <c r="AM124" s="249" t="str">
        <f t="shared" si="53"/>
        <v/>
      </c>
      <c r="AN124" s="249"/>
      <c r="AO124" s="249"/>
      <c r="AP124" s="249"/>
      <c r="AQ124" s="249"/>
      <c r="AS124" s="226"/>
      <c r="AT124" s="226"/>
      <c r="AV124" s="226"/>
      <c r="AW124" s="226"/>
      <c r="AY124" s="226"/>
      <c r="AZ124" s="226"/>
      <c r="BB124" s="226"/>
      <c r="BC124" s="226"/>
      <c r="BE124" s="226"/>
      <c r="BF124" s="226"/>
      <c r="BH124" s="226"/>
      <c r="BI124" s="226"/>
      <c r="BK124" s="226"/>
      <c r="BL124" s="226"/>
      <c r="BN124" s="226"/>
      <c r="BO124" s="226"/>
      <c r="BQ124" s="226"/>
      <c r="BR124" s="226"/>
      <c r="BT124" s="226"/>
      <c r="BU124" s="226"/>
    </row>
    <row r="125" spans="1:73" s="223" customFormat="1" x14ac:dyDescent="0.25">
      <c r="A125" s="279">
        <f>IF(B125="MATIERE",VLOOKUP($C125,MATIERE!$B$2:$K$701,10,0),IF(B125="MOA",VLOOKUP($C125,ATELIER!$B$2:$K$291,10,0),IF(B125="MOC",VLOOKUP($C125,CHANTIER!$B$2:$K$291,10,0),IF(B125="MP",VLOOKUP($C125,MINIPELLE!$B$2:$K$291,10,0),""))))</f>
        <v>612</v>
      </c>
      <c r="B125" s="278" t="s">
        <v>294</v>
      </c>
      <c r="C125" s="242" t="s">
        <v>2251</v>
      </c>
      <c r="F125" s="226"/>
      <c r="H125" s="226"/>
      <c r="J125" s="226"/>
      <c r="L125" s="226"/>
      <c r="N125" s="226"/>
      <c r="P125" s="226"/>
      <c r="R125" s="226"/>
      <c r="T125" s="242" t="s">
        <v>2263</v>
      </c>
      <c r="V125" s="226"/>
      <c r="W125" s="249" t="str">
        <f t="shared" si="54"/>
        <v/>
      </c>
      <c r="X125" s="249" t="str">
        <f t="shared" si="55"/>
        <v/>
      </c>
      <c r="Y125" s="249" t="str">
        <f t="shared" si="56"/>
        <v/>
      </c>
      <c r="Z125" s="249" t="str">
        <f t="shared" si="57"/>
        <v/>
      </c>
      <c r="AA125" s="249" t="str">
        <f t="shared" si="58"/>
        <v/>
      </c>
      <c r="AB125" s="249" t="str">
        <f t="shared" si="59"/>
        <v/>
      </c>
      <c r="AC125" s="249" t="str">
        <f t="shared" si="60"/>
        <v/>
      </c>
      <c r="AD125" s="249" t="str">
        <f t="shared" si="61"/>
        <v/>
      </c>
      <c r="AE125" s="249" t="str">
        <f t="shared" si="62"/>
        <v/>
      </c>
      <c r="AF125" s="249" t="str">
        <f t="shared" si="63"/>
        <v/>
      </c>
      <c r="AG125" s="249" t="str">
        <f t="shared" si="64"/>
        <v/>
      </c>
      <c r="AH125" s="249" t="str">
        <f t="shared" si="65"/>
        <v/>
      </c>
      <c r="AI125" s="249" t="str">
        <f t="shared" si="66"/>
        <v/>
      </c>
      <c r="AJ125" s="249" t="str">
        <f t="shared" si="67"/>
        <v/>
      </c>
      <c r="AK125" s="249" t="str">
        <f t="shared" si="68"/>
        <v xml:space="preserve">INSERT INTO SC_SystemeProduits(RefDimension,NomSysteme,typePresta,ligne,formule,cte1,DateModif) values (null,'COLLECTE_GRAV','MATIERE',612,'#DSPR2200V75ALT#',null,now());
</v>
      </c>
      <c r="AL125" s="249" t="str">
        <f t="shared" si="52"/>
        <v/>
      </c>
      <c r="AM125" s="249" t="str">
        <f t="shared" si="53"/>
        <v/>
      </c>
      <c r="AN125" s="249"/>
      <c r="AO125" s="249"/>
      <c r="AP125" s="249"/>
      <c r="AQ125" s="249"/>
      <c r="AS125" s="226"/>
      <c r="AT125" s="226"/>
      <c r="AV125" s="226"/>
      <c r="AW125" s="226"/>
      <c r="AY125" s="226"/>
      <c r="AZ125" s="226"/>
      <c r="BB125" s="226"/>
      <c r="BC125" s="226"/>
      <c r="BE125" s="226"/>
      <c r="BF125" s="226"/>
      <c r="BH125" s="226"/>
      <c r="BI125" s="226"/>
      <c r="BK125" s="226"/>
      <c r="BL125" s="226"/>
      <c r="BN125" s="226"/>
      <c r="BO125" s="226"/>
      <c r="BQ125" s="226"/>
      <c r="BR125" s="226"/>
      <c r="BT125" s="226"/>
      <c r="BU125" s="226"/>
    </row>
    <row r="126" spans="1:73" s="223" customFormat="1" x14ac:dyDescent="0.25">
      <c r="A126" s="279">
        <f>IF(B126="MATIERE",VLOOKUP($C126,MATIERE!$B$2:$K$701,10,0),IF(B126="MOA",VLOOKUP($C126,ATELIER!$B$2:$K$291,10,0),IF(B126="MOC",VLOOKUP($C126,CHANTIER!$B$2:$K$291,10,0),IF(B126="MP",VLOOKUP($C126,MINIPELLE!$B$2:$K$291,10,0),""))))</f>
        <v>613</v>
      </c>
      <c r="B126" s="278" t="s">
        <v>294</v>
      </c>
      <c r="C126" s="242" t="s">
        <v>2235</v>
      </c>
      <c r="F126" s="226"/>
      <c r="H126" s="226"/>
      <c r="J126" s="226"/>
      <c r="L126" s="226"/>
      <c r="N126" s="226"/>
      <c r="P126" s="226"/>
      <c r="R126" s="226"/>
      <c r="V126" s="242" t="s">
        <v>2264</v>
      </c>
      <c r="W126" s="249" t="str">
        <f t="shared" si="54"/>
        <v/>
      </c>
      <c r="X126" s="249" t="str">
        <f t="shared" si="55"/>
        <v/>
      </c>
      <c r="Y126" s="249" t="str">
        <f t="shared" si="56"/>
        <v/>
      </c>
      <c r="Z126" s="249" t="str">
        <f t="shared" si="57"/>
        <v/>
      </c>
      <c r="AA126" s="249" t="str">
        <f t="shared" si="58"/>
        <v/>
      </c>
      <c r="AB126" s="249" t="str">
        <f t="shared" si="59"/>
        <v/>
      </c>
      <c r="AC126" s="249" t="str">
        <f t="shared" si="60"/>
        <v/>
      </c>
      <c r="AD126" s="249" t="str">
        <f t="shared" si="61"/>
        <v/>
      </c>
      <c r="AE126" s="249" t="str">
        <f t="shared" si="62"/>
        <v/>
      </c>
      <c r="AF126" s="249" t="str">
        <f t="shared" si="63"/>
        <v/>
      </c>
      <c r="AG126" s="249" t="str">
        <f t="shared" si="64"/>
        <v/>
      </c>
      <c r="AH126" s="249" t="str">
        <f t="shared" si="65"/>
        <v/>
      </c>
      <c r="AI126" s="249" t="str">
        <f t="shared" si="66"/>
        <v/>
      </c>
      <c r="AJ126" s="249" t="str">
        <f t="shared" si="67"/>
        <v/>
      </c>
      <c r="AK126" s="249" t="str">
        <f t="shared" si="68"/>
        <v/>
      </c>
      <c r="AL126" s="249" t="str">
        <f t="shared" si="52"/>
        <v/>
      </c>
      <c r="AM126" s="249" t="str">
        <f t="shared" si="53"/>
        <v xml:space="preserve">INSERT INTO SC_SystemeProduits(RefDimension,NomSysteme,typePresta,ligne,formule,cte1,DateModif) values (null,'COLLECTE_CHASSE','MATIERE',613,'#SBGDA02H900#',null,now());
</v>
      </c>
      <c r="AN126" s="249"/>
      <c r="AO126" s="249"/>
      <c r="AP126" s="249"/>
      <c r="AQ126" s="249"/>
      <c r="AS126" s="226"/>
      <c r="AT126" s="226"/>
      <c r="AV126" s="226"/>
      <c r="AW126" s="226"/>
      <c r="AY126" s="226"/>
      <c r="AZ126" s="226"/>
      <c r="BB126" s="226"/>
      <c r="BC126" s="226"/>
      <c r="BE126" s="226"/>
      <c r="BF126" s="226"/>
      <c r="BH126" s="226"/>
      <c r="BI126" s="226"/>
      <c r="BK126" s="226"/>
      <c r="BL126" s="226"/>
      <c r="BN126" s="226"/>
      <c r="BO126" s="226"/>
      <c r="BQ126" s="226"/>
      <c r="BR126" s="226"/>
      <c r="BT126" s="226"/>
      <c r="BU126" s="226"/>
    </row>
    <row r="127" spans="1:73" s="223" customFormat="1" x14ac:dyDescent="0.25">
      <c r="A127" s="279">
        <f>IF(B127="MATIERE",VLOOKUP($C127,MATIERE!$B$2:$K$701,10,0),IF(B127="MOA",VLOOKUP($C127,ATELIER!$B$2:$K$291,10,0),IF(B127="MOC",VLOOKUP($C127,CHANTIER!$B$2:$K$291,10,0),IF(B127="MP",VLOOKUP($C127,MINIPELLE!$B$2:$K$291,10,0),""))))</f>
        <v>614</v>
      </c>
      <c r="B127" s="278" t="s">
        <v>294</v>
      </c>
      <c r="C127" s="242" t="s">
        <v>2237</v>
      </c>
      <c r="F127" s="226"/>
      <c r="H127" s="226"/>
      <c r="J127" s="226"/>
      <c r="L127" s="226"/>
      <c r="N127" s="226"/>
      <c r="P127" s="226"/>
      <c r="R127" s="226"/>
      <c r="T127" s="242" t="s">
        <v>2262</v>
      </c>
      <c r="V127" s="226"/>
      <c r="W127" s="249" t="str">
        <f t="shared" si="54"/>
        <v/>
      </c>
      <c r="X127" s="249" t="str">
        <f t="shared" si="55"/>
        <v/>
      </c>
      <c r="Y127" s="249" t="str">
        <f t="shared" si="56"/>
        <v/>
      </c>
      <c r="Z127" s="249" t="str">
        <f t="shared" si="57"/>
        <v/>
      </c>
      <c r="AA127" s="249" t="str">
        <f t="shared" si="58"/>
        <v/>
      </c>
      <c r="AB127" s="249" t="str">
        <f t="shared" si="59"/>
        <v/>
      </c>
      <c r="AC127" s="249" t="str">
        <f t="shared" si="60"/>
        <v/>
      </c>
      <c r="AD127" s="249" t="str">
        <f t="shared" si="61"/>
        <v/>
      </c>
      <c r="AE127" s="249" t="str">
        <f t="shared" si="62"/>
        <v/>
      </c>
      <c r="AF127" s="249" t="str">
        <f t="shared" si="63"/>
        <v/>
      </c>
      <c r="AG127" s="249" t="str">
        <f t="shared" si="64"/>
        <v/>
      </c>
      <c r="AH127" s="249" t="str">
        <f t="shared" si="65"/>
        <v/>
      </c>
      <c r="AI127" s="249" t="str">
        <f t="shared" si="66"/>
        <v/>
      </c>
      <c r="AJ127" s="249" t="str">
        <f t="shared" si="67"/>
        <v/>
      </c>
      <c r="AK127" s="249" t="str">
        <f t="shared" si="68"/>
        <v xml:space="preserve">INSERT INTO SC_SystemeProduits(RefDimension,NomSysteme,typePresta,ligne,formule,cte1,DateModif) values (null,'COLLECTE_GRAV','MATIERE',614,'#SRS 4/15#',null,now());
</v>
      </c>
      <c r="AL127" s="249" t="str">
        <f t="shared" si="52"/>
        <v/>
      </c>
      <c r="AM127" s="249" t="str">
        <f t="shared" si="53"/>
        <v/>
      </c>
      <c r="AN127" s="249"/>
      <c r="AO127" s="249"/>
      <c r="AP127" s="249"/>
      <c r="AQ127" s="249"/>
      <c r="AS127" s="226"/>
      <c r="AT127" s="226"/>
      <c r="AV127" s="226"/>
      <c r="AW127" s="226"/>
      <c r="AY127" s="226"/>
      <c r="AZ127" s="226"/>
      <c r="BB127" s="226"/>
      <c r="BC127" s="226"/>
      <c r="BE127" s="226"/>
      <c r="BF127" s="226"/>
      <c r="BH127" s="226"/>
      <c r="BI127" s="226"/>
      <c r="BK127" s="226"/>
      <c r="BL127" s="226"/>
      <c r="BN127" s="226"/>
      <c r="BO127" s="226"/>
      <c r="BQ127" s="226"/>
      <c r="BR127" s="226"/>
      <c r="BT127" s="226"/>
      <c r="BU127" s="226"/>
    </row>
    <row r="128" spans="1:73" s="223" customFormat="1" x14ac:dyDescent="0.25">
      <c r="A128" s="279">
        <f>IF(B128="MATIERE",VLOOKUP($C128,MATIERE!$B$2:$K$701,10,0),IF(B128="MOA",VLOOKUP($C128,ATELIER!$B$2:$K$291,10,0),IF(B128="MOC",VLOOKUP($C128,CHANTIER!$B$2:$K$291,10,0),IF(B128="MP",VLOOKUP($C128,MINIPELLE!$B$2:$K$291,10,0),""))))</f>
        <v>615</v>
      </c>
      <c r="B128" s="278" t="s">
        <v>294</v>
      </c>
      <c r="C128" s="242" t="s">
        <v>2239</v>
      </c>
      <c r="F128" s="226"/>
      <c r="H128" s="226"/>
      <c r="J128" s="226"/>
      <c r="L128" s="226"/>
      <c r="N128" s="226"/>
      <c r="P128" s="226"/>
      <c r="R128" s="226"/>
      <c r="T128" s="242" t="s">
        <v>2260</v>
      </c>
      <c r="V128" s="226"/>
      <c r="W128" s="249" t="str">
        <f t="shared" si="54"/>
        <v/>
      </c>
      <c r="X128" s="249" t="str">
        <f t="shared" si="55"/>
        <v/>
      </c>
      <c r="Y128" s="249" t="str">
        <f t="shared" si="56"/>
        <v/>
      </c>
      <c r="Z128" s="249" t="str">
        <f t="shared" si="57"/>
        <v/>
      </c>
      <c r="AA128" s="249" t="str">
        <f t="shared" si="58"/>
        <v/>
      </c>
      <c r="AB128" s="249" t="str">
        <f t="shared" si="59"/>
        <v/>
      </c>
      <c r="AC128" s="249" t="str">
        <f t="shared" si="60"/>
        <v/>
      </c>
      <c r="AD128" s="249" t="str">
        <f t="shared" si="61"/>
        <v/>
      </c>
      <c r="AE128" s="249" t="str">
        <f t="shared" si="62"/>
        <v/>
      </c>
      <c r="AF128" s="249" t="str">
        <f t="shared" si="63"/>
        <v/>
      </c>
      <c r="AG128" s="249" t="str">
        <f t="shared" si="64"/>
        <v/>
      </c>
      <c r="AH128" s="249" t="str">
        <f t="shared" si="65"/>
        <v/>
      </c>
      <c r="AI128" s="249" t="str">
        <f t="shared" si="66"/>
        <v/>
      </c>
      <c r="AJ128" s="249" t="str">
        <f t="shared" si="67"/>
        <v/>
      </c>
      <c r="AK128" s="249" t="str">
        <f t="shared" si="68"/>
        <v xml:space="preserve">INSERT INTO SC_SystemeProduits(RefDimension,NomSysteme,typePresta,ligne,formule,cte1,DateModif) values (null,'COLLECTE_GRAV','MATIERE',615,'#SRS 4/20#',null,now());
</v>
      </c>
      <c r="AL128" s="249" t="str">
        <f t="shared" si="52"/>
        <v/>
      </c>
      <c r="AM128" s="249" t="str">
        <f t="shared" si="53"/>
        <v/>
      </c>
      <c r="AN128" s="249"/>
      <c r="AO128" s="249"/>
      <c r="AP128" s="249"/>
      <c r="AQ128" s="249"/>
      <c r="AS128" s="226"/>
      <c r="AT128" s="226"/>
      <c r="AV128" s="226"/>
      <c r="AW128" s="226"/>
      <c r="AY128" s="226"/>
      <c r="AZ128" s="226"/>
      <c r="BB128" s="226"/>
      <c r="BC128" s="226"/>
      <c r="BE128" s="226"/>
      <c r="BF128" s="226"/>
      <c r="BH128" s="226"/>
      <c r="BI128" s="226"/>
      <c r="BK128" s="226"/>
      <c r="BL128" s="226"/>
      <c r="BN128" s="226"/>
      <c r="BO128" s="226"/>
      <c r="BQ128" s="226"/>
      <c r="BR128" s="226"/>
      <c r="BT128" s="226"/>
      <c r="BU128" s="226"/>
    </row>
    <row r="129" spans="1:73" s="223" customFormat="1" x14ac:dyDescent="0.25">
      <c r="A129" s="279" t="str">
        <f>IF(B129="MATIERE",VLOOKUP($C129,MATIERE!$B$2:$K$701,10,0),IF(B129="MOA",VLOOKUP($C129,ATELIER!$B$2:$K$291,10,0),IF(B129="MOC",VLOOKUP($C129,CHANTIER!$B$2:$K$291,10,0),IF(B129="MP",VLOOKUP($C129,MINIPELLE!$B$2:$K$291,10,0),""))))</f>
        <v/>
      </c>
      <c r="F129" s="226"/>
      <c r="H129" s="226"/>
      <c r="J129" s="226"/>
      <c r="L129" s="226"/>
      <c r="N129" s="226"/>
      <c r="P129" s="226"/>
      <c r="R129" s="226"/>
      <c r="T129" s="226"/>
      <c r="V129" s="226"/>
      <c r="AL129" s="249" t="str">
        <f t="shared" ref="AL117:AL129" si="69">IF(U129="","",SUBSTITUTE(SUBSTITUTE(SUBSTITUTE(SUBSTITUTE(SUBSTITUTE($W$1,"#ID#",$E$1),"#TYPE#",$B129),"#LIGNE#",$A129),"#FORMULE#",IF(U129="","null",CONCATENATE("'",U129,"'"))),"#CTE1#",IF(V129="","null",CONCATENATE("'",V129,"'"))))</f>
        <v/>
      </c>
      <c r="AM129" s="249"/>
      <c r="AN129" s="249"/>
      <c r="AO129" s="249"/>
      <c r="AP129" s="249"/>
      <c r="AQ129" s="249"/>
      <c r="AS129" s="226"/>
      <c r="AT129" s="226"/>
      <c r="AV129" s="226"/>
      <c r="AW129" s="226"/>
      <c r="AY129" s="226"/>
      <c r="AZ129" s="226"/>
      <c r="BB129" s="226"/>
      <c r="BC129" s="226"/>
      <c r="BE129" s="226"/>
      <c r="BF129" s="226"/>
      <c r="BH129" s="226"/>
      <c r="BI129" s="226"/>
      <c r="BK129" s="226"/>
      <c r="BL129" s="226"/>
      <c r="BN129" s="226"/>
      <c r="BO129" s="226"/>
      <c r="BQ129" s="226"/>
      <c r="BR129" s="226"/>
      <c r="BT129" s="226"/>
      <c r="BU129" s="226"/>
    </row>
    <row r="130" spans="1:73" x14ac:dyDescent="0.25">
      <c r="A130" s="279" t="str">
        <f>IF(B130="MATIERE",VLOOKUP($C130,MATIERE!$B$2:$K$701,10,0),IF(B130="MOA",VLOOKUP($C130,ATELIER!$B$2:$K$291,10,0),IF(B130="MOC",VLOOKUP($C130,CHANTIER!$B$2:$K$291,10,0),IF(B130="MP",VLOOKUP($C130,MINIPELLE!$B$2:$K$291,10,0),""))))</f>
        <v/>
      </c>
    </row>
    <row r="131" spans="1:73" x14ac:dyDescent="0.25">
      <c r="A131" s="279" t="str">
        <f>IF(B131="MATIERE",VLOOKUP($C131,MATIERE!$B$2:$K$701,10,0),IF(B131="MOA",VLOOKUP($C131,ATELIER!$B$2:$K$291,10,0),IF(B131="MOC",VLOOKUP($C131,CHANTIER!$B$2:$K$291,10,0),IF(B131="MP",VLOOKUP($C131,MINIPELLE!$B$2:$K$291,10,0),""))))</f>
        <v/>
      </c>
    </row>
    <row r="132" spans="1:73" x14ac:dyDescent="0.25">
      <c r="A132" s="279" t="str">
        <f>IF(B132="MATIERE",VLOOKUP($C132,MATIERE!$B$2:$K$701,10,0),IF(B132="MOA",VLOOKUP($C132,ATELIER!$B$2:$K$291,10,0),IF(B132="MOC",VLOOKUP($C132,CHANTIER!$B$2:$K$291,10,0),IF(B132="MP",VLOOKUP($C132,MINIPELLE!$B$2:$K$291,10,0),""))))</f>
        <v/>
      </c>
    </row>
  </sheetData>
  <dataConsolidate/>
  <mergeCells count="27"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AE2:AF2"/>
    <mergeCell ref="AG2:AH2"/>
    <mergeCell ref="AI2:AJ2"/>
    <mergeCell ref="AK2:AL2"/>
    <mergeCell ref="AM2:AN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57:C63 C39 C12 C52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3 C30 C15 C37:C38 C53:C55 C11 C114:C116" xr:uid="{00000000-0002-0000-0800-000003000000}">
      <formula1>INDIRECT(B11)</formula1>
    </dataValidation>
    <dataValidation type="custom" allowBlank="1" sqref="H64:H66" xr:uid="{00000000-0002-0000-0800-000004000000}">
      <formula1>SUM(G41:WBC119)</formula1>
    </dataValidation>
    <dataValidation type="custom" allowBlank="1" sqref="F64:F66 C64:C66" xr:uid="{00000000-0002-0000-0800-000005000000}">
      <formula1>SUM(A41:WAV119)</formula1>
    </dataValidation>
    <dataValidation type="custom" allowBlank="1" sqref="H67:H70 H91:H93" xr:uid="{00000000-0002-0000-0800-000006000000}">
      <formula1>SUM(G66:WBC119)</formula1>
    </dataValidation>
    <dataValidation type="custom" allowBlank="1" sqref="C67:C70 F67:F70 C90:C92 F91:F93" xr:uid="{00000000-0002-0000-0800-000007000000}">
      <formula1>SUM(A66:WAV119)</formula1>
    </dataValidation>
    <dataValidation type="custom" allowBlank="1" sqref="H71:H72" xr:uid="{00000000-0002-0000-0800-00000A000000}">
      <formula1>SUM(G70:WBC119)</formula1>
    </dataValidation>
    <dataValidation type="custom" allowBlank="1" sqref="F71:F72 C71:C72" xr:uid="{00000000-0002-0000-0800-00000B000000}">
      <formula1>SUM(A70:WAV119)</formula1>
    </dataValidation>
    <dataValidation type="custom" allowBlank="1" sqref="H73" xr:uid="{00000000-0002-0000-0800-00000E000000}">
      <formula1>SUM(G72:WBC119)</formula1>
    </dataValidation>
    <dataValidation type="custom" allowBlank="1" sqref="F73 C73" xr:uid="{00000000-0002-0000-0800-00000F000000}">
      <formula1>SUM(A72:WAV119)</formula1>
    </dataValidation>
    <dataValidation type="custom" allowBlank="1" sqref="L64:L66" xr:uid="{00000000-0002-0000-0800-000011000000}">
      <formula1>SUM(K41:WBI119)</formula1>
    </dataValidation>
    <dataValidation type="custom" allowBlank="1" sqref="J64:J66" xr:uid="{00000000-0002-0000-0800-000012000000}">
      <formula1>SUM(H41:WBE119)</formula1>
    </dataValidation>
    <dataValidation type="custom" allowBlank="1" sqref="L67:L70 L91:L93" xr:uid="{00000000-0002-0000-0800-000013000000}">
      <formula1>SUM(K66:WBI119)</formula1>
    </dataValidation>
    <dataValidation type="custom" allowBlank="1" sqref="J67:J70 J91:J93" xr:uid="{00000000-0002-0000-0800-000014000000}">
      <formula1>SUM(H66:WBE119)</formula1>
    </dataValidation>
    <dataValidation type="custom" allowBlank="1" sqref="L71:L72" xr:uid="{00000000-0002-0000-0800-000017000000}">
      <formula1>SUM(K70:WBI119)</formula1>
    </dataValidation>
    <dataValidation type="custom" allowBlank="1" sqref="J71:J72" xr:uid="{00000000-0002-0000-0800-000018000000}">
      <formula1>SUM(H70:WBE119)</formula1>
    </dataValidation>
    <dataValidation type="custom" allowBlank="1" sqref="L73" xr:uid="{00000000-0002-0000-0800-00001B000000}">
      <formula1>SUM(K72:WBI119)</formula1>
    </dataValidation>
    <dataValidation type="custom" allowBlank="1" sqref="J73" xr:uid="{00000000-0002-0000-0800-00001C000000}">
      <formula1>SUM(H72:WBE119)</formula1>
    </dataValidation>
    <dataValidation type="custom" allowBlank="1" sqref="N64:N66" xr:uid="{00000000-0002-0000-0800-00001D000000}">
      <formula1>SUM(L41:WBK119)</formula1>
    </dataValidation>
    <dataValidation type="custom" allowBlank="1" sqref="P64:P66" xr:uid="{00000000-0002-0000-0800-00001E000000}">
      <formula1>SUM(O41:WBO119)</formula1>
    </dataValidation>
    <dataValidation type="custom" allowBlank="1" sqref="P67:P70 P91:P93" xr:uid="{00000000-0002-0000-0800-00001F000000}">
      <formula1>SUM(O66:WBO119)</formula1>
    </dataValidation>
    <dataValidation type="custom" allowBlank="1" sqref="N67:N70 N91:N93" xr:uid="{00000000-0002-0000-0800-000020000000}">
      <formula1>SUM(L66:WBK119)</formula1>
    </dataValidation>
    <dataValidation type="custom" allowBlank="1" sqref="P71:P72" xr:uid="{00000000-0002-0000-0800-000023000000}">
      <formula1>SUM(O70:WBO119)</formula1>
    </dataValidation>
    <dataValidation type="custom" allowBlank="1" sqref="N71:N72" xr:uid="{00000000-0002-0000-0800-000024000000}">
      <formula1>SUM(L70:WBK119)</formula1>
    </dataValidation>
    <dataValidation type="custom" allowBlank="1" sqref="P73" xr:uid="{00000000-0002-0000-0800-000027000000}">
      <formula1>SUM(O72:WBO119)</formula1>
    </dataValidation>
    <dataValidation type="custom" allowBlank="1" sqref="N73" xr:uid="{00000000-0002-0000-0800-000028000000}">
      <formula1>SUM(L72:WBK119)</formula1>
    </dataValidation>
    <dataValidation type="custom" allowBlank="1" sqref="V64:V66" xr:uid="{00000000-0002-0000-0800-000029000000}">
      <formula1>SUM(T41:WBU119)</formula1>
    </dataValidation>
    <dataValidation type="custom" allowBlank="1" sqref="T64:T66" xr:uid="{00000000-0002-0000-0800-00002A000000}">
      <formula1>SUM(P41:WBQ119)</formula1>
    </dataValidation>
    <dataValidation type="custom" allowBlank="1" sqref="R64:R65" xr:uid="{00000000-0002-0000-0800-00002B000000}">
      <formula1>SUM(T41:WBS119)</formula1>
    </dataValidation>
    <dataValidation type="custom" allowBlank="1" sqref="R66" xr:uid="{00000000-0002-0000-0800-00002C000000}">
      <formula1>SUM(T45:WBS121)</formula1>
    </dataValidation>
    <dataValidation type="custom" allowBlank="1" sqref="V67:V70 V91:V93" xr:uid="{00000000-0002-0000-0800-00002D000000}">
      <formula1>SUM(T66:WBU119)</formula1>
    </dataValidation>
    <dataValidation type="custom" allowBlank="1" sqref="T67:T70 T91:T93" xr:uid="{00000000-0002-0000-0800-00002E000000}">
      <formula1>SUM(P66:WBQ119)</formula1>
    </dataValidation>
    <dataValidation type="custom" allowBlank="1" sqref="V71:V72" xr:uid="{00000000-0002-0000-0800-000031000000}">
      <formula1>SUM(T70:WBU119)</formula1>
    </dataValidation>
    <dataValidation type="custom" allowBlank="1" sqref="T71:T72" xr:uid="{00000000-0002-0000-0800-000032000000}">
      <formula1>SUM(P70:WBQ119)</formula1>
    </dataValidation>
    <dataValidation type="custom" allowBlank="1" sqref="V73" xr:uid="{00000000-0002-0000-0800-000035000000}">
      <formula1>SUM(T72:WBU119)</formula1>
    </dataValidation>
    <dataValidation type="custom" allowBlank="1" sqref="T73" xr:uid="{00000000-0002-0000-0800-000036000000}">
      <formula1>SUM(P72:WBQ119)</formula1>
    </dataValidation>
    <dataValidation type="custom" allowBlank="1" sqref="R67:R70 R91:R93" xr:uid="{00000000-0002-0000-0800-000037000000}">
      <formula1>SUM(T66:WBS119)</formula1>
    </dataValidation>
    <dataValidation type="custom" allowBlank="1" sqref="R71:R72" xr:uid="{00000000-0002-0000-0800-000039000000}">
      <formula1>SUM(T70:WBS119)</formula1>
    </dataValidation>
    <dataValidation type="custom" allowBlank="1" sqref="R73" xr:uid="{00000000-0002-0000-0800-00003B000000}">
      <formula1>SUM(T72:WBS119)</formula1>
    </dataValidation>
    <dataValidation type="custom" allowBlank="1" sqref="H89:H90" xr:uid="{00000000-0002-0000-0800-000008000000}">
      <formula1>SUM(G88:WBC144)</formula1>
    </dataValidation>
    <dataValidation type="custom" allowBlank="1" sqref="F89:F90" xr:uid="{00000000-0002-0000-0800-000009000000}">
      <formula1>SUM(D88:WAY144)</formula1>
    </dataValidation>
    <dataValidation type="custom" allowBlank="1" sqref="H74:H87" xr:uid="{00000000-0002-0000-0800-00000C000000}">
      <formula1>SUM(G73:WBC119)</formula1>
    </dataValidation>
    <dataValidation type="custom" allowBlank="1" sqref="F74:F87 C74:C87" xr:uid="{00000000-0002-0000-0800-00000D000000}">
      <formula1>SUM(A73:WAV119)</formula1>
    </dataValidation>
    <dataValidation type="custom" allowBlank="1" sqref="C88:C89" xr:uid="{00000000-0002-0000-0800-000010000000}">
      <formula1>SUM(A88:WAV143)</formula1>
    </dataValidation>
    <dataValidation type="custom" allowBlank="1" sqref="L89:L90" xr:uid="{00000000-0002-0000-0800-000015000000}">
      <formula1>SUM(K88:WBI144)</formula1>
    </dataValidation>
    <dataValidation type="custom" allowBlank="1" sqref="J89:J90" xr:uid="{00000000-0002-0000-0800-000016000000}">
      <formula1>SUM(H88:WBE144)</formula1>
    </dataValidation>
    <dataValidation type="custom" allowBlank="1" sqref="L74:L87" xr:uid="{00000000-0002-0000-0800-000019000000}">
      <formula1>SUM(K73:WBI119)</formula1>
    </dataValidation>
    <dataValidation type="custom" allowBlank="1" sqref="J74:J87" xr:uid="{00000000-0002-0000-0800-00001A000000}">
      <formula1>SUM(H73:WBE119)</formula1>
    </dataValidation>
    <dataValidation type="custom" allowBlank="1" sqref="P89:P90" xr:uid="{00000000-0002-0000-0800-000021000000}">
      <formula1>SUM(O88:WBO144)</formula1>
    </dataValidation>
    <dataValidation type="custom" allowBlank="1" sqref="N89:N90" xr:uid="{00000000-0002-0000-0800-000022000000}">
      <formula1>SUM(L88:WBK144)</formula1>
    </dataValidation>
    <dataValidation type="custom" allowBlank="1" sqref="P74:P87" xr:uid="{00000000-0002-0000-0800-000025000000}">
      <formula1>SUM(O73:WBO119)</formula1>
    </dataValidation>
    <dataValidation type="custom" allowBlank="1" sqref="N74:N87" xr:uid="{00000000-0002-0000-0800-000026000000}">
      <formula1>SUM(L73:WBK119)</formula1>
    </dataValidation>
    <dataValidation type="custom" allowBlank="1" sqref="V89:V90" xr:uid="{00000000-0002-0000-0800-00002F000000}">
      <formula1>SUM(T88:WBU144)</formula1>
    </dataValidation>
    <dataValidation type="custom" allowBlank="1" sqref="T89:T90" xr:uid="{00000000-0002-0000-0800-000030000000}">
      <formula1>SUM(P88:WBQ144)</formula1>
    </dataValidation>
    <dataValidation type="custom" allowBlank="1" sqref="V74:V87" xr:uid="{00000000-0002-0000-0800-000033000000}">
      <formula1>SUM(T73:WBU119)</formula1>
    </dataValidation>
    <dataValidation type="custom" allowBlank="1" sqref="T74:T87" xr:uid="{00000000-0002-0000-0800-000034000000}">
      <formula1>SUM(P73:WBQ119)</formula1>
    </dataValidation>
    <dataValidation type="custom" allowBlank="1" sqref="R89:R90" xr:uid="{00000000-0002-0000-0800-000038000000}">
      <formula1>SUM(T88:WBS144)</formula1>
    </dataValidation>
    <dataValidation type="custom" allowBlank="1" sqref="R74:R87" xr:uid="{00000000-0002-0000-0800-00003A000000}">
      <formula1>SUM(T73:WBS119)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B2081-6D46-4651-B820-1A168B6998E7}">
  <sheetPr>
    <tabColor rgb="FFFF0000"/>
  </sheetPr>
  <dimension ref="A1:Q17"/>
  <sheetViews>
    <sheetView workbookViewId="0">
      <selection sqref="A1:XFD1048576"/>
    </sheetView>
  </sheetViews>
  <sheetFormatPr baseColWidth="10" defaultColWidth="11.5703125" defaultRowHeight="15" x14ac:dyDescent="0.25"/>
  <cols>
    <col min="1" max="2" width="11.5703125" style="278"/>
    <col min="3" max="3" width="66" style="278" customWidth="1"/>
    <col min="4" max="16384" width="11.5703125" style="278"/>
  </cols>
  <sheetData>
    <row r="1" spans="1:17" x14ac:dyDescent="0.25">
      <c r="A1" s="278" t="s">
        <v>2214</v>
      </c>
      <c r="C1" s="287"/>
      <c r="D1" s="278" t="s">
        <v>296</v>
      </c>
      <c r="E1" s="278">
        <v>4</v>
      </c>
      <c r="F1" s="280"/>
      <c r="G1" s="280"/>
      <c r="H1" s="280"/>
      <c r="I1" s="278">
        <v>5</v>
      </c>
      <c r="J1" s="280"/>
      <c r="K1" s="280"/>
      <c r="L1" s="280"/>
      <c r="M1" s="278" t="s">
        <v>2212</v>
      </c>
    </row>
    <row r="2" spans="1:17" x14ac:dyDescent="0.25">
      <c r="C2" s="287" t="s">
        <v>242</v>
      </c>
      <c r="D2" s="278" t="s">
        <v>243</v>
      </c>
      <c r="E2" s="278">
        <v>5</v>
      </c>
      <c r="F2" s="280"/>
      <c r="G2" s="280"/>
      <c r="H2" s="280"/>
      <c r="I2" s="278">
        <v>6</v>
      </c>
      <c r="J2" s="280"/>
      <c r="K2" s="280"/>
      <c r="L2" s="280"/>
    </row>
    <row r="3" spans="1:17" x14ac:dyDescent="0.25">
      <c r="C3" s="287"/>
      <c r="D3" s="278" t="s">
        <v>244</v>
      </c>
      <c r="E3" s="278" t="s">
        <v>245</v>
      </c>
      <c r="F3" s="280"/>
      <c r="G3" s="280"/>
      <c r="H3" s="280"/>
      <c r="I3" s="278" t="s">
        <v>245</v>
      </c>
      <c r="J3" s="280"/>
      <c r="K3" s="280"/>
      <c r="L3" s="280"/>
    </row>
    <row r="4" spans="1:17" x14ac:dyDescent="0.25">
      <c r="A4" s="279">
        <f>IF(B4="MATIERE",VLOOKUP($C4,MATIERE!$B$2:$K$790,10,0),IF(B4="MOA",VLOOKUP($C4,ATELIER!$B$2:$K$291,10,0),IF(B4="MOC",VLOOKUP($C4,CHANTIER!$B$2:$K$291,10,0),IF(B4="MP",VLOOKUP($C4,MINIPELLE!$B$2:$K$291,10,0),""))))</f>
        <v>374</v>
      </c>
      <c r="B4" s="281" t="s">
        <v>294</v>
      </c>
      <c r="C4" s="294" t="s">
        <v>276</v>
      </c>
      <c r="D4" s="278" t="str">
        <f>IF(B4="MATIERE",VLOOKUP($C4,[5]MATIERE!$B$2:$K$798,6,0),IF(B4="MOA",VLOOKUP($C4,[5]ATELIER!$B$2:$K$291,3,0),IF(B4="MOC",VLOOKUP($C4,[5]CHANTIER!$B$2:$K$291,3,0),IF(B4="MP",VLOOKUP($C4,[5]MINIPELLE!$B$2:$K$291,3,0),""))))</f>
        <v>t</v>
      </c>
      <c r="E4" s="278">
        <v>3</v>
      </c>
      <c r="F4" s="280"/>
      <c r="G4" s="280"/>
      <c r="H4" s="280"/>
      <c r="I4" s="278">
        <v>0.36000000000000004</v>
      </c>
      <c r="J4" s="280" t="s">
        <v>713</v>
      </c>
      <c r="K4" s="280" t="s">
        <v>2166</v>
      </c>
      <c r="L4" s="280"/>
      <c r="M4" s="278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(4,'TCCAREX','MATIERE',374,3,null,null,null,now());</v>
      </c>
      <c r="Q4" s="278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(5,'TCCAREX','MATIERE',374,null,'1.8*0.05*CTE1','SURFACE_FV_CAREX',null,now());</v>
      </c>
    </row>
    <row r="5" spans="1:17" x14ac:dyDescent="0.25">
      <c r="A5" s="279">
        <f>IF(B5="MATIERE",VLOOKUP($C5,MATIERE!$B$2:$K$790,10,0),IF(B5="MOA",VLOOKUP($C5,ATELIER!$B$2:$K$291,10,0),IF(B5="MOC",VLOOKUP($C5,CHANTIER!$B$2:$K$291,10,0),IF(B5="MP",VLOOKUP($C5,MINIPELLE!$B$2:$K$291,10,0),""))))</f>
        <v>603</v>
      </c>
      <c r="B5" s="281" t="s">
        <v>294</v>
      </c>
      <c r="C5" s="242" t="s">
        <v>2196</v>
      </c>
      <c r="D5" s="278" t="str">
        <f>IF(B5="MATIERE",VLOOKUP($C5,[5]MATIERE!$B$2:$K$798,6,0),IF(B5="MOA",VLOOKUP($C5,[5]ATELIER!$B$2:$K$291,3,0),IF(B5="MOC",VLOOKUP($C5,[5]CHANTIER!$B$2:$K$291,3,0),IF(B5="MP",VLOOKUP($C5,[5]MINIPELLE!$B$2:$K$291,3,0),""))))</f>
        <v>m3</v>
      </c>
      <c r="F5" s="280"/>
      <c r="G5" s="280"/>
      <c r="H5" s="280"/>
      <c r="J5" s="280"/>
      <c r="K5" s="280"/>
      <c r="L5" s="280"/>
      <c r="M5" s="278" t="str">
        <f t="shared" si="0"/>
        <v/>
      </c>
      <c r="Q5" s="278" t="str">
        <f t="shared" si="1"/>
        <v/>
      </c>
    </row>
    <row r="6" spans="1:17" x14ac:dyDescent="0.25">
      <c r="A6" s="279">
        <f>IF(B6="MATIERE",VLOOKUP($C6,MATIERE!$B$2:$K$790,10,0),IF(B6="MOA",VLOOKUP($C6,ATELIER!$B$2:$K$291,10,0),IF(B6="MOC",VLOOKUP($C6,CHANTIER!$B$2:$K$291,10,0),IF(B6="MP",VLOOKUP($C6,MINIPELLE!$B$2:$K$291,10,0),""))))</f>
        <v>169</v>
      </c>
      <c r="B6" s="281" t="s">
        <v>294</v>
      </c>
      <c r="C6" s="281" t="s">
        <v>581</v>
      </c>
      <c r="D6" s="278" t="str">
        <f>IF(B6="MATIERE",VLOOKUP($C6,[5]MATIERE!$B$2:$K$598,6,0),IF(B6="MOA",VLOOKUP($C6,[5]ATELIER!$B$2:$K$291,3,0),IF(B6="MOC",VLOOKUP($C6,[5]CHANTIER!$B$2:$K$291,3,0),IF(B6="MP",VLOOKUP($C6,[5]MINIPELLE!$B$2:$K$291,3,0),""))))</f>
        <v>pc</v>
      </c>
      <c r="F6" s="280" t="s">
        <v>2220</v>
      </c>
      <c r="G6" s="280" t="s">
        <v>2221</v>
      </c>
      <c r="H6" s="280"/>
      <c r="J6" s="280" t="s">
        <v>2220</v>
      </c>
      <c r="K6" s="280" t="s">
        <v>2221</v>
      </c>
      <c r="L6" s="280"/>
      <c r="M6" s="278" t="str">
        <f t="shared" si="0"/>
        <v>INSERT INTO SC_SystemeProduits(RefDimension,NomSysteme,typePresta,ligne,Quantite,formule,cte1,cte2,DateModif) values (4,'TCCAREX','MATIERE',169,null,'CTE1*20','DALLE_CAREX',null,now());</v>
      </c>
      <c r="Q6" s="278" t="str">
        <f t="shared" si="1"/>
        <v>INSERT INTO SC_SystemeProduits(RefDimension,NomSysteme,typePresta,ligne,Quantite,formule,cte1,cte2,DateModif) values (5,'TCCAREX','MATIERE',169,null,'CTE1*20','DALLE_CAREX',null,now());</v>
      </c>
    </row>
    <row r="7" spans="1:17" x14ac:dyDescent="0.25">
      <c r="A7" s="279" t="str">
        <f>IF(B7="MATIERE",VLOOKUP($C7,MATIERE!$B$2:$K$790,10,0),IF(B7="MOA",VLOOKUP($C7,ATELIER!$B$2:$K$291,10,0),IF(B7="MOC",VLOOKUP($C7,CHANTIER!$B$2:$K$291,10,0),IF(B7="MP",VLOOKUP($C7,MINIPELLE!$B$2:$K$291,10,0),""))))</f>
        <v/>
      </c>
      <c r="B7" s="281"/>
      <c r="C7" s="281"/>
      <c r="F7" s="280"/>
      <c r="G7" s="280"/>
      <c r="H7" s="280"/>
      <c r="J7" s="280"/>
      <c r="K7" s="280"/>
      <c r="L7" s="280"/>
      <c r="M7" s="278" t="str">
        <f t="shared" si="0"/>
        <v/>
      </c>
      <c r="Q7" s="278" t="str">
        <f t="shared" si="1"/>
        <v/>
      </c>
    </row>
    <row r="8" spans="1:17" x14ac:dyDescent="0.25">
      <c r="A8" s="279" t="str">
        <f>IF(B8="MATIERE",VLOOKUP($C8,MATIERE!$B$2:$K$790,10,0),IF(B8="MOA",VLOOKUP($C8,ATELIER!$B$2:$K$291,10,0),IF(B8="MOC",VLOOKUP($C8,CHANTIER!$B$2:$K$291,10,0),IF(B8="MP",VLOOKUP($C8,MINIPELLE!$B$2:$K$291,10,0),""))))</f>
        <v/>
      </c>
      <c r="B8" s="281"/>
      <c r="C8" s="294"/>
      <c r="D8" s="278" t="str">
        <f>IF(B8="MATIERE",VLOOKUP($C8,[5]MATIERE!$B$2:$K$798,6,0),IF(B8="MOA",VLOOKUP($C8,[5]ATELIER!$B$2:$K$291,3,0),IF(B8="MOC",VLOOKUP($C8,[5]CHANTIER!$B$2:$K$291,3,0),IF(B8="MP",VLOOKUP($C8,[5]MINIPELLE!$B$2:$K$291,3,0),""))))</f>
        <v/>
      </c>
      <c r="F8" s="280"/>
      <c r="G8" s="280"/>
      <c r="H8" s="280"/>
      <c r="J8" s="280"/>
      <c r="K8" s="280"/>
      <c r="L8" s="280"/>
      <c r="M8" s="278" t="str">
        <f t="shared" si="0"/>
        <v/>
      </c>
      <c r="Q8" s="278" t="str">
        <f t="shared" si="1"/>
        <v/>
      </c>
    </row>
    <row r="9" spans="1:17" x14ac:dyDescent="0.25">
      <c r="A9" s="279">
        <v>105</v>
      </c>
      <c r="B9" s="281" t="s">
        <v>298</v>
      </c>
      <c r="C9" s="282" t="s">
        <v>2208</v>
      </c>
      <c r="D9" s="278" t="str">
        <f>IF(B9="MATIERE",VLOOKUP($C9,[5]MATIERE!$B$2:$K$798,6,0),IF(B9="MOA",VLOOKUP($C9,[5]ATELIER!$B$2:$K$291,3,0),IF(B9="MOC",VLOOKUP($C9,[5]CHANTIER!$B$2:$K$291,3,0),IF(B9="MP",VLOOKUP($C9,[5]MINIPELLE!$B$2:$K$291,3,0),""))))</f>
        <v>forfait</v>
      </c>
      <c r="E9" s="278">
        <v>1</v>
      </c>
      <c r="F9" s="280"/>
      <c r="G9" s="280"/>
      <c r="H9" s="280"/>
      <c r="I9" s="278">
        <v>1</v>
      </c>
      <c r="J9" s="280"/>
      <c r="K9" s="280"/>
      <c r="L9" s="280"/>
      <c r="M9" s="278" t="str">
        <f t="shared" si="0"/>
        <v>INSERT INTO SC_SystemeProduits(RefDimension,NomSysteme,typePresta,ligne,Quantite,formule,cte1,cte2,DateModif) values (4,'TCCAREX','MOC',105,1,null,null,null,now());</v>
      </c>
      <c r="Q9" s="278" t="str">
        <f t="shared" si="1"/>
        <v>INSERT INTO SC_SystemeProduits(RefDimension,NomSysteme,typePresta,ligne,Quantite,formule,cte1,cte2,DateModif) values (5,'TCCAREX','MOC',105,1,null,null,null,now());</v>
      </c>
    </row>
    <row r="10" spans="1:17" x14ac:dyDescent="0.25">
      <c r="A10" s="279">
        <v>103</v>
      </c>
      <c r="B10" s="281" t="s">
        <v>298</v>
      </c>
      <c r="C10" s="288" t="s">
        <v>2206</v>
      </c>
      <c r="D10" s="278" t="str">
        <f>IF(B10="MATIERE",VLOOKUP($C10,[5]MATIERE!$B$2:$K$798,6,0),IF(B10="MOA",VLOOKUP($C10,[5]ATELIER!$B$2:$K$291,3,0),IF(B10="MOC",VLOOKUP($C10,[5]CHANTIER!$B$2:$K$291,3,0),IF(B10="MP",VLOOKUP($C10,[5]MINIPELLE!$B$2:$K$291,3,0),""))))</f>
        <v>forfait</v>
      </c>
      <c r="E10" s="278">
        <v>1</v>
      </c>
      <c r="F10" s="280"/>
      <c r="G10" s="280"/>
      <c r="H10" s="280"/>
      <c r="I10" s="278">
        <v>1</v>
      </c>
      <c r="J10" s="280"/>
      <c r="K10" s="280"/>
      <c r="L10" s="280"/>
      <c r="M10" s="278" t="str">
        <f t="shared" si="0"/>
        <v>INSERT INTO SC_SystemeProduits(RefDimension,NomSysteme,typePresta,ligne,Quantite,formule,cte1,cte2,DateModif) values (4,'TCCAREX','MOC',103,1,null,null,null,now());</v>
      </c>
      <c r="Q10" s="278" t="str">
        <f t="shared" si="1"/>
        <v>INSERT INTO SC_SystemeProduits(RefDimension,NomSysteme,typePresta,ligne,Quantite,formule,cte1,cte2,DateModif) values (5,'TCCAREX','MOC',103,1,null,null,null,now());</v>
      </c>
    </row>
    <row r="11" spans="1:17" x14ac:dyDescent="0.25">
      <c r="A11" s="279">
        <v>106</v>
      </c>
      <c r="B11" s="281" t="s">
        <v>298</v>
      </c>
      <c r="C11" s="294" t="s">
        <v>2209</v>
      </c>
      <c r="D11" s="278" t="str">
        <f>IF(B11="MATIERE",VLOOKUP($C11,[5]MATIERE!$B$2:$K$798,6,0),IF(B11="MOA",VLOOKUP($C11,[5]ATELIER!$B$2:$K$291,3,0),IF(B11="MOC",VLOOKUP($C11,[5]CHANTIER!$B$2:$K$291,3,0),IF(B11="MP",VLOOKUP($C11,[5]MINIPELLE!$B$2:$K$291,3,0),""))))</f>
        <v>forfait</v>
      </c>
      <c r="F11" s="280" t="s">
        <v>670</v>
      </c>
      <c r="G11" s="280" t="s">
        <v>2221</v>
      </c>
      <c r="H11" s="280"/>
      <c r="J11" s="280" t="s">
        <v>670</v>
      </c>
      <c r="K11" s="280" t="s">
        <v>2221</v>
      </c>
      <c r="L11" s="280"/>
      <c r="M11" s="278" t="str">
        <f t="shared" si="0"/>
        <v>INSERT INTO SC_SystemeProduits(RefDimension,NomSysteme,typePresta,ligne,Quantite,formule,cte1,cte2,DateModif) values (4,'TCCAREX','MOC',106,null,'CTE1*1','DALLE_CAREX',null,now());</v>
      </c>
      <c r="Q11" s="278" t="str">
        <f t="shared" si="1"/>
        <v>INSERT INTO SC_SystemeProduits(RefDimension,NomSysteme,typePresta,ligne,Quantite,formule,cte1,cte2,DateModif) values (5,'TCCAREX','MOC',106,null,'CTE1*1','DALLE_CAREX',null,now());</v>
      </c>
    </row>
    <row r="12" spans="1:17" x14ac:dyDescent="0.25">
      <c r="A12" s="279" t="str">
        <f>IF(B12="MATIERE",VLOOKUP($C12,MATIERE!$B$2:$K$790,10,0),IF(B12="MOA",VLOOKUP($C12,ATELIER!$B$2:$K$291,10,0),IF(B12="MOC",VLOOKUP($C12,CHANTIER!$B$2:$K$291,10,0),IF(B12="MP",VLOOKUP($C12,MINIPELLE!$B$2:$K$291,10,0),""))))</f>
        <v/>
      </c>
      <c r="B12" s="281"/>
      <c r="C12" s="294"/>
      <c r="D12" s="278" t="str">
        <f>IF(B12="MATIERE",VLOOKUP($C12,[5]MATIERE!$B$2:$K$798,6,0),IF(B12="MOA",VLOOKUP($C12,[5]ATELIER!$B$2:$K$291,3,0),IF(B12="MOC",VLOOKUP($C12,[5]CHANTIER!$B$2:$K$291,3,0),IF(B12="MP",VLOOKUP($C12,[5]MINIPELLE!$B$2:$K$291,3,0),""))))</f>
        <v/>
      </c>
      <c r="F12" s="280"/>
      <c r="G12" s="280"/>
      <c r="H12" s="280"/>
      <c r="J12" s="280"/>
      <c r="K12" s="280"/>
      <c r="L12" s="280"/>
      <c r="M12" s="278" t="str">
        <f t="shared" si="0"/>
        <v/>
      </c>
      <c r="Q12" s="278" t="str">
        <f t="shared" si="1"/>
        <v/>
      </c>
    </row>
    <row r="13" spans="1:17" x14ac:dyDescent="0.25">
      <c r="A13" s="279">
        <v>34</v>
      </c>
      <c r="B13" s="281" t="s">
        <v>299</v>
      </c>
      <c r="C13" s="281" t="s">
        <v>2198</v>
      </c>
      <c r="D13" s="278" t="str">
        <f>IF(B13="MATIERE",VLOOKUP($C13,[5]MATIERE!$B$2:$K$798,6,0),IF(B13="MOA",VLOOKUP($C13,[5]ATELIER!$B$2:$K$291,3,0),IF(B13="MOC",VLOOKUP($C13,[5]CHANTIER!$B$2:$K$291,3,0),IF(B13="MP",VLOOKUP($C13,[5]MINIPELLE!$B$2:$K$291,3,0),""))))</f>
        <v>pc</v>
      </c>
      <c r="E13" s="278">
        <v>1</v>
      </c>
      <c r="F13" s="280"/>
      <c r="G13" s="280"/>
      <c r="H13" s="280"/>
      <c r="I13" s="278">
        <v>1</v>
      </c>
      <c r="J13" s="280"/>
      <c r="K13" s="280"/>
      <c r="L13" s="280"/>
      <c r="M13" s="278" t="str">
        <f t="shared" si="0"/>
        <v>INSERT INTO SC_SystemeProduits(RefDimension,NomSysteme,typePresta,ligne,Quantite,formule,cte1,cte2,DateModif) values (4,'TCCAREX','MP',34,1,null,null,null,now());</v>
      </c>
      <c r="Q13" s="278" t="str">
        <f t="shared" si="1"/>
        <v>INSERT INTO SC_SystemeProduits(RefDimension,NomSysteme,typePresta,ligne,Quantite,formule,cte1,cte2,DateModif) values (5,'TCCAREX','MP',34,1,null,null,null,now());</v>
      </c>
    </row>
    <row r="14" spans="1:17" x14ac:dyDescent="0.25">
      <c r="A14" s="279">
        <v>35</v>
      </c>
      <c r="B14" s="281" t="s">
        <v>299</v>
      </c>
      <c r="C14" s="281" t="s">
        <v>2199</v>
      </c>
      <c r="D14" s="278" t="str">
        <f>IF(B14="MATIERE",VLOOKUP($C14,[5]MATIERE!$B$2:$K$798,6,0),IF(B14="MOA",VLOOKUP($C14,[5]ATELIER!$B$2:$K$291,3,0),IF(B14="MOC",VLOOKUP($C14,[5]CHANTIER!$B$2:$K$291,3,0),IF(B14="MP",VLOOKUP($C14,[5]MINIPELLE!$B$2:$K$291,3,0),""))))</f>
        <v>pc</v>
      </c>
      <c r="E14" s="278">
        <v>1</v>
      </c>
      <c r="F14" s="280"/>
      <c r="G14" s="280"/>
      <c r="H14" s="280"/>
      <c r="I14" s="278">
        <v>1</v>
      </c>
      <c r="J14" s="280"/>
      <c r="K14" s="280"/>
      <c r="L14" s="280"/>
      <c r="M14" s="278" t="str">
        <f t="shared" si="0"/>
        <v>INSERT INTO SC_SystemeProduits(RefDimension,NomSysteme,typePresta,ligne,Quantite,formule,cte1,cte2,DateModif) values (4,'TCCAREX','MP',35,1,null,null,null,now());</v>
      </c>
      <c r="Q14" s="278" t="str">
        <f t="shared" si="1"/>
        <v>INSERT INTO SC_SystemeProduits(RefDimension,NomSysteme,typePresta,ligne,Quantite,formule,cte1,cte2,DateModif) values (5,'TCCAREX','MP',35,1,null,null,null,now());</v>
      </c>
    </row>
    <row r="15" spans="1:17" x14ac:dyDescent="0.25">
      <c r="A15" s="279">
        <v>36</v>
      </c>
      <c r="B15" s="281" t="s">
        <v>299</v>
      </c>
      <c r="C15" s="281" t="s">
        <v>2223</v>
      </c>
      <c r="D15" s="278" t="str">
        <f>IF(B15="MATIERE",VLOOKUP($C15,[5]MATIERE!$B$2:$K$798,6,0),IF(B15="MOA",VLOOKUP($C15,[5]ATELIER!$B$2:$K$291,3,0),IF(B15="MOC",VLOOKUP($C15,[5]CHANTIER!$B$2:$K$291,3,0),IF(B15="MP",VLOOKUP($C15,[5]MINIPELLE!$B$2:$K$291,3,0),""))))</f>
        <v>forfait</v>
      </c>
      <c r="E15" s="278">
        <v>1</v>
      </c>
      <c r="F15" s="280"/>
      <c r="G15" s="280"/>
      <c r="H15" s="280"/>
      <c r="I15" s="278">
        <v>1</v>
      </c>
      <c r="J15" s="280"/>
      <c r="K15" s="280"/>
      <c r="L15" s="280"/>
      <c r="M15" s="278" t="str">
        <f t="shared" si="0"/>
        <v>INSERT INTO SC_SystemeProduits(RefDimension,NomSysteme,typePresta,ligne,Quantite,formule,cte1,cte2,DateModif) values (4,'TCCAREX','MP',36,1,null,null,null,now());</v>
      </c>
      <c r="Q15" s="278" t="str">
        <f t="shared" si="1"/>
        <v>INSERT INTO SC_SystemeProduits(RefDimension,NomSysteme,typePresta,ligne,Quantite,formule,cte1,cte2,DateModif) values (5,'TCCAREX','MP',36,1,null,null,null,now());</v>
      </c>
    </row>
    <row r="16" spans="1:17" x14ac:dyDescent="0.25">
      <c r="A16" s="279">
        <v>37</v>
      </c>
      <c r="B16" s="281" t="s">
        <v>299</v>
      </c>
      <c r="C16" s="281" t="s">
        <v>2201</v>
      </c>
      <c r="D16" s="278" t="str">
        <f>IF(B16="MATIERE",VLOOKUP($C16,[5]MATIERE!$B$2:$K$798,6,0),IF(B16="MOA",VLOOKUP($C16,[5]ATELIER!$B$2:$K$291,3,0),IF(B16="MOC",VLOOKUP($C16,[5]CHANTIER!$B$2:$K$291,3,0),IF(B16="MP",VLOOKUP($C16,[5]MINIPELLE!$B$2:$K$291,3,0),""))))</f>
        <v>forfait</v>
      </c>
      <c r="E16" s="278">
        <v>1</v>
      </c>
      <c r="F16" s="280"/>
      <c r="G16" s="280"/>
      <c r="H16" s="280"/>
      <c r="I16" s="278">
        <v>1</v>
      </c>
      <c r="J16" s="280"/>
      <c r="K16" s="280"/>
      <c r="L16" s="280"/>
      <c r="M16" s="278" t="str">
        <f t="shared" si="0"/>
        <v>INSERT INTO SC_SystemeProduits(RefDimension,NomSysteme,typePresta,ligne,Quantite,formule,cte1,cte2,DateModif) values (4,'TCCAREX','MP',37,1,null,null,null,now());</v>
      </c>
      <c r="Q16" s="278" t="str">
        <f t="shared" si="1"/>
        <v>INSERT INTO SC_SystemeProduits(RefDimension,NomSysteme,typePresta,ligne,Quantite,formule,cte1,cte2,DateModif) values (5,'TCCAREX','MP',37,1,null,null,null,now());</v>
      </c>
    </row>
    <row r="17" spans="1:17" x14ac:dyDescent="0.25">
      <c r="A17" s="279">
        <v>38</v>
      </c>
      <c r="B17" s="281" t="s">
        <v>299</v>
      </c>
      <c r="C17" s="281" t="s">
        <v>2202</v>
      </c>
      <c r="D17" s="278" t="str">
        <f>IF(B17="MATIERE",VLOOKUP($C17,[5]MATIERE!$B$2:$K$798,6,0),IF(B17="MOA",VLOOKUP($C17,[5]ATELIER!$B$2:$K$291,3,0),IF(B17="MOC",VLOOKUP($C17,[5]CHANTIER!$B$2:$K$291,3,0),IF(B17="MP",VLOOKUP($C17,[5]MINIPELLE!$B$2:$K$291,3,0),""))))</f>
        <v>forfait</v>
      </c>
      <c r="E17" s="278">
        <v>1</v>
      </c>
      <c r="F17" s="280"/>
      <c r="G17" s="280"/>
      <c r="H17" s="280"/>
      <c r="I17" s="278">
        <v>1</v>
      </c>
      <c r="J17" s="280"/>
      <c r="K17" s="280"/>
      <c r="L17" s="280"/>
      <c r="M17" s="278" t="str">
        <f t="shared" si="0"/>
        <v>INSERT INTO SC_SystemeProduits(RefDimension,NomSysteme,typePresta,ligne,Quantite,formule,cte1,cte2,DateModif) values (4,'TCCAREX','MP',38,1,null,null,null,now());</v>
      </c>
      <c r="Q17" s="278" t="str">
        <f t="shared" si="1"/>
        <v>INSERT INTO SC_SystemeProduits(RefDimension,NomSysteme,typePresta,ligne,Quantite,formule,cte1,cte2,DateModif) values (5,'TCCAREX','MP',38,1,null,null,null,now());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sheetPr>
    <tabColor rgb="FFFF0000"/>
  </sheetPr>
  <dimension ref="A1:Q35"/>
  <sheetViews>
    <sheetView workbookViewId="0">
      <selection activeCell="M4" sqref="M4:Q35"/>
    </sheetView>
  </sheetViews>
  <sheetFormatPr baseColWidth="10" defaultRowHeight="15" x14ac:dyDescent="0.25"/>
  <cols>
    <col min="3" max="3" width="66" customWidth="1"/>
    <col min="8" max="8" width="11.42578125" style="278"/>
    <col min="10" max="12" width="11.42578125" style="278"/>
  </cols>
  <sheetData>
    <row r="1" spans="1:17" x14ac:dyDescent="0.25">
      <c r="A1" s="278" t="s">
        <v>2214</v>
      </c>
      <c r="B1" s="278"/>
      <c r="C1" s="287"/>
      <c r="D1" s="278" t="s">
        <v>296</v>
      </c>
      <c r="E1" s="278">
        <v>4</v>
      </c>
      <c r="F1" s="280"/>
      <c r="G1" s="280"/>
      <c r="H1" s="280"/>
      <c r="I1" s="278">
        <v>5</v>
      </c>
      <c r="J1" s="280"/>
      <c r="K1" s="280"/>
      <c r="L1" s="280"/>
      <c r="M1" s="278" t="s">
        <v>2212</v>
      </c>
      <c r="N1" s="278"/>
      <c r="O1" s="278"/>
      <c r="P1" s="278"/>
      <c r="Q1" s="278"/>
    </row>
    <row r="2" spans="1:17" x14ac:dyDescent="0.25">
      <c r="A2" s="278"/>
      <c r="B2" s="278"/>
      <c r="C2" s="287" t="s">
        <v>242</v>
      </c>
      <c r="D2" s="278" t="s">
        <v>243</v>
      </c>
      <c r="E2" s="278">
        <v>5</v>
      </c>
      <c r="F2" s="280"/>
      <c r="G2" s="280"/>
      <c r="H2" s="280"/>
      <c r="I2" s="278">
        <v>6</v>
      </c>
      <c r="J2" s="280"/>
      <c r="K2" s="280"/>
      <c r="L2" s="280"/>
      <c r="M2" s="278"/>
      <c r="N2" s="278"/>
      <c r="O2" s="278"/>
      <c r="P2" s="278"/>
      <c r="Q2" s="278"/>
    </row>
    <row r="3" spans="1:17" x14ac:dyDescent="0.25">
      <c r="A3" s="278"/>
      <c r="B3" s="278"/>
      <c r="C3" s="287"/>
      <c r="D3" s="278" t="s">
        <v>244</v>
      </c>
      <c r="E3" s="278" t="s">
        <v>245</v>
      </c>
      <c r="F3" s="280"/>
      <c r="G3" s="280"/>
      <c r="H3" s="280"/>
      <c r="I3" s="278" t="s">
        <v>245</v>
      </c>
      <c r="J3" s="280"/>
      <c r="K3" s="280"/>
      <c r="L3" s="280"/>
      <c r="M3" s="278"/>
      <c r="N3" s="278"/>
      <c r="O3" s="278"/>
      <c r="P3" s="278"/>
      <c r="Q3" s="278"/>
    </row>
    <row r="4" spans="1:17" x14ac:dyDescent="0.25">
      <c r="A4" s="279">
        <f>IF(B4="MATIERE",VLOOKUP($C4,MATIERE!$B$2:$K$790,10,0),IF(B4="MOA",VLOOKUP($C4,ATELIER!$B$2:$K$291,10,0),IF(B4="MOC",VLOOKUP($C4,CHANTIER!$B$2:$K$291,10,0),IF(B4="MP",VLOOKUP($C4,MINIPELLE!$B$2:$K$291,10,0),""))))</f>
        <v>193</v>
      </c>
      <c r="B4" s="278" t="s">
        <v>294</v>
      </c>
      <c r="C4" s="287" t="s">
        <v>1389</v>
      </c>
      <c r="D4" s="278" t="str">
        <f>IF(B4="MATIERE",VLOOKUP($C4,[5]MATIERE!$B$2:$K$798,6,0),IF(B4="MOA",VLOOKUP($C4,[5]ATELIER!$B$2:$K$291,3,0),IF(B4="MOC",VLOOKUP($C4,[5]CHANTIER!$B$2:$K$291,3,0),IF(B4="MP",VLOOKUP($C4,[5]MINIPELLE!$B$2:$K$291,3,0),""))))</f>
        <v>pc</v>
      </c>
      <c r="E4" s="278"/>
      <c r="F4" s="280" t="s">
        <v>686</v>
      </c>
      <c r="G4" s="280" t="s">
        <v>2166</v>
      </c>
      <c r="H4" s="280"/>
      <c r="I4" s="278"/>
      <c r="J4" s="280" t="s">
        <v>686</v>
      </c>
      <c r="K4" s="280" t="s">
        <v>2166</v>
      </c>
      <c r="L4" s="280"/>
      <c r="M4" s="278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(4,'TCCAREX','MATIERE',193,null,'1*CTE1','SURFACE_FV_CAREX',null,now());</v>
      </c>
      <c r="N4" s="278"/>
      <c r="O4" s="278"/>
      <c r="P4" s="278"/>
      <c r="Q4" s="278" t="str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(5,'TCCAREX','MATIERE',193,null,'1*CTE1','SURFACE_FV_CAREX',null,now());</v>
      </c>
    </row>
    <row r="5" spans="1:17" x14ac:dyDescent="0.25">
      <c r="A5" s="279">
        <f>IF(B5="MATIERE",VLOOKUP($C5,MATIERE!$B$2:$K$790,10,0),IF(B5="MOA",VLOOKUP($C5,ATELIER!$B$2:$K$291,10,0),IF(B5="MOC",VLOOKUP($C5,CHANTIER!$B$2:$K$291,10,0),IF(B5="MP",VLOOKUP($C5,MINIPELLE!$B$2:$K$291,10,0),""))))</f>
        <v>190</v>
      </c>
      <c r="B5" s="278" t="s">
        <v>294</v>
      </c>
      <c r="C5" s="287" t="s">
        <v>1386</v>
      </c>
      <c r="D5" s="278" t="str">
        <f>IF(B5="MATIERE",VLOOKUP($C5,[5]MATIERE!$B$2:$K$798,6,0),IF(B5="MOA",VLOOKUP($C5,[5]ATELIER!$B$2:$K$291,3,0),IF(B5="MOC",VLOOKUP($C5,[5]CHANTIER!$B$2:$K$291,3,0),IF(B5="MP",VLOOKUP($C5,[5]MINIPELLE!$B$2:$K$291,3,0),""))))</f>
        <v>pc</v>
      </c>
      <c r="E5" s="278"/>
      <c r="F5" s="280" t="s">
        <v>686</v>
      </c>
      <c r="G5" s="280" t="s">
        <v>2166</v>
      </c>
      <c r="H5" s="280"/>
      <c r="I5" s="278"/>
      <c r="J5" s="280" t="s">
        <v>686</v>
      </c>
      <c r="K5" s="280" t="s">
        <v>2166</v>
      </c>
      <c r="L5" s="280"/>
      <c r="M5" s="278" t="str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INSERT INTO SC_SystemeProduits(RefDimension,NomSysteme,typePresta,ligne,Quantite,formule,cte1,cte2,DateModif) values (4,'TCCAREX','MATIERE',190,null,'1*CTE1','SURFACE_FV_CAREX',null,now());</v>
      </c>
      <c r="N5" s="278"/>
      <c r="O5" s="278"/>
      <c r="P5" s="278"/>
      <c r="Q5" s="278" t="str">
        <f t="shared" si="0"/>
        <v>INSERT INTO SC_SystemeProduits(RefDimension,NomSysteme,typePresta,ligne,Quantite,formule,cte1,cte2,DateModif) values (5,'TCCAREX','MATIERE',190,null,'1*CTE1','SURFACE_FV_CAREX',null,now());</v>
      </c>
    </row>
    <row r="6" spans="1:17" x14ac:dyDescent="0.25">
      <c r="A6" s="279">
        <f>IF(B6="MATIERE",VLOOKUP($C6,MATIERE!$B$2:$K$790,10,0),IF(B6="MOA",VLOOKUP($C6,ATELIER!$B$2:$K$291,10,0),IF(B6="MOC",VLOOKUP($C6,CHANTIER!$B$2:$K$291,10,0),IF(B6="MP",VLOOKUP($C6,MINIPELLE!$B$2:$K$291,10,0),""))))</f>
        <v>183</v>
      </c>
      <c r="B6" s="278" t="s">
        <v>294</v>
      </c>
      <c r="C6" s="287" t="s">
        <v>1379</v>
      </c>
      <c r="D6" s="278" t="str">
        <f>IF(B6="MATIERE",VLOOKUP($C6,[5]MATIERE!$B$2:$K$798,6,0),IF(B6="MOA",VLOOKUP($C6,[5]ATELIER!$B$2:$K$291,3,0),IF(B6="MOC",VLOOKUP($C6,[5]CHANTIER!$B$2:$K$291,3,0),IF(B6="MP",VLOOKUP($C6,[5]MINIPELLE!$B$2:$K$291,3,0),""))))</f>
        <v>pc</v>
      </c>
      <c r="E6" s="278"/>
      <c r="F6" s="280" t="s">
        <v>686</v>
      </c>
      <c r="G6" s="280" t="s">
        <v>2166</v>
      </c>
      <c r="H6" s="280"/>
      <c r="I6" s="278"/>
      <c r="J6" s="280" t="s">
        <v>686</v>
      </c>
      <c r="K6" s="280" t="s">
        <v>2166</v>
      </c>
      <c r="L6" s="280"/>
      <c r="M6" s="278" t="str">
        <f t="shared" si="1"/>
        <v>INSERT INTO SC_SystemeProduits(RefDimension,NomSysteme,typePresta,ligne,Quantite,formule,cte1,cte2,DateModif) values (4,'TCCAREX','MATIERE',183,null,'1*CTE1','SURFACE_FV_CAREX',null,now());</v>
      </c>
      <c r="N6" s="278"/>
      <c r="O6" s="278"/>
      <c r="P6" s="278"/>
      <c r="Q6" s="278" t="str">
        <f t="shared" si="0"/>
        <v>INSERT INTO SC_SystemeProduits(RefDimension,NomSysteme,typePresta,ligne,Quantite,formule,cte1,cte2,DateModif) values (5,'TCCAREX','MATIERE',183,null,'1*CTE1','SURFACE_FV_CAREX',null,now());</v>
      </c>
    </row>
    <row r="7" spans="1:17" x14ac:dyDescent="0.25">
      <c r="A7" s="279">
        <f>IF(B7="MATIERE",VLOOKUP($C7,MATIERE!$B$2:$K$790,10,0),IF(B7="MOA",VLOOKUP($C7,ATELIER!$B$2:$K$291,10,0),IF(B7="MOC",VLOOKUP($C7,CHANTIER!$B$2:$K$291,10,0),IF(B7="MP",VLOOKUP($C7,MINIPELLE!$B$2:$K$291,10,0),""))))</f>
        <v>185</v>
      </c>
      <c r="B7" s="278" t="s">
        <v>294</v>
      </c>
      <c r="C7" s="287" t="s">
        <v>1381</v>
      </c>
      <c r="D7" s="278" t="str">
        <f>IF(B7="MATIERE",VLOOKUP($C7,[5]MATIERE!$B$2:$K$798,6,0),IF(B7="MOA",VLOOKUP($C7,[5]ATELIER!$B$2:$K$291,3,0),IF(B7="MOC",VLOOKUP($C7,[5]CHANTIER!$B$2:$K$291,3,0),IF(B7="MP",VLOOKUP($C7,[5]MINIPELLE!$B$2:$K$291,3,0),""))))</f>
        <v>pc</v>
      </c>
      <c r="E7" s="278"/>
      <c r="F7" s="280" t="s">
        <v>686</v>
      </c>
      <c r="G7" s="280" t="s">
        <v>2166</v>
      </c>
      <c r="H7" s="280"/>
      <c r="I7" s="278"/>
      <c r="J7" s="280" t="s">
        <v>686</v>
      </c>
      <c r="K7" s="280" t="s">
        <v>2166</v>
      </c>
      <c r="L7" s="280"/>
      <c r="M7" s="278" t="str">
        <f t="shared" si="1"/>
        <v>INSERT INTO SC_SystemeProduits(RefDimension,NomSysteme,typePresta,ligne,Quantite,formule,cte1,cte2,DateModif) values (4,'TCCAREX','MATIERE',185,null,'1*CTE1','SURFACE_FV_CAREX',null,now());</v>
      </c>
      <c r="N7" s="278"/>
      <c r="O7" s="278"/>
      <c r="P7" s="278"/>
      <c r="Q7" s="278" t="str">
        <f t="shared" si="0"/>
        <v>INSERT INTO SC_SystemeProduits(RefDimension,NomSysteme,typePresta,ligne,Quantite,formule,cte1,cte2,DateModif) values (5,'TCCAREX','MATIERE',185,null,'1*CTE1','SURFACE_FV_CAREX',null,now());</v>
      </c>
    </row>
    <row r="8" spans="1:17" x14ac:dyDescent="0.25">
      <c r="A8" s="279">
        <f>IF(B8="MATIERE",VLOOKUP($C8,MATIERE!$B$2:$K$790,10,0),IF(B8="MOA",VLOOKUP($C8,ATELIER!$B$2:$K$291,10,0),IF(B8="MOC",VLOOKUP($C8,CHANTIER!$B$2:$K$291,10,0),IF(B8="MP",VLOOKUP($C8,MINIPELLE!$B$2:$K$291,10,0),""))))</f>
        <v>200</v>
      </c>
      <c r="B8" s="278" t="s">
        <v>294</v>
      </c>
      <c r="C8" s="287" t="s">
        <v>1396</v>
      </c>
      <c r="D8" s="278" t="str">
        <f>IF(B8="MATIERE",VLOOKUP($C8,[5]MATIERE!$B$2:$K$798,6,0),IF(B8="MOA",VLOOKUP($C8,[5]ATELIER!$B$2:$K$291,3,0),IF(B8="MOC",VLOOKUP($C8,[5]CHANTIER!$B$2:$K$291,3,0),IF(B8="MP",VLOOKUP($C8,[5]MINIPELLE!$B$2:$K$291,3,0),""))))</f>
        <v>pc</v>
      </c>
      <c r="E8" s="278"/>
      <c r="F8" s="280" t="s">
        <v>686</v>
      </c>
      <c r="G8" s="280" t="s">
        <v>2166</v>
      </c>
      <c r="H8" s="280"/>
      <c r="I8" s="278"/>
      <c r="J8" s="280" t="s">
        <v>686</v>
      </c>
      <c r="K8" s="280" t="s">
        <v>2166</v>
      </c>
      <c r="L8" s="280"/>
      <c r="M8" s="278" t="str">
        <f t="shared" si="1"/>
        <v>INSERT INTO SC_SystemeProduits(RefDimension,NomSysteme,typePresta,ligne,Quantite,formule,cte1,cte2,DateModif) values (4,'TCCAREX','MATIERE',200,null,'1*CTE1','SURFACE_FV_CAREX',null,now());</v>
      </c>
      <c r="N8" s="278"/>
      <c r="O8" s="278"/>
      <c r="P8" s="278"/>
      <c r="Q8" s="278" t="str">
        <f t="shared" si="0"/>
        <v>INSERT INTO SC_SystemeProduits(RefDimension,NomSysteme,typePresta,ligne,Quantite,formule,cte1,cte2,DateModif) values (5,'TCCAREX','MATIERE',200,null,'1*CTE1','SURFACE_FV_CAREX',null,now());</v>
      </c>
    </row>
    <row r="9" spans="1:17" x14ac:dyDescent="0.25">
      <c r="A9" s="279">
        <v>199</v>
      </c>
      <c r="B9" s="278" t="s">
        <v>294</v>
      </c>
      <c r="C9" s="287" t="s">
        <v>2215</v>
      </c>
      <c r="D9" s="278" t="str">
        <f>IF(B9="MATIERE",VLOOKUP($C9,[5]MATIERE!$B$2:$K$798,6,0),IF(B9="MOA",VLOOKUP($C9,[5]ATELIER!$B$2:$K$291,3,0),IF(B9="MOC",VLOOKUP($C9,[5]CHANTIER!$B$2:$K$291,3,0),IF(B9="MP",VLOOKUP($C9,[5]MINIPELLE!$B$2:$K$291,3,0),""))))</f>
        <v>pc</v>
      </c>
      <c r="E9" s="278"/>
      <c r="F9" s="280" t="s">
        <v>686</v>
      </c>
      <c r="G9" s="280" t="s">
        <v>2166</v>
      </c>
      <c r="H9" s="280"/>
      <c r="I9" s="278"/>
      <c r="J9" s="280" t="s">
        <v>686</v>
      </c>
      <c r="K9" s="280" t="s">
        <v>2166</v>
      </c>
      <c r="L9" s="280"/>
      <c r="M9" s="278" t="str">
        <f t="shared" si="1"/>
        <v>INSERT INTO SC_SystemeProduits(RefDimension,NomSysteme,typePresta,ligne,Quantite,formule,cte1,cte2,DateModif) values (4,'TCCAREX','MATIERE',199,null,'1*CTE1','SURFACE_FV_CAREX',null,now());</v>
      </c>
      <c r="N9" s="278"/>
      <c r="O9" s="278"/>
      <c r="P9" s="278"/>
      <c r="Q9" s="278" t="str">
        <f t="shared" si="0"/>
        <v>INSERT INTO SC_SystemeProduits(RefDimension,NomSysteme,typePresta,ligne,Quantite,formule,cte1,cte2,DateModif) values (5,'TCCAREX','MATIERE',199,null,'1*CTE1','SURFACE_FV_CAREX',null,now());</v>
      </c>
    </row>
    <row r="10" spans="1:17" x14ac:dyDescent="0.25">
      <c r="A10" s="279">
        <v>206</v>
      </c>
      <c r="B10" s="278" t="s">
        <v>294</v>
      </c>
      <c r="C10" s="287" t="s">
        <v>2216</v>
      </c>
      <c r="D10" s="278" t="str">
        <f>IF(B10="MATIERE",VLOOKUP($C10,[5]MATIERE!$B$2:$K$798,6,0),IF(B10="MOA",VLOOKUP($C10,[5]ATELIER!$B$2:$K$291,3,0),IF(B10="MOC",VLOOKUP($C10,[5]CHANTIER!$B$2:$K$291,3,0),IF(B10="MP",VLOOKUP($C10,[5]MINIPELLE!$B$2:$K$291,3,0),""))))</f>
        <v>pc</v>
      </c>
      <c r="E10" s="278"/>
      <c r="F10" s="280" t="s">
        <v>686</v>
      </c>
      <c r="G10" s="280" t="s">
        <v>2166</v>
      </c>
      <c r="H10" s="280"/>
      <c r="I10" s="278"/>
      <c r="J10" s="280" t="s">
        <v>686</v>
      </c>
      <c r="K10" s="280" t="s">
        <v>2166</v>
      </c>
      <c r="L10" s="280"/>
      <c r="M10" s="278" t="str">
        <f t="shared" si="1"/>
        <v>INSERT INTO SC_SystemeProduits(RefDimension,NomSysteme,typePresta,ligne,Quantite,formule,cte1,cte2,DateModif) values (4,'TCCAREX','MATIERE',206,null,'1*CTE1','SURFACE_FV_CAREX',null,now());</v>
      </c>
      <c r="N10" s="278"/>
      <c r="O10" s="278"/>
      <c r="P10" s="278"/>
      <c r="Q10" s="278" t="str">
        <f t="shared" si="0"/>
        <v>INSERT INTO SC_SystemeProduits(RefDimension,NomSysteme,typePresta,ligne,Quantite,formule,cte1,cte2,DateModif) values (5,'TCCAREX','MATIERE',206,null,'1*CTE1','SURFACE_FV_CAREX',null,now());</v>
      </c>
    </row>
    <row r="11" spans="1:17" x14ac:dyDescent="0.25">
      <c r="A11" s="279">
        <f>IF(B11="MATIERE",VLOOKUP($C11,MATIERE!$B$2:$K$790,10,0),IF(B11="MOA",VLOOKUP($C11,ATELIER!$B$2:$K$291,10,0),IF(B11="MOC",VLOOKUP($C11,CHANTIER!$B$2:$K$291,10,0),IF(B11="MP",VLOOKUP($C11,MINIPELLE!$B$2:$K$291,10,0),""))))</f>
        <v>375</v>
      </c>
      <c r="B11" s="278" t="s">
        <v>294</v>
      </c>
      <c r="C11" s="287" t="s">
        <v>249</v>
      </c>
      <c r="D11" s="278" t="str">
        <f>IF(B11="MATIERE",VLOOKUP($C11,[5]MATIERE!$B$2:$K$798,6,0),IF(B11="MOA",VLOOKUP($C11,[5]ATELIER!$B$2:$K$291,3,0),IF(B11="MOC",VLOOKUP($C11,[5]CHANTIER!$B$2:$K$291,3,0),IF(B11="MP",VLOOKUP($C11,[5]MINIPELLE!$B$2:$K$291,3,0),""))))</f>
        <v>t</v>
      </c>
      <c r="E11" s="278"/>
      <c r="F11" s="280" t="s">
        <v>2217</v>
      </c>
      <c r="G11" s="280" t="s">
        <v>2166</v>
      </c>
      <c r="H11" s="280"/>
      <c r="I11" s="278"/>
      <c r="J11" s="280" t="s">
        <v>2217</v>
      </c>
      <c r="K11" s="280" t="s">
        <v>2166</v>
      </c>
      <c r="L11" s="280"/>
      <c r="M11" s="278" t="str">
        <f t="shared" si="1"/>
        <v>INSERT INTO SC_SystemeProduits(RefDimension,NomSysteme,typePresta,ligne,Quantite,formule,cte1,cte2,DateModif) values (4,'TCCAREX','MATIERE',375,null,'1.6*0.05*CTE1','SURFACE_FV_CAREX',null,now());</v>
      </c>
      <c r="N11" s="278"/>
      <c r="O11" s="278"/>
      <c r="P11" s="278"/>
      <c r="Q11" s="278" t="str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(5,'TCCAREX','MATIERE',375,null,'1.6*0.05*CTE1','SURFACE_FV_CAREX',null,now());</v>
      </c>
    </row>
    <row r="12" spans="1:17" x14ac:dyDescent="0.25">
      <c r="A12" s="279">
        <f>IF(B12="MATIERE",VLOOKUP($C12,MATIERE!$B$2:$K$790,10,0),IF(B12="MOA",VLOOKUP($C12,ATELIER!$B$2:$K$291,10,0),IF(B12="MOC",VLOOKUP($C12,CHANTIER!$B$2:$K$291,10,0),IF(B12="MP",VLOOKUP($C12,MINIPELLE!$B$2:$K$291,10,0),""))))</f>
        <v>373</v>
      </c>
      <c r="B12" s="278" t="s">
        <v>294</v>
      </c>
      <c r="C12" s="287" t="s">
        <v>250</v>
      </c>
      <c r="D12" s="278" t="str">
        <f>IF(B12="MATIERE",VLOOKUP($C12,[5]MATIERE!$B$2:$K$798,6,0),IF(B12="MOA",VLOOKUP($C12,[5]ATELIER!$B$2:$K$291,3,0),IF(B12="MOC",VLOOKUP($C12,[5]CHANTIER!$B$2:$K$291,3,0),IF(B12="MP",VLOOKUP($C12,[5]MINIPELLE!$B$2:$K$291,3,0),""))))</f>
        <v>t</v>
      </c>
      <c r="E12" s="278"/>
      <c r="F12" s="280" t="s">
        <v>2218</v>
      </c>
      <c r="G12" s="280" t="s">
        <v>2166</v>
      </c>
      <c r="H12" s="280"/>
      <c r="I12" s="278"/>
      <c r="J12" s="280" t="s">
        <v>2218</v>
      </c>
      <c r="K12" s="280" t="s">
        <v>2166</v>
      </c>
      <c r="L12" s="280"/>
      <c r="M12" s="278" t="str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INSERT INTO SC_SystemeProduits(RefDimension,NomSysteme,typePresta,ligne,Quantite,formule,cte1,cte2,DateModif) values (4,'TCCAREX','MATIERE',373,null,'1.8*0.4*CTE1','SURFACE_FV_CAREX',null,now());</v>
      </c>
      <c r="N12" s="278"/>
      <c r="O12" s="278"/>
      <c r="P12" s="278"/>
      <c r="Q12" s="278" t="str">
        <f t="shared" si="2"/>
        <v>INSERT INTO SC_SystemeProduits(RefDimension,NomSysteme,typePresta,ligne,Quantite,formule,cte1,cte2,DateModif) values (5,'TCCAREX','MATIERE',373,null,'1.8*0.4*CTE1','SURFACE_FV_CAREX',null,now());</v>
      </c>
    </row>
    <row r="13" spans="1:17" x14ac:dyDescent="0.25">
      <c r="A13" s="279">
        <f>IF(B13="MATIERE",VLOOKUP($C13,MATIERE!$B$2:$K$790,10,0),IF(B13="MOA",VLOOKUP($C13,ATELIER!$B$2:$K$291,10,0),IF(B13="MOC",VLOOKUP($C13,CHANTIER!$B$2:$K$291,10,0),IF(B13="MP",VLOOKUP($C13,MINIPELLE!$B$2:$K$291,10,0),""))))</f>
        <v>376</v>
      </c>
      <c r="B13" s="278" t="s">
        <v>294</v>
      </c>
      <c r="C13" s="287" t="s">
        <v>251</v>
      </c>
      <c r="D13" s="278" t="str">
        <f>IF(B13="MATIERE",VLOOKUP($C13,[5]MATIERE!$B$2:$K$798,6,0),IF(B13="MOA",VLOOKUP($C13,[5]ATELIER!$B$2:$K$291,3,0),IF(B13="MOC",VLOOKUP($C13,[5]CHANTIER!$B$2:$K$291,3,0),IF(B13="MP",VLOOKUP($C13,[5]MINIPELLE!$B$2:$K$291,3,0),""))))</f>
        <v>t</v>
      </c>
      <c r="E13" s="278"/>
      <c r="F13" s="280" t="s">
        <v>2219</v>
      </c>
      <c r="G13" s="280" t="s">
        <v>2166</v>
      </c>
      <c r="H13" s="280"/>
      <c r="I13" s="278"/>
      <c r="J13" s="280" t="s">
        <v>2219</v>
      </c>
      <c r="K13" s="280" t="s">
        <v>2166</v>
      </c>
      <c r="L13" s="280"/>
      <c r="M13" s="278" t="str">
        <f t="shared" si="3"/>
        <v>INSERT INTO SC_SystemeProduits(RefDimension,NomSysteme,typePresta,ligne,Quantite,formule,cte1,cte2,DateModif) values (4,'TCCAREX','MATIERE',376,null,'1.6*0.15*CTE1','SURFACE_FV_CAREX',null,now());</v>
      </c>
      <c r="N13" s="278"/>
      <c r="O13" s="278"/>
      <c r="P13" s="278"/>
      <c r="Q13" s="278" t="str">
        <f t="shared" si="2"/>
        <v>INSERT INTO SC_SystemeProduits(RefDimension,NomSysteme,typePresta,ligne,Quantite,formule,cte1,cte2,DateModif) values (5,'TCCAREX','MATIERE',376,null,'1.6*0.15*CTE1','SURFACE_FV_CAREX',null,now());</v>
      </c>
    </row>
    <row r="14" spans="1:17" x14ac:dyDescent="0.25">
      <c r="A14" s="279">
        <f>IF(B14="MATIERE",VLOOKUP($C14,MATIERE!$B$2:$K$790,10,0),IF(B14="MOA",VLOOKUP($C14,ATELIER!$B$2:$K$291,10,0),IF(B14="MOC",VLOOKUP($C14,CHANTIER!$B$2:$K$291,10,0),IF(B14="MP",VLOOKUP($C14,MINIPELLE!$B$2:$K$291,10,0),""))))</f>
        <v>599</v>
      </c>
      <c r="B14" s="278" t="s">
        <v>294</v>
      </c>
      <c r="C14" s="287" t="s">
        <v>2187</v>
      </c>
      <c r="D14" s="278" t="str">
        <f>IF(B14="MATIERE",VLOOKUP($C14,[5]MATIERE!$B$2:$K$798,6,0),IF(B14="MOA",VLOOKUP($C14,[5]ATELIER!$B$2:$K$291,3,0),IF(B14="MOC",VLOOKUP($C14,[5]CHANTIER!$B$2:$K$291,3,0),IF(B14="MP",VLOOKUP($C14,[5]MINIPELLE!$B$2:$K$291,3,0),""))))</f>
        <v>pc</v>
      </c>
      <c r="E14" s="278">
        <v>1</v>
      </c>
      <c r="F14" s="280"/>
      <c r="G14" s="280"/>
      <c r="H14" s="280"/>
      <c r="I14" s="278"/>
      <c r="J14" s="280"/>
      <c r="K14" s="280"/>
      <c r="L14" s="280"/>
      <c r="M14" s="278" t="str">
        <f t="shared" si="3"/>
        <v>INSERT INTO SC_SystemeProduits(RefDimension,NomSysteme,typePresta,ligne,Quantite,formule,cte1,cte2,DateModif) values (4,'TCCAREX','MATIERE',599,1,null,null,null,now());</v>
      </c>
      <c r="N14" s="278"/>
      <c r="O14" s="278"/>
      <c r="P14" s="278"/>
      <c r="Q14" s="278" t="str">
        <f t="shared" si="2"/>
        <v/>
      </c>
    </row>
    <row r="15" spans="1:17" x14ac:dyDescent="0.25">
      <c r="A15" s="279">
        <f>IF(B15="MATIERE",VLOOKUP($C15,MATIERE!$B$2:$K$790,10,0),IF(B15="MOA",VLOOKUP($C15,ATELIER!$B$2:$K$291,10,0),IF(B15="MOC",VLOOKUP($C15,CHANTIER!$B$2:$K$291,10,0),IF(B15="MP",VLOOKUP($C15,MINIPELLE!$B$2:$K$291,10,0),""))))</f>
        <v>600</v>
      </c>
      <c r="B15" s="278" t="s">
        <v>294</v>
      </c>
      <c r="C15" s="287" t="s">
        <v>2189</v>
      </c>
      <c r="D15" s="278" t="str">
        <f>IF(B15="MATIERE",VLOOKUP($C15,[5]MATIERE!$B$2:$K$798,6,0),IF(B15="MOA",VLOOKUP($C15,[5]ATELIER!$B$2:$K$291,3,0),IF(B15="MOC",VLOOKUP($C15,[5]CHANTIER!$B$2:$K$291,3,0),IF(B15="MP",VLOOKUP($C15,[5]MINIPELLE!$B$2:$K$291,3,0),""))))</f>
        <v>pc</v>
      </c>
      <c r="E15" s="278"/>
      <c r="F15" s="280"/>
      <c r="G15" s="280"/>
      <c r="H15" s="280"/>
      <c r="I15" s="278">
        <v>1</v>
      </c>
      <c r="J15" s="280"/>
      <c r="K15" s="280"/>
      <c r="L15" s="280"/>
      <c r="M15" s="278" t="str">
        <f t="shared" si="3"/>
        <v/>
      </c>
      <c r="N15" s="278"/>
      <c r="O15" s="278"/>
      <c r="P15" s="278"/>
      <c r="Q15" s="278" t="str">
        <f t="shared" si="2"/>
        <v>INSERT INTO SC_SystemeProduits(RefDimension,NomSysteme,typePresta,ligne,Quantite,formule,cte1,cte2,DateModif) values (5,'TCCAREX','MATIERE',600,1,null,null,null,now());</v>
      </c>
    </row>
    <row r="16" spans="1:17" x14ac:dyDescent="0.25">
      <c r="A16" s="279">
        <f>IF(B16="MATIERE",VLOOKUP($C16,MATIERE!$B$2:$K$790,10,0),IF(B16="MOA",VLOOKUP($C16,ATELIER!$B$2:$K$291,10,0),IF(B16="MOC",VLOOKUP($C16,CHANTIER!$B$2:$K$291,10,0),IF(B16="MP",VLOOKUP($C16,MINIPELLE!$B$2:$K$291,10,0),""))))</f>
        <v>374</v>
      </c>
      <c r="B16" s="278" t="s">
        <v>294</v>
      </c>
      <c r="C16" s="287" t="s">
        <v>276</v>
      </c>
      <c r="D16" s="278" t="str">
        <f>IF(B16="MATIERE",VLOOKUP($C16,[5]MATIERE!$B$2:$K$798,6,0),IF(B16="MOA",VLOOKUP($C16,[5]ATELIER!$B$2:$K$291,3,0),IF(B16="MOC",VLOOKUP($C16,[5]CHANTIER!$B$2:$K$291,3,0),IF(B16="MP",VLOOKUP($C16,[5]MINIPELLE!$B$2:$K$291,3,0),""))))</f>
        <v>t</v>
      </c>
      <c r="E16" s="278">
        <v>0.36000000000000004</v>
      </c>
      <c r="F16" s="280" t="s">
        <v>713</v>
      </c>
      <c r="G16" s="280" t="s">
        <v>2166</v>
      </c>
      <c r="H16" s="280"/>
      <c r="I16" s="278">
        <v>0.36000000000000004</v>
      </c>
      <c r="J16" s="280" t="s">
        <v>713</v>
      </c>
      <c r="K16" s="280" t="s">
        <v>2166</v>
      </c>
      <c r="L16" s="280"/>
      <c r="M16" s="278" t="str">
        <f t="shared" si="3"/>
        <v>INSERT INTO SC_SystemeProduits(RefDimension,NomSysteme,typePresta,ligne,Quantite,formule,cte1,cte2,DateModif) values (4,'TCCAREX','MATIERE',374,null,'1.8*0.05*CTE1','SURFACE_FV_CAREX',null,now());</v>
      </c>
      <c r="N16" s="278"/>
      <c r="O16" s="278"/>
      <c r="P16" s="278"/>
      <c r="Q16" s="278" t="str">
        <f t="shared" si="2"/>
        <v>INSERT INTO SC_SystemeProduits(RefDimension,NomSysteme,typePresta,ligne,Quantite,formule,cte1,cte2,DateModif) values (5,'TCCAREX','MATIERE',374,null,'1.8*0.05*CTE1','SURFACE_FV_CAREX',null,now());</v>
      </c>
    </row>
    <row r="17" spans="1:17" x14ac:dyDescent="0.25">
      <c r="A17" s="279">
        <f>IF(B17="MATIERE",VLOOKUP($C17,MATIERE!$B$2:$K$790,10,0),IF(B17="MOA",VLOOKUP($C17,ATELIER!$B$2:$K$291,10,0),IF(B17="MOC",VLOOKUP($C17,CHANTIER!$B$2:$K$291,10,0),IF(B17="MP",VLOOKUP($C17,MINIPELLE!$B$2:$K$291,10,0),""))))</f>
        <v>361</v>
      </c>
      <c r="B17" s="278" t="s">
        <v>294</v>
      </c>
      <c r="C17" s="287" t="s">
        <v>1673</v>
      </c>
      <c r="D17" s="278" t="str">
        <f>IF(B17="MATIERE",VLOOKUP($C17,[5]MATIERE!$B$2:$K$798,6,0),IF(B17="MOA",VLOOKUP($C17,[5]ATELIER!$B$2:$K$291,3,0),IF(B17="MOC",VLOOKUP($C17,[5]CHANTIER!$B$2:$K$291,3,0),IF(B17="MP",VLOOKUP($C17,[5]MINIPELLE!$B$2:$K$291,3,0),""))))</f>
        <v>ml</v>
      </c>
      <c r="E17" s="278">
        <v>0.5</v>
      </c>
      <c r="F17" s="280"/>
      <c r="G17" s="280"/>
      <c r="H17" s="280"/>
      <c r="I17" s="278">
        <v>0.5</v>
      </c>
      <c r="J17" s="280"/>
      <c r="K17" s="280"/>
      <c r="L17" s="280"/>
      <c r="M17" s="278" t="str">
        <f t="shared" si="3"/>
        <v>INSERT INTO SC_SystemeProduits(RefDimension,NomSysteme,typePresta,ligne,Quantite,formule,cte1,cte2,DateModif) values (4,'TCCAREX','MATIERE',361,0.5,null,null,null,now());</v>
      </c>
      <c r="N17" s="278"/>
      <c r="O17" s="278"/>
      <c r="P17" s="278"/>
      <c r="Q17" s="278" t="str">
        <f t="shared" si="2"/>
        <v>INSERT INTO SC_SystemeProduits(RefDimension,NomSysteme,typePresta,ligne,Quantite,formule,cte1,cte2,DateModif) values (5,'TCCAREX','MATIERE',361,0.5,null,null,null,now());</v>
      </c>
    </row>
    <row r="18" spans="1:17" x14ac:dyDescent="0.25">
      <c r="A18" s="279">
        <f>IF(B18="MATIERE",VLOOKUP($C18,MATIERE!$B$2:$K$790,10,0),IF(B18="MOA",VLOOKUP($C18,ATELIER!$B$2:$K$291,10,0),IF(B18="MOC",VLOOKUP($C18,CHANTIER!$B$2:$K$291,10,0),IF(B18="MP",VLOOKUP($C18,MINIPELLE!$B$2:$K$291,10,0),""))))</f>
        <v>6</v>
      </c>
      <c r="B18" s="278" t="s">
        <v>294</v>
      </c>
      <c r="C18" s="287" t="s">
        <v>1297</v>
      </c>
      <c r="D18" s="278" t="str">
        <f>IF(B18="MATIERE",VLOOKUP($C18,[5]MATIERE!$B$2:$K$798,6,0),IF(B18="MOA",VLOOKUP($C18,[5]ATELIER!$B$2:$K$291,3,0),IF(B18="MOC",VLOOKUP($C18,[5]CHANTIER!$B$2:$K$291,3,0),IF(B18="MP",VLOOKUP($C18,[5]MINIPELLE!$B$2:$K$291,3,0),""))))</f>
        <v>pc</v>
      </c>
      <c r="E18" s="278">
        <v>3</v>
      </c>
      <c r="F18" s="280"/>
      <c r="G18" s="280"/>
      <c r="H18" s="280"/>
      <c r="I18" s="278">
        <v>3</v>
      </c>
      <c r="J18" s="280"/>
      <c r="K18" s="280"/>
      <c r="L18" s="280"/>
      <c r="M18" s="278" t="str">
        <f t="shared" si="3"/>
        <v>INSERT INTO SC_SystemeProduits(RefDimension,NomSysteme,typePresta,ligne,Quantite,formule,cte1,cte2,DateModif) values (4,'TCCAREX','MATIERE',6,3,null,null,null,now());</v>
      </c>
      <c r="N18" s="278"/>
      <c r="O18" s="278"/>
      <c r="P18" s="278"/>
      <c r="Q18" s="278" t="str">
        <f t="shared" si="2"/>
        <v>INSERT INTO SC_SystemeProduits(RefDimension,NomSysteme,typePresta,ligne,Quantite,formule,cte1,cte2,DateModif) values (5,'TCCAREX','MATIERE',6,3,null,null,null,now());</v>
      </c>
    </row>
    <row r="19" spans="1:17" x14ac:dyDescent="0.25">
      <c r="A19" s="279">
        <f>IF(B19="MATIERE",VLOOKUP($C19,MATIERE!$B$2:$K$790,10,0),IF(B19="MOA",VLOOKUP($C19,ATELIER!$B$2:$K$291,10,0),IF(B19="MOC",VLOOKUP($C19,CHANTIER!$B$2:$K$291,10,0),IF(B19="MP",VLOOKUP($C19,MINIPELLE!$B$2:$K$291,10,0),""))))</f>
        <v>455</v>
      </c>
      <c r="B19" s="278" t="s">
        <v>294</v>
      </c>
      <c r="C19" s="287" t="s">
        <v>1202</v>
      </c>
      <c r="D19" s="278" t="str">
        <f>IF(B19="MATIERE",VLOOKUP($C19,[5]MATIERE!$B$2:$K$798,6,0),IF(B19="MOA",VLOOKUP($C19,[5]ATELIER!$B$2:$K$291,3,0),IF(B19="MOC",VLOOKUP($C19,[5]CHANTIER!$B$2:$K$291,3,0),IF(B19="MP",VLOOKUP($C19,[5]MINIPELLE!$B$2:$K$291,3,0),""))))</f>
        <v>pc</v>
      </c>
      <c r="E19" s="278">
        <v>1</v>
      </c>
      <c r="F19" s="280"/>
      <c r="G19" s="280"/>
      <c r="H19" s="280"/>
      <c r="I19" s="278">
        <v>1</v>
      </c>
      <c r="J19" s="280"/>
      <c r="K19" s="280"/>
      <c r="L19" s="280"/>
      <c r="M19" s="278" t="str">
        <f t="shared" si="3"/>
        <v>INSERT INTO SC_SystemeProduits(RefDimension,NomSysteme,typePresta,ligne,Quantite,formule,cte1,cte2,DateModif) values (4,'TCCAREX','MATIERE',455,1,null,null,null,now());</v>
      </c>
      <c r="N19" s="278"/>
      <c r="O19" s="278"/>
      <c r="P19" s="278"/>
      <c r="Q19" s="278" t="str">
        <f t="shared" si="2"/>
        <v>INSERT INTO SC_SystemeProduits(RefDimension,NomSysteme,typePresta,ligne,Quantite,formule,cte1,cte2,DateModif) values (5,'TCCAREX','MATIERE',455,1,null,null,null,now());</v>
      </c>
    </row>
    <row r="20" spans="1:17" s="278" customFormat="1" x14ac:dyDescent="0.25">
      <c r="A20" s="279" t="str">
        <f>IF(B20="MATIERE",VLOOKUP($C20,MATIERE!$B$2:$K$790,10,0),IF(B20="MOA",VLOOKUP($C20,ATELIER!$B$2:$K$291,10,0),IF(B20="MOC",VLOOKUP($C20,CHANTIER!$B$2:$K$291,10,0),IF(B20="MP",VLOOKUP($C20,MINIPELLE!$B$2:$K$291,10,0),""))))</f>
        <v/>
      </c>
      <c r="C20" s="284"/>
      <c r="F20" s="280"/>
      <c r="G20" s="280"/>
      <c r="H20" s="280"/>
      <c r="J20" s="280"/>
      <c r="K20" s="280"/>
      <c r="L20" s="280"/>
      <c r="M20" s="278" t="str">
        <f t="shared" si="3"/>
        <v/>
      </c>
      <c r="Q20" s="278" t="str">
        <f t="shared" si="2"/>
        <v/>
      </c>
    </row>
    <row r="21" spans="1:17" s="278" customFormat="1" x14ac:dyDescent="0.25">
      <c r="A21" s="279">
        <f>IF(B21="MATIERE",VLOOKUP($C21,MATIERE!$B$2:$K$790,10,0),IF(B21="MOA",VLOOKUP($C21,ATELIER!$B$2:$K$291,10,0),IF(B21="MOC",VLOOKUP($C21,CHANTIER!$B$2:$K$291,10,0),IF(B21="MP",VLOOKUP($C21,MINIPELLE!$B$2:$K$291,10,0),""))))</f>
        <v>33</v>
      </c>
      <c r="B21" s="278" t="s">
        <v>297</v>
      </c>
      <c r="C21" s="284" t="s">
        <v>67</v>
      </c>
      <c r="D21" s="278" t="str">
        <f>IF(B21="MATIERE",VLOOKUP($C21,[5]MATIERE!$B$2:$K$798,6,0),IF(B21="MOA",VLOOKUP($C21,[5]ATELIER!$B$2:$K$291,3,0),IF(B21="MOC",VLOOKUP($C21,[5]CHANTIER!$B$2:$K$291,3,0),IF(B21="MP",VLOOKUP($C21,[5]MINIPELLE!$B$2:$K$291,3,0),""))))</f>
        <v>pc</v>
      </c>
      <c r="E21" s="278">
        <v>1</v>
      </c>
      <c r="F21" s="280"/>
      <c r="G21" s="280"/>
      <c r="H21" s="280"/>
      <c r="I21" s="278">
        <v>1</v>
      </c>
      <c r="J21" s="280"/>
      <c r="K21" s="280"/>
      <c r="L21" s="280"/>
      <c r="M21" s="278" t="str">
        <f t="shared" si="3"/>
        <v>INSERT INTO SC_SystemeProduits(RefDimension,NomSysteme,typePresta,ligne,Quantite,formule,cte1,cte2,DateModif) values (4,'TCCAREX','MOA',33,1,null,null,null,now());</v>
      </c>
      <c r="Q21" s="278" t="str">
        <f t="shared" si="2"/>
        <v>INSERT INTO SC_SystemeProduits(RefDimension,NomSysteme,typePresta,ligne,Quantite,formule,cte1,cte2,DateModif) values (5,'TCCAREX','MOA',33,1,null,null,null,now());</v>
      </c>
    </row>
    <row r="22" spans="1:17" s="278" customFormat="1" x14ac:dyDescent="0.25">
      <c r="A22" s="279" t="str">
        <f>IF(B22="MATIERE",VLOOKUP($C22,MATIERE!$B$2:$K$790,10,0),IF(B22="MOA",VLOOKUP($C22,ATELIER!$B$2:$K$291,10,0),IF(B22="MOC",VLOOKUP($C22,CHANTIER!$B$2:$K$291,10,0),IF(B22="MP",VLOOKUP($C22,MINIPELLE!$B$2:$K$291,10,0),""))))</f>
        <v/>
      </c>
      <c r="C22" s="284"/>
      <c r="D22" s="278" t="str">
        <f>IF(B22="MATIERE",VLOOKUP($C22,[5]MATIERE!$B$2:$K$798,6,0),IF(B22="MOA",VLOOKUP($C22,[5]ATELIER!$B$2:$K$291,3,0),IF(B22="MOC",VLOOKUP($C22,[5]CHANTIER!$B$2:$K$291,3,0),IF(B22="MP",VLOOKUP($C22,[5]MINIPELLE!$B$2:$K$291,3,0),""))))</f>
        <v/>
      </c>
      <c r="F22" s="280"/>
      <c r="G22" s="280"/>
      <c r="H22" s="280"/>
      <c r="J22" s="280"/>
      <c r="K22" s="280"/>
      <c r="L22" s="280"/>
      <c r="M22" s="278" t="str">
        <f t="shared" si="3"/>
        <v/>
      </c>
      <c r="Q22" s="278" t="str">
        <f t="shared" si="2"/>
        <v/>
      </c>
    </row>
    <row r="23" spans="1:17" s="278" customFormat="1" x14ac:dyDescent="0.25">
      <c r="A23" s="279">
        <v>105</v>
      </c>
      <c r="B23" s="278" t="s">
        <v>298</v>
      </c>
      <c r="C23" s="284" t="s">
        <v>2208</v>
      </c>
      <c r="D23" s="278" t="str">
        <f>IF(B23="MATIERE",VLOOKUP($C23,[5]MATIERE!$B$2:$K$798,6,0),IF(B23="MOA",VLOOKUP($C23,[5]ATELIER!$B$2:$K$291,3,0),IF(B23="MOC",VLOOKUP($C23,[5]CHANTIER!$B$2:$K$291,3,0),IF(B23="MP",VLOOKUP($C23,[5]MINIPELLE!$B$2:$K$291,3,0),""))))</f>
        <v>forfait</v>
      </c>
      <c r="E23" s="278">
        <v>1</v>
      </c>
      <c r="F23" s="280"/>
      <c r="G23" s="280"/>
      <c r="H23" s="280"/>
      <c r="I23" s="278">
        <v>1</v>
      </c>
      <c r="J23" s="280"/>
      <c r="K23" s="280"/>
      <c r="L23" s="280"/>
      <c r="M23" s="278" t="str">
        <f t="shared" si="3"/>
        <v>INSERT INTO SC_SystemeProduits(RefDimension,NomSysteme,typePresta,ligne,Quantite,formule,cte1,cte2,DateModif) values (4,'TCCAREX','MOC',105,1,null,null,null,now());</v>
      </c>
      <c r="Q23" s="278" t="str">
        <f t="shared" si="2"/>
        <v>INSERT INTO SC_SystemeProduits(RefDimension,NomSysteme,typePresta,ligne,Quantite,formule,cte1,cte2,DateModif) values (5,'TCCAREX','MOC',105,1,null,null,null,now());</v>
      </c>
    </row>
    <row r="24" spans="1:17" s="278" customFormat="1" x14ac:dyDescent="0.25">
      <c r="A24" s="279">
        <v>103</v>
      </c>
      <c r="B24" s="278" t="s">
        <v>298</v>
      </c>
      <c r="C24" s="284" t="s">
        <v>2206</v>
      </c>
      <c r="D24" s="278" t="str">
        <f>IF(B24="MATIERE",VLOOKUP($C24,[5]MATIERE!$B$2:$K$798,6,0),IF(B24="MOA",VLOOKUP($C24,[5]ATELIER!$B$2:$K$291,3,0),IF(B24="MOC",VLOOKUP($C24,[5]CHANTIER!$B$2:$K$291,3,0),IF(B24="MP",VLOOKUP($C24,[5]MINIPELLE!$B$2:$K$291,3,0),""))))</f>
        <v>forfait</v>
      </c>
      <c r="E24" s="278">
        <v>1</v>
      </c>
      <c r="F24" s="280"/>
      <c r="G24" s="280"/>
      <c r="H24" s="280"/>
      <c r="I24" s="278">
        <v>1</v>
      </c>
      <c r="J24" s="280"/>
      <c r="K24" s="280"/>
      <c r="L24" s="280"/>
      <c r="M24" s="278" t="str">
        <f t="shared" si="3"/>
        <v>INSERT INTO SC_SystemeProduits(RefDimension,NomSysteme,typePresta,ligne,Quantite,formule,cte1,cte2,DateModif) values (4,'TCCAREX','MOC',103,1,null,null,null,now());</v>
      </c>
      <c r="Q24" s="278" t="str">
        <f t="shared" si="2"/>
        <v>INSERT INTO SC_SystemeProduits(RefDimension,NomSysteme,typePresta,ligne,Quantite,formule,cte1,cte2,DateModif) values (5,'TCCAREX','MOC',103,1,null,null,null,now());</v>
      </c>
    </row>
    <row r="25" spans="1:17" s="278" customFormat="1" x14ac:dyDescent="0.25">
      <c r="A25" s="279">
        <f>IF(B25="MATIERE",VLOOKUP($C25,MATIERE!$B$2:$K$790,10,0),IF(B25="MOA",VLOOKUP($C25,ATELIER!$B$2:$K$291,10,0),IF(B25="MOC",VLOOKUP($C25,CHANTIER!$B$2:$K$291,10,0),IF(B25="MP",VLOOKUP($C25,MINIPELLE!$B$2:$K$291,10,0),""))))</f>
        <v>65</v>
      </c>
      <c r="B25" s="278" t="s">
        <v>298</v>
      </c>
      <c r="C25" s="284" t="s">
        <v>184</v>
      </c>
      <c r="D25" s="278" t="str">
        <f>IF(B25="MATIERE",VLOOKUP($C25,[5]MATIERE!$B$2:$K$798,6,0),IF(B25="MOA",VLOOKUP($C25,[5]ATELIER!$B$2:$K$291,3,0),IF(B25="MOC",VLOOKUP($C25,[5]CHANTIER!$B$2:$K$291,3,0),IF(B25="MP",VLOOKUP($C25,[5]MINIPELLE!$B$2:$K$291,3,0),""))))</f>
        <v>pc</v>
      </c>
      <c r="E25" s="278">
        <v>4</v>
      </c>
      <c r="F25" s="280"/>
      <c r="G25" s="280"/>
      <c r="H25" s="280"/>
      <c r="I25" s="278">
        <v>4</v>
      </c>
      <c r="J25" s="280"/>
      <c r="K25" s="280"/>
      <c r="L25" s="280"/>
      <c r="M25" s="278" t="str">
        <f t="shared" si="3"/>
        <v>INSERT INTO SC_SystemeProduits(RefDimension,NomSysteme,typePresta,ligne,Quantite,formule,cte1,cte2,DateModif) values (4,'TCCAREX','MOC',65,4,null,null,null,now());</v>
      </c>
      <c r="Q25" s="278" t="str">
        <f t="shared" si="2"/>
        <v>INSERT INTO SC_SystemeProduits(RefDimension,NomSysteme,typePresta,ligne,Quantite,formule,cte1,cte2,DateModif) values (5,'TCCAREX','MOC',65,4,null,null,null,now());</v>
      </c>
    </row>
    <row r="26" spans="1:17" s="278" customFormat="1" x14ac:dyDescent="0.25">
      <c r="A26" s="279">
        <f>IF(B26="MATIERE",VLOOKUP($C26,MATIERE!$B$2:$K$790,10,0),IF(B26="MOA",VLOOKUP($C26,ATELIER!$B$2:$K$291,10,0),IF(B26="MOC",VLOOKUP($C26,CHANTIER!$B$2:$K$291,10,0),IF(B26="MP",VLOOKUP($C26,MINIPELLE!$B$2:$K$291,10,0),""))))</f>
        <v>70</v>
      </c>
      <c r="B26" s="278" t="s">
        <v>298</v>
      </c>
      <c r="C26" s="284" t="s">
        <v>194</v>
      </c>
      <c r="D26" s="278" t="str">
        <f>IF(B26="MATIERE",VLOOKUP($C26,[5]MATIERE!$B$2:$K$798,6,0),IF(B26="MOA",VLOOKUP($C26,[5]ATELIER!$B$2:$K$291,3,0),IF(B26="MOC",VLOOKUP($C26,[5]CHANTIER!$B$2:$K$291,3,0),IF(B26="MP",VLOOKUP($C26,[5]MINIPELLE!$B$2:$K$291,3,0),""))))</f>
        <v>m²</v>
      </c>
      <c r="F26" s="280" t="s">
        <v>670</v>
      </c>
      <c r="G26" s="280" t="s">
        <v>2166</v>
      </c>
      <c r="H26" s="280"/>
      <c r="J26" s="280" t="s">
        <v>670</v>
      </c>
      <c r="K26" s="280" t="s">
        <v>2166</v>
      </c>
      <c r="L26" s="280"/>
      <c r="M26" s="278" t="str">
        <f t="shared" si="3"/>
        <v>INSERT INTO SC_SystemeProduits(RefDimension,NomSysteme,typePresta,ligne,Quantite,formule,cte1,cte2,DateModif) values (4,'TCCAREX','MOC',70,null,'CTE1*1','SURFACE_FV_CAREX',null,now());</v>
      </c>
      <c r="Q26" s="278" t="str">
        <f t="shared" si="2"/>
        <v>INSERT INTO SC_SystemeProduits(RefDimension,NomSysteme,typePresta,ligne,Quantite,formule,cte1,cte2,DateModif) values (5,'TCCAREX','MOC',70,null,'CTE1*1','SURFACE_FV_CAREX',null,now());</v>
      </c>
    </row>
    <row r="27" spans="1:17" s="278" customFormat="1" x14ac:dyDescent="0.25">
      <c r="A27" s="279">
        <f>IF(B27="MATIERE",VLOOKUP($C27,MATIERE!$B$2:$K$790,10,0),IF(B27="MOA",VLOOKUP($C27,ATELIER!$B$2:$K$291,10,0),IF(B27="MOC",VLOOKUP($C27,CHANTIER!$B$2:$K$291,10,0),IF(B27="MP",VLOOKUP($C27,MINIPELLE!$B$2:$K$291,10,0),""))))</f>
        <v>72</v>
      </c>
      <c r="B27" s="278" t="s">
        <v>298</v>
      </c>
      <c r="C27" s="284" t="s">
        <v>196</v>
      </c>
      <c r="D27" s="278" t="str">
        <f>IF(B27="MATIERE",VLOOKUP($C27,[5]MATIERE!$B$2:$K$798,6,0),IF(B27="MOA",VLOOKUP($C27,[5]ATELIER!$B$2:$K$291,3,0),IF(B27="MOC",VLOOKUP($C27,[5]CHANTIER!$B$2:$K$291,3,0),IF(B27="MP",VLOOKUP($C27,[5]MINIPELLE!$B$2:$K$291,3,0),""))))</f>
        <v>m3</v>
      </c>
      <c r="F27" s="280" t="s">
        <v>2222</v>
      </c>
      <c r="G27" s="280" t="s">
        <v>2166</v>
      </c>
      <c r="H27" s="280"/>
      <c r="J27" s="280" t="s">
        <v>2222</v>
      </c>
      <c r="K27" s="280" t="s">
        <v>2166</v>
      </c>
      <c r="L27" s="280"/>
      <c r="M27" s="278" t="str">
        <f t="shared" si="3"/>
        <v>INSERT INTO SC_SystemeProduits(RefDimension,NomSysteme,typePresta,ligne,Quantite,formule,cte1,cte2,DateModif) values (4,'TCCAREX','MOC',72,null,'0.7*CTE1','SURFACE_FV_CAREX',null,now());</v>
      </c>
      <c r="Q27" s="278" t="str">
        <f t="shared" si="2"/>
        <v>INSERT INTO SC_SystemeProduits(RefDimension,NomSysteme,typePresta,ligne,Quantite,formule,cte1,cte2,DateModif) values (5,'TCCAREX','MOC',72,null,'0.7*CTE1','SURFACE_FV_CAREX',null,now());</v>
      </c>
    </row>
    <row r="28" spans="1:17" s="278" customFormat="1" x14ac:dyDescent="0.25">
      <c r="A28" s="279">
        <f>IF(B28="MATIERE",VLOOKUP($C28,MATIERE!$B$2:$K$790,10,0),IF(B28="MOA",VLOOKUP($C28,ATELIER!$B$2:$K$291,10,0),IF(B28="MOC",VLOOKUP($C28,CHANTIER!$B$2:$K$291,10,0),IF(B28="MP",VLOOKUP($C28,MINIPELLE!$B$2:$K$291,10,0),""))))</f>
        <v>68</v>
      </c>
      <c r="B28" s="278" t="s">
        <v>298</v>
      </c>
      <c r="C28" s="284" t="s">
        <v>190</v>
      </c>
      <c r="D28" s="278" t="str">
        <f>IF(B28="MATIERE",VLOOKUP($C28,[5]MATIERE!$B$2:$K$798,6,0),IF(B28="MOA",VLOOKUP($C28,[5]ATELIER!$B$2:$K$291,3,0),IF(B28="MOC",VLOOKUP($C28,[5]CHANTIER!$B$2:$K$291,3,0),IF(B28="MP",VLOOKUP($C28,[5]MINIPELLE!$B$2:$K$291,3,0),""))))</f>
        <v>m²</v>
      </c>
      <c r="E28" s="278">
        <v>10</v>
      </c>
      <c r="F28" s="280" t="s">
        <v>670</v>
      </c>
      <c r="G28" s="280" t="s">
        <v>2166</v>
      </c>
      <c r="H28" s="280"/>
      <c r="I28" s="278">
        <v>12</v>
      </c>
      <c r="J28" s="280" t="s">
        <v>670</v>
      </c>
      <c r="K28" s="280" t="s">
        <v>2166</v>
      </c>
      <c r="L28" s="280"/>
      <c r="M28" s="278" t="str">
        <f t="shared" si="3"/>
        <v>INSERT INTO SC_SystemeProduits(RefDimension,NomSysteme,typePresta,ligne,Quantite,formule,cte1,cte2,DateModif) values (4,'TCCAREX','MOC',68,null,'CTE1*1','SURFACE_FV_CAREX',null,now());</v>
      </c>
      <c r="Q28" s="278" t="str">
        <f t="shared" si="2"/>
        <v>INSERT INTO SC_SystemeProduits(RefDimension,NomSysteme,typePresta,ligne,Quantite,formule,cte1,cte2,DateModif) values (5,'TCCAREX','MOC',68,null,'CTE1*1','SURFACE_FV_CAREX',null,now());</v>
      </c>
    </row>
    <row r="29" spans="1:17" s="278" customFormat="1" x14ac:dyDescent="0.25">
      <c r="A29" s="279">
        <f>IF(B29="MATIERE",VLOOKUP($C29,MATIERE!$B$2:$K$790,10,0),IF(B29="MOA",VLOOKUP($C29,ATELIER!$B$2:$K$291,10,0),IF(B29="MOC",VLOOKUP($C29,CHANTIER!$B$2:$K$291,10,0),IF(B29="MP",VLOOKUP($C29,MINIPELLE!$B$2:$K$291,10,0),""))))</f>
        <v>67</v>
      </c>
      <c r="B29" s="278" t="s">
        <v>298</v>
      </c>
      <c r="C29" s="284" t="s">
        <v>188</v>
      </c>
      <c r="D29" s="278" t="str">
        <f>IF(B29="MATIERE",VLOOKUP($C29,[5]MATIERE!$B$2:$K$798,6,0),IF(B29="MOA",VLOOKUP($C29,[5]ATELIER!$B$2:$K$291,3,0),IF(B29="MOC",VLOOKUP($C29,[5]CHANTIER!$B$2:$K$291,3,0),IF(B29="MP",VLOOKUP($C29,[5]MINIPELLE!$B$2:$K$291,3,0),""))))</f>
        <v>m²</v>
      </c>
      <c r="E29" s="278">
        <v>10</v>
      </c>
      <c r="F29" s="280" t="s">
        <v>670</v>
      </c>
      <c r="G29" s="280" t="s">
        <v>2166</v>
      </c>
      <c r="H29" s="280"/>
      <c r="I29" s="278">
        <v>12</v>
      </c>
      <c r="J29" s="280" t="s">
        <v>670</v>
      </c>
      <c r="K29" s="280" t="s">
        <v>2166</v>
      </c>
      <c r="L29" s="280"/>
      <c r="M29" s="278" t="str">
        <f t="shared" si="3"/>
        <v>INSERT INTO SC_SystemeProduits(RefDimension,NomSysteme,typePresta,ligne,Quantite,formule,cte1,cte2,DateModif) values (4,'TCCAREX','MOC',67,null,'CTE1*1','SURFACE_FV_CAREX',null,now());</v>
      </c>
      <c r="Q29" s="278" t="str">
        <f t="shared" si="2"/>
        <v>INSERT INTO SC_SystemeProduits(RefDimension,NomSysteme,typePresta,ligne,Quantite,formule,cte1,cte2,DateModif) values (5,'TCCAREX','MOC',67,null,'CTE1*1','SURFACE_FV_CAREX',null,now());</v>
      </c>
    </row>
    <row r="30" spans="1:17" x14ac:dyDescent="0.25">
      <c r="A30" s="279">
        <f>IF(B30="MATIERE",VLOOKUP($C30,MATIERE!$B$2:$K$790,10,0),IF(B30="MOA",VLOOKUP($C30,ATELIER!$B$2:$K$291,10,0),IF(B30="MOC",VLOOKUP($C30,CHANTIER!$B$2:$K$291,10,0),IF(B30="MP",VLOOKUP($C30,MINIPELLE!$B$2:$K$291,10,0),""))))</f>
        <v>73</v>
      </c>
      <c r="B30" s="278" t="s">
        <v>298</v>
      </c>
      <c r="C30" s="287" t="s">
        <v>198</v>
      </c>
      <c r="D30" s="278" t="str">
        <f>IF(B30="MATIERE",VLOOKUP($C30,[5]MATIERE!$B$2:$K$798,6,0),IF(B30="MOA",VLOOKUP($C30,[5]ATELIER!$B$2:$K$291,3,0),IF(B30="MOC",VLOOKUP($C30,[5]CHANTIER!$B$2:$K$291,3,0),IF(B30="MP",VLOOKUP($C30,[5]MINIPELLE!$B$2:$K$291,3,0),""))))</f>
        <v>pc</v>
      </c>
      <c r="E30" s="278">
        <v>1</v>
      </c>
      <c r="F30" s="280"/>
      <c r="G30" s="280"/>
      <c r="H30" s="280"/>
      <c r="I30" s="278">
        <v>1</v>
      </c>
      <c r="J30" s="280"/>
      <c r="K30" s="280"/>
      <c r="L30" s="280"/>
      <c r="M30" s="278" t="str">
        <f t="shared" si="3"/>
        <v>INSERT INTO SC_SystemeProduits(RefDimension,NomSysteme,typePresta,ligne,Quantite,formule,cte1,cte2,DateModif) values (4,'TCCAREX','MOC',73,1,null,null,null,now());</v>
      </c>
      <c r="N30" s="278"/>
      <c r="O30" s="278"/>
      <c r="P30" s="278"/>
      <c r="Q30" s="278" t="str">
        <f t="shared" si="2"/>
        <v>INSERT INTO SC_SystemeProduits(RefDimension,NomSysteme,typePresta,ligne,Quantite,formule,cte1,cte2,DateModif) values (5,'TCCAREX','MOC',73,1,null,null,null,now());</v>
      </c>
    </row>
    <row r="31" spans="1:17" s="281" customFormat="1" x14ac:dyDescent="0.25">
      <c r="A31" s="290">
        <f>IF(B31="MATIERE",VLOOKUP($C31,MATIERE!$B$2:$K$601,10,0),IF(B31="MOA",VLOOKUP($C31,ATELIER!$B$2:$K$291,10,0),IF(B31="MOC",VLOOKUP($C31,CHANTIER!$B$2:$K$291,10,0),IF(B31="MP",VLOOKUP($C31,MINIPELLE!$B$2:$K$291,10,0),""))))</f>
        <v>61</v>
      </c>
      <c r="B31" s="281" t="s">
        <v>298</v>
      </c>
      <c r="C31" s="281" t="s">
        <v>178</v>
      </c>
      <c r="D31" s="281" t="s">
        <v>8</v>
      </c>
      <c r="F31" s="281" t="s">
        <v>711</v>
      </c>
      <c r="G31" s="281" t="s">
        <v>2166</v>
      </c>
      <c r="Q31" s="281" t="str">
        <f t="shared" si="2"/>
        <v/>
      </c>
    </row>
    <row r="32" spans="1:17" s="278" customFormat="1" x14ac:dyDescent="0.25">
      <c r="A32" s="279"/>
      <c r="F32" s="280"/>
      <c r="G32" s="280"/>
      <c r="H32" s="280"/>
      <c r="J32" s="280"/>
      <c r="K32" s="280"/>
      <c r="L32" s="280"/>
    </row>
    <row r="33" spans="1:17" s="278" customFormat="1" x14ac:dyDescent="0.25">
      <c r="A33" s="279">
        <f>IF(B33="MATIERE",VLOOKUP($C33,MATIERE!$B$2:$K$790,10,0),IF(B33="MOA",VLOOKUP($C33,ATELIER!$B$2:$K$291,10,0),IF(B33="MOC",VLOOKUP($C33,CHANTIER!$B$2:$K$291,10,0),IF(B33="MP",VLOOKUP($C33,MINIPELLE!$B$2:$K$291,10,0),""))))</f>
        <v>12</v>
      </c>
      <c r="B33" s="278" t="s">
        <v>299</v>
      </c>
      <c r="C33" s="284" t="s">
        <v>190</v>
      </c>
      <c r="D33" s="278" t="str">
        <f>IF(B33="MATIERE",VLOOKUP($C33,[5]MATIERE!$B$2:$K$798,6,0),IF(B33="MOA",VLOOKUP($C33,[5]ATELIER!$B$2:$K$291,3,0),IF(B33="MOC",VLOOKUP($C33,[5]CHANTIER!$B$2:$K$291,3,0),IF(B33="MP",VLOOKUP($C33,[5]MINIPELLE!$B$2:$K$291,3,0),""))))</f>
        <v>m²</v>
      </c>
      <c r="E33" s="278">
        <v>10</v>
      </c>
      <c r="F33" s="280" t="s">
        <v>670</v>
      </c>
      <c r="G33" s="280" t="s">
        <v>2166</v>
      </c>
      <c r="H33" s="280"/>
      <c r="I33" s="278">
        <v>12</v>
      </c>
      <c r="J33" s="280" t="s">
        <v>670</v>
      </c>
      <c r="K33" s="280" t="s">
        <v>2166</v>
      </c>
      <c r="L33" s="280"/>
      <c r="M33" s="278" t="str">
        <f t="shared" si="3"/>
        <v>INSERT INTO SC_SystemeProduits(RefDimension,NomSysteme,typePresta,ligne,Quantite,formule,cte1,cte2,DateModif) values (4,'TCCAREX','MP',12,null,'CTE1*1','SURFACE_FV_CAREX',null,now());</v>
      </c>
      <c r="Q33" s="278" t="str">
        <f t="shared" si="2"/>
        <v>INSERT INTO SC_SystemeProduits(RefDimension,NomSysteme,typePresta,ligne,Quantite,formule,cte1,cte2,DateModif) values (5,'TCCAREX','MP',12,null,'CTE1*1','SURFACE_FV_CAREX',null,now());</v>
      </c>
    </row>
    <row r="34" spans="1:17" s="278" customFormat="1" x14ac:dyDescent="0.25">
      <c r="A34" s="279">
        <f>IF(B34="MATIERE",VLOOKUP($C34,MATIERE!$B$2:$K$790,10,0),IF(B34="MOA",VLOOKUP($C34,ATELIER!$B$2:$K$291,10,0),IF(B34="MOC",VLOOKUP($C34,CHANTIER!$B$2:$K$291,10,0),IF(B34="MP",VLOOKUP($C34,MINIPELLE!$B$2:$K$291,10,0),""))))</f>
        <v>2</v>
      </c>
      <c r="B34" s="278" t="s">
        <v>299</v>
      </c>
      <c r="C34" s="284" t="s">
        <v>188</v>
      </c>
      <c r="D34" s="278" t="str">
        <f>IF(B34="MATIERE",VLOOKUP($C34,[5]MATIERE!$B$2:$K$798,6,0),IF(B34="MOA",VLOOKUP($C34,[5]ATELIER!$B$2:$K$291,3,0),IF(B34="MOC",VLOOKUP($C34,[5]CHANTIER!$B$2:$K$291,3,0),IF(B34="MP",VLOOKUP($C34,[5]MINIPELLE!$B$2:$K$291,3,0),""))))</f>
        <v>m²</v>
      </c>
      <c r="E34" s="278">
        <v>10</v>
      </c>
      <c r="F34" s="280" t="s">
        <v>670</v>
      </c>
      <c r="G34" s="280" t="s">
        <v>2166</v>
      </c>
      <c r="H34" s="280"/>
      <c r="I34" s="278">
        <v>12</v>
      </c>
      <c r="J34" s="280" t="s">
        <v>670</v>
      </c>
      <c r="K34" s="280" t="s">
        <v>2166</v>
      </c>
      <c r="L34" s="280"/>
      <c r="M34" s="278" t="str">
        <f t="shared" si="3"/>
        <v>INSERT INTO SC_SystemeProduits(RefDimension,NomSysteme,typePresta,ligne,Quantite,formule,cte1,cte2,DateModif) values (4,'TCCAREX','MP',2,null,'CTE1*1','SURFACE_FV_CAREX',null,now());</v>
      </c>
      <c r="Q34" s="278" t="str">
        <f t="shared" si="2"/>
        <v>INSERT INTO SC_SystemeProduits(RefDimension,NomSysteme,typePresta,ligne,Quantite,formule,cte1,cte2,DateModif) values (5,'TCCAREX','MP',2,null,'CTE1*1','SURFACE_FV_CAREX',null,now());</v>
      </c>
    </row>
    <row r="35" spans="1:17" s="278" customFormat="1" x14ac:dyDescent="0.25">
      <c r="A35" s="279">
        <f>IF(B35="MATIERE",VLOOKUP($C35,MATIERE!$B$2:$K$790,10,0),IF(B35="MOA",VLOOKUP($C35,ATELIER!$B$2:$K$291,10,0),IF(B35="MOC",VLOOKUP($C35,CHANTIER!$B$2:$K$291,10,0),IF(B35="MP",VLOOKUP($C35,MINIPELLE!$B$2:$K$291,10,0),""))))</f>
        <v>3</v>
      </c>
      <c r="B35" s="278" t="s">
        <v>299</v>
      </c>
      <c r="C35" s="284" t="s">
        <v>206</v>
      </c>
      <c r="D35" s="278" t="str">
        <f>IF(B35="MATIERE",VLOOKUP($C35,[5]MATIERE!$B$2:$K$798,6,0),IF(B35="MOA",VLOOKUP($C35,[5]ATELIER!$B$2:$K$291,3,0),IF(B35="MOC",VLOOKUP($C35,[5]CHANTIER!$B$2:$K$291,3,0),IF(B35="MP",VLOOKUP($C35,[5]MINIPELLE!$B$2:$K$291,3,0),""))))</f>
        <v>m3</v>
      </c>
      <c r="E35" s="278">
        <v>6</v>
      </c>
      <c r="F35" s="280" t="s">
        <v>714</v>
      </c>
      <c r="G35" s="280" t="s">
        <v>2166</v>
      </c>
      <c r="H35" s="280"/>
      <c r="I35" s="278">
        <v>7.1999999999999993</v>
      </c>
      <c r="J35" s="280" t="s">
        <v>714</v>
      </c>
      <c r="K35" s="280" t="s">
        <v>2166</v>
      </c>
      <c r="L35" s="280"/>
      <c r="M35" s="278" t="str">
        <f t="shared" si="3"/>
        <v>INSERT INTO SC_SystemeProduits(RefDimension,NomSysteme,typePresta,ligne,Quantite,formule,cte1,cte2,DateModif) values (4,'TCCAREX','MP',3,null,'0.6*CTE1','SURFACE_FV_CAREX',null,now());</v>
      </c>
      <c r="Q35" s="278" t="str">
        <f t="shared" si="2"/>
        <v>INSERT INTO SC_SystemeProduits(RefDimension,NomSysteme,typePresta,ligne,Quantite,formule,cte1,cte2,DateModif) values (5,'TCCAREX','MP',3,null,'0.6*CTE1','SURFACE_FV_CAREX',null,now());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W50"/>
  <sheetViews>
    <sheetView workbookViewId="0">
      <selection activeCell="A11" sqref="A11:XFD12"/>
    </sheetView>
  </sheetViews>
  <sheetFormatPr baseColWidth="10" defaultRowHeight="15" x14ac:dyDescent="0.25"/>
  <cols>
    <col min="3" max="3" width="64" customWidth="1"/>
    <col min="5" max="10" width="4" customWidth="1"/>
    <col min="11" max="12" width="15.140625" customWidth="1"/>
  </cols>
  <sheetData>
    <row r="1" spans="1:23" x14ac:dyDescent="0.25">
      <c r="B1" s="187"/>
      <c r="C1" s="187"/>
      <c r="D1" s="187"/>
      <c r="E1" s="187" t="s">
        <v>924</v>
      </c>
      <c r="F1" s="187" t="s">
        <v>925</v>
      </c>
      <c r="G1" s="187" t="s">
        <v>918</v>
      </c>
      <c r="H1" s="187" t="s">
        <v>919</v>
      </c>
      <c r="I1" s="187" t="s">
        <v>920</v>
      </c>
      <c r="J1" s="187" t="s">
        <v>921</v>
      </c>
      <c r="K1" s="187" t="s">
        <v>922</v>
      </c>
      <c r="L1" s="187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25"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</row>
    <row r="3" spans="1:23" x14ac:dyDescent="0.25">
      <c r="B3" s="187"/>
      <c r="C3" s="187"/>
      <c r="D3" s="187" t="s">
        <v>244</v>
      </c>
      <c r="E3" s="187" t="s">
        <v>245</v>
      </c>
      <c r="F3" s="187" t="s">
        <v>245</v>
      </c>
      <c r="G3" s="187"/>
      <c r="H3" s="187"/>
      <c r="I3" s="187"/>
      <c r="J3" s="187"/>
      <c r="K3" s="187"/>
      <c r="L3" s="187"/>
    </row>
    <row r="4" spans="1:2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187" t="s">
        <v>294</v>
      </c>
      <c r="C4" s="187" t="s">
        <v>547</v>
      </c>
      <c r="D4" s="187" t="s">
        <v>8</v>
      </c>
      <c r="E4" s="187">
        <v>1</v>
      </c>
      <c r="F4" s="187"/>
      <c r="G4" s="187"/>
      <c r="H4" s="187"/>
      <c r="I4" s="187"/>
      <c r="J4" s="187"/>
      <c r="K4" s="187"/>
      <c r="L4" s="187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7" t="str">
        <f t="shared" ref="N4:W4" si="0">IF(F4="","",SUBSTITUTE(SUBSTITUTE(SUBSTITUTE(SUBSTITUTE($M$1,"#ID#",F$1),"#TYPE#",$B4),"#LIGNE#",$A4),"#Q#",SUBSTITUTE(F4,",",".")))</f>
        <v/>
      </c>
      <c r="O4" s="57" t="str">
        <f t="shared" si="0"/>
        <v/>
      </c>
      <c r="P4" s="57" t="str">
        <f t="shared" si="0"/>
        <v/>
      </c>
      <c r="Q4" s="57" t="str">
        <f t="shared" si="0"/>
        <v/>
      </c>
      <c r="R4" s="57" t="str">
        <f t="shared" si="0"/>
        <v/>
      </c>
      <c r="S4" s="57" t="str">
        <f t="shared" si="0"/>
        <v/>
      </c>
      <c r="T4" s="57" t="str">
        <f t="shared" si="0"/>
        <v/>
      </c>
      <c r="U4" s="57"/>
      <c r="V4" s="57" t="str">
        <f t="shared" si="0"/>
        <v/>
      </c>
      <c r="W4" s="57" t="str">
        <f t="shared" si="0"/>
        <v/>
      </c>
    </row>
    <row r="5" spans="1:23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187" t="s">
        <v>294</v>
      </c>
      <c r="C5" s="187" t="s">
        <v>549</v>
      </c>
      <c r="D5" s="187" t="s">
        <v>8</v>
      </c>
      <c r="E5" s="187"/>
      <c r="F5" s="187">
        <v>1</v>
      </c>
      <c r="G5" s="187"/>
      <c r="H5" s="187"/>
      <c r="I5" s="187"/>
      <c r="J5" s="187"/>
      <c r="K5" s="187"/>
      <c r="L5" s="187"/>
      <c r="M5" s="57" t="str">
        <f t="shared" ref="M5:M50" si="1">IF(E5="","",SUBSTITUTE(SUBSTITUTE(SUBSTITUTE(SUBSTITUTE($M$1,"#ID#",E$1),"#TYPE#",$B5),"#LIGNE#",$A5),"#Q#",SUBSTITUTE(E5,",",".")))</f>
        <v/>
      </c>
      <c r="N5" s="57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7" t="str">
        <f t="shared" ref="O5:O50" si="3">IF(G5="","",SUBSTITUTE(SUBSTITUTE(SUBSTITUTE(SUBSTITUTE($M$1,"#ID#",G$1),"#TYPE#",$B5),"#LIGNE#",$A5),"#Q#",SUBSTITUTE(G5,",",".")))</f>
        <v/>
      </c>
      <c r="P5" s="57" t="str">
        <f t="shared" ref="P5:P50" si="4">IF(H5="","",SUBSTITUTE(SUBSTITUTE(SUBSTITUTE(SUBSTITUTE($M$1,"#ID#",H$1),"#TYPE#",$B5),"#LIGNE#",$A5),"#Q#",SUBSTITUTE(H5,",",".")))</f>
        <v/>
      </c>
      <c r="Q5" s="57" t="str">
        <f t="shared" ref="Q5:Q50" si="5">IF(I5="","",SUBSTITUTE(SUBSTITUTE(SUBSTITUTE(SUBSTITUTE($M$1,"#ID#",I$1),"#TYPE#",$B5),"#LIGNE#",$A5),"#Q#",SUBSTITUTE(I5,",",".")))</f>
        <v/>
      </c>
      <c r="R5" s="57" t="str">
        <f t="shared" ref="R5:R50" si="6">IF(J5="","",SUBSTITUTE(SUBSTITUTE(SUBSTITUTE(SUBSTITUTE($M$1,"#ID#",J$1),"#TYPE#",$B5),"#LIGNE#",$A5),"#Q#",SUBSTITUTE(J5,",",".")))</f>
        <v/>
      </c>
      <c r="S5" s="57" t="str">
        <f t="shared" ref="S5:S50" si="7">IF(K5="","",SUBSTITUTE(SUBSTITUTE(SUBSTITUTE(SUBSTITUTE($M$1,"#ID#",K$1),"#TYPE#",$B5),"#LIGNE#",$A5),"#Q#",SUBSTITUTE(K5,",",".")))</f>
        <v/>
      </c>
      <c r="T5" s="57" t="str">
        <f t="shared" ref="T5:T50" si="8">IF(L5="","",SUBSTITUTE(SUBSTITUTE(SUBSTITUTE(SUBSTITUTE($M$1,"#ID#",L$1),"#TYPE#",$B5),"#LIGNE#",$A5),"#Q#",SUBSTITUTE(L5,",",".")))</f>
        <v/>
      </c>
    </row>
    <row r="6" spans="1:23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187" t="s">
        <v>294</v>
      </c>
      <c r="C6" s="187" t="s">
        <v>548</v>
      </c>
      <c r="D6" s="187" t="s">
        <v>8</v>
      </c>
      <c r="E6" s="187"/>
      <c r="F6" s="187"/>
      <c r="G6" s="187">
        <v>1</v>
      </c>
      <c r="H6" s="187"/>
      <c r="I6" s="187"/>
      <c r="J6" s="187"/>
      <c r="K6" s="187"/>
      <c r="L6" s="187"/>
      <c r="M6" s="57" t="str">
        <f t="shared" si="1"/>
        <v/>
      </c>
      <c r="N6" s="57" t="str">
        <f t="shared" si="2"/>
        <v/>
      </c>
      <c r="O6" s="57" t="str">
        <f t="shared" si="3"/>
        <v xml:space="preserve">INSERT INTO SC_SystemeProduits(RefDimension,NomSysteme,typePresta,ligne,Quantite,DateModif) values (null,'DISTRIB_REL_V3V_DN50','MATIERE',328,1,now());
</v>
      </c>
      <c r="P6" s="57" t="str">
        <f t="shared" si="4"/>
        <v/>
      </c>
      <c r="Q6" s="57" t="str">
        <f t="shared" si="5"/>
        <v/>
      </c>
      <c r="R6" s="57" t="str">
        <f t="shared" si="6"/>
        <v/>
      </c>
      <c r="S6" s="57" t="str">
        <f t="shared" si="7"/>
        <v/>
      </c>
      <c r="T6" s="57" t="str">
        <f t="shared" si="8"/>
        <v/>
      </c>
    </row>
    <row r="7" spans="1:23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42</v>
      </c>
      <c r="B7" s="187" t="s">
        <v>294</v>
      </c>
      <c r="C7" s="187" t="s">
        <v>376</v>
      </c>
      <c r="D7" s="187" t="s">
        <v>8</v>
      </c>
      <c r="E7" s="187"/>
      <c r="F7" s="187"/>
      <c r="G7" s="187"/>
      <c r="H7" s="187"/>
      <c r="I7" s="187"/>
      <c r="J7" s="187"/>
      <c r="K7" s="187"/>
      <c r="L7" s="187"/>
      <c r="M7" s="57" t="str">
        <f t="shared" si="1"/>
        <v/>
      </c>
      <c r="N7" s="57" t="str">
        <f t="shared" si="2"/>
        <v/>
      </c>
      <c r="O7" s="57" t="str">
        <f t="shared" si="3"/>
        <v/>
      </c>
      <c r="P7" s="57" t="str">
        <f t="shared" si="4"/>
        <v/>
      </c>
      <c r="Q7" s="57" t="str">
        <f t="shared" si="5"/>
        <v/>
      </c>
      <c r="R7" s="57" t="str">
        <f t="shared" si="6"/>
        <v/>
      </c>
      <c r="S7" s="57" t="str">
        <f t="shared" si="7"/>
        <v/>
      </c>
      <c r="T7" s="57" t="str">
        <f t="shared" si="8"/>
        <v/>
      </c>
    </row>
    <row r="8" spans="1:23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187" t="s">
        <v>294</v>
      </c>
      <c r="C8" s="187" t="s">
        <v>551</v>
      </c>
      <c r="D8" s="187" t="s">
        <v>8</v>
      </c>
      <c r="E8" s="187"/>
      <c r="F8" s="187"/>
      <c r="G8" s="187"/>
      <c r="H8" s="187"/>
      <c r="I8" s="187">
        <v>1</v>
      </c>
      <c r="J8" s="187"/>
      <c r="K8" s="187"/>
      <c r="L8" s="187"/>
      <c r="M8" s="57" t="str">
        <f t="shared" si="1"/>
        <v/>
      </c>
      <c r="N8" s="57" t="str">
        <f t="shared" si="2"/>
        <v/>
      </c>
      <c r="O8" s="57" t="str">
        <f t="shared" si="3"/>
        <v/>
      </c>
      <c r="P8" s="57" t="str">
        <f t="shared" si="4"/>
        <v/>
      </c>
      <c r="Q8" s="57" t="str">
        <f t="shared" si="5"/>
        <v xml:space="preserve">INSERT INTO SC_SystemeProduits(RefDimension,NomSysteme,typePresta,ligne,Quantite,DateModif) values (null,'DISTRIB_REL_A3V_DN50','MATIERE',334,1,now());
</v>
      </c>
      <c r="R8" s="57" t="str">
        <f t="shared" si="6"/>
        <v/>
      </c>
      <c r="S8" s="57" t="str">
        <f t="shared" si="7"/>
        <v/>
      </c>
      <c r="T8" s="57" t="str">
        <f t="shared" si="8"/>
        <v/>
      </c>
    </row>
    <row r="9" spans="1:23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590</v>
      </c>
      <c r="B9" s="187" t="s">
        <v>294</v>
      </c>
      <c r="C9" s="187" t="s">
        <v>2160</v>
      </c>
      <c r="D9" s="187" t="s">
        <v>8</v>
      </c>
      <c r="E9" s="187"/>
      <c r="F9" s="187"/>
      <c r="G9" s="187"/>
      <c r="H9" s="187"/>
      <c r="I9" s="187"/>
      <c r="J9" s="187">
        <v>1</v>
      </c>
      <c r="K9" s="187"/>
      <c r="L9" s="187"/>
      <c r="M9" s="57" t="str">
        <f t="shared" si="1"/>
        <v/>
      </c>
      <c r="N9" s="57" t="str">
        <f t="shared" si="2"/>
        <v/>
      </c>
      <c r="O9" s="57" t="str">
        <f t="shared" si="3"/>
        <v/>
      </c>
      <c r="P9" s="57" t="str">
        <f t="shared" si="4"/>
        <v/>
      </c>
      <c r="Q9" s="57" t="str">
        <f t="shared" si="5"/>
        <v/>
      </c>
      <c r="R9" s="57" t="str">
        <f t="shared" si="6"/>
        <v xml:space="preserve">INSERT INTO SC_SystemeProduits(RefDimension,NomSysteme,typePresta,ligne,Quantite,DateModif) values (null,'DISTRIB_REL_A3V_DN63','MATIERE',590,1,now());
</v>
      </c>
      <c r="S9" s="57" t="str">
        <f t="shared" si="7"/>
        <v/>
      </c>
      <c r="T9" s="57" t="str">
        <f t="shared" si="8"/>
        <v/>
      </c>
    </row>
    <row r="10" spans="1:23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187" t="s">
        <v>294</v>
      </c>
      <c r="C10" s="187" t="s">
        <v>550</v>
      </c>
      <c r="D10" s="187" t="s">
        <v>8</v>
      </c>
      <c r="E10" s="187"/>
      <c r="F10" s="187"/>
      <c r="G10" s="187"/>
      <c r="H10" s="187"/>
      <c r="I10" s="187"/>
      <c r="J10" s="187"/>
      <c r="K10" s="187">
        <v>1</v>
      </c>
      <c r="L10" s="187"/>
      <c r="M10" s="57" t="str">
        <f t="shared" si="1"/>
        <v/>
      </c>
      <c r="N10" s="57" t="str">
        <f t="shared" si="2"/>
        <v/>
      </c>
      <c r="O10" s="57" t="str">
        <f t="shared" si="3"/>
        <v/>
      </c>
      <c r="P10" s="57" t="str">
        <f t="shared" si="4"/>
        <v/>
      </c>
      <c r="Q10" s="57" t="str">
        <f t="shared" si="5"/>
        <v/>
      </c>
      <c r="R10" s="57" t="str">
        <f t="shared" si="6"/>
        <v/>
      </c>
      <c r="S10" s="57" t="str">
        <f t="shared" si="7"/>
        <v xml:space="preserve">INSERT INTO SC_SystemeProduits(RefDimension,NomSysteme,typePresta,ligne,Quantite,DateModif) values (null,'DISTRIB_GRAV_VP','MATIERE',332,1,now());
</v>
      </c>
      <c r="T10" s="57" t="str">
        <f t="shared" si="8"/>
        <v/>
      </c>
    </row>
    <row r="11" spans="1:23" s="281" customFormat="1" x14ac:dyDescent="0.25">
      <c r="A11" s="290">
        <f>IF(B11="MATIERE",VLOOKUP($C11,MATIERE!$B$2:$K$615,10,0),IF(B11="MOA",VLOOKUP($C11,ATELIER!$B$2:$K$291,10,0),IF(B11="MOC",VLOOKUP($C11,CHANTIER!$B$2:$K$291,10,0),IF(B11="MP",VLOOKUP($C11,MINIPELLE!$B$2:$K$291,10,0),""))))</f>
        <v>604</v>
      </c>
      <c r="B11" s="281" t="s">
        <v>294</v>
      </c>
      <c r="C11" s="281" t="s">
        <v>2224</v>
      </c>
      <c r="D11" s="281" t="s">
        <v>8</v>
      </c>
      <c r="L11" s="281">
        <v>1</v>
      </c>
      <c r="M11" s="281" t="str">
        <f t="shared" si="1"/>
        <v/>
      </c>
      <c r="N11" s="281" t="str">
        <f t="shared" si="2"/>
        <v/>
      </c>
      <c r="O11" s="281" t="str">
        <f t="shared" si="3"/>
        <v/>
      </c>
      <c r="P11" s="281" t="str">
        <f t="shared" si="4"/>
        <v/>
      </c>
      <c r="Q11" s="281" t="str">
        <f t="shared" si="5"/>
        <v/>
      </c>
      <c r="R11" s="281" t="str">
        <f t="shared" si="6"/>
        <v/>
      </c>
      <c r="S11" s="281" t="str">
        <f t="shared" si="7"/>
        <v/>
      </c>
      <c r="T11" s="281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281" customFormat="1" x14ac:dyDescent="0.25">
      <c r="A12" s="290"/>
    </row>
    <row r="13" spans="1:23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187" t="s">
        <v>294</v>
      </c>
      <c r="C13" s="188" t="s">
        <v>1882</v>
      </c>
      <c r="D13" s="187" t="s">
        <v>8</v>
      </c>
      <c r="E13" s="187"/>
      <c r="F13" s="187"/>
      <c r="G13" s="187"/>
      <c r="H13" s="187"/>
      <c r="I13" s="187"/>
      <c r="J13" s="187"/>
      <c r="K13" s="187"/>
      <c r="L13" s="187"/>
      <c r="M13" s="57" t="str">
        <f t="shared" si="1"/>
        <v/>
      </c>
      <c r="N13" s="57" t="str">
        <f t="shared" si="2"/>
        <v/>
      </c>
      <c r="O13" s="57" t="str">
        <f t="shared" si="3"/>
        <v/>
      </c>
      <c r="P13" s="57" t="str">
        <f t="shared" si="4"/>
        <v/>
      </c>
      <c r="Q13" s="57" t="str">
        <f t="shared" si="5"/>
        <v/>
      </c>
      <c r="R13" s="57" t="str">
        <f t="shared" si="6"/>
        <v/>
      </c>
      <c r="S13" s="57" t="str">
        <f t="shared" si="7"/>
        <v/>
      </c>
      <c r="T13" s="57" t="str">
        <f t="shared" si="8"/>
        <v/>
      </c>
    </row>
    <row r="14" spans="1:23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187" t="s">
        <v>294</v>
      </c>
      <c r="C14" s="186" t="s">
        <v>544</v>
      </c>
      <c r="D14" s="187" t="s">
        <v>8</v>
      </c>
      <c r="E14" s="187"/>
      <c r="F14" s="187"/>
      <c r="G14" s="187"/>
      <c r="H14" s="187"/>
      <c r="I14" s="187"/>
      <c r="J14" s="187"/>
      <c r="K14" s="187"/>
      <c r="L14" s="187"/>
      <c r="M14" s="57" t="str">
        <f t="shared" si="1"/>
        <v/>
      </c>
      <c r="N14" s="57" t="str">
        <f t="shared" si="2"/>
        <v/>
      </c>
      <c r="O14" s="57" t="str">
        <f t="shared" si="3"/>
        <v/>
      </c>
      <c r="P14" s="57" t="str">
        <f t="shared" si="4"/>
        <v/>
      </c>
      <c r="Q14" s="57" t="str">
        <f t="shared" si="5"/>
        <v/>
      </c>
      <c r="R14" s="57" t="str">
        <f t="shared" si="6"/>
        <v/>
      </c>
      <c r="S14" s="57" t="str">
        <f t="shared" si="7"/>
        <v/>
      </c>
      <c r="T14" s="57" t="str">
        <f t="shared" si="8"/>
        <v/>
      </c>
    </row>
    <row r="15" spans="1:23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187" t="s">
        <v>294</v>
      </c>
      <c r="C15" s="188" t="s">
        <v>368</v>
      </c>
      <c r="D15" s="187" t="s">
        <v>8</v>
      </c>
      <c r="E15" s="187"/>
      <c r="F15" s="187"/>
      <c r="G15" s="187"/>
      <c r="H15" s="187"/>
      <c r="I15" s="187"/>
      <c r="J15" s="187">
        <v>1</v>
      </c>
      <c r="K15" s="187"/>
      <c r="L15" s="187"/>
      <c r="M15" s="57" t="str">
        <f t="shared" si="1"/>
        <v/>
      </c>
      <c r="N15" s="57" t="str">
        <f t="shared" si="2"/>
        <v/>
      </c>
      <c r="O15" s="57" t="str">
        <f t="shared" si="3"/>
        <v/>
      </c>
      <c r="P15" s="57" t="str">
        <f t="shared" si="4"/>
        <v/>
      </c>
      <c r="Q15" s="57" t="str">
        <f t="shared" si="5"/>
        <v/>
      </c>
      <c r="R15" s="57" t="str">
        <f t="shared" si="6"/>
        <v xml:space="preserve">INSERT INTO SC_SystemeProduits(RefDimension,NomSysteme,typePresta,ligne,Quantite,DateModif) values (null,'DISTRIB_REL_A3V_DN63','MATIERE',33,1,now());
</v>
      </c>
      <c r="S15" s="57" t="str">
        <f t="shared" si="7"/>
        <v/>
      </c>
      <c r="T15" s="57" t="str">
        <f t="shared" si="8"/>
        <v/>
      </c>
    </row>
    <row r="16" spans="1:23" s="278" customFormat="1" x14ac:dyDescent="0.25">
      <c r="A16" s="279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283" t="s">
        <v>294</v>
      </c>
      <c r="C16" s="283" t="s">
        <v>1927</v>
      </c>
      <c r="D16" s="283" t="s">
        <v>8</v>
      </c>
      <c r="E16" s="283"/>
      <c r="F16" s="283"/>
      <c r="G16" s="283"/>
      <c r="H16" s="283">
        <v>1</v>
      </c>
      <c r="I16" s="283"/>
      <c r="J16" s="283"/>
      <c r="K16" s="283"/>
      <c r="L16" s="283"/>
      <c r="M16" s="278" t="str">
        <f t="shared" si="1"/>
        <v/>
      </c>
      <c r="N16" s="278" t="str">
        <f t="shared" si="2"/>
        <v/>
      </c>
      <c r="O16" s="278" t="str">
        <f t="shared" si="3"/>
        <v/>
      </c>
      <c r="P16" s="278" t="str">
        <f t="shared" si="4"/>
        <v xml:space="preserve">INSERT INTO SC_SystemeProduits(RefDimension,NomSysteme,typePresta,ligne,Quantite,DateModif) values (null,'DISTRIB_REL_V3V_DN63','MATIERE',579,1,now());
</v>
      </c>
      <c r="Q16" s="278" t="str">
        <f t="shared" si="5"/>
        <v/>
      </c>
      <c r="R16" s="278" t="str">
        <f t="shared" si="6"/>
        <v/>
      </c>
      <c r="S16" s="278" t="str">
        <f t="shared" si="7"/>
        <v/>
      </c>
      <c r="T16" s="278" t="str">
        <f t="shared" si="8"/>
        <v/>
      </c>
    </row>
    <row r="17" spans="1:20" s="278" customFormat="1" x14ac:dyDescent="0.25">
      <c r="A17" s="279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78" t="str">
        <f t="shared" si="1"/>
        <v/>
      </c>
      <c r="N17" s="278" t="str">
        <f t="shared" si="2"/>
        <v/>
      </c>
      <c r="O17" s="278" t="str">
        <f t="shared" si="3"/>
        <v/>
      </c>
      <c r="P17" s="278" t="str">
        <f t="shared" si="4"/>
        <v/>
      </c>
      <c r="Q17" s="278" t="str">
        <f t="shared" si="5"/>
        <v/>
      </c>
      <c r="R17" s="278" t="str">
        <f t="shared" si="6"/>
        <v/>
      </c>
      <c r="S17" s="278" t="str">
        <f t="shared" si="7"/>
        <v/>
      </c>
      <c r="T17" s="278" t="str">
        <f t="shared" si="8"/>
        <v/>
      </c>
    </row>
    <row r="18" spans="1:20" s="278" customFormat="1" x14ac:dyDescent="0.25">
      <c r="A18" s="279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283" t="s">
        <v>297</v>
      </c>
      <c r="C18" s="283" t="s">
        <v>12</v>
      </c>
      <c r="D18" s="283" t="s">
        <v>8</v>
      </c>
      <c r="E18" s="283">
        <v>1</v>
      </c>
      <c r="F18" s="283">
        <v>1</v>
      </c>
      <c r="G18" s="283">
        <v>1</v>
      </c>
      <c r="H18" s="283">
        <v>1</v>
      </c>
      <c r="I18" s="283"/>
      <c r="J18" s="283">
        <v>1</v>
      </c>
      <c r="K18" s="283"/>
      <c r="L18" s="283"/>
      <c r="M18" s="278" t="str">
        <f t="shared" si="1"/>
        <v xml:space="preserve">INSERT INTO SC_SystemeProduits(RefDimension,NomSysteme,typePresta,ligne,Quantite,DateModif) values (null,'DISTRIB_REL_VG_DN50','MOA',4,1,now());
</v>
      </c>
      <c r="N18" s="278" t="str">
        <f t="shared" si="2"/>
        <v xml:space="preserve">INSERT INTO SC_SystemeProduits(RefDimension,NomSysteme,typePresta,ligne,Quantite,DateModif) values (null,'DISTRIB_REL_VG_DN63','MOA',4,1,now());
</v>
      </c>
      <c r="O18" s="278" t="str">
        <f t="shared" si="3"/>
        <v xml:space="preserve">INSERT INTO SC_SystemeProduits(RefDimension,NomSysteme,typePresta,ligne,Quantite,DateModif) values (null,'DISTRIB_REL_V3V_DN50','MOA',4,1,now());
</v>
      </c>
      <c r="P18" s="278" t="str">
        <f t="shared" si="4"/>
        <v xml:space="preserve">INSERT INTO SC_SystemeProduits(RefDimension,NomSysteme,typePresta,ligne,Quantite,DateModif) values (null,'DISTRIB_REL_V3V_DN63','MOA',4,1,now());
</v>
      </c>
      <c r="Q18" s="278" t="str">
        <f t="shared" si="5"/>
        <v/>
      </c>
      <c r="R18" s="278" t="str">
        <f t="shared" si="6"/>
        <v xml:space="preserve">INSERT INTO SC_SystemeProduits(RefDimension,NomSysteme,typePresta,ligne,Quantite,DateModif) values (null,'DISTRIB_REL_A3V_DN63','MOA',4,1,now());
</v>
      </c>
      <c r="S18" s="278" t="str">
        <f t="shared" si="7"/>
        <v/>
      </c>
      <c r="T18" s="278" t="str">
        <f t="shared" si="8"/>
        <v/>
      </c>
    </row>
    <row r="19" spans="1:20" s="278" customFormat="1" x14ac:dyDescent="0.25">
      <c r="A19" s="279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83"/>
      <c r="C19" s="283"/>
      <c r="D19" s="283" t="s">
        <v>285</v>
      </c>
      <c r="E19" s="283"/>
      <c r="F19" s="283"/>
      <c r="G19" s="283"/>
      <c r="H19" s="283"/>
      <c r="I19" s="283"/>
      <c r="J19" s="283"/>
      <c r="K19" s="283"/>
      <c r="L19" s="283"/>
      <c r="M19" s="278" t="str">
        <f t="shared" si="1"/>
        <v/>
      </c>
      <c r="N19" s="278" t="str">
        <f t="shared" si="2"/>
        <v/>
      </c>
      <c r="O19" s="278" t="str">
        <f t="shared" si="3"/>
        <v/>
      </c>
      <c r="P19" s="278" t="str">
        <f t="shared" si="4"/>
        <v/>
      </c>
      <c r="Q19" s="278" t="str">
        <f t="shared" si="5"/>
        <v/>
      </c>
      <c r="R19" s="278" t="str">
        <f t="shared" si="6"/>
        <v/>
      </c>
      <c r="S19" s="278" t="str">
        <f t="shared" si="7"/>
        <v/>
      </c>
      <c r="T19" s="278" t="str">
        <f t="shared" si="8"/>
        <v/>
      </c>
    </row>
    <row r="20" spans="1:20" s="278" customFormat="1" x14ac:dyDescent="0.25">
      <c r="A20" s="279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283" t="s">
        <v>298</v>
      </c>
      <c r="C20" s="283" t="s">
        <v>77</v>
      </c>
      <c r="D20" s="283" t="s">
        <v>8</v>
      </c>
      <c r="E20" s="283"/>
      <c r="F20" s="283"/>
      <c r="G20" s="283"/>
      <c r="H20" s="283"/>
      <c r="I20" s="283"/>
      <c r="J20" s="283">
        <v>1</v>
      </c>
      <c r="K20" s="283"/>
      <c r="L20" s="283"/>
      <c r="M20" s="278" t="str">
        <f t="shared" si="1"/>
        <v/>
      </c>
      <c r="N20" s="278" t="str">
        <f t="shared" si="2"/>
        <v/>
      </c>
      <c r="O20" s="278" t="str">
        <f t="shared" si="3"/>
        <v/>
      </c>
      <c r="P20" s="278" t="str">
        <f t="shared" si="4"/>
        <v/>
      </c>
      <c r="Q20" s="278" t="str">
        <f t="shared" si="5"/>
        <v/>
      </c>
      <c r="R20" s="278" t="str">
        <f t="shared" si="6"/>
        <v xml:space="preserve">INSERT INTO SC_SystemeProduits(RefDimension,NomSysteme,typePresta,ligne,Quantite,DateModif) values (null,'DISTRIB_REL_A3V_DN63','MOC',4,1,now());
</v>
      </c>
      <c r="S20" s="278" t="str">
        <f t="shared" si="7"/>
        <v/>
      </c>
      <c r="T20" s="278" t="str">
        <f t="shared" si="8"/>
        <v/>
      </c>
    </row>
    <row r="21" spans="1:20" s="278" customFormat="1" x14ac:dyDescent="0.25">
      <c r="A21" s="279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283" t="s">
        <v>298</v>
      </c>
      <c r="C21" s="283" t="s">
        <v>84</v>
      </c>
      <c r="D21" s="283" t="s">
        <v>85</v>
      </c>
      <c r="E21" s="283">
        <v>1</v>
      </c>
      <c r="F21" s="283">
        <v>1</v>
      </c>
      <c r="G21" s="283">
        <v>1</v>
      </c>
      <c r="H21" s="283">
        <v>1</v>
      </c>
      <c r="I21" s="283">
        <v>1</v>
      </c>
      <c r="J21" s="283">
        <v>1</v>
      </c>
      <c r="K21" s="283"/>
      <c r="L21" s="283"/>
      <c r="M21" s="278" t="str">
        <f t="shared" si="1"/>
        <v xml:space="preserve">INSERT INTO SC_SystemeProduits(RefDimension,NomSysteme,typePresta,ligne,Quantite,DateModif) values (null,'DISTRIB_REL_VG_DN50','MOC',8,1,now());
</v>
      </c>
      <c r="N21" s="278" t="str">
        <f t="shared" si="2"/>
        <v xml:space="preserve">INSERT INTO SC_SystemeProduits(RefDimension,NomSysteme,typePresta,ligne,Quantite,DateModif) values (null,'DISTRIB_REL_VG_DN63','MOC',8,1,now());
</v>
      </c>
      <c r="O21" s="278" t="str">
        <f t="shared" si="3"/>
        <v xml:space="preserve">INSERT INTO SC_SystemeProduits(RefDimension,NomSysteme,typePresta,ligne,Quantite,DateModif) values (null,'DISTRIB_REL_V3V_DN50','MOC',8,1,now());
</v>
      </c>
      <c r="P21" s="278" t="str">
        <f t="shared" si="4"/>
        <v xml:space="preserve">INSERT INTO SC_SystemeProduits(RefDimension,NomSysteme,typePresta,ligne,Quantite,DateModif) values (null,'DISTRIB_REL_V3V_DN63','MOC',8,1,now());
</v>
      </c>
      <c r="Q21" s="278" t="str">
        <f t="shared" si="5"/>
        <v xml:space="preserve">INSERT INTO SC_SystemeProduits(RefDimension,NomSysteme,typePresta,ligne,Quantite,DateModif) values (null,'DISTRIB_REL_A3V_DN50','MOC',8,1,now());
</v>
      </c>
      <c r="R21" s="278" t="str">
        <f t="shared" si="6"/>
        <v xml:space="preserve">INSERT INTO SC_SystemeProduits(RefDimension,NomSysteme,typePresta,ligne,Quantite,DateModif) values (null,'DISTRIB_REL_A3V_DN63','MOC',8,1,now());
</v>
      </c>
      <c r="S21" s="278" t="str">
        <f t="shared" si="7"/>
        <v/>
      </c>
      <c r="T21" s="278" t="str">
        <f t="shared" si="8"/>
        <v/>
      </c>
    </row>
    <row r="22" spans="1:20" s="278" customFormat="1" x14ac:dyDescent="0.25">
      <c r="A22" s="279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283" t="s">
        <v>298</v>
      </c>
      <c r="C22" s="283" t="s">
        <v>82</v>
      </c>
      <c r="D22" s="283" t="s">
        <v>8</v>
      </c>
      <c r="E22" s="283"/>
      <c r="F22" s="283"/>
      <c r="G22" s="283"/>
      <c r="H22" s="283"/>
      <c r="I22" s="283"/>
      <c r="J22" s="283"/>
      <c r="K22" s="283">
        <v>1</v>
      </c>
      <c r="L22" s="283">
        <v>1</v>
      </c>
      <c r="M22" s="278" t="str">
        <f t="shared" si="1"/>
        <v/>
      </c>
      <c r="N22" s="278" t="str">
        <f t="shared" si="2"/>
        <v/>
      </c>
      <c r="O22" s="278" t="str">
        <f t="shared" si="3"/>
        <v/>
      </c>
      <c r="P22" s="278" t="str">
        <f t="shared" si="4"/>
        <v/>
      </c>
      <c r="Q22" s="278" t="str">
        <f t="shared" si="5"/>
        <v/>
      </c>
      <c r="R22" s="278" t="str">
        <f t="shared" si="6"/>
        <v/>
      </c>
      <c r="S22" s="278" t="str">
        <f t="shared" si="7"/>
        <v xml:space="preserve">INSERT INTO SC_SystemeProduits(RefDimension,NomSysteme,typePresta,ligne,Quantite,DateModif) values (null,'DISTRIB_GRAV_VP','MOC',7,1,now());
</v>
      </c>
      <c r="T22" s="278" t="str">
        <f t="shared" si="8"/>
        <v xml:space="preserve">INSERT INTO SC_SystemeProduits(RefDimension,NomSysteme,typePresta,ligne,Quantite,DateModif) values (null,'DISTRIB_GRAV_VG110','MOC',7,1,now());
</v>
      </c>
    </row>
    <row r="23" spans="1:20" s="278" customFormat="1" x14ac:dyDescent="0.25">
      <c r="A23" s="279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283" t="s">
        <v>298</v>
      </c>
      <c r="C23" s="283" t="s">
        <v>1946</v>
      </c>
      <c r="D23" s="283" t="s">
        <v>85</v>
      </c>
      <c r="E23" s="283"/>
      <c r="F23" s="283"/>
      <c r="G23" s="283"/>
      <c r="H23" s="283"/>
      <c r="I23" s="283">
        <v>1</v>
      </c>
      <c r="J23" s="283"/>
      <c r="K23" s="283"/>
      <c r="L23" s="283"/>
      <c r="M23" s="278" t="str">
        <f t="shared" si="1"/>
        <v/>
      </c>
      <c r="N23" s="278" t="str">
        <f t="shared" si="2"/>
        <v/>
      </c>
      <c r="O23" s="278" t="str">
        <f t="shared" si="3"/>
        <v/>
      </c>
      <c r="P23" s="278" t="str">
        <f t="shared" si="4"/>
        <v/>
      </c>
      <c r="Q23" s="278" t="str">
        <f t="shared" si="5"/>
        <v xml:space="preserve">INSERT INTO SC_SystemeProduits(RefDimension,NomSysteme,typePresta,ligne,Quantite,DateModif) values (null,'DISTRIB_REL_A3V_DN50','MOC',99,1,now());
</v>
      </c>
      <c r="R23" s="278" t="str">
        <f t="shared" si="6"/>
        <v/>
      </c>
      <c r="S23" s="278" t="str">
        <f t="shared" si="7"/>
        <v/>
      </c>
      <c r="T23" s="278" t="str">
        <f t="shared" si="8"/>
        <v/>
      </c>
    </row>
    <row r="24" spans="1:20" s="278" customFormat="1" x14ac:dyDescent="0.25">
      <c r="A24" s="279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283" t="s">
        <v>299</v>
      </c>
      <c r="C24" s="283" t="s">
        <v>84</v>
      </c>
      <c r="D24" s="283" t="s">
        <v>8</v>
      </c>
      <c r="E24" s="283">
        <v>1</v>
      </c>
      <c r="F24" s="283">
        <v>1</v>
      </c>
      <c r="G24" s="283">
        <v>1</v>
      </c>
      <c r="H24" s="283">
        <v>1</v>
      </c>
      <c r="I24" s="283">
        <v>1</v>
      </c>
      <c r="J24" s="283">
        <v>1</v>
      </c>
      <c r="K24" s="283"/>
      <c r="L24" s="283"/>
      <c r="M24" s="278" t="str">
        <f t="shared" si="1"/>
        <v xml:space="preserve">INSERT INTO SC_SystemeProduits(RefDimension,NomSysteme,typePresta,ligne,Quantite,DateModif) values (null,'DISTRIB_REL_VG_DN50','MP',21,1,now());
</v>
      </c>
      <c r="N24" s="278" t="str">
        <f t="shared" si="2"/>
        <v xml:space="preserve">INSERT INTO SC_SystemeProduits(RefDimension,NomSysteme,typePresta,ligne,Quantite,DateModif) values (null,'DISTRIB_REL_VG_DN63','MP',21,1,now());
</v>
      </c>
      <c r="O24" s="278" t="str">
        <f t="shared" si="3"/>
        <v xml:space="preserve">INSERT INTO SC_SystemeProduits(RefDimension,NomSysteme,typePresta,ligne,Quantite,DateModif) values (null,'DISTRIB_REL_V3V_DN50','MP',21,1,now());
</v>
      </c>
      <c r="P24" s="278" t="str">
        <f t="shared" si="4"/>
        <v xml:space="preserve">INSERT INTO SC_SystemeProduits(RefDimension,NomSysteme,typePresta,ligne,Quantite,DateModif) values (null,'DISTRIB_REL_V3V_DN63','MP',21,1,now());
</v>
      </c>
      <c r="Q24" s="278" t="str">
        <f t="shared" si="5"/>
        <v xml:space="preserve">INSERT INTO SC_SystemeProduits(RefDimension,NomSysteme,typePresta,ligne,Quantite,DateModif) values (null,'DISTRIB_REL_A3V_DN50','MP',21,1,now());
</v>
      </c>
      <c r="R24" s="278" t="str">
        <f t="shared" si="6"/>
        <v xml:space="preserve">INSERT INTO SC_SystemeProduits(RefDimension,NomSysteme,typePresta,ligne,Quantite,DateModif) values (null,'DISTRIB_REL_A3V_DN63','MP',21,1,now());
</v>
      </c>
      <c r="S24" s="278" t="str">
        <f t="shared" si="7"/>
        <v/>
      </c>
      <c r="T24" s="278" t="str">
        <f t="shared" si="8"/>
        <v/>
      </c>
    </row>
    <row r="25" spans="1:20" s="278" customFormat="1" x14ac:dyDescent="0.25">
      <c r="A25" s="279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283" t="s">
        <v>299</v>
      </c>
      <c r="C25" s="283" t="s">
        <v>82</v>
      </c>
      <c r="D25" s="283" t="s">
        <v>8</v>
      </c>
      <c r="E25" s="283"/>
      <c r="F25" s="283"/>
      <c r="G25" s="283"/>
      <c r="H25" s="283"/>
      <c r="I25" s="283"/>
      <c r="J25" s="283"/>
      <c r="K25" s="283">
        <v>1</v>
      </c>
      <c r="L25" s="283">
        <v>1</v>
      </c>
      <c r="M25" s="278" t="str">
        <f t="shared" si="1"/>
        <v/>
      </c>
      <c r="N25" s="278" t="str">
        <f t="shared" si="2"/>
        <v/>
      </c>
      <c r="O25" s="278" t="str">
        <f t="shared" si="3"/>
        <v/>
      </c>
      <c r="P25" s="278" t="str">
        <f t="shared" si="4"/>
        <v/>
      </c>
      <c r="Q25" s="278" t="str">
        <f t="shared" si="5"/>
        <v/>
      </c>
      <c r="R25" s="278" t="str">
        <f t="shared" si="6"/>
        <v/>
      </c>
      <c r="S25" s="278" t="str">
        <f t="shared" si="7"/>
        <v xml:space="preserve">INSERT INTO SC_SystemeProduits(RefDimension,NomSysteme,typePresta,ligne,Quantite,DateModif) values (null,'DISTRIB_GRAV_VP','MP',22,1,now());
</v>
      </c>
      <c r="T25" s="278" t="str">
        <f t="shared" si="8"/>
        <v xml:space="preserve">INSERT INTO SC_SystemeProduits(RefDimension,NomSysteme,typePresta,ligne,Quantite,DateModif) values (null,'DISTRIB_GRAV_VG110','MP',22,1,now());
</v>
      </c>
    </row>
    <row r="26" spans="1:20" s="278" customFormat="1" x14ac:dyDescent="0.25">
      <c r="A26" s="279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78" t="str">
        <f t="shared" si="1"/>
        <v/>
      </c>
      <c r="N26" s="278" t="str">
        <f t="shared" si="2"/>
        <v/>
      </c>
      <c r="O26" s="278" t="str">
        <f t="shared" si="3"/>
        <v/>
      </c>
      <c r="P26" s="278" t="str">
        <f t="shared" si="4"/>
        <v/>
      </c>
      <c r="Q26" s="278" t="str">
        <f t="shared" si="5"/>
        <v/>
      </c>
      <c r="R26" s="278" t="str">
        <f t="shared" si="6"/>
        <v/>
      </c>
      <c r="S26" s="278" t="str">
        <f t="shared" si="7"/>
        <v/>
      </c>
      <c r="T26" s="278" t="str">
        <f t="shared" si="8"/>
        <v/>
      </c>
    </row>
    <row r="27" spans="1:20" s="278" customFormat="1" x14ac:dyDescent="0.25">
      <c r="A27" s="279"/>
      <c r="B27" s="283"/>
      <c r="C27" s="283"/>
      <c r="D27" s="283"/>
      <c r="E27" s="283"/>
      <c r="F27" s="283"/>
      <c r="G27" s="283"/>
      <c r="H27" s="283"/>
      <c r="I27" s="283"/>
      <c r="J27" s="283"/>
      <c r="K27" s="283"/>
      <c r="L27" s="283"/>
      <c r="M27" s="278" t="str">
        <f t="shared" si="1"/>
        <v/>
      </c>
      <c r="N27" s="278" t="str">
        <f t="shared" si="2"/>
        <v/>
      </c>
      <c r="O27" s="278" t="str">
        <f t="shared" si="3"/>
        <v/>
      </c>
      <c r="P27" s="278" t="str">
        <f t="shared" si="4"/>
        <v/>
      </c>
      <c r="Q27" s="278" t="str">
        <f t="shared" si="5"/>
        <v/>
      </c>
      <c r="R27" s="278" t="str">
        <f t="shared" si="6"/>
        <v/>
      </c>
      <c r="S27" s="278" t="str">
        <f t="shared" si="7"/>
        <v/>
      </c>
      <c r="T27" s="278" t="str">
        <f t="shared" si="8"/>
        <v/>
      </c>
    </row>
    <row r="28" spans="1:20" s="278" customFormat="1" x14ac:dyDescent="0.25">
      <c r="A28" s="279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78" t="str">
        <f t="shared" si="1"/>
        <v/>
      </c>
      <c r="N28" s="278" t="str">
        <f t="shared" si="2"/>
        <v/>
      </c>
      <c r="O28" s="278" t="str">
        <f t="shared" si="3"/>
        <v/>
      </c>
      <c r="P28" s="278" t="str">
        <f t="shared" si="4"/>
        <v/>
      </c>
      <c r="Q28" s="278" t="str">
        <f t="shared" si="5"/>
        <v/>
      </c>
      <c r="R28" s="278" t="str">
        <f t="shared" si="6"/>
        <v/>
      </c>
      <c r="S28" s="278" t="str">
        <f t="shared" si="7"/>
        <v/>
      </c>
      <c r="T28" s="278" t="str">
        <f t="shared" si="8"/>
        <v/>
      </c>
    </row>
    <row r="29" spans="1:20" x14ac:dyDescent="0.25">
      <c r="M29" s="57" t="str">
        <f t="shared" si="1"/>
        <v/>
      </c>
      <c r="N29" s="57" t="str">
        <f t="shared" si="2"/>
        <v/>
      </c>
      <c r="O29" s="57" t="str">
        <f t="shared" si="3"/>
        <v/>
      </c>
      <c r="P29" s="57" t="str">
        <f t="shared" si="4"/>
        <v/>
      </c>
      <c r="Q29" s="57" t="str">
        <f t="shared" si="5"/>
        <v/>
      </c>
      <c r="R29" s="57" t="str">
        <f t="shared" si="6"/>
        <v/>
      </c>
      <c r="S29" s="57" t="str">
        <f t="shared" si="7"/>
        <v/>
      </c>
      <c r="T29" s="57" t="str">
        <f t="shared" si="8"/>
        <v/>
      </c>
    </row>
    <row r="30" spans="1:20" x14ac:dyDescent="0.25">
      <c r="M30" s="57" t="str">
        <f t="shared" si="1"/>
        <v/>
      </c>
      <c r="N30" s="57" t="str">
        <f t="shared" si="2"/>
        <v/>
      </c>
      <c r="O30" s="57" t="str">
        <f t="shared" si="3"/>
        <v/>
      </c>
      <c r="P30" s="57" t="str">
        <f t="shared" si="4"/>
        <v/>
      </c>
      <c r="Q30" s="57" t="str">
        <f t="shared" si="5"/>
        <v/>
      </c>
      <c r="R30" s="57" t="str">
        <f t="shared" si="6"/>
        <v/>
      </c>
      <c r="S30" s="57" t="str">
        <f t="shared" si="7"/>
        <v/>
      </c>
      <c r="T30" s="57" t="str">
        <f t="shared" si="8"/>
        <v/>
      </c>
    </row>
    <row r="31" spans="1:20" x14ac:dyDescent="0.25">
      <c r="M31" s="57" t="str">
        <f t="shared" si="1"/>
        <v/>
      </c>
      <c r="N31" s="57" t="str">
        <f t="shared" si="2"/>
        <v/>
      </c>
      <c r="O31" s="57" t="str">
        <f t="shared" si="3"/>
        <v/>
      </c>
      <c r="P31" s="57" t="str">
        <f t="shared" si="4"/>
        <v/>
      </c>
      <c r="Q31" s="57" t="str">
        <f t="shared" si="5"/>
        <v/>
      </c>
      <c r="R31" s="57" t="str">
        <f t="shared" si="6"/>
        <v/>
      </c>
      <c r="S31" s="57" t="str">
        <f t="shared" si="7"/>
        <v/>
      </c>
      <c r="T31" s="57" t="str">
        <f t="shared" si="8"/>
        <v/>
      </c>
    </row>
    <row r="32" spans="1:20" x14ac:dyDescent="0.25">
      <c r="M32" s="57" t="str">
        <f t="shared" si="1"/>
        <v/>
      </c>
      <c r="N32" s="57" t="str">
        <f t="shared" si="2"/>
        <v/>
      </c>
      <c r="O32" s="57" t="str">
        <f t="shared" si="3"/>
        <v/>
      </c>
      <c r="P32" s="57" t="str">
        <f t="shared" si="4"/>
        <v/>
      </c>
      <c r="Q32" s="57" t="str">
        <f t="shared" si="5"/>
        <v/>
      </c>
      <c r="R32" s="57" t="str">
        <f t="shared" si="6"/>
        <v/>
      </c>
      <c r="S32" s="57" t="str">
        <f t="shared" si="7"/>
        <v/>
      </c>
      <c r="T32" s="57" t="str">
        <f t="shared" si="8"/>
        <v/>
      </c>
    </row>
    <row r="33" spans="13:20" x14ac:dyDescent="0.25">
      <c r="M33" s="57" t="str">
        <f t="shared" si="1"/>
        <v/>
      </c>
      <c r="N33" s="57" t="str">
        <f t="shared" si="2"/>
        <v/>
      </c>
      <c r="O33" s="57" t="str">
        <f t="shared" si="3"/>
        <v/>
      </c>
      <c r="P33" s="57" t="str">
        <f t="shared" si="4"/>
        <v/>
      </c>
      <c r="Q33" s="57" t="str">
        <f t="shared" si="5"/>
        <v/>
      </c>
      <c r="R33" s="57" t="str">
        <f t="shared" si="6"/>
        <v/>
      </c>
      <c r="S33" s="57" t="str">
        <f t="shared" si="7"/>
        <v/>
      </c>
      <c r="T33" s="57" t="str">
        <f t="shared" si="8"/>
        <v/>
      </c>
    </row>
    <row r="34" spans="13:20" x14ac:dyDescent="0.25">
      <c r="M34" s="57" t="str">
        <f t="shared" si="1"/>
        <v/>
      </c>
      <c r="N34" s="57" t="str">
        <f t="shared" si="2"/>
        <v/>
      </c>
      <c r="O34" s="57" t="str">
        <f t="shared" si="3"/>
        <v/>
      </c>
      <c r="P34" s="57" t="str">
        <f t="shared" si="4"/>
        <v/>
      </c>
      <c r="Q34" s="57" t="str">
        <f t="shared" si="5"/>
        <v/>
      </c>
      <c r="R34" s="57" t="str">
        <f t="shared" si="6"/>
        <v/>
      </c>
      <c r="S34" s="57" t="str">
        <f t="shared" si="7"/>
        <v/>
      </c>
      <c r="T34" s="57" t="str">
        <f t="shared" si="8"/>
        <v/>
      </c>
    </row>
    <row r="35" spans="13:20" x14ac:dyDescent="0.25">
      <c r="M35" s="57" t="str">
        <f t="shared" si="1"/>
        <v/>
      </c>
      <c r="N35" s="57" t="str">
        <f t="shared" si="2"/>
        <v/>
      </c>
      <c r="O35" s="57" t="str">
        <f t="shared" si="3"/>
        <v/>
      </c>
      <c r="P35" s="57" t="str">
        <f t="shared" si="4"/>
        <v/>
      </c>
      <c r="Q35" s="57" t="str">
        <f t="shared" si="5"/>
        <v/>
      </c>
      <c r="R35" s="57" t="str">
        <f t="shared" si="6"/>
        <v/>
      </c>
      <c r="S35" s="57" t="str">
        <f t="shared" si="7"/>
        <v/>
      </c>
      <c r="T35" s="57" t="str">
        <f t="shared" si="8"/>
        <v/>
      </c>
    </row>
    <row r="36" spans="13:20" x14ac:dyDescent="0.25">
      <c r="M36" s="57" t="str">
        <f t="shared" si="1"/>
        <v/>
      </c>
      <c r="N36" s="57" t="str">
        <f t="shared" si="2"/>
        <v/>
      </c>
      <c r="O36" s="57" t="str">
        <f t="shared" si="3"/>
        <v/>
      </c>
      <c r="P36" s="57" t="str">
        <f t="shared" si="4"/>
        <v/>
      </c>
      <c r="Q36" s="57" t="str">
        <f t="shared" si="5"/>
        <v/>
      </c>
      <c r="R36" s="57" t="str">
        <f t="shared" si="6"/>
        <v/>
      </c>
      <c r="S36" s="57" t="str">
        <f t="shared" si="7"/>
        <v/>
      </c>
      <c r="T36" s="57" t="str">
        <f t="shared" si="8"/>
        <v/>
      </c>
    </row>
    <row r="37" spans="13:20" x14ac:dyDescent="0.25">
      <c r="M37" s="57" t="str">
        <f t="shared" si="1"/>
        <v/>
      </c>
      <c r="N37" s="57" t="str">
        <f t="shared" si="2"/>
        <v/>
      </c>
      <c r="O37" s="57" t="str">
        <f t="shared" si="3"/>
        <v/>
      </c>
      <c r="P37" s="57" t="str">
        <f t="shared" si="4"/>
        <v/>
      </c>
      <c r="Q37" s="57" t="str">
        <f t="shared" si="5"/>
        <v/>
      </c>
      <c r="R37" s="57" t="str">
        <f t="shared" si="6"/>
        <v/>
      </c>
      <c r="S37" s="57" t="str">
        <f t="shared" si="7"/>
        <v/>
      </c>
      <c r="T37" s="57" t="str">
        <f t="shared" si="8"/>
        <v/>
      </c>
    </row>
    <row r="38" spans="13:20" x14ac:dyDescent="0.25">
      <c r="M38" s="57" t="str">
        <f t="shared" si="1"/>
        <v/>
      </c>
      <c r="N38" s="57" t="str">
        <f t="shared" si="2"/>
        <v/>
      </c>
      <c r="O38" s="57" t="str">
        <f t="shared" si="3"/>
        <v/>
      </c>
      <c r="P38" s="57" t="str">
        <f t="shared" si="4"/>
        <v/>
      </c>
      <c r="Q38" s="57" t="str">
        <f t="shared" si="5"/>
        <v/>
      </c>
      <c r="R38" s="57" t="str">
        <f t="shared" si="6"/>
        <v/>
      </c>
      <c r="S38" s="57" t="str">
        <f t="shared" si="7"/>
        <v/>
      </c>
      <c r="T38" s="57" t="str">
        <f t="shared" si="8"/>
        <v/>
      </c>
    </row>
    <row r="39" spans="13:20" x14ac:dyDescent="0.25">
      <c r="M39" s="57" t="str">
        <f t="shared" si="1"/>
        <v/>
      </c>
      <c r="N39" s="57" t="str">
        <f t="shared" si="2"/>
        <v/>
      </c>
      <c r="O39" s="57" t="str">
        <f t="shared" si="3"/>
        <v/>
      </c>
      <c r="P39" s="57" t="str">
        <f t="shared" si="4"/>
        <v/>
      </c>
      <c r="Q39" s="57" t="str">
        <f t="shared" si="5"/>
        <v/>
      </c>
      <c r="R39" s="57" t="str">
        <f t="shared" si="6"/>
        <v/>
      </c>
      <c r="S39" s="57" t="str">
        <f t="shared" si="7"/>
        <v/>
      </c>
      <c r="T39" s="57" t="str">
        <f t="shared" si="8"/>
        <v/>
      </c>
    </row>
    <row r="40" spans="13:20" x14ac:dyDescent="0.25">
      <c r="M40" s="57" t="str">
        <f t="shared" si="1"/>
        <v/>
      </c>
      <c r="N40" s="57" t="str">
        <f t="shared" si="2"/>
        <v/>
      </c>
      <c r="O40" s="57" t="str">
        <f t="shared" si="3"/>
        <v/>
      </c>
      <c r="P40" s="57" t="str">
        <f t="shared" si="4"/>
        <v/>
      </c>
      <c r="Q40" s="57" t="str">
        <f t="shared" si="5"/>
        <v/>
      </c>
      <c r="R40" s="57" t="str">
        <f t="shared" si="6"/>
        <v/>
      </c>
      <c r="S40" s="57" t="str">
        <f t="shared" si="7"/>
        <v/>
      </c>
      <c r="T40" s="57" t="str">
        <f t="shared" si="8"/>
        <v/>
      </c>
    </row>
    <row r="41" spans="13:20" x14ac:dyDescent="0.25">
      <c r="M41" s="57" t="str">
        <f t="shared" si="1"/>
        <v/>
      </c>
      <c r="N41" s="57" t="str">
        <f t="shared" si="2"/>
        <v/>
      </c>
      <c r="O41" s="57" t="str">
        <f t="shared" si="3"/>
        <v/>
      </c>
      <c r="P41" s="57" t="str">
        <f t="shared" si="4"/>
        <v/>
      </c>
      <c r="Q41" s="57" t="str">
        <f t="shared" si="5"/>
        <v/>
      </c>
      <c r="R41" s="57" t="str">
        <f t="shared" si="6"/>
        <v/>
      </c>
      <c r="S41" s="57" t="str">
        <f t="shared" si="7"/>
        <v/>
      </c>
      <c r="T41" s="57" t="str">
        <f t="shared" si="8"/>
        <v/>
      </c>
    </row>
    <row r="42" spans="13:20" x14ac:dyDescent="0.25">
      <c r="M42" s="57" t="str">
        <f t="shared" si="1"/>
        <v/>
      </c>
      <c r="N42" s="57" t="str">
        <f t="shared" si="2"/>
        <v/>
      </c>
      <c r="O42" s="57" t="str">
        <f t="shared" si="3"/>
        <v/>
      </c>
      <c r="P42" s="57" t="str">
        <f t="shared" si="4"/>
        <v/>
      </c>
      <c r="Q42" s="57" t="str">
        <f t="shared" si="5"/>
        <v/>
      </c>
      <c r="R42" s="57" t="str">
        <f t="shared" si="6"/>
        <v/>
      </c>
      <c r="S42" s="57" t="str">
        <f t="shared" si="7"/>
        <v/>
      </c>
      <c r="T42" s="57" t="str">
        <f t="shared" si="8"/>
        <v/>
      </c>
    </row>
    <row r="43" spans="13:20" x14ac:dyDescent="0.25">
      <c r="M43" s="57" t="str">
        <f t="shared" si="1"/>
        <v/>
      </c>
      <c r="N43" s="57" t="str">
        <f t="shared" si="2"/>
        <v/>
      </c>
      <c r="O43" s="57" t="str">
        <f t="shared" si="3"/>
        <v/>
      </c>
      <c r="P43" s="57" t="str">
        <f t="shared" si="4"/>
        <v/>
      </c>
      <c r="Q43" s="57" t="str">
        <f t="shared" si="5"/>
        <v/>
      </c>
      <c r="R43" s="57" t="str">
        <f t="shared" si="6"/>
        <v/>
      </c>
      <c r="S43" s="57" t="str">
        <f t="shared" si="7"/>
        <v/>
      </c>
      <c r="T43" s="57" t="str">
        <f t="shared" si="8"/>
        <v/>
      </c>
    </row>
    <row r="44" spans="13:20" x14ac:dyDescent="0.25">
      <c r="M44" s="57" t="str">
        <f t="shared" si="1"/>
        <v/>
      </c>
      <c r="N44" s="57" t="str">
        <f t="shared" si="2"/>
        <v/>
      </c>
      <c r="O44" s="57" t="str">
        <f t="shared" si="3"/>
        <v/>
      </c>
      <c r="P44" s="57" t="str">
        <f t="shared" si="4"/>
        <v/>
      </c>
      <c r="Q44" s="57" t="str">
        <f t="shared" si="5"/>
        <v/>
      </c>
      <c r="R44" s="57" t="str">
        <f t="shared" si="6"/>
        <v/>
      </c>
      <c r="S44" s="57" t="str">
        <f t="shared" si="7"/>
        <v/>
      </c>
      <c r="T44" s="57" t="str">
        <f t="shared" si="8"/>
        <v/>
      </c>
    </row>
    <row r="45" spans="13:20" x14ac:dyDescent="0.25">
      <c r="M45" s="57" t="str">
        <f t="shared" si="1"/>
        <v/>
      </c>
      <c r="N45" s="57" t="str">
        <f t="shared" si="2"/>
        <v/>
      </c>
      <c r="O45" s="57" t="str">
        <f t="shared" si="3"/>
        <v/>
      </c>
      <c r="P45" s="57" t="str">
        <f t="shared" si="4"/>
        <v/>
      </c>
      <c r="Q45" s="57" t="str">
        <f t="shared" si="5"/>
        <v/>
      </c>
      <c r="R45" s="57" t="str">
        <f t="shared" si="6"/>
        <v/>
      </c>
      <c r="S45" s="57" t="str">
        <f t="shared" si="7"/>
        <v/>
      </c>
      <c r="T45" s="57" t="str">
        <f t="shared" si="8"/>
        <v/>
      </c>
    </row>
    <row r="46" spans="13:20" x14ac:dyDescent="0.25">
      <c r="M46" s="57" t="str">
        <f t="shared" si="1"/>
        <v/>
      </c>
      <c r="N46" s="57" t="str">
        <f t="shared" si="2"/>
        <v/>
      </c>
      <c r="O46" s="57" t="str">
        <f t="shared" si="3"/>
        <v/>
      </c>
      <c r="P46" s="57" t="str">
        <f t="shared" si="4"/>
        <v/>
      </c>
      <c r="Q46" s="57" t="str">
        <f t="shared" si="5"/>
        <v/>
      </c>
      <c r="R46" s="57" t="str">
        <f t="shared" si="6"/>
        <v/>
      </c>
      <c r="S46" s="57" t="str">
        <f t="shared" si="7"/>
        <v/>
      </c>
      <c r="T46" s="57" t="str">
        <f t="shared" si="8"/>
        <v/>
      </c>
    </row>
    <row r="47" spans="13:20" x14ac:dyDescent="0.25">
      <c r="M47" s="57" t="str">
        <f t="shared" si="1"/>
        <v/>
      </c>
      <c r="N47" s="57" t="str">
        <f t="shared" si="2"/>
        <v/>
      </c>
      <c r="O47" s="57" t="str">
        <f t="shared" si="3"/>
        <v/>
      </c>
      <c r="P47" s="57" t="str">
        <f t="shared" si="4"/>
        <v/>
      </c>
      <c r="Q47" s="57" t="str">
        <f t="shared" si="5"/>
        <v/>
      </c>
      <c r="R47" s="57" t="str">
        <f t="shared" si="6"/>
        <v/>
      </c>
      <c r="S47" s="57" t="str">
        <f t="shared" si="7"/>
        <v/>
      </c>
      <c r="T47" s="57" t="str">
        <f t="shared" si="8"/>
        <v/>
      </c>
    </row>
    <row r="48" spans="13:20" x14ac:dyDescent="0.25">
      <c r="M48" s="57" t="str">
        <f t="shared" si="1"/>
        <v/>
      </c>
      <c r="N48" s="57" t="str">
        <f t="shared" si="2"/>
        <v/>
      </c>
      <c r="O48" s="57" t="str">
        <f t="shared" si="3"/>
        <v/>
      </c>
      <c r="P48" s="57" t="str">
        <f t="shared" si="4"/>
        <v/>
      </c>
      <c r="Q48" s="57" t="str">
        <f t="shared" si="5"/>
        <v/>
      </c>
      <c r="R48" s="57" t="str">
        <f t="shared" si="6"/>
        <v/>
      </c>
      <c r="S48" s="57" t="str">
        <f t="shared" si="7"/>
        <v/>
      </c>
      <c r="T48" s="57" t="str">
        <f t="shared" si="8"/>
        <v/>
      </c>
    </row>
    <row r="49" spans="13:20" x14ac:dyDescent="0.25">
      <c r="M49" s="57" t="str">
        <f t="shared" si="1"/>
        <v/>
      </c>
      <c r="N49" s="57" t="str">
        <f t="shared" si="2"/>
        <v/>
      </c>
      <c r="O49" s="57" t="str">
        <f t="shared" si="3"/>
        <v/>
      </c>
      <c r="P49" s="57" t="str">
        <f t="shared" si="4"/>
        <v/>
      </c>
      <c r="Q49" s="57" t="str">
        <f t="shared" si="5"/>
        <v/>
      </c>
      <c r="R49" s="57" t="str">
        <f t="shared" si="6"/>
        <v/>
      </c>
      <c r="S49" s="57" t="str">
        <f t="shared" si="7"/>
        <v/>
      </c>
      <c r="T49" s="57" t="str">
        <f t="shared" si="8"/>
        <v/>
      </c>
    </row>
    <row r="50" spans="13:20" x14ac:dyDescent="0.25">
      <c r="M50" s="57" t="str">
        <f t="shared" si="1"/>
        <v/>
      </c>
      <c r="N50" s="57" t="str">
        <f t="shared" si="2"/>
        <v/>
      </c>
      <c r="O50" s="57" t="str">
        <f t="shared" si="3"/>
        <v/>
      </c>
      <c r="P50" s="57" t="str">
        <f t="shared" si="4"/>
        <v/>
      </c>
      <c r="Q50" s="57" t="str">
        <f t="shared" si="5"/>
        <v/>
      </c>
      <c r="R50" s="57" t="str">
        <f t="shared" si="6"/>
        <v/>
      </c>
      <c r="S50" s="57" t="str">
        <f t="shared" si="7"/>
        <v/>
      </c>
      <c r="T50" s="57" t="str">
        <f t="shared" si="8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/>
  </sheetPr>
  <dimension ref="A1:AN155"/>
  <sheetViews>
    <sheetView topLeftCell="A79" workbookViewId="0">
      <selection activeCell="K127" sqref="K127"/>
    </sheetView>
  </sheetViews>
  <sheetFormatPr baseColWidth="10" defaultRowHeight="15" x14ac:dyDescent="0.25"/>
  <cols>
    <col min="2" max="2" width="25.7109375" customWidth="1"/>
    <col min="3" max="3" width="28" customWidth="1"/>
    <col min="5" max="19" width="5.5703125" customWidth="1"/>
    <col min="20" max="21" width="10.42578125" customWidth="1"/>
    <col min="22" max="22" width="5.5703125" customWidth="1"/>
    <col min="23" max="40" width="5.5703125" style="14" customWidth="1"/>
  </cols>
  <sheetData>
    <row r="1" spans="2:40" x14ac:dyDescent="0.25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25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25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25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25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25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25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25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25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25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25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25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25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25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25">
      <c r="B16" t="s">
        <v>650</v>
      </c>
      <c r="C16" t="s">
        <v>600</v>
      </c>
      <c r="D16" s="76" t="s">
        <v>591</v>
      </c>
      <c r="E16" s="76">
        <v>0.5</v>
      </c>
      <c r="F16" s="76">
        <v>0.5</v>
      </c>
      <c r="G16" s="76">
        <v>0.5</v>
      </c>
      <c r="H16" s="76">
        <v>0.5</v>
      </c>
      <c r="I16" s="76">
        <v>0.5</v>
      </c>
      <c r="J16" s="76">
        <v>0.5</v>
      </c>
      <c r="K16" s="76">
        <v>0.5</v>
      </c>
      <c r="L16" s="76">
        <v>0.5</v>
      </c>
      <c r="M16" s="76">
        <v>0.5</v>
      </c>
      <c r="N16" s="76">
        <v>0.5</v>
      </c>
      <c r="O16" s="76">
        <v>0.5</v>
      </c>
      <c r="P16" s="76">
        <v>0.5</v>
      </c>
      <c r="Q16" s="76">
        <v>0.5</v>
      </c>
      <c r="R16" s="76">
        <v>0.8</v>
      </c>
      <c r="S16" s="76">
        <v>0.8</v>
      </c>
      <c r="T16" s="76">
        <v>0.8</v>
      </c>
      <c r="U16" s="76">
        <v>0.8</v>
      </c>
      <c r="V16" s="7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25">
      <c r="B17" t="s">
        <v>651</v>
      </c>
      <c r="C17" t="s">
        <v>648</v>
      </c>
      <c r="D17" s="76" t="s">
        <v>649</v>
      </c>
      <c r="E17" s="119">
        <v>1</v>
      </c>
      <c r="F17" s="119">
        <v>1</v>
      </c>
      <c r="G17" s="119">
        <v>1</v>
      </c>
      <c r="H17" s="119">
        <v>1</v>
      </c>
      <c r="I17" s="119">
        <v>3</v>
      </c>
      <c r="J17" s="119">
        <v>2</v>
      </c>
      <c r="K17" s="119">
        <v>3</v>
      </c>
      <c r="L17" s="119">
        <v>3</v>
      </c>
      <c r="M17" s="119">
        <v>4</v>
      </c>
      <c r="N17" s="76"/>
      <c r="O17" s="76"/>
      <c r="P17" s="119"/>
      <c r="Q17" s="76"/>
      <c r="R17" s="119"/>
      <c r="S17" s="76"/>
      <c r="T17" s="76"/>
      <c r="U17" s="76"/>
      <c r="V17" s="119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25">
      <c r="B18" t="s">
        <v>656</v>
      </c>
      <c r="C18" t="s">
        <v>652</v>
      </c>
      <c r="D18" s="76" t="s">
        <v>649</v>
      </c>
      <c r="E18" s="119"/>
      <c r="F18" s="119"/>
      <c r="G18" s="119"/>
      <c r="H18" s="119"/>
      <c r="I18" s="119"/>
      <c r="J18" s="119"/>
      <c r="K18" s="119"/>
      <c r="L18" s="119"/>
      <c r="M18" s="119"/>
      <c r="N18" s="119">
        <v>6</v>
      </c>
      <c r="O18" s="119">
        <v>7</v>
      </c>
      <c r="P18" s="119"/>
      <c r="Q18" s="119">
        <v>6</v>
      </c>
      <c r="R18" s="119"/>
      <c r="S18" s="119"/>
      <c r="T18" s="119"/>
      <c r="U18" s="119"/>
      <c r="V18" s="119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25">
      <c r="B19" t="s">
        <v>657</v>
      </c>
      <c r="C19" t="s">
        <v>653</v>
      </c>
      <c r="D19" s="76" t="s">
        <v>649</v>
      </c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>
        <v>4</v>
      </c>
      <c r="Q19" s="119"/>
      <c r="R19" s="119">
        <v>6</v>
      </c>
      <c r="S19" s="119">
        <v>6</v>
      </c>
      <c r="T19" s="119">
        <v>8</v>
      </c>
      <c r="U19" s="119">
        <v>9</v>
      </c>
      <c r="V19" s="119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25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25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25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25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25">
      <c r="W24" s="14" t="str">
        <f t="shared" si="19"/>
        <v/>
      </c>
    </row>
    <row r="25" spans="1:40" x14ac:dyDescent="0.25">
      <c r="A25">
        <v>46</v>
      </c>
      <c r="B25" t="s">
        <v>891</v>
      </c>
      <c r="C25" t="s">
        <v>864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25">
      <c r="A26">
        <v>47</v>
      </c>
      <c r="B26" t="s">
        <v>892</v>
      </c>
      <c r="C26" t="s">
        <v>865</v>
      </c>
      <c r="D26" t="s">
        <v>494</v>
      </c>
      <c r="E26" s="165">
        <v>6</v>
      </c>
      <c r="F26" s="165">
        <v>6</v>
      </c>
      <c r="G26" s="165">
        <v>6</v>
      </c>
      <c r="H26" s="165">
        <v>6</v>
      </c>
      <c r="I26" s="165">
        <v>6</v>
      </c>
      <c r="J26" s="165">
        <v>6</v>
      </c>
      <c r="K26" s="165">
        <v>6</v>
      </c>
      <c r="L26" s="165">
        <v>6</v>
      </c>
      <c r="M26" s="165">
        <v>6</v>
      </c>
      <c r="N26" s="165">
        <v>8</v>
      </c>
      <c r="O26" s="165">
        <v>8</v>
      </c>
      <c r="P26" s="165">
        <v>8</v>
      </c>
      <c r="Q26" s="165">
        <v>8</v>
      </c>
      <c r="R26" s="165">
        <v>8</v>
      </c>
      <c r="S26" s="165">
        <v>8</v>
      </c>
      <c r="T26" s="165">
        <v>8</v>
      </c>
      <c r="U26" s="165">
        <v>8</v>
      </c>
      <c r="V26" s="165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5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5" t="str">
        <f t="shared" si="54"/>
        <v xml:space="preserve">UPDATE SC_Constantes SET Valeur = 6, DateModif = NOW() WHERE RefDimension = 3 and Nom = 'REL_COUDES90DN50_FV' ;
</v>
      </c>
      <c r="Z26" s="75" t="str">
        <f t="shared" si="54"/>
        <v xml:space="preserve">UPDATE SC_Constantes SET Valeur = 6, DateModif = NOW() WHERE RefDimension = 4 and Nom = 'REL_COUDES90DN50_FV' ;
</v>
      </c>
      <c r="AA26" s="75" t="str">
        <f t="shared" si="54"/>
        <v xml:space="preserve">UPDATE SC_Constantes SET Valeur = 6, DateModif = NOW() WHERE RefDimension = 5 and Nom = 'REL_COUDES90DN50_FV' ;
</v>
      </c>
      <c r="AB26" s="75" t="str">
        <f t="shared" si="54"/>
        <v xml:space="preserve">UPDATE SC_Constantes SET Valeur = 6, DateModif = NOW() WHERE RefDimension = 6 and Nom = 'REL_COUDES90DN50_FV' ;
</v>
      </c>
      <c r="AC26" s="75" t="str">
        <f t="shared" si="54"/>
        <v xml:space="preserve">UPDATE SC_Constantes SET Valeur = 6, DateModif = NOW() WHERE RefDimension = 7 and Nom = 'REL_COUDES90DN50_FV' ;
</v>
      </c>
      <c r="AD26" s="75" t="str">
        <f t="shared" si="54"/>
        <v xml:space="preserve">UPDATE SC_Constantes SET Valeur = 6, DateModif = NOW() WHERE RefDimension = 8 and Nom = 'REL_COUDES90DN50_FV' ;
</v>
      </c>
      <c r="AE26" s="75" t="str">
        <f t="shared" si="54"/>
        <v xml:space="preserve">UPDATE SC_Constantes SET Valeur = 6, DateModif = NOW() WHERE RefDimension = 9 and Nom = 'REL_COUDES90DN50_FV' ;
</v>
      </c>
      <c r="AF26" s="75" t="str">
        <f t="shared" si="54"/>
        <v xml:space="preserve">UPDATE SC_Constantes SET Valeur = 8, DateModif = NOW() WHERE RefDimension = 10 and Nom = 'REL_COUDES90DN50_FV' ;
</v>
      </c>
      <c r="AG26" s="75" t="str">
        <f t="shared" si="54"/>
        <v xml:space="preserve">UPDATE SC_Constantes SET Valeur = 8, DateModif = NOW() WHERE RefDimension = 11 and Nom = 'REL_COUDES90DN50_FV' ;
</v>
      </c>
      <c r="AH26" s="75" t="str">
        <f t="shared" si="54"/>
        <v xml:space="preserve">UPDATE SC_Constantes SET Valeur = 8, DateModif = NOW() WHERE RefDimension = 12 and Nom = 'REL_COUDES90DN50_FV' ;
</v>
      </c>
      <c r="AI26" s="75" t="str">
        <f t="shared" si="54"/>
        <v xml:space="preserve">UPDATE SC_Constantes SET Valeur = 8, DateModif = NOW() WHERE RefDimension = 13 and Nom = 'REL_COUDES90DN50_FV' ;
</v>
      </c>
      <c r="AJ26" s="75" t="str">
        <f t="shared" si="54"/>
        <v xml:space="preserve">UPDATE SC_Constantes SET Valeur = 8, DateModif = NOW() WHERE RefDimension = 14 and Nom = 'REL_COUDES90DN50_FV' ;
</v>
      </c>
      <c r="AK26" s="75" t="str">
        <f t="shared" si="54"/>
        <v xml:space="preserve">UPDATE SC_Constantes SET Valeur = 8, DateModif = NOW() WHERE RefDimension = 15 and Nom = 'REL_COUDES90DN50_FV' ;
</v>
      </c>
      <c r="AL26" s="75" t="str">
        <f t="shared" si="54"/>
        <v xml:space="preserve">UPDATE SC_Constantes SET Valeur = 8, DateModif = NOW() WHERE RefDimension = 16 and Nom = 'REL_COUDES90DN50_FV' ;
</v>
      </c>
      <c r="AM26" s="75" t="str">
        <f t="shared" si="54"/>
        <v xml:space="preserve">UPDATE SC_Constantes SET Valeur = 8, DateModif = NOW() WHERE RefDimension = 17 and Nom = 'REL_COUDES90DN50_FV' ;
</v>
      </c>
      <c r="AN26" s="75" t="str">
        <f t="shared" si="54"/>
        <v xml:space="preserve">UPDATE SC_Constantes SET Valeur = 8, DateModif = NOW() WHERE RefDimension = 18 and Nom = 'REL_COUDES90DN50_FV' ;
</v>
      </c>
    </row>
    <row r="27" spans="1:40" x14ac:dyDescent="0.25">
      <c r="A27">
        <v>48</v>
      </c>
      <c r="B27" t="s">
        <v>893</v>
      </c>
      <c r="C27" t="s">
        <v>866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25">
      <c r="A28">
        <v>49</v>
      </c>
      <c r="B28" t="s">
        <v>894</v>
      </c>
      <c r="C28" t="s">
        <v>867</v>
      </c>
      <c r="D28" t="s">
        <v>494</v>
      </c>
      <c r="E28" s="190"/>
      <c r="F28" s="190"/>
      <c r="G28" s="190"/>
      <c r="H28" s="190"/>
      <c r="I28" s="190"/>
      <c r="J28" s="190"/>
      <c r="K28" s="190"/>
      <c r="L28" s="190"/>
      <c r="M28" s="190"/>
      <c r="N28" s="190">
        <v>2</v>
      </c>
      <c r="O28" s="190">
        <v>2</v>
      </c>
      <c r="P28" s="190">
        <v>2</v>
      </c>
      <c r="Q28" s="190">
        <v>2</v>
      </c>
      <c r="R28" s="190">
        <v>2</v>
      </c>
      <c r="S28" s="190">
        <v>2</v>
      </c>
      <c r="T28" s="190">
        <v>2</v>
      </c>
      <c r="U28" s="190">
        <v>2</v>
      </c>
      <c r="V28" s="190">
        <v>2</v>
      </c>
      <c r="W28" s="189" t="str">
        <f t="shared" ref="W28:X28" si="55">IF(E28="","",SUBSTITUTE(SUBSTITUTE(SUBSTITUTE($X$1,"#DIM#",E$1),"#NOM#",$B28),"#Q#",SUBSTITUTE(E28,",",".")))</f>
        <v/>
      </c>
      <c r="X28" s="189" t="str">
        <f t="shared" si="55"/>
        <v/>
      </c>
      <c r="Y28" s="189" t="str">
        <f t="shared" ref="Y28" si="56">IF(G28="","",SUBSTITUTE(SUBSTITUTE(SUBSTITUTE($X$1,"#DIM#",G$1),"#NOM#",$B28),"#Q#",SUBSTITUTE(G28,",",".")))</f>
        <v/>
      </c>
      <c r="Z28" s="189" t="str">
        <f t="shared" ref="Z28" si="57">IF(H28="","",SUBSTITUTE(SUBSTITUTE(SUBSTITUTE($X$1,"#DIM#",H$1),"#NOM#",$B28),"#Q#",SUBSTITUTE(H28,",",".")))</f>
        <v/>
      </c>
      <c r="AA28" s="189" t="str">
        <f t="shared" ref="AA28" si="58">IF(I28="","",SUBSTITUTE(SUBSTITUTE(SUBSTITUTE($X$1,"#DIM#",I$1),"#NOM#",$B28),"#Q#",SUBSTITUTE(I28,",",".")))</f>
        <v/>
      </c>
      <c r="AB28" s="189" t="str">
        <f t="shared" ref="AB28" si="59">IF(J28="","",SUBSTITUTE(SUBSTITUTE(SUBSTITUTE($X$1,"#DIM#",J$1),"#NOM#",$B28),"#Q#",SUBSTITUTE(J28,",",".")))</f>
        <v/>
      </c>
      <c r="AC28" s="189" t="str">
        <f t="shared" ref="AC28" si="60">IF(K28="","",SUBSTITUTE(SUBSTITUTE(SUBSTITUTE($X$1,"#DIM#",K$1),"#NOM#",$B28),"#Q#",SUBSTITUTE(K28,",",".")))</f>
        <v/>
      </c>
      <c r="AD28" s="189" t="str">
        <f t="shared" ref="AD28" si="61">IF(L28="","",SUBSTITUTE(SUBSTITUTE(SUBSTITUTE($X$1,"#DIM#",L$1),"#NOM#",$B28),"#Q#",SUBSTITUTE(L28,",",".")))</f>
        <v/>
      </c>
      <c r="AE28" s="189" t="str">
        <f t="shared" ref="AE28" si="62">IF(M28="","",SUBSTITUTE(SUBSTITUTE(SUBSTITUTE($X$1,"#DIM#",M$1),"#NOM#",$B28),"#Q#",SUBSTITUTE(M28,",",".")))</f>
        <v/>
      </c>
      <c r="AF28" s="189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89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89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89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89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89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89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89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89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25">
      <c r="A29">
        <v>50</v>
      </c>
      <c r="B29" t="s">
        <v>895</v>
      </c>
      <c r="C29" t="s">
        <v>868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25">
      <c r="A30">
        <v>51</v>
      </c>
      <c r="B30" t="s">
        <v>896</v>
      </c>
      <c r="C30" t="s">
        <v>869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25">
      <c r="A31">
        <v>52</v>
      </c>
      <c r="B31" t="s">
        <v>897</v>
      </c>
      <c r="C31" t="s">
        <v>870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25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25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25">
      <c r="A34">
        <v>56</v>
      </c>
      <c r="B34" t="s">
        <v>899</v>
      </c>
      <c r="C34" t="s">
        <v>865</v>
      </c>
      <c r="D34" t="s">
        <v>494</v>
      </c>
      <c r="E34" s="165"/>
      <c r="F34" s="165">
        <v>6</v>
      </c>
      <c r="G34" s="165"/>
      <c r="H34" s="165">
        <v>6</v>
      </c>
      <c r="I34" s="165">
        <v>6</v>
      </c>
      <c r="J34" s="165"/>
      <c r="K34" s="165"/>
      <c r="L34" s="165"/>
      <c r="M34" s="165">
        <v>8</v>
      </c>
      <c r="N34" s="165">
        <v>8</v>
      </c>
      <c r="O34" s="165">
        <v>8</v>
      </c>
      <c r="P34" s="165"/>
      <c r="Q34" s="165"/>
      <c r="R34" s="165"/>
      <c r="S34" s="165"/>
      <c r="T34" s="165"/>
      <c r="U34" s="165">
        <v>12</v>
      </c>
      <c r="V34" s="165">
        <v>12</v>
      </c>
      <c r="W34" s="14" t="str">
        <f>IF(E34="","",SUBSTITUTE(SUBSTITUTE(SUBSTITUTE($X$1,"#DIM#",E$1),"#NOM#",$B34),"#Q#",SUBSTITUTE(E34,",",".")))</f>
        <v/>
      </c>
      <c r="X34" s="75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5" t="str">
        <f t="shared" si="72"/>
        <v/>
      </c>
      <c r="Z34" s="75" t="str">
        <f t="shared" si="72"/>
        <v xml:space="preserve">UPDATE SC_Constantes SET Valeur = 6, DateModif = NOW() WHERE RefDimension = 4 and Nom = 'RELBAC_COUDES90DN50_FVBAC' ;
</v>
      </c>
      <c r="AA34" s="75" t="str">
        <f t="shared" si="72"/>
        <v xml:space="preserve">UPDATE SC_Constantes SET Valeur = 6, DateModif = NOW() WHERE RefDimension = 5 and Nom = 'RELBAC_COUDES90DN50_FVBAC' ;
</v>
      </c>
      <c r="AB34" s="75" t="str">
        <f t="shared" si="72"/>
        <v/>
      </c>
      <c r="AC34" s="75" t="str">
        <f t="shared" si="72"/>
        <v/>
      </c>
      <c r="AD34" s="75" t="str">
        <f t="shared" si="72"/>
        <v/>
      </c>
      <c r="AE34" s="75" t="str">
        <f t="shared" si="72"/>
        <v xml:space="preserve">UPDATE SC_Constantes SET Valeur = 8, DateModif = NOW() WHERE RefDimension = 9 and Nom = 'RELBAC_COUDES90DN50_FVBAC' ;
</v>
      </c>
      <c r="AF34" s="75" t="str">
        <f t="shared" si="72"/>
        <v xml:space="preserve">UPDATE SC_Constantes SET Valeur = 8, DateModif = NOW() WHERE RefDimension = 10 and Nom = 'RELBAC_COUDES90DN50_FVBAC' ;
</v>
      </c>
      <c r="AG34" s="75" t="str">
        <f t="shared" si="72"/>
        <v xml:space="preserve">UPDATE SC_Constantes SET Valeur = 8, DateModif = NOW() WHERE RefDimension = 11 and Nom = 'RELBAC_COUDES90DN50_FVBAC' ;
</v>
      </c>
      <c r="AH34" s="75" t="str">
        <f t="shared" si="72"/>
        <v/>
      </c>
      <c r="AI34" s="75" t="str">
        <f t="shared" si="72"/>
        <v/>
      </c>
      <c r="AJ34" s="75" t="str">
        <f t="shared" si="72"/>
        <v/>
      </c>
      <c r="AK34" s="75" t="str">
        <f t="shared" si="72"/>
        <v/>
      </c>
      <c r="AL34" s="75" t="str">
        <f t="shared" si="72"/>
        <v/>
      </c>
      <c r="AM34" s="75" t="str">
        <f t="shared" si="72"/>
        <v xml:space="preserve">UPDATE SC_Constantes SET Valeur = 12, DateModif = NOW() WHERE RefDimension = 17 and Nom = 'RELBAC_COUDES90DN50_FVBAC' ;
</v>
      </c>
      <c r="AN34" s="75" t="str">
        <f t="shared" si="72"/>
        <v xml:space="preserve">UPDATE SC_Constantes SET Valeur = 12, DateModif = NOW() WHERE RefDimension = 18 and Nom = 'RELBAC_COUDES90DN50_FVBAC' ;
</v>
      </c>
    </row>
    <row r="35" spans="1:40" x14ac:dyDescent="0.25">
      <c r="A35">
        <v>57</v>
      </c>
      <c r="B35" t="s">
        <v>900</v>
      </c>
      <c r="C35" t="s">
        <v>875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25">
      <c r="A36">
        <v>58</v>
      </c>
      <c r="B36" t="s">
        <v>901</v>
      </c>
      <c r="C36" t="s">
        <v>867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25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25">
      <c r="A38">
        <v>61</v>
      </c>
      <c r="B38" t="s">
        <v>906</v>
      </c>
      <c r="C38" t="s">
        <v>879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25">
      <c r="A39">
        <v>62</v>
      </c>
      <c r="B39" t="s">
        <v>907</v>
      </c>
      <c r="C39" t="s">
        <v>880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25">
      <c r="A40">
        <v>63</v>
      </c>
      <c r="B40" t="s">
        <v>908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25">
      <c r="A41">
        <v>64</v>
      </c>
      <c r="B41" t="s">
        <v>909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25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25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25">
      <c r="A44">
        <v>67</v>
      </c>
      <c r="B44" t="s">
        <v>903</v>
      </c>
      <c r="C44" t="s">
        <v>880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25">
      <c r="A45">
        <v>68</v>
      </c>
      <c r="B45" t="s">
        <v>904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25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25">
      <c r="X47" s="59" t="str">
        <f t="shared" si="37"/>
        <v/>
      </c>
    </row>
    <row r="48" spans="1:40" x14ac:dyDescent="0.25">
      <c r="B48" s="57" t="s">
        <v>1043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X48" s="59" t="str">
        <f t="shared" si="37"/>
        <v/>
      </c>
    </row>
    <row r="49" spans="1:40" x14ac:dyDescent="0.25">
      <c r="B49" s="57" t="s">
        <v>1044</v>
      </c>
      <c r="C49" s="57" t="s">
        <v>671</v>
      </c>
      <c r="D49" s="57" t="s">
        <v>232</v>
      </c>
      <c r="E49" s="57"/>
      <c r="F49" s="57">
        <v>324</v>
      </c>
      <c r="G49" s="57">
        <v>423.99999999999994</v>
      </c>
      <c r="H49" s="57">
        <v>423.99999999999994</v>
      </c>
      <c r="I49" s="57">
        <v>423.99999999999994</v>
      </c>
      <c r="J49" s="57">
        <v>224</v>
      </c>
      <c r="K49" s="57">
        <v>423.99999999999994</v>
      </c>
      <c r="L49" s="57">
        <v>423.99999999999994</v>
      </c>
      <c r="M49" s="57">
        <v>423.99999999999994</v>
      </c>
      <c r="N49" s="57">
        <v>423.99999999999994</v>
      </c>
      <c r="O49" s="57">
        <v>625</v>
      </c>
      <c r="X49" s="59"/>
    </row>
    <row r="50" spans="1:40" x14ac:dyDescent="0.25">
      <c r="B50" s="57"/>
      <c r="C50" s="57" t="s">
        <v>1045</v>
      </c>
      <c r="D50" s="57" t="s">
        <v>494</v>
      </c>
      <c r="E50" s="57"/>
      <c r="F50" s="57">
        <v>2</v>
      </c>
      <c r="G50" s="57">
        <v>2</v>
      </c>
      <c r="H50" s="57">
        <v>2</v>
      </c>
      <c r="I50" s="57">
        <v>2</v>
      </c>
      <c r="J50" s="57">
        <v>1</v>
      </c>
      <c r="K50" s="57">
        <v>2</v>
      </c>
      <c r="L50" s="57">
        <v>2</v>
      </c>
      <c r="M50" s="57">
        <v>2</v>
      </c>
      <c r="N50" s="57">
        <v>2</v>
      </c>
      <c r="O50" s="57">
        <v>3</v>
      </c>
      <c r="X50" s="59"/>
    </row>
    <row r="51" spans="1:40" x14ac:dyDescent="0.25">
      <c r="B51" s="57"/>
      <c r="C51" s="57" t="s">
        <v>1046</v>
      </c>
      <c r="D51" s="57" t="s">
        <v>232</v>
      </c>
      <c r="E51" s="57"/>
      <c r="F51" s="57">
        <v>162</v>
      </c>
      <c r="G51" s="57">
        <v>211.99999999999997</v>
      </c>
      <c r="H51" s="57">
        <v>211.99999999999997</v>
      </c>
      <c r="I51" s="57">
        <v>211.99999999999997</v>
      </c>
      <c r="J51" s="57">
        <v>224</v>
      </c>
      <c r="K51" s="57">
        <v>211.99999999999997</v>
      </c>
      <c r="L51" s="57">
        <v>211.99999999999997</v>
      </c>
      <c r="M51" s="57">
        <v>211.99999999999997</v>
      </c>
      <c r="N51" s="57">
        <v>211.99999999999997</v>
      </c>
      <c r="O51" s="57">
        <v>208.33333333333334</v>
      </c>
      <c r="X51" s="59"/>
    </row>
    <row r="52" spans="1:40" x14ac:dyDescent="0.25"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X52" s="59"/>
    </row>
    <row r="53" spans="1:40" x14ac:dyDescent="0.25">
      <c r="B53" s="57"/>
      <c r="C53" s="57" t="s">
        <v>1047</v>
      </c>
      <c r="D53" s="57" t="s">
        <v>232</v>
      </c>
      <c r="E53" s="57"/>
      <c r="F53" s="57">
        <v>202</v>
      </c>
      <c r="G53" s="57">
        <v>202</v>
      </c>
      <c r="H53" s="57">
        <v>252</v>
      </c>
      <c r="I53" s="57">
        <v>303</v>
      </c>
      <c r="J53" s="57">
        <v>606</v>
      </c>
      <c r="K53" s="57">
        <v>353</v>
      </c>
      <c r="L53" s="57">
        <v>404</v>
      </c>
      <c r="M53" s="57">
        <v>454</v>
      </c>
      <c r="N53" s="57">
        <v>505</v>
      </c>
      <c r="O53" s="57">
        <v>404</v>
      </c>
      <c r="X53" s="59"/>
    </row>
    <row r="54" spans="1:40" x14ac:dyDescent="0.25">
      <c r="B54" s="57"/>
      <c r="C54" s="57" t="s">
        <v>1045</v>
      </c>
      <c r="D54" s="57" t="s">
        <v>494</v>
      </c>
      <c r="E54" s="57"/>
      <c r="F54" s="57">
        <v>1</v>
      </c>
      <c r="G54" s="57">
        <v>1</v>
      </c>
      <c r="H54" s="57">
        <v>2</v>
      </c>
      <c r="I54" s="57">
        <v>2</v>
      </c>
      <c r="J54" s="57">
        <v>3</v>
      </c>
      <c r="K54" s="57">
        <v>2</v>
      </c>
      <c r="L54" s="57">
        <v>2</v>
      </c>
      <c r="M54" s="57">
        <v>2</v>
      </c>
      <c r="N54" s="57">
        <v>3</v>
      </c>
      <c r="O54" s="57">
        <v>2</v>
      </c>
      <c r="X54" s="59"/>
    </row>
    <row r="55" spans="1:40" x14ac:dyDescent="0.25">
      <c r="B55" s="57"/>
      <c r="C55" s="57" t="s">
        <v>1046</v>
      </c>
      <c r="D55" s="57" t="s">
        <v>232</v>
      </c>
      <c r="E55" s="57"/>
      <c r="F55" s="57">
        <v>202</v>
      </c>
      <c r="G55" s="57">
        <v>202</v>
      </c>
      <c r="H55" s="57">
        <v>126</v>
      </c>
      <c r="I55" s="57">
        <v>151.5</v>
      </c>
      <c r="J55" s="57">
        <v>202</v>
      </c>
      <c r="K55" s="57">
        <v>176.5</v>
      </c>
      <c r="L55" s="57">
        <v>202</v>
      </c>
      <c r="M55" s="57">
        <v>227</v>
      </c>
      <c r="N55" s="57">
        <v>168.4</v>
      </c>
      <c r="O55" s="57">
        <v>202</v>
      </c>
      <c r="X55" s="59"/>
    </row>
    <row r="56" spans="1:40" x14ac:dyDescent="0.25"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X56" s="59"/>
    </row>
    <row r="57" spans="1:40" x14ac:dyDescent="0.25">
      <c r="A57" s="76">
        <v>70</v>
      </c>
      <c r="B57" s="76" t="s">
        <v>1086</v>
      </c>
      <c r="C57" s="76" t="s">
        <v>1048</v>
      </c>
      <c r="D57" s="76" t="s">
        <v>591</v>
      </c>
      <c r="E57" s="76"/>
      <c r="F57" s="76">
        <v>10.52</v>
      </c>
      <c r="G57" s="76">
        <v>12.52</v>
      </c>
      <c r="H57" s="76">
        <v>13.52</v>
      </c>
      <c r="I57" s="76">
        <v>14.54</v>
      </c>
      <c r="J57" s="76">
        <v>16.600000000000001</v>
      </c>
      <c r="K57" s="76">
        <v>15.54</v>
      </c>
      <c r="L57" s="76">
        <v>16.559999999999999</v>
      </c>
      <c r="M57" s="76">
        <v>17.559999999999999</v>
      </c>
      <c r="N57" s="76">
        <v>18.584</v>
      </c>
      <c r="O57" s="76">
        <v>20.58</v>
      </c>
      <c r="P57" s="76"/>
      <c r="Q57" s="76"/>
      <c r="R57" s="76"/>
      <c r="X57" s="59" t="str">
        <f t="shared" si="37"/>
        <v xml:space="preserve">INSERT INTO SC_Constantes(RefDimension,Nom,Valeur,DateModif) values (2,'Q_PVC_FV',10.52,now());
</v>
      </c>
      <c r="Y57" s="59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9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9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9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9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9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9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9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9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9" t="str">
        <f t="shared" si="81"/>
        <v/>
      </c>
    </row>
    <row r="58" spans="1:40" s="57" customFormat="1" x14ac:dyDescent="0.25">
      <c r="A58" s="76"/>
      <c r="B58" s="76" t="s">
        <v>1087</v>
      </c>
      <c r="C58" s="76" t="s">
        <v>1048</v>
      </c>
      <c r="D58" s="76" t="s">
        <v>591</v>
      </c>
      <c r="E58" s="76"/>
      <c r="F58" s="76">
        <v>10.52</v>
      </c>
      <c r="G58" s="76">
        <v>12.52</v>
      </c>
      <c r="H58" s="76">
        <v>13.52</v>
      </c>
      <c r="I58" s="76">
        <v>14.54</v>
      </c>
      <c r="J58" s="76">
        <v>16.600000000000001</v>
      </c>
      <c r="K58" s="76">
        <v>15.54</v>
      </c>
      <c r="L58" s="76">
        <v>16.559999999999999</v>
      </c>
      <c r="M58" s="76">
        <v>17.559999999999999</v>
      </c>
      <c r="N58" s="76">
        <v>18.584</v>
      </c>
      <c r="O58" s="76">
        <v>20.58</v>
      </c>
      <c r="P58" s="76"/>
      <c r="Q58" s="76"/>
      <c r="R58" s="76"/>
      <c r="W58" s="59"/>
      <c r="X58" s="59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9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9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9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9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9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9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9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9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9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9"/>
      <c r="AI58" s="59"/>
      <c r="AJ58" s="59"/>
      <c r="AK58" s="59"/>
      <c r="AL58" s="59"/>
      <c r="AM58" s="59"/>
      <c r="AN58" s="59"/>
    </row>
    <row r="59" spans="1:40" s="57" customFormat="1" x14ac:dyDescent="0.25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W59" s="59"/>
      <c r="X59" s="59" t="str">
        <f t="shared" si="82"/>
        <v/>
      </c>
      <c r="Y59" s="59" t="str">
        <f t="shared" si="83"/>
        <v/>
      </c>
      <c r="Z59" s="59" t="str">
        <f t="shared" si="84"/>
        <v/>
      </c>
      <c r="AA59" s="59" t="str">
        <f t="shared" si="85"/>
        <v/>
      </c>
      <c r="AB59" s="59" t="str">
        <f t="shared" si="86"/>
        <v/>
      </c>
      <c r="AC59" s="59" t="str">
        <f t="shared" si="87"/>
        <v/>
      </c>
      <c r="AD59" s="59" t="str">
        <f t="shared" si="88"/>
        <v/>
      </c>
      <c r="AE59" s="59" t="str">
        <f t="shared" si="89"/>
        <v/>
      </c>
      <c r="AF59" s="59" t="str">
        <f t="shared" si="90"/>
        <v/>
      </c>
      <c r="AG59" s="59" t="str">
        <f t="shared" si="91"/>
        <v/>
      </c>
      <c r="AH59" s="59"/>
      <c r="AI59" s="59"/>
      <c r="AJ59" s="59"/>
      <c r="AK59" s="59"/>
      <c r="AL59" s="59"/>
      <c r="AM59" s="59"/>
      <c r="AN59" s="59"/>
    </row>
    <row r="60" spans="1:40" x14ac:dyDescent="0.25">
      <c r="A60" s="76">
        <v>71</v>
      </c>
      <c r="B60" s="76" t="s">
        <v>1088</v>
      </c>
      <c r="C60" s="76" t="s">
        <v>1049</v>
      </c>
      <c r="D60" s="76" t="s">
        <v>494</v>
      </c>
      <c r="E60" s="76"/>
      <c r="F60" s="76">
        <v>4</v>
      </c>
      <c r="G60" s="76">
        <v>4</v>
      </c>
      <c r="H60" s="76">
        <v>8</v>
      </c>
      <c r="I60" s="76">
        <v>8</v>
      </c>
      <c r="J60" s="76">
        <v>8</v>
      </c>
      <c r="K60" s="76">
        <v>8</v>
      </c>
      <c r="L60" s="76">
        <v>8</v>
      </c>
      <c r="M60" s="76">
        <v>8</v>
      </c>
      <c r="N60" s="76">
        <v>12</v>
      </c>
      <c r="O60" s="76">
        <v>12</v>
      </c>
      <c r="P60" s="76"/>
      <c r="Q60" s="76"/>
      <c r="R60" s="76"/>
      <c r="X60" s="59" t="str">
        <f t="shared" si="37"/>
        <v xml:space="preserve">INSERT INTO SC_Constantes(RefDimension,Nom,Valeur,DateModif) values (2,'NB_JONCTIONS_PVC_FV',4,now());
</v>
      </c>
      <c r="Y60" s="59" t="str">
        <f t="shared" si="73"/>
        <v xml:space="preserve">INSERT INTO SC_Constantes(RefDimension,Nom,Valeur,DateModif) values (3,'NB_JONCTIONS_PVC_FV',4,now());
</v>
      </c>
      <c r="Z60" s="59" t="str">
        <f t="shared" si="74"/>
        <v xml:space="preserve">INSERT INTO SC_Constantes(RefDimension,Nom,Valeur,DateModif) values (4,'NB_JONCTIONS_PVC_FV',8,now());
</v>
      </c>
      <c r="AA60" s="59" t="str">
        <f t="shared" si="75"/>
        <v xml:space="preserve">INSERT INTO SC_Constantes(RefDimension,Nom,Valeur,DateModif) values (5,'NB_JONCTIONS_PVC_FV',8,now());
</v>
      </c>
      <c r="AB60" s="59" t="str">
        <f t="shared" si="76"/>
        <v xml:space="preserve">INSERT INTO SC_Constantes(RefDimension,Nom,Valeur,DateModif) values (6,'NB_JONCTIONS_PVC_FV',8,now());
</v>
      </c>
      <c r="AC60" s="59" t="str">
        <f t="shared" si="77"/>
        <v xml:space="preserve">INSERT INTO SC_Constantes(RefDimension,Nom,Valeur,DateModif) values (7,'NB_JONCTIONS_PVC_FV',8,now());
</v>
      </c>
      <c r="AD60" s="59" t="str">
        <f t="shared" si="78"/>
        <v xml:space="preserve">INSERT INTO SC_Constantes(RefDimension,Nom,Valeur,DateModif) values (8,'NB_JONCTIONS_PVC_FV',8,now());
</v>
      </c>
      <c r="AE60" s="59" t="str">
        <f t="shared" si="79"/>
        <v xml:space="preserve">INSERT INTO SC_Constantes(RefDimension,Nom,Valeur,DateModif) values (9,'NB_JONCTIONS_PVC_FV',8,now());
</v>
      </c>
      <c r="AF60" s="59" t="str">
        <f t="shared" si="80"/>
        <v xml:space="preserve">INSERT INTO SC_Constantes(RefDimension,Nom,Valeur,DateModif) values (10,'NB_JONCTIONS_PVC_FV',12,now());
</v>
      </c>
      <c r="AG60" s="59" t="str">
        <f t="shared" si="81"/>
        <v xml:space="preserve">INSERT INTO SC_Constantes(RefDimension,Nom,Valeur,DateModif) values (11,'NB_JONCTIONS_PVC_FV',12,now());
</v>
      </c>
      <c r="AH60" s="59" t="str">
        <f t="shared" si="81"/>
        <v/>
      </c>
    </row>
    <row r="61" spans="1:40" s="57" customFormat="1" x14ac:dyDescent="0.25">
      <c r="A61" s="76"/>
      <c r="B61" s="76" t="s">
        <v>1089</v>
      </c>
      <c r="C61" s="76" t="s">
        <v>1049</v>
      </c>
      <c r="D61" s="76" t="s">
        <v>494</v>
      </c>
      <c r="E61" s="76"/>
      <c r="F61" s="76">
        <v>4</v>
      </c>
      <c r="G61" s="76">
        <v>4</v>
      </c>
      <c r="H61" s="76">
        <v>8</v>
      </c>
      <c r="I61" s="76">
        <v>8</v>
      </c>
      <c r="J61" s="76">
        <v>8</v>
      </c>
      <c r="K61" s="76">
        <v>8</v>
      </c>
      <c r="L61" s="76">
        <v>8</v>
      </c>
      <c r="M61" s="76">
        <v>8</v>
      </c>
      <c r="N61" s="76">
        <v>12</v>
      </c>
      <c r="O61" s="76">
        <v>12</v>
      </c>
      <c r="P61" s="76"/>
      <c r="Q61" s="76"/>
      <c r="R61" s="76"/>
      <c r="W61" s="59"/>
      <c r="X61" s="59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9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9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9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9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9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9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9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9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9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9"/>
      <c r="AI61" s="59"/>
      <c r="AJ61" s="59"/>
      <c r="AK61" s="59"/>
      <c r="AL61" s="59"/>
      <c r="AM61" s="59"/>
      <c r="AN61" s="59"/>
    </row>
    <row r="62" spans="1:40" x14ac:dyDescent="0.25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X62" s="59" t="str">
        <f t="shared" si="92"/>
        <v/>
      </c>
      <c r="Y62" s="59" t="str">
        <f t="shared" si="93"/>
        <v/>
      </c>
      <c r="Z62" s="59" t="str">
        <f t="shared" si="94"/>
        <v/>
      </c>
      <c r="AA62" s="59" t="str">
        <f t="shared" si="95"/>
        <v/>
      </c>
      <c r="AB62" s="59" t="str">
        <f t="shared" si="96"/>
        <v/>
      </c>
      <c r="AC62" s="59" t="str">
        <f t="shared" si="97"/>
        <v/>
      </c>
      <c r="AD62" s="59" t="str">
        <f t="shared" si="98"/>
        <v/>
      </c>
      <c r="AE62" s="59" t="str">
        <f t="shared" si="99"/>
        <v/>
      </c>
      <c r="AF62" s="59" t="str">
        <f t="shared" si="100"/>
        <v/>
      </c>
      <c r="AG62" s="59" t="str">
        <f t="shared" si="101"/>
        <v/>
      </c>
      <c r="AH62" s="59" t="str">
        <f t="shared" ref="AH62:AH115" si="102">IF(P62="","",SUBSTITUTE(SUBSTITUTE(SUBSTITUTE($W$1,"#DIM#",P$1),"#NOM#",$B62),"#Q#",SUBSTITUTE(P62,",",".")))</f>
        <v/>
      </c>
    </row>
    <row r="63" spans="1:40" x14ac:dyDescent="0.25">
      <c r="A63" s="76"/>
      <c r="B63" s="76" t="s">
        <v>1050</v>
      </c>
      <c r="C63" s="76" t="s">
        <v>1051</v>
      </c>
      <c r="D63" s="76" t="s">
        <v>232</v>
      </c>
      <c r="E63" s="76"/>
      <c r="F63" s="76">
        <v>324</v>
      </c>
      <c r="G63" s="76">
        <v>423.99999999999994</v>
      </c>
      <c r="H63" s="76">
        <v>423.99999999999994</v>
      </c>
      <c r="I63" s="76">
        <v>423.99999999999994</v>
      </c>
      <c r="J63" s="76">
        <v>224</v>
      </c>
      <c r="K63" s="76">
        <v>423.99999999999994</v>
      </c>
      <c r="L63" s="76">
        <v>423.99999999999994</v>
      </c>
      <c r="M63" s="76">
        <v>423.99999999999994</v>
      </c>
      <c r="N63" s="76">
        <v>423.99999999999994</v>
      </c>
      <c r="O63" s="76">
        <v>625</v>
      </c>
      <c r="P63" s="76"/>
      <c r="Q63" s="76"/>
      <c r="R63" s="76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 t="str">
        <f t="shared" si="102"/>
        <v/>
      </c>
    </row>
    <row r="64" spans="1:40" x14ac:dyDescent="0.25">
      <c r="A64" s="76"/>
      <c r="B64" s="76"/>
      <c r="C64" s="76" t="s">
        <v>1045</v>
      </c>
      <c r="D64" s="76" t="s">
        <v>494</v>
      </c>
      <c r="E64" s="76"/>
      <c r="F64" s="76">
        <v>2</v>
      </c>
      <c r="G64" s="76">
        <v>3</v>
      </c>
      <c r="H64" s="76">
        <v>3</v>
      </c>
      <c r="I64" s="76">
        <v>3</v>
      </c>
      <c r="J64" s="76">
        <v>2</v>
      </c>
      <c r="K64" s="76">
        <v>3</v>
      </c>
      <c r="L64" s="76">
        <v>3</v>
      </c>
      <c r="M64" s="76">
        <v>3</v>
      </c>
      <c r="N64" s="76">
        <v>3</v>
      </c>
      <c r="O64" s="76">
        <v>4</v>
      </c>
      <c r="P64" s="76"/>
      <c r="Q64" s="76"/>
      <c r="R64" s="76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 t="str">
        <f t="shared" si="102"/>
        <v/>
      </c>
    </row>
    <row r="65" spans="1:34" x14ac:dyDescent="0.25">
      <c r="A65" s="76"/>
      <c r="B65" s="76"/>
      <c r="C65" s="76" t="s">
        <v>1052</v>
      </c>
      <c r="D65" s="76" t="s">
        <v>232</v>
      </c>
      <c r="E65" s="76"/>
      <c r="F65" s="76">
        <v>162</v>
      </c>
      <c r="G65" s="76">
        <v>141.33333333333331</v>
      </c>
      <c r="H65" s="76">
        <v>141.33333333333331</v>
      </c>
      <c r="I65" s="76">
        <v>141.33333333333331</v>
      </c>
      <c r="J65" s="76">
        <v>112</v>
      </c>
      <c r="K65" s="76">
        <v>141.33333333333331</v>
      </c>
      <c r="L65" s="76">
        <v>141.33333333333331</v>
      </c>
      <c r="M65" s="76">
        <v>141.33333333333331</v>
      </c>
      <c r="N65" s="76">
        <v>141.33333333333331</v>
      </c>
      <c r="O65" s="76">
        <v>156.25</v>
      </c>
      <c r="P65" s="76"/>
      <c r="Q65" s="76"/>
      <c r="R65" s="76"/>
      <c r="U65" s="57"/>
      <c r="V65" s="57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 t="str">
        <f t="shared" si="102"/>
        <v/>
      </c>
    </row>
    <row r="66" spans="1:34" x14ac:dyDescent="0.25">
      <c r="A66" s="76"/>
      <c r="B66" s="76"/>
      <c r="C66" s="76" t="s">
        <v>1053</v>
      </c>
      <c r="D66" s="76" t="s">
        <v>232</v>
      </c>
      <c r="E66" s="76"/>
      <c r="F66" s="76">
        <v>162</v>
      </c>
      <c r="G66" s="76">
        <v>141</v>
      </c>
      <c r="H66" s="76">
        <v>141</v>
      </c>
      <c r="I66" s="76">
        <v>141</v>
      </c>
      <c r="J66" s="76">
        <v>112</v>
      </c>
      <c r="K66" s="76">
        <v>141</v>
      </c>
      <c r="L66" s="76">
        <v>141</v>
      </c>
      <c r="M66" s="76">
        <v>141</v>
      </c>
      <c r="N66" s="76">
        <v>141</v>
      </c>
      <c r="O66" s="76">
        <v>156</v>
      </c>
      <c r="P66" s="76"/>
      <c r="Q66" s="76"/>
      <c r="R66" s="76"/>
      <c r="U66" s="57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 t="str">
        <f t="shared" si="102"/>
        <v/>
      </c>
    </row>
    <row r="67" spans="1:34" x14ac:dyDescent="0.25">
      <c r="A67" s="76"/>
      <c r="B67" s="76"/>
      <c r="C67" s="76" t="s">
        <v>1054</v>
      </c>
      <c r="D67" s="76" t="s">
        <v>232</v>
      </c>
      <c r="E67" s="76"/>
      <c r="F67" s="76">
        <v>0</v>
      </c>
      <c r="G67" s="76">
        <v>0.24999999999998579</v>
      </c>
      <c r="H67" s="76">
        <v>0.24999999999998579</v>
      </c>
      <c r="I67" s="76">
        <v>0.24999999999998579</v>
      </c>
      <c r="J67" s="76">
        <v>0</v>
      </c>
      <c r="K67" s="76">
        <v>0.24999999999998579</v>
      </c>
      <c r="L67" s="76">
        <v>0.24999999999998579</v>
      </c>
      <c r="M67" s="76">
        <v>0.24999999999998579</v>
      </c>
      <c r="N67" s="76">
        <v>0.24999999999998579</v>
      </c>
      <c r="O67" s="76">
        <v>0.2</v>
      </c>
      <c r="P67" s="76"/>
      <c r="Q67" s="76"/>
      <c r="R67" s="76"/>
      <c r="V67" s="57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 t="str">
        <f t="shared" si="102"/>
        <v/>
      </c>
    </row>
    <row r="68" spans="1:34" x14ac:dyDescent="0.25">
      <c r="A68" s="76"/>
      <c r="B68" s="76"/>
      <c r="C68" s="76" t="s">
        <v>1055</v>
      </c>
      <c r="D68" s="76" t="s">
        <v>232</v>
      </c>
      <c r="E68" s="76"/>
      <c r="F68" s="76">
        <v>38</v>
      </c>
      <c r="G68" s="76">
        <v>59</v>
      </c>
      <c r="H68" s="76">
        <v>59</v>
      </c>
      <c r="I68" s="76">
        <v>59</v>
      </c>
      <c r="J68" s="76">
        <v>88</v>
      </c>
      <c r="K68" s="76">
        <v>59</v>
      </c>
      <c r="L68" s="76">
        <v>59</v>
      </c>
      <c r="M68" s="76">
        <v>59</v>
      </c>
      <c r="N68" s="76">
        <v>59</v>
      </c>
      <c r="O68" s="76">
        <v>44</v>
      </c>
      <c r="P68" s="76"/>
      <c r="Q68" s="76"/>
      <c r="R68" s="76"/>
      <c r="V68" s="57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 t="str">
        <f t="shared" si="102"/>
        <v/>
      </c>
    </row>
    <row r="69" spans="1:34" x14ac:dyDescent="0.25">
      <c r="A69" s="76"/>
      <c r="B69" s="76"/>
      <c r="C69" s="76" t="s">
        <v>1056</v>
      </c>
      <c r="D69" s="76" t="s">
        <v>494</v>
      </c>
      <c r="E69" s="76"/>
      <c r="F69" s="76" t="s">
        <v>1057</v>
      </c>
      <c r="G69" s="76" t="s">
        <v>1057</v>
      </c>
      <c r="H69" s="76" t="s">
        <v>1057</v>
      </c>
      <c r="I69" s="76" t="s">
        <v>1057</v>
      </c>
      <c r="J69" s="76" t="s">
        <v>1058</v>
      </c>
      <c r="K69" s="76" t="s">
        <v>1057</v>
      </c>
      <c r="L69" s="76" t="s">
        <v>1057</v>
      </c>
      <c r="M69" s="76" t="s">
        <v>1057</v>
      </c>
      <c r="N69" s="76" t="s">
        <v>1057</v>
      </c>
      <c r="O69" s="76" t="s">
        <v>1057</v>
      </c>
      <c r="P69" s="76"/>
      <c r="Q69" s="76"/>
      <c r="R69" s="76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 t="str">
        <f t="shared" si="102"/>
        <v/>
      </c>
    </row>
    <row r="70" spans="1:34" x14ac:dyDescent="0.25">
      <c r="A70" s="76"/>
      <c r="B70" s="76"/>
      <c r="C70" s="76" t="s">
        <v>1059</v>
      </c>
      <c r="D70" s="76" t="s">
        <v>232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V70" s="57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 t="str">
        <f t="shared" si="102"/>
        <v/>
      </c>
    </row>
    <row r="71" spans="1:34" x14ac:dyDescent="0.25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U71" s="57"/>
      <c r="V71" s="57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 t="str">
        <f t="shared" si="102"/>
        <v/>
      </c>
    </row>
    <row r="72" spans="1:34" x14ac:dyDescent="0.25">
      <c r="A72" s="76"/>
      <c r="B72" s="76"/>
      <c r="C72" s="76" t="s">
        <v>1060</v>
      </c>
      <c r="D72" s="76" t="s">
        <v>232</v>
      </c>
      <c r="E72" s="76"/>
      <c r="F72" s="76">
        <v>192</v>
      </c>
      <c r="G72" s="76">
        <v>192</v>
      </c>
      <c r="H72" s="76">
        <v>242</v>
      </c>
      <c r="I72" s="76">
        <v>293</v>
      </c>
      <c r="J72" s="76">
        <v>596</v>
      </c>
      <c r="K72" s="76">
        <v>343</v>
      </c>
      <c r="L72" s="76">
        <v>394</v>
      </c>
      <c r="M72" s="76">
        <v>444</v>
      </c>
      <c r="N72" s="76">
        <v>495</v>
      </c>
      <c r="O72" s="76">
        <v>394</v>
      </c>
      <c r="P72" s="76"/>
      <c r="Q72" s="76"/>
      <c r="R72" s="76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 t="str">
        <f t="shared" si="102"/>
        <v/>
      </c>
    </row>
    <row r="73" spans="1:34" x14ac:dyDescent="0.25">
      <c r="A73" s="76"/>
      <c r="B73" s="76"/>
      <c r="C73" s="76" t="s">
        <v>1045</v>
      </c>
      <c r="D73" s="76" t="s">
        <v>494</v>
      </c>
      <c r="E73" s="76"/>
      <c r="F73" s="76">
        <v>1</v>
      </c>
      <c r="G73" s="76">
        <v>1</v>
      </c>
      <c r="H73" s="76">
        <v>2</v>
      </c>
      <c r="I73" s="76">
        <v>2</v>
      </c>
      <c r="J73" s="76">
        <v>3</v>
      </c>
      <c r="K73" s="76">
        <v>2</v>
      </c>
      <c r="L73" s="76">
        <v>2</v>
      </c>
      <c r="M73" s="76">
        <v>3</v>
      </c>
      <c r="N73" s="76">
        <v>3</v>
      </c>
      <c r="O73" s="76">
        <v>2</v>
      </c>
      <c r="P73" s="76"/>
      <c r="Q73" s="76"/>
      <c r="R73" s="76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 t="str">
        <f t="shared" si="102"/>
        <v/>
      </c>
    </row>
    <row r="74" spans="1:34" x14ac:dyDescent="0.25">
      <c r="A74" s="76"/>
      <c r="B74" s="76"/>
      <c r="C74" s="76" t="s">
        <v>1052</v>
      </c>
      <c r="D74" s="76" t="s">
        <v>232</v>
      </c>
      <c r="E74" s="76"/>
      <c r="F74" s="76">
        <v>196</v>
      </c>
      <c r="G74" s="76">
        <v>196</v>
      </c>
      <c r="H74" s="76">
        <v>121</v>
      </c>
      <c r="I74" s="76">
        <v>146.5</v>
      </c>
      <c r="J74" s="76">
        <v>198</v>
      </c>
      <c r="K74" s="76">
        <v>171.5</v>
      </c>
      <c r="L74" s="76">
        <v>197</v>
      </c>
      <c r="M74" s="76">
        <v>122</v>
      </c>
      <c r="N74" s="76">
        <v>147.5</v>
      </c>
      <c r="O74" s="76">
        <v>197</v>
      </c>
      <c r="P74" s="76"/>
      <c r="Q74" s="76"/>
      <c r="R74" s="76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 t="str">
        <f t="shared" si="102"/>
        <v/>
      </c>
    </row>
    <row r="75" spans="1:34" x14ac:dyDescent="0.25">
      <c r="A75" s="76"/>
      <c r="B75" s="76"/>
      <c r="C75" s="76" t="s">
        <v>1053</v>
      </c>
      <c r="D75" s="76" t="s">
        <v>232</v>
      </c>
      <c r="E75" s="76"/>
      <c r="F75" s="76">
        <v>192</v>
      </c>
      <c r="G75" s="76">
        <v>192</v>
      </c>
      <c r="H75" s="76">
        <v>121</v>
      </c>
      <c r="I75" s="76">
        <v>146</v>
      </c>
      <c r="J75" s="76">
        <v>198</v>
      </c>
      <c r="K75" s="76">
        <v>171</v>
      </c>
      <c r="L75" s="76">
        <v>197</v>
      </c>
      <c r="M75" s="76">
        <v>148</v>
      </c>
      <c r="N75" s="76">
        <v>165</v>
      </c>
      <c r="O75" s="76">
        <v>197</v>
      </c>
      <c r="P75" s="76"/>
      <c r="Q75" s="76"/>
      <c r="R75" s="76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 t="str">
        <f t="shared" si="102"/>
        <v/>
      </c>
    </row>
    <row r="76" spans="1:34" x14ac:dyDescent="0.25">
      <c r="A76" s="76"/>
      <c r="B76" s="76"/>
      <c r="C76" s="76" t="s">
        <v>1054</v>
      </c>
      <c r="D76" s="76" t="s">
        <v>232</v>
      </c>
      <c r="E76" s="76"/>
      <c r="F76" s="76">
        <v>2</v>
      </c>
      <c r="G76" s="76">
        <v>2</v>
      </c>
      <c r="H76" s="76">
        <v>0</v>
      </c>
      <c r="I76" s="76">
        <v>0.33333333333333331</v>
      </c>
      <c r="J76" s="76">
        <v>0</v>
      </c>
      <c r="K76" s="76">
        <v>0.33333333333333331</v>
      </c>
      <c r="L76" s="76">
        <v>0</v>
      </c>
      <c r="M76" s="76">
        <v>-19.5</v>
      </c>
      <c r="N76" s="76">
        <v>-13.125</v>
      </c>
      <c r="O76" s="76">
        <v>0</v>
      </c>
      <c r="P76" s="76"/>
      <c r="Q76" s="76"/>
      <c r="R76" s="76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 t="str">
        <f t="shared" si="102"/>
        <v/>
      </c>
    </row>
    <row r="77" spans="1:34" x14ac:dyDescent="0.25">
      <c r="A77" s="76"/>
      <c r="B77" s="76"/>
      <c r="C77" s="76" t="s">
        <v>1055</v>
      </c>
      <c r="D77" s="76" t="s">
        <v>232</v>
      </c>
      <c r="E77" s="76"/>
      <c r="F77" s="76">
        <v>4</v>
      </c>
      <c r="G77" s="76">
        <v>4</v>
      </c>
      <c r="H77" s="76">
        <v>79</v>
      </c>
      <c r="I77" s="76">
        <v>53.5</v>
      </c>
      <c r="J77" s="76">
        <v>2</v>
      </c>
      <c r="K77" s="76">
        <v>28.5</v>
      </c>
      <c r="L77" s="76">
        <v>3</v>
      </c>
      <c r="M77" s="76">
        <v>78</v>
      </c>
      <c r="N77" s="76">
        <v>52.5</v>
      </c>
      <c r="O77" s="76">
        <v>3</v>
      </c>
      <c r="P77" s="76"/>
      <c r="Q77" s="76"/>
      <c r="R77" s="76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 t="str">
        <f t="shared" si="102"/>
        <v/>
      </c>
    </row>
    <row r="78" spans="1:34" x14ac:dyDescent="0.25">
      <c r="A78" s="76"/>
      <c r="B78" s="76"/>
      <c r="C78" s="76" t="s">
        <v>1056</v>
      </c>
      <c r="D78" s="76" t="s">
        <v>494</v>
      </c>
      <c r="E78" s="76"/>
      <c r="F78" s="76" t="s">
        <v>1057</v>
      </c>
      <c r="G78" s="76" t="s">
        <v>1057</v>
      </c>
      <c r="H78" s="76" t="s">
        <v>1057</v>
      </c>
      <c r="I78" s="76" t="s">
        <v>1057</v>
      </c>
      <c r="J78" s="76" t="s">
        <v>1057</v>
      </c>
      <c r="K78" s="76" t="s">
        <v>1057</v>
      </c>
      <c r="L78" s="76" t="s">
        <v>1057</v>
      </c>
      <c r="M78" s="76" t="s">
        <v>1057</v>
      </c>
      <c r="N78" s="76" t="s">
        <v>1057</v>
      </c>
      <c r="O78" s="76" t="s">
        <v>1057</v>
      </c>
      <c r="P78" s="76"/>
      <c r="Q78" s="76"/>
      <c r="R78" s="76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 t="str">
        <f t="shared" si="102"/>
        <v/>
      </c>
    </row>
    <row r="79" spans="1:34" x14ac:dyDescent="0.25">
      <c r="A79" s="76"/>
      <c r="B79" s="76"/>
      <c r="C79" s="76" t="s">
        <v>1059</v>
      </c>
      <c r="D79" s="76" t="s">
        <v>494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 t="str">
        <f t="shared" si="102"/>
        <v/>
      </c>
    </row>
    <row r="80" spans="1:34" x14ac:dyDescent="0.25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 t="str">
        <f t="shared" si="102"/>
        <v/>
      </c>
    </row>
    <row r="81" spans="1:40" x14ac:dyDescent="0.25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 t="str">
        <f t="shared" si="102"/>
        <v/>
      </c>
    </row>
    <row r="82" spans="1:40" x14ac:dyDescent="0.25">
      <c r="A82" s="76"/>
      <c r="B82" s="76"/>
      <c r="C82" s="76" t="s">
        <v>1061</v>
      </c>
      <c r="D82" s="76"/>
      <c r="E82" s="76"/>
      <c r="F82" s="76">
        <v>4</v>
      </c>
      <c r="G82" s="76">
        <v>4</v>
      </c>
      <c r="H82" s="76">
        <v>4</v>
      </c>
      <c r="I82" s="76">
        <v>4</v>
      </c>
      <c r="J82" s="76">
        <v>4</v>
      </c>
      <c r="K82" s="76">
        <v>4</v>
      </c>
      <c r="L82" s="76">
        <v>4</v>
      </c>
      <c r="M82" s="76">
        <v>4</v>
      </c>
      <c r="N82" s="76">
        <v>4</v>
      </c>
      <c r="O82" s="76">
        <v>4</v>
      </c>
      <c r="P82" s="76"/>
      <c r="Q82" s="76"/>
      <c r="R82" s="76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 t="str">
        <f t="shared" si="102"/>
        <v/>
      </c>
    </row>
    <row r="83" spans="1:40" x14ac:dyDescent="0.25">
      <c r="A83" s="76"/>
      <c r="B83" s="76"/>
      <c r="C83" s="76" t="s">
        <v>1062</v>
      </c>
      <c r="D83" s="76"/>
      <c r="E83" s="76"/>
      <c r="F83" s="76">
        <v>1</v>
      </c>
      <c r="G83" s="76">
        <v>1</v>
      </c>
      <c r="H83" s="76">
        <v>1</v>
      </c>
      <c r="I83" s="76">
        <v>2</v>
      </c>
      <c r="J83" s="76">
        <v>0</v>
      </c>
      <c r="K83" s="76">
        <v>2</v>
      </c>
      <c r="L83" s="76">
        <v>3</v>
      </c>
      <c r="M83" s="76">
        <v>3</v>
      </c>
      <c r="N83" s="76">
        <v>4</v>
      </c>
      <c r="O83" s="76">
        <v>3</v>
      </c>
      <c r="P83" s="76"/>
      <c r="Q83" s="76"/>
      <c r="R83" s="76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 t="str">
        <f t="shared" si="102"/>
        <v/>
      </c>
    </row>
    <row r="84" spans="1:40" x14ac:dyDescent="0.25">
      <c r="A84" s="76">
        <v>72</v>
      </c>
      <c r="B84" s="76" t="s">
        <v>1090</v>
      </c>
      <c r="C84" s="76" t="s">
        <v>1063</v>
      </c>
      <c r="D84" s="76" t="s">
        <v>494</v>
      </c>
      <c r="E84" s="76"/>
      <c r="F84" s="76">
        <v>8</v>
      </c>
      <c r="G84" s="76">
        <v>10</v>
      </c>
      <c r="H84" s="76">
        <v>12</v>
      </c>
      <c r="I84" s="76">
        <v>12</v>
      </c>
      <c r="J84" s="76">
        <v>12</v>
      </c>
      <c r="K84" s="76">
        <v>12</v>
      </c>
      <c r="L84" s="76">
        <v>12</v>
      </c>
      <c r="M84" s="76">
        <v>14</v>
      </c>
      <c r="N84" s="76">
        <v>14</v>
      </c>
      <c r="O84" s="76">
        <v>14</v>
      </c>
      <c r="P84" s="76"/>
      <c r="Q84" s="76"/>
      <c r="R84" s="76"/>
      <c r="X84" s="59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9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9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9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9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9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9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9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9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9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9" t="str">
        <f t="shared" si="102"/>
        <v/>
      </c>
    </row>
    <row r="85" spans="1:40" s="57" customFormat="1" x14ac:dyDescent="0.25">
      <c r="A85" s="76"/>
      <c r="B85" s="76" t="s">
        <v>1091</v>
      </c>
      <c r="C85" s="76" t="s">
        <v>1063</v>
      </c>
      <c r="D85" s="76" t="s">
        <v>494</v>
      </c>
      <c r="E85" s="76"/>
      <c r="F85" s="76">
        <v>8</v>
      </c>
      <c r="G85" s="76">
        <v>10</v>
      </c>
      <c r="H85" s="76">
        <v>12</v>
      </c>
      <c r="I85" s="76">
        <v>12</v>
      </c>
      <c r="J85" s="76">
        <v>12</v>
      </c>
      <c r="K85" s="76">
        <v>12</v>
      </c>
      <c r="L85" s="76">
        <v>12</v>
      </c>
      <c r="M85" s="76">
        <v>14</v>
      </c>
      <c r="N85" s="76">
        <v>14</v>
      </c>
      <c r="O85" s="76">
        <v>14</v>
      </c>
      <c r="P85" s="76"/>
      <c r="Q85" s="76"/>
      <c r="R85" s="76"/>
      <c r="W85" s="59"/>
      <c r="X85" s="59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9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9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9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9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9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9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9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9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9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9"/>
      <c r="AI85" s="59"/>
      <c r="AJ85" s="59"/>
      <c r="AK85" s="59"/>
      <c r="AL85" s="59"/>
      <c r="AM85" s="59"/>
      <c r="AN85" s="59"/>
    </row>
    <row r="86" spans="1:40" s="57" customFormat="1" x14ac:dyDescent="0.25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W86" s="59"/>
      <c r="X86" s="59" t="str">
        <f t="shared" si="113"/>
        <v/>
      </c>
      <c r="Y86" s="59" t="str">
        <f t="shared" si="114"/>
        <v/>
      </c>
      <c r="Z86" s="59" t="str">
        <f t="shared" si="115"/>
        <v/>
      </c>
      <c r="AA86" s="59" t="str">
        <f t="shared" si="116"/>
        <v/>
      </c>
      <c r="AB86" s="59" t="str">
        <f t="shared" si="117"/>
        <v/>
      </c>
      <c r="AC86" s="59" t="str">
        <f t="shared" si="118"/>
        <v/>
      </c>
      <c r="AD86" s="59" t="str">
        <f t="shared" si="119"/>
        <v/>
      </c>
      <c r="AE86" s="59" t="str">
        <f t="shared" si="120"/>
        <v/>
      </c>
      <c r="AF86" s="59" t="str">
        <f t="shared" si="121"/>
        <v/>
      </c>
      <c r="AG86" s="59" t="str">
        <f t="shared" si="122"/>
        <v/>
      </c>
      <c r="AH86" s="59"/>
      <c r="AI86" s="59"/>
      <c r="AJ86" s="59"/>
      <c r="AK86" s="59"/>
      <c r="AL86" s="59"/>
      <c r="AM86" s="59"/>
      <c r="AN86" s="59"/>
    </row>
    <row r="87" spans="1:40" x14ac:dyDescent="0.25">
      <c r="A87" s="76"/>
      <c r="B87" s="76"/>
      <c r="C87" s="76" t="s">
        <v>1064</v>
      </c>
      <c r="D87" s="76" t="s">
        <v>42</v>
      </c>
      <c r="E87" s="76"/>
      <c r="F87" s="76">
        <v>10.32</v>
      </c>
      <c r="G87" s="76">
        <v>12.3</v>
      </c>
      <c r="H87" s="76">
        <v>13.3</v>
      </c>
      <c r="I87" s="76">
        <v>14.3</v>
      </c>
      <c r="J87" s="76">
        <v>16.36</v>
      </c>
      <c r="K87" s="76">
        <v>15.3</v>
      </c>
      <c r="L87" s="76">
        <v>16.34</v>
      </c>
      <c r="M87" s="76">
        <v>17.34</v>
      </c>
      <c r="N87" s="76">
        <v>18.36</v>
      </c>
      <c r="O87" s="76">
        <v>20.36</v>
      </c>
      <c r="P87" s="76"/>
      <c r="Q87" s="76"/>
      <c r="R87" s="76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 t="str">
        <f t="shared" si="102"/>
        <v/>
      </c>
    </row>
    <row r="88" spans="1:40" x14ac:dyDescent="0.25">
      <c r="A88" s="76"/>
      <c r="B88" s="76"/>
      <c r="C88" s="76" t="s">
        <v>1065</v>
      </c>
      <c r="D88" s="76" t="s">
        <v>494</v>
      </c>
      <c r="E88" s="76"/>
      <c r="F88" s="76">
        <v>4</v>
      </c>
      <c r="G88" s="76">
        <v>12</v>
      </c>
      <c r="H88" s="76">
        <v>20</v>
      </c>
      <c r="I88" s="76">
        <v>16</v>
      </c>
      <c r="J88" s="76">
        <v>12</v>
      </c>
      <c r="K88" s="76">
        <v>16</v>
      </c>
      <c r="L88" s="76">
        <v>12</v>
      </c>
      <c r="M88" s="76">
        <v>24</v>
      </c>
      <c r="N88" s="76">
        <v>18</v>
      </c>
      <c r="O88" s="76">
        <v>8</v>
      </c>
      <c r="P88" s="76"/>
      <c r="Q88" s="76"/>
      <c r="R88" s="76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 t="str">
        <f t="shared" si="102"/>
        <v/>
      </c>
    </row>
    <row r="89" spans="1:40" x14ac:dyDescent="0.25">
      <c r="A89" s="76"/>
      <c r="B89" s="76"/>
      <c r="C89" s="76" t="s">
        <v>1066</v>
      </c>
      <c r="D89" s="76" t="s">
        <v>232</v>
      </c>
      <c r="E89" s="76"/>
      <c r="F89" s="76">
        <v>8</v>
      </c>
      <c r="G89" s="76">
        <v>8</v>
      </c>
      <c r="H89" s="76">
        <v>0</v>
      </c>
      <c r="I89" s="76">
        <v>0</v>
      </c>
      <c r="J89" s="76">
        <v>12</v>
      </c>
      <c r="K89" s="76">
        <v>0</v>
      </c>
      <c r="L89" s="76">
        <v>12</v>
      </c>
      <c r="M89" s="76">
        <v>0</v>
      </c>
      <c r="N89" s="76">
        <v>0</v>
      </c>
      <c r="O89" s="76">
        <v>12</v>
      </c>
      <c r="P89" s="76"/>
      <c r="Q89" s="76"/>
      <c r="R89" s="76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 t="str">
        <f t="shared" si="102"/>
        <v/>
      </c>
    </row>
    <row r="90" spans="1:40" x14ac:dyDescent="0.25">
      <c r="A90" s="76">
        <v>73</v>
      </c>
      <c r="B90" s="76" t="s">
        <v>1092</v>
      </c>
      <c r="C90" s="117" t="s">
        <v>1067</v>
      </c>
      <c r="D90" s="117"/>
      <c r="E90" s="117"/>
      <c r="F90" s="118">
        <f>(F78*F73+F69*F64)*2</f>
        <v>18</v>
      </c>
      <c r="G90" s="118">
        <f t="shared" ref="G90:O90" si="123">(G78*G73+G69*G64)*2</f>
        <v>24</v>
      </c>
      <c r="H90" s="118">
        <f t="shared" si="123"/>
        <v>30</v>
      </c>
      <c r="I90" s="118">
        <f t="shared" si="123"/>
        <v>30</v>
      </c>
      <c r="J90" s="118">
        <f t="shared" si="123"/>
        <v>26</v>
      </c>
      <c r="K90" s="118">
        <f t="shared" si="123"/>
        <v>30</v>
      </c>
      <c r="L90" s="118">
        <f t="shared" si="123"/>
        <v>30</v>
      </c>
      <c r="M90" s="118">
        <f t="shared" si="123"/>
        <v>36</v>
      </c>
      <c r="N90" s="118">
        <f t="shared" si="123"/>
        <v>36</v>
      </c>
      <c r="O90" s="118">
        <f t="shared" si="123"/>
        <v>36</v>
      </c>
      <c r="P90" s="76"/>
      <c r="Q90" s="76"/>
      <c r="R90" s="76"/>
      <c r="X90" s="59" t="str">
        <f t="shared" si="103"/>
        <v xml:space="preserve">INSERT INTO SC_Constantes(RefDimension,Nom,Valeur,DateModif) values (2,'Q_BOULONNAGE_FV',18,now());
</v>
      </c>
      <c r="Y90" s="59" t="str">
        <f t="shared" si="104"/>
        <v xml:space="preserve">INSERT INTO SC_Constantes(RefDimension,Nom,Valeur,DateModif) values (3,'Q_BOULONNAGE_FV',24,now());
</v>
      </c>
      <c r="Z90" s="59" t="str">
        <f t="shared" si="105"/>
        <v xml:space="preserve">INSERT INTO SC_Constantes(RefDimension,Nom,Valeur,DateModif) values (4,'Q_BOULONNAGE_FV',30,now());
</v>
      </c>
      <c r="AA90" s="59" t="str">
        <f t="shared" si="106"/>
        <v xml:space="preserve">INSERT INTO SC_Constantes(RefDimension,Nom,Valeur,DateModif) values (5,'Q_BOULONNAGE_FV',30,now());
</v>
      </c>
      <c r="AB90" s="59" t="str">
        <f t="shared" si="107"/>
        <v xml:space="preserve">INSERT INTO SC_Constantes(RefDimension,Nom,Valeur,DateModif) values (6,'Q_BOULONNAGE_FV',26,now());
</v>
      </c>
      <c r="AC90" s="59" t="str">
        <f t="shared" si="108"/>
        <v xml:space="preserve">INSERT INTO SC_Constantes(RefDimension,Nom,Valeur,DateModif) values (7,'Q_BOULONNAGE_FV',30,now());
</v>
      </c>
      <c r="AD90" s="59" t="str">
        <f t="shared" si="109"/>
        <v xml:space="preserve">INSERT INTO SC_Constantes(RefDimension,Nom,Valeur,DateModif) values (8,'Q_BOULONNAGE_FV',30,now());
</v>
      </c>
      <c r="AE90" s="59" t="str">
        <f t="shared" si="110"/>
        <v xml:space="preserve">INSERT INTO SC_Constantes(RefDimension,Nom,Valeur,DateModif) values (9,'Q_BOULONNAGE_FV',36,now());
</v>
      </c>
      <c r="AF90" s="59" t="str">
        <f t="shared" si="111"/>
        <v xml:space="preserve">INSERT INTO SC_Constantes(RefDimension,Nom,Valeur,DateModif) values (10,'Q_BOULONNAGE_FV',36,now());
</v>
      </c>
      <c r="AG90" s="59" t="str">
        <f t="shared" si="112"/>
        <v xml:space="preserve">INSERT INTO SC_Constantes(RefDimension,Nom,Valeur,DateModif) values (11,'Q_BOULONNAGE_FV',36,now());
</v>
      </c>
      <c r="AH90" s="59" t="str">
        <f t="shared" si="102"/>
        <v/>
      </c>
    </row>
    <row r="91" spans="1:40" s="57" customFormat="1" x14ac:dyDescent="0.25">
      <c r="A91" s="76"/>
      <c r="B91" s="76" t="s">
        <v>1093</v>
      </c>
      <c r="C91" s="117" t="s">
        <v>1067</v>
      </c>
      <c r="D91" s="117"/>
      <c r="E91" s="117"/>
      <c r="F91" s="118">
        <v>18</v>
      </c>
      <c r="G91" s="118">
        <v>24</v>
      </c>
      <c r="H91" s="118">
        <v>30</v>
      </c>
      <c r="I91" s="118">
        <v>30</v>
      </c>
      <c r="J91" s="118">
        <v>26</v>
      </c>
      <c r="K91" s="118">
        <v>30</v>
      </c>
      <c r="L91" s="118">
        <v>30</v>
      </c>
      <c r="M91" s="118">
        <v>36</v>
      </c>
      <c r="N91" s="118">
        <v>36</v>
      </c>
      <c r="O91" s="118">
        <v>36</v>
      </c>
      <c r="P91" s="76"/>
      <c r="Q91" s="76"/>
      <c r="R91" s="76"/>
      <c r="W91" s="59"/>
      <c r="X91" s="59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9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9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9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9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9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9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9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9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9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9"/>
      <c r="AI91" s="59"/>
      <c r="AJ91" s="59"/>
      <c r="AK91" s="59"/>
      <c r="AL91" s="59"/>
      <c r="AM91" s="59"/>
      <c r="AN91" s="59"/>
    </row>
    <row r="92" spans="1:40" s="57" customFormat="1" x14ac:dyDescent="0.25">
      <c r="A92" s="76"/>
      <c r="B92" s="76"/>
      <c r="C92" s="117"/>
      <c r="D92" s="117"/>
      <c r="E92" s="117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76"/>
      <c r="Q92" s="76"/>
      <c r="R92" s="76"/>
      <c r="W92" s="59"/>
      <c r="X92" s="59" t="str">
        <f t="shared" si="124"/>
        <v/>
      </c>
      <c r="Y92" s="59" t="str">
        <f t="shared" si="125"/>
        <v/>
      </c>
      <c r="Z92" s="59" t="str">
        <f t="shared" si="126"/>
        <v/>
      </c>
      <c r="AA92" s="59" t="str">
        <f t="shared" si="127"/>
        <v/>
      </c>
      <c r="AB92" s="59" t="str">
        <f t="shared" si="128"/>
        <v/>
      </c>
      <c r="AC92" s="59" t="str">
        <f t="shared" si="129"/>
        <v/>
      </c>
      <c r="AD92" s="59" t="str">
        <f t="shared" si="130"/>
        <v/>
      </c>
      <c r="AE92" s="59" t="str">
        <f t="shared" si="131"/>
        <v/>
      </c>
      <c r="AF92" s="59" t="str">
        <f t="shared" si="132"/>
        <v/>
      </c>
      <c r="AG92" s="59" t="str">
        <f t="shared" si="133"/>
        <v/>
      </c>
      <c r="AH92" s="59"/>
      <c r="AI92" s="59"/>
      <c r="AJ92" s="59"/>
      <c r="AK92" s="59"/>
      <c r="AL92" s="59"/>
      <c r="AM92" s="59"/>
      <c r="AN92" s="59"/>
    </row>
    <row r="93" spans="1:40" x14ac:dyDescent="0.25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 t="str">
        <f t="shared" si="102"/>
        <v/>
      </c>
    </row>
    <row r="94" spans="1:40" x14ac:dyDescent="0.25">
      <c r="A94" s="76"/>
      <c r="B94" s="76"/>
      <c r="C94" s="76" t="s">
        <v>1047</v>
      </c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 t="str">
        <f t="shared" si="102"/>
        <v/>
      </c>
    </row>
    <row r="95" spans="1:40" x14ac:dyDescent="0.25">
      <c r="A95" s="76"/>
      <c r="B95" s="76" t="s">
        <v>1068</v>
      </c>
      <c r="C95" s="76" t="s">
        <v>1045</v>
      </c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 t="str">
        <f t="shared" si="102"/>
        <v/>
      </c>
    </row>
    <row r="96" spans="1:40" x14ac:dyDescent="0.25">
      <c r="A96" s="76"/>
      <c r="B96" s="76"/>
      <c r="C96" s="76" t="s">
        <v>1069</v>
      </c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 t="str">
        <f t="shared" si="102"/>
        <v/>
      </c>
    </row>
    <row r="97" spans="1:40" x14ac:dyDescent="0.25">
      <c r="A97" s="76"/>
      <c r="B97" s="76"/>
      <c r="C97" s="76" t="s">
        <v>1053</v>
      </c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 t="str">
        <f t="shared" si="102"/>
        <v/>
      </c>
    </row>
    <row r="98" spans="1:40" x14ac:dyDescent="0.25">
      <c r="A98" s="76"/>
      <c r="B98" s="76" t="s">
        <v>1070</v>
      </c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 t="str">
        <f t="shared" si="102"/>
        <v/>
      </c>
    </row>
    <row r="99" spans="1:40" x14ac:dyDescent="0.25">
      <c r="A99" s="76"/>
      <c r="B99" s="76"/>
      <c r="C99" s="76" t="s">
        <v>671</v>
      </c>
      <c r="D99" s="76" t="s">
        <v>232</v>
      </c>
      <c r="E99" s="76"/>
      <c r="F99" s="76">
        <v>295</v>
      </c>
      <c r="G99" s="76">
        <v>394.99999999999994</v>
      </c>
      <c r="H99" s="76">
        <v>394.99999999999994</v>
      </c>
      <c r="I99" s="76">
        <v>394.99999999999994</v>
      </c>
      <c r="J99" s="76">
        <v>195</v>
      </c>
      <c r="K99" s="76">
        <v>394.99999999999994</v>
      </c>
      <c r="L99" s="76">
        <v>394.99999999999994</v>
      </c>
      <c r="M99" s="76">
        <v>394.99999999999994</v>
      </c>
      <c r="N99" s="76">
        <v>394.99999999999994</v>
      </c>
      <c r="O99" s="76">
        <v>596</v>
      </c>
      <c r="P99" s="76"/>
      <c r="Q99" s="76"/>
      <c r="R99" s="76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 t="str">
        <f t="shared" si="102"/>
        <v/>
      </c>
    </row>
    <row r="100" spans="1:40" x14ac:dyDescent="0.25">
      <c r="A100" s="76"/>
      <c r="B100" s="76"/>
      <c r="C100" s="76" t="s">
        <v>1045</v>
      </c>
      <c r="D100" s="76" t="s">
        <v>494</v>
      </c>
      <c r="E100" s="76"/>
      <c r="F100" s="76">
        <v>2</v>
      </c>
      <c r="G100" s="76">
        <v>2</v>
      </c>
      <c r="H100" s="76">
        <v>2</v>
      </c>
      <c r="I100" s="76">
        <v>2</v>
      </c>
      <c r="J100" s="76">
        <v>1</v>
      </c>
      <c r="K100" s="76">
        <v>2</v>
      </c>
      <c r="L100" s="76">
        <v>2</v>
      </c>
      <c r="M100" s="76">
        <v>2</v>
      </c>
      <c r="N100" s="76">
        <v>2</v>
      </c>
      <c r="O100" s="76">
        <v>3</v>
      </c>
      <c r="P100" s="76"/>
      <c r="Q100" s="76"/>
      <c r="R100" s="76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 t="str">
        <f t="shared" si="102"/>
        <v/>
      </c>
    </row>
    <row r="101" spans="1:40" x14ac:dyDescent="0.25">
      <c r="A101" s="76"/>
      <c r="B101" s="76"/>
      <c r="C101" s="76" t="s">
        <v>1046</v>
      </c>
      <c r="D101" s="76" t="s">
        <v>232</v>
      </c>
      <c r="E101" s="76"/>
      <c r="F101" s="76">
        <v>147.5</v>
      </c>
      <c r="G101" s="76">
        <v>197.49999999999997</v>
      </c>
      <c r="H101" s="76">
        <v>197.49999999999997</v>
      </c>
      <c r="I101" s="76">
        <v>197.49999999999997</v>
      </c>
      <c r="J101" s="76">
        <v>195</v>
      </c>
      <c r="K101" s="76">
        <v>197.49999999999997</v>
      </c>
      <c r="L101" s="76">
        <v>197.49999999999997</v>
      </c>
      <c r="M101" s="76">
        <v>197.49999999999997</v>
      </c>
      <c r="N101" s="76">
        <v>197.49999999999997</v>
      </c>
      <c r="O101" s="76">
        <v>198.66666666666666</v>
      </c>
      <c r="P101" s="76"/>
      <c r="Q101" s="76"/>
      <c r="R101" s="76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 t="str">
        <f t="shared" si="102"/>
        <v/>
      </c>
    </row>
    <row r="102" spans="1:40" x14ac:dyDescent="0.25">
      <c r="A102" s="76"/>
      <c r="B102" s="76"/>
      <c r="C102" s="76" t="s">
        <v>1071</v>
      </c>
      <c r="D102" s="76" t="s">
        <v>494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 t="str">
        <f t="shared" si="102"/>
        <v/>
      </c>
    </row>
    <row r="103" spans="1:40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 t="str">
        <f t="shared" si="102"/>
        <v/>
      </c>
    </row>
    <row r="104" spans="1:40" x14ac:dyDescent="0.25">
      <c r="A104" s="76"/>
      <c r="B104" s="76"/>
      <c r="C104" s="76" t="s">
        <v>1047</v>
      </c>
      <c r="D104" s="76" t="s">
        <v>232</v>
      </c>
      <c r="E104" s="76"/>
      <c r="F104" s="76">
        <v>196</v>
      </c>
      <c r="G104" s="76">
        <v>196</v>
      </c>
      <c r="H104" s="76">
        <v>246</v>
      </c>
      <c r="I104" s="76">
        <v>297</v>
      </c>
      <c r="J104" s="76">
        <v>600</v>
      </c>
      <c r="K104" s="76">
        <v>347</v>
      </c>
      <c r="L104" s="76">
        <v>398</v>
      </c>
      <c r="M104" s="76">
        <v>448</v>
      </c>
      <c r="N104" s="76">
        <v>499</v>
      </c>
      <c r="O104" s="76">
        <v>398</v>
      </c>
      <c r="P104" s="76"/>
      <c r="Q104" s="76"/>
      <c r="R104" s="76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 t="str">
        <f t="shared" si="102"/>
        <v/>
      </c>
    </row>
    <row r="105" spans="1:40" x14ac:dyDescent="0.25">
      <c r="A105" s="76"/>
      <c r="B105" s="76"/>
      <c r="C105" s="76" t="s">
        <v>1045</v>
      </c>
      <c r="D105" s="76" t="s">
        <v>494</v>
      </c>
      <c r="E105" s="76"/>
      <c r="F105" s="76">
        <v>1</v>
      </c>
      <c r="G105" s="76">
        <v>1</v>
      </c>
      <c r="H105" s="76">
        <v>1</v>
      </c>
      <c r="I105" s="76">
        <v>2</v>
      </c>
      <c r="J105" s="76">
        <v>3</v>
      </c>
      <c r="K105" s="76">
        <v>2</v>
      </c>
      <c r="L105" s="76">
        <v>2</v>
      </c>
      <c r="M105" s="76">
        <v>2</v>
      </c>
      <c r="N105" s="76">
        <v>2</v>
      </c>
      <c r="O105" s="76">
        <v>2</v>
      </c>
      <c r="P105" s="76"/>
      <c r="Q105" s="76"/>
      <c r="R105" s="76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 t="str">
        <f t="shared" si="102"/>
        <v/>
      </c>
    </row>
    <row r="106" spans="1:40" x14ac:dyDescent="0.25">
      <c r="A106" s="76"/>
      <c r="B106" s="76"/>
      <c r="C106" s="76" t="s">
        <v>1052</v>
      </c>
      <c r="D106" s="76" t="s">
        <v>232</v>
      </c>
      <c r="E106" s="76"/>
      <c r="F106" s="76">
        <v>196</v>
      </c>
      <c r="G106" s="76">
        <v>196</v>
      </c>
      <c r="H106" s="76">
        <v>246</v>
      </c>
      <c r="I106" s="76">
        <v>148.5</v>
      </c>
      <c r="J106" s="76">
        <v>200</v>
      </c>
      <c r="K106" s="76">
        <v>173.5</v>
      </c>
      <c r="L106" s="76">
        <v>199</v>
      </c>
      <c r="M106" s="76">
        <v>224</v>
      </c>
      <c r="N106" s="76">
        <v>249.5</v>
      </c>
      <c r="O106" s="76">
        <v>199</v>
      </c>
      <c r="P106" s="76"/>
      <c r="Q106" s="76"/>
      <c r="R106" s="76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 t="str">
        <f t="shared" si="102"/>
        <v/>
      </c>
    </row>
    <row r="107" spans="1:40" x14ac:dyDescent="0.25">
      <c r="A107" s="76"/>
      <c r="B107" s="76"/>
      <c r="C107" s="76" t="s">
        <v>1071</v>
      </c>
      <c r="D107" s="76" t="s">
        <v>494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X107" s="59" t="str">
        <f t="shared" si="103"/>
        <v/>
      </c>
      <c r="Y107" s="59" t="str">
        <f t="shared" si="104"/>
        <v/>
      </c>
      <c r="Z107" s="59" t="str">
        <f t="shared" si="105"/>
        <v/>
      </c>
      <c r="AA107" s="59" t="str">
        <f t="shared" si="106"/>
        <v/>
      </c>
      <c r="AB107" s="59" t="str">
        <f t="shared" si="107"/>
        <v/>
      </c>
      <c r="AC107" s="59" t="str">
        <f t="shared" si="108"/>
        <v/>
      </c>
      <c r="AD107" s="59" t="str">
        <f t="shared" si="109"/>
        <v/>
      </c>
      <c r="AE107" s="59" t="str">
        <f t="shared" si="110"/>
        <v/>
      </c>
      <c r="AF107" s="59" t="str">
        <f t="shared" si="111"/>
        <v/>
      </c>
      <c r="AG107" s="59" t="str">
        <f t="shared" si="112"/>
        <v/>
      </c>
      <c r="AH107" s="59" t="str">
        <f t="shared" si="102"/>
        <v/>
      </c>
    </row>
    <row r="108" spans="1:40" x14ac:dyDescent="0.25">
      <c r="A108" s="76">
        <v>74</v>
      </c>
      <c r="B108" s="76" t="s">
        <v>1094</v>
      </c>
      <c r="C108" s="76" t="s">
        <v>1064</v>
      </c>
      <c r="D108" s="76" t="s">
        <v>232</v>
      </c>
      <c r="E108" s="76"/>
      <c r="F108" s="76">
        <v>982</v>
      </c>
      <c r="G108" s="76">
        <v>1182</v>
      </c>
      <c r="H108" s="76">
        <v>1282</v>
      </c>
      <c r="I108" s="76">
        <v>1384</v>
      </c>
      <c r="J108" s="76">
        <v>1590</v>
      </c>
      <c r="K108" s="76">
        <v>1484</v>
      </c>
      <c r="L108" s="76">
        <v>1586</v>
      </c>
      <c r="M108" s="76">
        <v>1686</v>
      </c>
      <c r="N108" s="76">
        <v>1788</v>
      </c>
      <c r="O108" s="76">
        <v>1988</v>
      </c>
      <c r="P108" s="76"/>
      <c r="Q108" s="76"/>
      <c r="R108" s="76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</row>
    <row r="109" spans="1:40" s="57" customFormat="1" x14ac:dyDescent="0.25">
      <c r="A109" s="76"/>
      <c r="B109" s="76" t="s">
        <v>1095</v>
      </c>
      <c r="C109" s="76" t="s">
        <v>1064</v>
      </c>
      <c r="D109" s="76" t="s">
        <v>232</v>
      </c>
      <c r="E109" s="76"/>
      <c r="F109" s="76">
        <v>982</v>
      </c>
      <c r="G109" s="76">
        <v>1182</v>
      </c>
      <c r="H109" s="76">
        <v>1282</v>
      </c>
      <c r="I109" s="76">
        <v>1384</v>
      </c>
      <c r="J109" s="76">
        <v>1590</v>
      </c>
      <c r="K109" s="76">
        <v>1484</v>
      </c>
      <c r="L109" s="76">
        <v>1586</v>
      </c>
      <c r="M109" s="76">
        <v>1686</v>
      </c>
      <c r="N109" s="76">
        <v>1788</v>
      </c>
      <c r="O109" s="76">
        <v>1988</v>
      </c>
      <c r="P109" s="76"/>
      <c r="Q109" s="76"/>
      <c r="R109" s="76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 spans="1:40" s="57" customFormat="1" x14ac:dyDescent="0.25">
      <c r="A110" s="76"/>
      <c r="B110" s="76" t="s">
        <v>1094</v>
      </c>
      <c r="C110" s="76" t="s">
        <v>1064</v>
      </c>
      <c r="D110" s="76" t="s">
        <v>591</v>
      </c>
      <c r="E110" s="76"/>
      <c r="F110" s="76" t="str">
        <f>SUBSTITUTE(F108/100,",",".")</f>
        <v>9.82</v>
      </c>
      <c r="G110" s="76" t="str">
        <f t="shared" ref="G110:O111" si="134">SUBSTITUTE(G108/100,",",".")</f>
        <v>11.82</v>
      </c>
      <c r="H110" s="76" t="str">
        <f t="shared" si="134"/>
        <v>12.82</v>
      </c>
      <c r="I110" s="76" t="str">
        <f t="shared" si="134"/>
        <v>13.84</v>
      </c>
      <c r="J110" s="76" t="str">
        <f t="shared" si="134"/>
        <v>15.9</v>
      </c>
      <c r="K110" s="76" t="str">
        <f t="shared" si="134"/>
        <v>14.84</v>
      </c>
      <c r="L110" s="76" t="str">
        <f t="shared" si="134"/>
        <v>15.86</v>
      </c>
      <c r="M110" s="76" t="str">
        <f t="shared" si="134"/>
        <v>16.86</v>
      </c>
      <c r="N110" s="76" t="str">
        <f t="shared" si="134"/>
        <v>17.88</v>
      </c>
      <c r="O110" s="76" t="str">
        <f t="shared" si="134"/>
        <v>19.88</v>
      </c>
      <c r="P110" s="76"/>
      <c r="Q110" s="76"/>
      <c r="R110" s="76"/>
      <c r="W110" s="59"/>
      <c r="X110" s="59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9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9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9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9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9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9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9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9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9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9"/>
      <c r="AI110" s="59"/>
      <c r="AJ110" s="59"/>
      <c r="AK110" s="59"/>
      <c r="AL110" s="59"/>
      <c r="AM110" s="59"/>
      <c r="AN110" s="59"/>
    </row>
    <row r="111" spans="1:40" s="57" customFormat="1" x14ac:dyDescent="0.25">
      <c r="A111" s="76"/>
      <c r="B111" s="76" t="s">
        <v>1095</v>
      </c>
      <c r="C111" s="76" t="s">
        <v>1064</v>
      </c>
      <c r="D111" s="76" t="s">
        <v>591</v>
      </c>
      <c r="E111" s="76"/>
      <c r="F111" s="76" t="str">
        <f>SUBSTITUTE(F109/100,",",".")</f>
        <v>9.82</v>
      </c>
      <c r="G111" s="76" t="str">
        <f t="shared" si="134"/>
        <v>11.82</v>
      </c>
      <c r="H111" s="76" t="str">
        <f t="shared" si="134"/>
        <v>12.82</v>
      </c>
      <c r="I111" s="76" t="str">
        <f t="shared" si="134"/>
        <v>13.84</v>
      </c>
      <c r="J111" s="76" t="str">
        <f t="shared" si="134"/>
        <v>15.9</v>
      </c>
      <c r="K111" s="76" t="str">
        <f t="shared" si="134"/>
        <v>14.84</v>
      </c>
      <c r="L111" s="76" t="str">
        <f t="shared" si="134"/>
        <v>15.86</v>
      </c>
      <c r="M111" s="76" t="str">
        <f t="shared" si="134"/>
        <v>16.86</v>
      </c>
      <c r="N111" s="76" t="str">
        <f t="shared" si="134"/>
        <v>17.88</v>
      </c>
      <c r="O111" s="76" t="str">
        <f t="shared" si="134"/>
        <v>19.88</v>
      </c>
      <c r="P111" s="76"/>
      <c r="Q111" s="76"/>
      <c r="R111" s="76"/>
      <c r="W111" s="59"/>
      <c r="X111" s="59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9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9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9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9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9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9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9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9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9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9"/>
      <c r="AI111" s="59"/>
      <c r="AJ111" s="59"/>
      <c r="AK111" s="59"/>
      <c r="AL111" s="59"/>
      <c r="AM111" s="59"/>
      <c r="AN111" s="59"/>
    </row>
    <row r="112" spans="1:40" x14ac:dyDescent="0.25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X112" s="59" t="str">
        <f t="shared" si="103"/>
        <v/>
      </c>
      <c r="Y112" s="59" t="str">
        <f t="shared" si="104"/>
        <v/>
      </c>
      <c r="Z112" s="59" t="str">
        <f t="shared" si="105"/>
        <v/>
      </c>
      <c r="AA112" s="59" t="str">
        <f t="shared" si="106"/>
        <v/>
      </c>
      <c r="AB112" s="59" t="str">
        <f t="shared" si="107"/>
        <v/>
      </c>
      <c r="AC112" s="59" t="str">
        <f t="shared" si="108"/>
        <v/>
      </c>
      <c r="AD112" s="59" t="str">
        <f t="shared" si="109"/>
        <v/>
      </c>
      <c r="AE112" s="59" t="str">
        <f t="shared" si="110"/>
        <v/>
      </c>
      <c r="AF112" s="59" t="str">
        <f t="shared" si="111"/>
        <v/>
      </c>
      <c r="AG112" s="59" t="str">
        <f t="shared" si="112"/>
        <v/>
      </c>
      <c r="AH112" s="59" t="str">
        <f t="shared" si="102"/>
        <v/>
      </c>
    </row>
    <row r="113" spans="1:34" x14ac:dyDescent="0.25">
      <c r="A113" s="76"/>
      <c r="B113" s="76"/>
      <c r="C113" s="76" t="s">
        <v>1061</v>
      </c>
      <c r="D113" s="76" t="s">
        <v>494</v>
      </c>
      <c r="E113" s="76"/>
      <c r="F113" s="76">
        <v>12</v>
      </c>
      <c r="G113" s="76">
        <v>12</v>
      </c>
      <c r="H113" s="76">
        <v>12</v>
      </c>
      <c r="I113" s="76">
        <v>12</v>
      </c>
      <c r="J113" s="76">
        <v>12</v>
      </c>
      <c r="K113" s="76">
        <v>12</v>
      </c>
      <c r="L113" s="76">
        <v>12</v>
      </c>
      <c r="M113" s="76">
        <v>12</v>
      </c>
      <c r="N113" s="76">
        <v>12</v>
      </c>
      <c r="O113" s="76">
        <v>12</v>
      </c>
      <c r="P113" s="76"/>
      <c r="Q113" s="76"/>
      <c r="R113" s="76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 t="str">
        <f t="shared" si="102"/>
        <v/>
      </c>
    </row>
    <row r="114" spans="1:34" x14ac:dyDescent="0.25">
      <c r="A114" s="76"/>
      <c r="B114" s="76"/>
      <c r="C114" s="76" t="s">
        <v>1072</v>
      </c>
      <c r="D114" s="76" t="s">
        <v>494</v>
      </c>
      <c r="E114" s="76"/>
      <c r="F114" s="76">
        <v>16</v>
      </c>
      <c r="G114" s="76">
        <v>16</v>
      </c>
      <c r="H114" s="76">
        <v>32</v>
      </c>
      <c r="I114" s="76">
        <v>32</v>
      </c>
      <c r="J114" s="76">
        <v>32</v>
      </c>
      <c r="K114" s="76">
        <v>32</v>
      </c>
      <c r="L114" s="76">
        <v>32</v>
      </c>
      <c r="M114" s="76">
        <v>32</v>
      </c>
      <c r="N114" s="76">
        <v>48</v>
      </c>
      <c r="O114" s="76">
        <v>48</v>
      </c>
      <c r="P114" s="76"/>
      <c r="Q114" s="76"/>
      <c r="R114" s="76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 t="str">
        <f t="shared" si="102"/>
        <v/>
      </c>
    </row>
    <row r="115" spans="1:34" x14ac:dyDescent="0.25">
      <c r="A115" s="76">
        <v>75</v>
      </c>
      <c r="B115" s="76" t="s">
        <v>1096</v>
      </c>
      <c r="C115" s="76" t="s">
        <v>1073</v>
      </c>
      <c r="D115" s="76" t="s">
        <v>494</v>
      </c>
      <c r="E115" s="76"/>
      <c r="F115" s="76">
        <v>28</v>
      </c>
      <c r="G115" s="76">
        <v>28</v>
      </c>
      <c r="H115" s="76">
        <v>44</v>
      </c>
      <c r="I115" s="76">
        <v>44</v>
      </c>
      <c r="J115" s="76">
        <v>44</v>
      </c>
      <c r="K115" s="76">
        <v>44</v>
      </c>
      <c r="L115" s="76">
        <v>44</v>
      </c>
      <c r="M115" s="76">
        <v>44</v>
      </c>
      <c r="N115" s="76">
        <v>60</v>
      </c>
      <c r="O115" s="76">
        <v>60</v>
      </c>
      <c r="P115" s="76"/>
      <c r="Q115" s="76"/>
      <c r="R115" s="76"/>
      <c r="X115" s="59" t="str">
        <f t="shared" si="103"/>
        <v xml:space="preserve">INSERT INTO SC_Constantes(RefDimension,Nom,Valeur,DateModif) values (2,'Q_PENTURE_FV',28,now());
</v>
      </c>
      <c r="Y115" s="59" t="str">
        <f t="shared" si="104"/>
        <v xml:space="preserve">INSERT INTO SC_Constantes(RefDimension,Nom,Valeur,DateModif) values (3,'Q_PENTURE_FV',28,now());
</v>
      </c>
      <c r="Z115" s="59" t="str">
        <f t="shared" si="105"/>
        <v xml:space="preserve">INSERT INTO SC_Constantes(RefDimension,Nom,Valeur,DateModif) values (4,'Q_PENTURE_FV',44,now());
</v>
      </c>
      <c r="AA115" s="59" t="str">
        <f t="shared" si="106"/>
        <v xml:space="preserve">INSERT INTO SC_Constantes(RefDimension,Nom,Valeur,DateModif) values (5,'Q_PENTURE_FV',44,now());
</v>
      </c>
      <c r="AB115" s="59" t="str">
        <f t="shared" si="107"/>
        <v xml:space="preserve">INSERT INTO SC_Constantes(RefDimension,Nom,Valeur,DateModif) values (6,'Q_PENTURE_FV',44,now());
</v>
      </c>
      <c r="AC115" s="59" t="str">
        <f t="shared" si="108"/>
        <v xml:space="preserve">INSERT INTO SC_Constantes(RefDimension,Nom,Valeur,DateModif) values (7,'Q_PENTURE_FV',44,now());
</v>
      </c>
      <c r="AD115" s="59" t="str">
        <f t="shared" si="109"/>
        <v xml:space="preserve">INSERT INTO SC_Constantes(RefDimension,Nom,Valeur,DateModif) values (8,'Q_PENTURE_FV',44,now());
</v>
      </c>
      <c r="AE115" s="59" t="str">
        <f t="shared" si="110"/>
        <v xml:space="preserve">INSERT INTO SC_Constantes(RefDimension,Nom,Valeur,DateModif) values (9,'Q_PENTURE_FV',44,now());
</v>
      </c>
      <c r="AF115" s="59" t="str">
        <f t="shared" si="111"/>
        <v xml:space="preserve">INSERT INTO SC_Constantes(RefDimension,Nom,Valeur,DateModif) values (10,'Q_PENTURE_FV',60,now());
</v>
      </c>
      <c r="AG115" s="59" t="str">
        <f t="shared" si="112"/>
        <v xml:space="preserve">INSERT INTO SC_Constantes(RefDimension,Nom,Valeur,DateModif) values (11,'Q_PENTURE_FV',60,now());
</v>
      </c>
      <c r="AH115" s="59" t="str">
        <f t="shared" si="102"/>
        <v/>
      </c>
    </row>
    <row r="116" spans="1:34" x14ac:dyDescent="0.25">
      <c r="A116" s="76"/>
      <c r="B116" s="76" t="s">
        <v>1097</v>
      </c>
      <c r="C116" s="76" t="s">
        <v>1073</v>
      </c>
      <c r="D116" s="76" t="s">
        <v>494</v>
      </c>
      <c r="E116" s="76"/>
      <c r="F116" s="76">
        <v>28</v>
      </c>
      <c r="G116" s="76">
        <v>28</v>
      </c>
      <c r="H116" s="76">
        <v>44</v>
      </c>
      <c r="I116" s="76">
        <v>44</v>
      </c>
      <c r="J116" s="76">
        <v>44</v>
      </c>
      <c r="K116" s="76">
        <v>44</v>
      </c>
      <c r="L116" s="76">
        <v>44</v>
      </c>
      <c r="M116" s="76">
        <v>44</v>
      </c>
      <c r="N116" s="76">
        <v>60</v>
      </c>
      <c r="O116" s="76">
        <v>60</v>
      </c>
      <c r="P116" s="76"/>
      <c r="Q116" s="76"/>
      <c r="R116" s="76"/>
      <c r="X116" s="59" t="str">
        <f t="shared" ref="X116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9" t="str">
        <f t="shared" ref="Y116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9" t="str">
        <f t="shared" ref="Z116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9" t="str">
        <f t="shared" ref="AA116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9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9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9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9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9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9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25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X117" s="270" t="str">
        <f t="shared" ref="X117:X119" si="165">IF(F117="","",SUBSTITUTE(SUBSTITUTE(SUBSTITUTE($W$1,"#DIM#",F$1),"#NOM#",$B117),"#Q#",SUBSTITUTE(F117,",",".")))</f>
        <v/>
      </c>
      <c r="Y117" s="270" t="str">
        <f t="shared" ref="Y117:Y119" si="166">IF(G117="","",SUBSTITUTE(SUBSTITUTE(SUBSTITUTE($W$1,"#DIM#",G$1),"#NOM#",$B117),"#Q#",SUBSTITUTE(G117,",",".")))</f>
        <v/>
      </c>
      <c r="Z117" s="270" t="str">
        <f t="shared" ref="Z117:Z119" si="167">IF(H117="","",SUBSTITUTE(SUBSTITUTE(SUBSTITUTE($W$1,"#DIM#",H$1),"#NOM#",$B117),"#Q#",SUBSTITUTE(H117,",",".")))</f>
        <v/>
      </c>
      <c r="AA117" s="270" t="str">
        <f t="shared" ref="AA117:AA119" si="168">IF(I117="","",SUBSTITUTE(SUBSTITUTE(SUBSTITUTE($W$1,"#DIM#",I$1),"#NOM#",$B117),"#Q#",SUBSTITUTE(I117,",",".")))</f>
        <v/>
      </c>
      <c r="AB117" s="59" t="str">
        <f t="shared" si="159"/>
        <v/>
      </c>
      <c r="AC117" s="59" t="str">
        <f t="shared" si="160"/>
        <v/>
      </c>
      <c r="AD117" s="59" t="str">
        <f t="shared" si="161"/>
        <v/>
      </c>
      <c r="AE117" s="59" t="str">
        <f t="shared" si="162"/>
        <v/>
      </c>
      <c r="AF117" s="59" t="str">
        <f t="shared" si="163"/>
        <v/>
      </c>
      <c r="AG117" s="59" t="str">
        <f t="shared" si="164"/>
        <v/>
      </c>
    </row>
    <row r="118" spans="1:34" x14ac:dyDescent="0.25">
      <c r="A118" s="269"/>
      <c r="B118" s="269" t="s">
        <v>2165</v>
      </c>
      <c r="C118" s="269"/>
      <c r="D118" s="269"/>
      <c r="E118" s="269"/>
      <c r="F118" s="269"/>
      <c r="G118" s="269"/>
      <c r="H118" s="269">
        <v>9</v>
      </c>
      <c r="I118" s="269">
        <v>10</v>
      </c>
      <c r="J118" s="76"/>
      <c r="K118" s="76"/>
      <c r="L118" s="76"/>
      <c r="M118" s="76"/>
      <c r="N118" s="76"/>
      <c r="O118" s="76"/>
      <c r="P118" s="76"/>
      <c r="Q118" s="76"/>
      <c r="R118" s="76"/>
      <c r="X118" s="270" t="str">
        <f t="shared" si="165"/>
        <v/>
      </c>
      <c r="Y118" s="270" t="str">
        <f t="shared" si="166"/>
        <v/>
      </c>
      <c r="Z118" s="270" t="str">
        <f t="shared" si="167"/>
        <v xml:space="preserve">INSERT INTO SC_Constantes(RefDimension,Nom,Valeur,DateModif) values (4,'PERIMETRE_FV_CAREX',9,now());
</v>
      </c>
      <c r="AA118" s="270" t="str">
        <f t="shared" si="168"/>
        <v xml:space="preserve">INSERT INTO SC_Constantes(RefDimension,Nom,Valeur,DateModif) values (5,'PERIMETRE_FV_CAREX',10,now());
</v>
      </c>
    </row>
    <row r="119" spans="1:34" x14ac:dyDescent="0.25">
      <c r="A119" s="269"/>
      <c r="B119" s="269" t="s">
        <v>2166</v>
      </c>
      <c r="C119" s="269"/>
      <c r="D119" s="269"/>
      <c r="E119" s="269"/>
      <c r="F119" s="269"/>
      <c r="G119" s="269"/>
      <c r="H119" s="269">
        <v>5</v>
      </c>
      <c r="I119" s="269">
        <v>6</v>
      </c>
      <c r="J119" s="76"/>
      <c r="K119" s="76"/>
      <c r="L119" s="76"/>
      <c r="M119" s="76"/>
      <c r="N119" s="76"/>
      <c r="O119" s="76"/>
      <c r="P119" s="76"/>
      <c r="Q119" s="76"/>
      <c r="R119" s="76"/>
      <c r="X119" s="270" t="str">
        <f t="shared" si="165"/>
        <v/>
      </c>
      <c r="Y119" s="270" t="str">
        <f t="shared" si="166"/>
        <v/>
      </c>
      <c r="Z119" s="270" t="str">
        <f t="shared" si="167"/>
        <v xml:space="preserve">INSERT INTO SC_Constantes(RefDimension,Nom,Valeur,DateModif) values (4,'SURFACE_FV_CAREX',5,now());
</v>
      </c>
      <c r="AA119" s="270" t="str">
        <f t="shared" si="168"/>
        <v xml:space="preserve">INSERT INTO SC_Constantes(RefDimension,Nom,Valeur,DateModif) values (5,'SURFACE_FV_CAREX',6,now());
</v>
      </c>
    </row>
    <row r="120" spans="1:34" x14ac:dyDescent="0.25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</row>
    <row r="121" spans="1:34" x14ac:dyDescent="0.25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</row>
    <row r="122" spans="1:34" x14ac:dyDescent="0.25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</row>
    <row r="123" spans="1:34" x14ac:dyDescent="0.25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</row>
    <row r="124" spans="1:34" x14ac:dyDescent="0.25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</row>
    <row r="125" spans="1:34" x14ac:dyDescent="0.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</row>
    <row r="126" spans="1:34" x14ac:dyDescent="0.25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</row>
    <row r="127" spans="1:34" x14ac:dyDescent="0.25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</row>
    <row r="128" spans="1:34" x14ac:dyDescent="0.25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</row>
    <row r="129" spans="1:18" x14ac:dyDescent="0.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</row>
    <row r="130" spans="1:18" x14ac:dyDescent="0.25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</row>
    <row r="131" spans="1:18" x14ac:dyDescent="0.25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</row>
    <row r="132" spans="1:18" x14ac:dyDescent="0.25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</row>
    <row r="133" spans="1:18" x14ac:dyDescent="0.25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</row>
    <row r="134" spans="1:18" x14ac:dyDescent="0.25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</row>
    <row r="135" spans="1:18" x14ac:dyDescent="0.2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</row>
    <row r="136" spans="1:18" x14ac:dyDescent="0.25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</row>
    <row r="137" spans="1:18" x14ac:dyDescent="0.25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</row>
    <row r="138" spans="1:18" x14ac:dyDescent="0.25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</row>
    <row r="139" spans="1:18" x14ac:dyDescent="0.25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</row>
    <row r="140" spans="1:18" x14ac:dyDescent="0.25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</row>
    <row r="141" spans="1:18" x14ac:dyDescent="0.25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</row>
    <row r="142" spans="1:18" x14ac:dyDescent="0.25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</row>
    <row r="143" spans="1:18" x14ac:dyDescent="0.25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</row>
    <row r="144" spans="1:18" x14ac:dyDescent="0.25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</row>
    <row r="145" spans="1:18" x14ac:dyDescent="0.2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</row>
    <row r="146" spans="1:18" x14ac:dyDescent="0.25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</row>
    <row r="147" spans="1:18" x14ac:dyDescent="0.25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</row>
    <row r="148" spans="1:18" x14ac:dyDescent="0.25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</row>
    <row r="149" spans="1:18" x14ac:dyDescent="0.25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</row>
    <row r="150" spans="1:18" x14ac:dyDescent="0.25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</row>
    <row r="151" spans="1:18" x14ac:dyDescent="0.25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</row>
    <row r="152" spans="1:18" x14ac:dyDescent="0.25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</row>
    <row r="153" spans="1:18" x14ac:dyDescent="0.25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</row>
    <row r="154" spans="1:18" x14ac:dyDescent="0.25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</row>
    <row r="155" spans="1:18" x14ac:dyDescent="0.2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>
    <tabColor theme="0"/>
  </sheetPr>
  <dimension ref="A1:L39"/>
  <sheetViews>
    <sheetView topLeftCell="A28" workbookViewId="0">
      <selection activeCell="C45" sqref="C45"/>
    </sheetView>
  </sheetViews>
  <sheetFormatPr baseColWidth="10" defaultRowHeight="15" x14ac:dyDescent="0.25"/>
  <cols>
    <col min="1" max="1" width="11.42578125" style="75"/>
    <col min="2" max="2" width="34.7109375" customWidth="1"/>
    <col min="3" max="3" width="20.140625" customWidth="1"/>
    <col min="5" max="5" width="11.42578125" style="75"/>
    <col min="11" max="11" width="11.42578125" style="75"/>
  </cols>
  <sheetData>
    <row r="1" spans="1:12" x14ac:dyDescent="0.25">
      <c r="H1" t="s">
        <v>1085</v>
      </c>
      <c r="L1" t="s">
        <v>1672</v>
      </c>
    </row>
    <row r="2" spans="1:12" s="76" customFormat="1" x14ac:dyDescent="0.25">
      <c r="A2" s="75">
        <v>2</v>
      </c>
      <c r="B2" s="76" t="s">
        <v>188</v>
      </c>
      <c r="C2" s="76" t="s">
        <v>204</v>
      </c>
      <c r="D2" s="76" t="s">
        <v>105</v>
      </c>
      <c r="E2" s="75">
        <v>0.05</v>
      </c>
      <c r="F2" s="76" t="s">
        <v>205</v>
      </c>
      <c r="H2" s="76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5">
        <f>A2</f>
        <v>2</v>
      </c>
      <c r="L2" s="76" t="str">
        <f>SUBSTITUTE(SUBSTITUTE($L$1,"#TEMPS#",SUBSTITUTE(E2,",",".")),"#LIGNE#",A2)</f>
        <v>Update SC_Prestation set temps = 0.05, DateModif = now() where ligne = 2 and typeresta='MP' ;</v>
      </c>
    </row>
    <row r="3" spans="1:12" s="283" customFormat="1" x14ac:dyDescent="0.25">
      <c r="A3" s="280">
        <v>3</v>
      </c>
      <c r="B3" s="283" t="s">
        <v>206</v>
      </c>
      <c r="C3" s="283" t="s">
        <v>204</v>
      </c>
      <c r="D3" s="283" t="s">
        <v>160</v>
      </c>
      <c r="E3" s="280">
        <v>0.3</v>
      </c>
      <c r="H3" s="28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280">
        <f t="shared" ref="K3:K32" si="1">A3</f>
        <v>3</v>
      </c>
      <c r="L3" s="28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283" customFormat="1" x14ac:dyDescent="0.25">
      <c r="A4" s="280">
        <v>4</v>
      </c>
      <c r="B4" s="283" t="s">
        <v>144</v>
      </c>
      <c r="C4" s="283" t="s">
        <v>207</v>
      </c>
      <c r="D4" s="283" t="s">
        <v>42</v>
      </c>
      <c r="E4" s="280">
        <v>0.08</v>
      </c>
      <c r="G4" s="283" t="s">
        <v>208</v>
      </c>
      <c r="H4" s="283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280">
        <f t="shared" si="1"/>
        <v>4</v>
      </c>
      <c r="L4" s="283" t="str">
        <f t="shared" si="2"/>
        <v>Update SC_Prestation set temps = 0.08, DateModif = now() where ligne = 4 and typeresta='MP' ;</v>
      </c>
    </row>
    <row r="5" spans="1:12" s="283" customFormat="1" x14ac:dyDescent="0.25">
      <c r="A5" s="280">
        <v>5</v>
      </c>
      <c r="B5" s="283" t="s">
        <v>209</v>
      </c>
      <c r="C5" s="283" t="s">
        <v>207</v>
      </c>
      <c r="D5" s="283" t="s">
        <v>42</v>
      </c>
      <c r="E5" s="280">
        <v>0.2</v>
      </c>
      <c r="F5" s="283" t="s">
        <v>210</v>
      </c>
      <c r="H5" s="283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280">
        <f t="shared" si="1"/>
        <v>5</v>
      </c>
      <c r="L5" s="283" t="str">
        <f t="shared" si="2"/>
        <v>Update SC_Prestation set temps = 0.2, DateModif = now() where ligne = 5 and typeresta='MP' ;</v>
      </c>
    </row>
    <row r="6" spans="1:12" s="283" customFormat="1" x14ac:dyDescent="0.25">
      <c r="A6" s="280">
        <v>6</v>
      </c>
      <c r="B6" s="283" t="s">
        <v>211</v>
      </c>
      <c r="C6" s="283" t="s">
        <v>212</v>
      </c>
      <c r="D6" s="283" t="s">
        <v>20</v>
      </c>
      <c r="E6" s="280">
        <v>0.25</v>
      </c>
      <c r="G6" s="283" t="s">
        <v>213</v>
      </c>
      <c r="H6" s="283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280">
        <f t="shared" si="1"/>
        <v>6</v>
      </c>
      <c r="L6" s="283" t="str">
        <f t="shared" si="2"/>
        <v>Update SC_Prestation set temps = 0.25, DateModif = now() where ligne = 6 and typeresta='MP' ;</v>
      </c>
    </row>
    <row r="7" spans="1:12" s="283" customFormat="1" x14ac:dyDescent="0.25">
      <c r="A7" s="280">
        <v>7</v>
      </c>
      <c r="B7" s="283" t="s">
        <v>173</v>
      </c>
      <c r="C7" s="283" t="s">
        <v>212</v>
      </c>
      <c r="D7" s="283" t="s">
        <v>20</v>
      </c>
      <c r="E7" s="280">
        <v>0.25</v>
      </c>
      <c r="G7" s="283" t="s">
        <v>213</v>
      </c>
      <c r="H7" s="283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280">
        <f t="shared" si="1"/>
        <v>7</v>
      </c>
      <c r="L7" s="283" t="str">
        <f t="shared" si="2"/>
        <v>Update SC_Prestation set temps = 0.25, DateModif = now() where ligne = 7 and typeresta='MP' ;</v>
      </c>
    </row>
    <row r="8" spans="1:12" s="283" customFormat="1" x14ac:dyDescent="0.25">
      <c r="A8" s="280">
        <v>8</v>
      </c>
      <c r="B8" s="283" t="s">
        <v>214</v>
      </c>
      <c r="C8" s="283" t="s">
        <v>212</v>
      </c>
      <c r="D8" s="283" t="s">
        <v>8</v>
      </c>
      <c r="E8" s="280">
        <v>0.25</v>
      </c>
      <c r="H8" s="283" t="str">
        <f t="shared" si="0"/>
        <v>Insert into SC_Prestation (ligne,typePresta,designation,categorie,poste,unite,temps,detail, DateModif) values (8,'MP','Pose du poste','MP_MANUTENTION','','pc',0.25,'', now());</v>
      </c>
      <c r="K8" s="280">
        <f t="shared" si="1"/>
        <v>8</v>
      </c>
      <c r="L8" s="283" t="str">
        <f t="shared" si="2"/>
        <v>Update SC_Prestation set temps = 0.25, DateModif = now() where ligne = 8 and typeresta='MP' ;</v>
      </c>
    </row>
    <row r="9" spans="1:12" s="283" customFormat="1" x14ac:dyDescent="0.25">
      <c r="A9" s="280">
        <v>9</v>
      </c>
      <c r="B9" s="283" t="s">
        <v>215</v>
      </c>
      <c r="C9" s="283" t="s">
        <v>212</v>
      </c>
      <c r="D9" s="283" t="s">
        <v>42</v>
      </c>
      <c r="E9" s="280">
        <v>0.08</v>
      </c>
      <c r="H9" s="283" t="str">
        <f t="shared" si="0"/>
        <v>Insert into SC_Prestation (ligne,typePresta,designation,categorie,poste,unite,temps,detail, DateModif) values (9,'MP','Plaques béton (25-50)','MP_MANUTENTION','','ml',0.08,'', now());</v>
      </c>
      <c r="K9" s="280">
        <f t="shared" si="1"/>
        <v>9</v>
      </c>
      <c r="L9" s="283" t="str">
        <f t="shared" si="2"/>
        <v>Update SC_Prestation set temps = 0.08, DateModif = now() where ligne = 9 and typeresta='MP' ;</v>
      </c>
    </row>
    <row r="10" spans="1:12" s="283" customFormat="1" x14ac:dyDescent="0.25">
      <c r="A10" s="280">
        <v>10</v>
      </c>
      <c r="B10" s="283" t="s">
        <v>216</v>
      </c>
      <c r="C10" s="283" t="s">
        <v>217</v>
      </c>
      <c r="D10" s="283" t="s">
        <v>8</v>
      </c>
      <c r="E10" s="280">
        <v>0.25</v>
      </c>
      <c r="H10" s="283" t="str">
        <f t="shared" si="0"/>
        <v>Insert into SC_Prestation (ligne,typePresta,designation,categorie,poste,unite,temps,detail, DateModif) values (10,'MP','Mise en place BACS','MP_MISE_EN_PLACE','','pc',0.25,'', now());</v>
      </c>
      <c r="K10" s="280">
        <f t="shared" si="1"/>
        <v>10</v>
      </c>
      <c r="L10" s="283" t="str">
        <f t="shared" si="2"/>
        <v>Update SC_Prestation set temps = 0.25, DateModif = now() where ligne = 10 and typeresta='MP' ;</v>
      </c>
    </row>
    <row r="11" spans="1:12" s="283" customFormat="1" x14ac:dyDescent="0.25">
      <c r="A11" s="280">
        <v>11</v>
      </c>
      <c r="B11" s="283" t="s">
        <v>146</v>
      </c>
      <c r="C11" s="283" t="s">
        <v>217</v>
      </c>
      <c r="D11" s="283" t="s">
        <v>42</v>
      </c>
      <c r="E11" s="280">
        <v>0.08</v>
      </c>
      <c r="G11" s="283" t="s">
        <v>218</v>
      </c>
      <c r="H11" s="283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280">
        <f t="shared" si="1"/>
        <v>11</v>
      </c>
      <c r="L11" s="283" t="str">
        <f t="shared" si="2"/>
        <v>Update SC_Prestation set temps = 0.08, DateModif = now() where ligne = 11 and typeresta='MP' ;</v>
      </c>
    </row>
    <row r="12" spans="1:12" s="283" customFormat="1" x14ac:dyDescent="0.25">
      <c r="A12" s="280">
        <v>12</v>
      </c>
      <c r="B12" s="283" t="s">
        <v>190</v>
      </c>
      <c r="C12" s="283" t="s">
        <v>219</v>
      </c>
      <c r="D12" s="283" t="s">
        <v>105</v>
      </c>
      <c r="E12" s="280">
        <v>0.05</v>
      </c>
      <c r="H12" s="283" t="str">
        <f t="shared" si="0"/>
        <v>Insert into SC_Prestation (ligne,typePresta,designation,categorie,poste,unite,temps,detail, DateModif) values (12,'MP','Mise à plat emplacement','MP_TERRASSEMENT','','m²',0.05,'', now());</v>
      </c>
      <c r="K12" s="280">
        <f t="shared" si="1"/>
        <v>12</v>
      </c>
      <c r="L12" s="283" t="str">
        <f t="shared" si="2"/>
        <v>Update SC_Prestation set temps = 0.05, DateModif = now() where ligne = 12 and typeresta='MP' ;</v>
      </c>
    </row>
    <row r="13" spans="1:12" s="283" customFormat="1" x14ac:dyDescent="0.25">
      <c r="A13" s="280">
        <v>13</v>
      </c>
      <c r="B13" s="283" t="s">
        <v>159</v>
      </c>
      <c r="C13" s="283" t="s">
        <v>219</v>
      </c>
      <c r="D13" s="283" t="s">
        <v>160</v>
      </c>
      <c r="E13" s="280">
        <v>0.25</v>
      </c>
      <c r="F13" s="283" t="s">
        <v>220</v>
      </c>
      <c r="H13" s="28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280">
        <f t="shared" si="1"/>
        <v>13</v>
      </c>
      <c r="L13" s="283" t="str">
        <f t="shared" si="2"/>
        <v>Update SC_Prestation set temps = 0.25, DateModif = now() where ligne = 13 and typeresta='MP' ;</v>
      </c>
    </row>
    <row r="14" spans="1:12" s="283" customFormat="1" x14ac:dyDescent="0.25">
      <c r="A14" s="280">
        <v>14</v>
      </c>
      <c r="B14" s="283" t="s">
        <v>1034</v>
      </c>
      <c r="C14" s="283" t="s">
        <v>219</v>
      </c>
      <c r="D14" s="283" t="s">
        <v>8</v>
      </c>
      <c r="E14" s="280">
        <v>0.5</v>
      </c>
      <c r="H14" s="283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280">
        <f t="shared" si="1"/>
        <v>14</v>
      </c>
      <c r="L14" s="283" t="str">
        <f t="shared" si="2"/>
        <v>Update SC_Prestation set temps = 0.5, DateModif = now() where ligne = 14 and typeresta='MP' ;</v>
      </c>
    </row>
    <row r="15" spans="1:12" s="283" customFormat="1" x14ac:dyDescent="0.25">
      <c r="A15" s="280">
        <v>15</v>
      </c>
      <c r="B15" s="283" t="s">
        <v>1035</v>
      </c>
      <c r="C15" s="283" t="s">
        <v>219</v>
      </c>
      <c r="D15" s="283" t="s">
        <v>8</v>
      </c>
      <c r="E15" s="280">
        <v>0.75</v>
      </c>
      <c r="H15" s="283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280">
        <f t="shared" si="1"/>
        <v>15</v>
      </c>
      <c r="L15" s="283" t="str">
        <f t="shared" si="2"/>
        <v>Update SC_Prestation set temps = 0.75, DateModif = now() where ligne = 15 and typeresta='MP' ;</v>
      </c>
    </row>
    <row r="16" spans="1:12" s="283" customFormat="1" x14ac:dyDescent="0.25">
      <c r="A16" s="280">
        <v>16</v>
      </c>
      <c r="B16" s="283" t="s">
        <v>1036</v>
      </c>
      <c r="C16" s="283" t="s">
        <v>219</v>
      </c>
      <c r="D16" s="283" t="s">
        <v>8</v>
      </c>
      <c r="E16" s="280">
        <v>1</v>
      </c>
      <c r="H16" s="283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280">
        <f t="shared" si="1"/>
        <v>16</v>
      </c>
      <c r="L16" s="283" t="str">
        <f t="shared" si="2"/>
        <v>Update SC_Prestation set temps = 1, DateModif = now() where ligne = 16 and typeresta='MP' ;</v>
      </c>
    </row>
    <row r="17" spans="1:12" s="283" customFormat="1" x14ac:dyDescent="0.25">
      <c r="A17" s="280">
        <v>17</v>
      </c>
      <c r="B17" s="283" t="s">
        <v>224</v>
      </c>
      <c r="C17" s="283" t="s">
        <v>219</v>
      </c>
      <c r="D17" s="283" t="s">
        <v>8</v>
      </c>
      <c r="E17" s="280">
        <v>0.5</v>
      </c>
      <c r="H17" s="283" t="str">
        <f t="shared" si="0"/>
        <v>Insert into SC_Prestation (ligne,typePresta,designation,categorie,poste,unite,temps,detail, DateModif) values (17,'MP','Dégraisseur 200-500 L','MP_TERRASSEMENT','','pc',0.5,'', now());</v>
      </c>
      <c r="K17" s="280">
        <f t="shared" si="1"/>
        <v>17</v>
      </c>
      <c r="L17" s="283" t="str">
        <f t="shared" si="2"/>
        <v>Update SC_Prestation set temps = 0.5, DateModif = now() where ligne = 17 and typeresta='MP' ;</v>
      </c>
    </row>
    <row r="18" spans="1:12" s="283" customFormat="1" x14ac:dyDescent="0.25">
      <c r="A18" s="280">
        <v>18</v>
      </c>
      <c r="B18" s="283" t="s">
        <v>225</v>
      </c>
      <c r="C18" s="283" t="s">
        <v>219</v>
      </c>
      <c r="D18" s="283" t="s">
        <v>160</v>
      </c>
      <c r="E18" s="280">
        <v>0.5</v>
      </c>
      <c r="H18" s="283" t="str">
        <f t="shared" si="0"/>
        <v>Insert into SC_Prestation (ligne,typePresta,designation,categorie,poste,unite,temps,detail, DateModif) values (18,'MP','Remise en place des terres','MP_TERRASSEMENT','','m3',0.5,'', now());</v>
      </c>
      <c r="K18" s="280">
        <f t="shared" si="1"/>
        <v>18</v>
      </c>
      <c r="L18" s="283" t="str">
        <f t="shared" si="2"/>
        <v>Update SC_Prestation set temps = 0.5, DateModif = now() where ligne = 18 and typeresta='MP' ;</v>
      </c>
    </row>
    <row r="19" spans="1:12" s="283" customFormat="1" x14ac:dyDescent="0.25">
      <c r="A19" s="280">
        <v>19</v>
      </c>
      <c r="B19" s="283" t="s">
        <v>120</v>
      </c>
      <c r="C19" s="283" t="s">
        <v>219</v>
      </c>
      <c r="D19" s="283" t="s">
        <v>42</v>
      </c>
      <c r="E19" s="280">
        <v>7.4999999999999997E-2</v>
      </c>
      <c r="F19" s="283" t="s">
        <v>226</v>
      </c>
      <c r="H19" s="283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280">
        <f t="shared" si="1"/>
        <v>19</v>
      </c>
      <c r="L19" s="283" t="str">
        <f t="shared" si="2"/>
        <v>Update SC_Prestation set temps = 0.075, DateModif = now() where ligne = 19 and typeresta='MP' ;</v>
      </c>
    </row>
    <row r="20" spans="1:12" s="283" customFormat="1" x14ac:dyDescent="0.25">
      <c r="A20" s="280">
        <v>20</v>
      </c>
      <c r="B20" s="283" t="s">
        <v>227</v>
      </c>
      <c r="C20" s="283" t="s">
        <v>219</v>
      </c>
      <c r="D20" s="283" t="s">
        <v>42</v>
      </c>
      <c r="E20" s="280">
        <v>0.05</v>
      </c>
      <c r="F20" s="283" t="s">
        <v>228</v>
      </c>
      <c r="H20" s="283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280">
        <f t="shared" si="1"/>
        <v>20</v>
      </c>
      <c r="L20" s="283" t="str">
        <f t="shared" si="2"/>
        <v>Update SC_Prestation set temps = 0.05, DateModif = now() where ligne = 20 and typeresta='MP' ;</v>
      </c>
    </row>
    <row r="21" spans="1:12" s="283" customFormat="1" x14ac:dyDescent="0.25">
      <c r="A21" s="280">
        <v>21</v>
      </c>
      <c r="B21" s="283" t="s">
        <v>84</v>
      </c>
      <c r="C21" s="283" t="s">
        <v>219</v>
      </c>
      <c r="D21" s="283" t="s">
        <v>8</v>
      </c>
      <c r="E21" s="280">
        <v>0.25</v>
      </c>
      <c r="H21" s="283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280">
        <f t="shared" si="1"/>
        <v>21</v>
      </c>
      <c r="L21" s="283" t="str">
        <f t="shared" si="2"/>
        <v>Update SC_Prestation set temps = 0.25, DateModif = now() where ligne = 21 and typeresta='MP' ;</v>
      </c>
    </row>
    <row r="22" spans="1:12" s="283" customFormat="1" x14ac:dyDescent="0.25">
      <c r="A22" s="280">
        <v>22</v>
      </c>
      <c r="B22" s="283" t="s">
        <v>82</v>
      </c>
      <c r="C22" s="283" t="s">
        <v>219</v>
      </c>
      <c r="D22" s="283" t="s">
        <v>8</v>
      </c>
      <c r="E22" s="280">
        <v>0.15</v>
      </c>
      <c r="H22" s="283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280">
        <f t="shared" si="1"/>
        <v>22</v>
      </c>
      <c r="L22" s="283" t="str">
        <f t="shared" si="2"/>
        <v>Update SC_Prestation set temps = 0.15, DateModif = now() where ligne = 22 and typeresta='MP' ;</v>
      </c>
    </row>
    <row r="23" spans="1:12" s="283" customFormat="1" x14ac:dyDescent="0.25">
      <c r="A23" s="280">
        <v>23</v>
      </c>
      <c r="B23" s="283" t="s">
        <v>229</v>
      </c>
      <c r="C23" s="283" t="s">
        <v>219</v>
      </c>
      <c r="D23" s="283" t="s">
        <v>8</v>
      </c>
      <c r="E23" s="280">
        <v>0.25</v>
      </c>
      <c r="G23" s="283" t="s">
        <v>230</v>
      </c>
      <c r="H23" s="28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280">
        <f t="shared" si="1"/>
        <v>23</v>
      </c>
      <c r="L23" s="283" t="str">
        <f t="shared" si="2"/>
        <v>Update SC_Prestation set temps = 0.25, DateModif = now() where ligne = 23 and typeresta='MP' ;</v>
      </c>
    </row>
    <row r="24" spans="1:12" s="283" customFormat="1" x14ac:dyDescent="0.25">
      <c r="A24" s="280">
        <v>24</v>
      </c>
      <c r="B24" s="283" t="s">
        <v>231</v>
      </c>
      <c r="C24" s="283" t="s">
        <v>219</v>
      </c>
      <c r="D24" s="283" t="s">
        <v>232</v>
      </c>
      <c r="E24" s="280">
        <v>2.5000000000000001E-2</v>
      </c>
      <c r="F24" s="283" t="s">
        <v>233</v>
      </c>
      <c r="H24" s="283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280">
        <f t="shared" si="1"/>
        <v>24</v>
      </c>
      <c r="L24" s="283" t="str">
        <f t="shared" si="2"/>
        <v>Update SC_Prestation set temps = 0.025, DateModif = now() where ligne = 24 and typeresta='MP' ;</v>
      </c>
    </row>
    <row r="25" spans="1:12" s="283" customFormat="1" x14ac:dyDescent="0.25">
      <c r="A25" s="280">
        <v>25</v>
      </c>
      <c r="B25" s="283" t="s">
        <v>234</v>
      </c>
      <c r="C25" s="283" t="s">
        <v>219</v>
      </c>
      <c r="D25" s="283" t="s">
        <v>8</v>
      </c>
      <c r="E25" s="280">
        <v>0.5</v>
      </c>
      <c r="F25" s="283" t="s">
        <v>235</v>
      </c>
      <c r="H25" s="283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280">
        <f t="shared" si="1"/>
        <v>25</v>
      </c>
      <c r="L25" s="283" t="str">
        <f t="shared" si="2"/>
        <v>Update SC_Prestation set temps = 0.5, DateModif = now() where ligne = 25 and typeresta='MP' ;</v>
      </c>
    </row>
    <row r="26" spans="1:12" s="283" customFormat="1" x14ac:dyDescent="0.25">
      <c r="A26" s="280">
        <v>26</v>
      </c>
      <c r="B26" s="283" t="s">
        <v>236</v>
      </c>
      <c r="C26" s="283" t="s">
        <v>219</v>
      </c>
      <c r="D26" s="283" t="s">
        <v>42</v>
      </c>
      <c r="E26" s="280">
        <v>0.05</v>
      </c>
      <c r="H26" s="283" t="str">
        <f t="shared" si="0"/>
        <v>Insert into SC_Prestation (ligne,typePresta,designation,categorie,poste,unite,temps,detail, DateModif) values (26,'MP','Talus h=45 cm','MP_TERRASSEMENT','','ml',0.05,'', now());</v>
      </c>
      <c r="K26" s="280">
        <f t="shared" si="1"/>
        <v>26</v>
      </c>
      <c r="L26" s="283" t="str">
        <f t="shared" si="2"/>
        <v>Update SC_Prestation set temps = 0.05, DateModif = now() where ligne = 26 and typeresta='MP' ;</v>
      </c>
    </row>
    <row r="27" spans="1:12" s="283" customFormat="1" x14ac:dyDescent="0.25">
      <c r="A27" s="280">
        <v>27</v>
      </c>
      <c r="B27" s="283" t="s">
        <v>237</v>
      </c>
      <c r="C27" s="283" t="s">
        <v>219</v>
      </c>
      <c r="D27" s="283" t="s">
        <v>42</v>
      </c>
      <c r="E27" s="280">
        <v>0.1</v>
      </c>
      <c r="F27" s="283" t="s">
        <v>238</v>
      </c>
      <c r="H27" s="283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280">
        <f t="shared" si="1"/>
        <v>27</v>
      </c>
      <c r="L27" s="283" t="str">
        <f t="shared" si="2"/>
        <v>Update SC_Prestation set temps = 0.1, DateModif = now() where ligne = 27 and typeresta='MP' ;</v>
      </c>
    </row>
    <row r="28" spans="1:12" s="283" customFormat="1" x14ac:dyDescent="0.25">
      <c r="A28" s="280">
        <v>28</v>
      </c>
      <c r="B28" s="283" t="s">
        <v>239</v>
      </c>
      <c r="C28" s="283" t="s">
        <v>219</v>
      </c>
      <c r="D28" s="283" t="s">
        <v>42</v>
      </c>
      <c r="E28" s="280">
        <v>0.2</v>
      </c>
      <c r="F28" s="283" t="s">
        <v>240</v>
      </c>
      <c r="H28" s="283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280">
        <f t="shared" si="1"/>
        <v>28</v>
      </c>
      <c r="L28" s="283" t="str">
        <f t="shared" si="2"/>
        <v>Update SC_Prestation set temps = 0.2, DateModif = now() where ligne = 28 and typeresta='MP' ;</v>
      </c>
    </row>
    <row r="29" spans="1:12" s="283" customFormat="1" x14ac:dyDescent="0.25">
      <c r="A29" s="280">
        <v>29</v>
      </c>
      <c r="B29" s="283" t="s">
        <v>1076</v>
      </c>
      <c r="C29" s="283" t="s">
        <v>219</v>
      </c>
      <c r="D29" s="283" t="s">
        <v>8</v>
      </c>
      <c r="E29" s="280">
        <v>1.25</v>
      </c>
      <c r="H29" s="283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280">
        <f t="shared" si="1"/>
        <v>29</v>
      </c>
      <c r="L29" s="283" t="str">
        <f t="shared" si="2"/>
        <v>Update SC_Prestation set temps = 1.25, DateModif = now() where ligne = 29 and typeresta='MP' ;</v>
      </c>
    </row>
    <row r="30" spans="1:12" s="283" customFormat="1" x14ac:dyDescent="0.25">
      <c r="A30" s="280">
        <v>30</v>
      </c>
      <c r="B30" s="283" t="s">
        <v>1077</v>
      </c>
      <c r="C30" s="283" t="s">
        <v>219</v>
      </c>
      <c r="D30" s="283" t="s">
        <v>8</v>
      </c>
      <c r="E30" s="280">
        <v>1.5</v>
      </c>
      <c r="H30" s="283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280">
        <f t="shared" si="1"/>
        <v>30</v>
      </c>
      <c r="L30" s="283" t="str">
        <f t="shared" si="2"/>
        <v>Update SC_Prestation set temps = 1.5, DateModif = now() where ligne = 30 and typeresta='MP' ;</v>
      </c>
    </row>
    <row r="31" spans="1:12" s="283" customFormat="1" x14ac:dyDescent="0.25">
      <c r="A31" s="280">
        <v>31</v>
      </c>
      <c r="B31" s="283" t="s">
        <v>1078</v>
      </c>
      <c r="C31" s="283" t="s">
        <v>219</v>
      </c>
      <c r="D31" s="283" t="s">
        <v>8</v>
      </c>
      <c r="E31" s="280">
        <v>1.75</v>
      </c>
      <c r="H31" s="283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280">
        <f t="shared" si="1"/>
        <v>31</v>
      </c>
      <c r="L31" s="283" t="str">
        <f t="shared" si="2"/>
        <v>Update SC_Prestation set temps = 1.75, DateModif = now() where ligne = 31 and typeresta='MP' ;</v>
      </c>
    </row>
    <row r="32" spans="1:12" s="283" customFormat="1" x14ac:dyDescent="0.25">
      <c r="A32" s="280">
        <v>32</v>
      </c>
      <c r="B32" s="283" t="s">
        <v>1079</v>
      </c>
      <c r="C32" s="283" t="s">
        <v>219</v>
      </c>
      <c r="D32" s="283" t="s">
        <v>8</v>
      </c>
      <c r="E32" s="280">
        <v>0.35</v>
      </c>
      <c r="H32" s="283" t="str">
        <f t="shared" si="0"/>
        <v>Insert into SC_Prestation (ligne,typePresta,designation,categorie,poste,unite,temps,detail, DateModif) values (32,'MP','Fouille chasse','MP_TERRASSEMENT','','pc',0.35,'', now());</v>
      </c>
      <c r="K32" s="280">
        <f t="shared" si="1"/>
        <v>32</v>
      </c>
      <c r="L32" s="283" t="str">
        <f t="shared" si="2"/>
        <v>Update SC_Prestation set temps = 0.35, DateModif = now() where ligne = 32 and typeresta='MP' ;</v>
      </c>
    </row>
    <row r="33" spans="1:12" s="283" customFormat="1" x14ac:dyDescent="0.25">
      <c r="A33" s="280">
        <v>33</v>
      </c>
      <c r="B33" s="283" t="s">
        <v>1767</v>
      </c>
      <c r="C33" s="283" t="s">
        <v>219</v>
      </c>
      <c r="D33" s="283" t="s">
        <v>8</v>
      </c>
      <c r="E33" s="280">
        <v>1.6</v>
      </c>
      <c r="H33" s="28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280">
        <f t="shared" ref="K33" si="4">A33</f>
        <v>33</v>
      </c>
      <c r="L33" s="28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s="283" customFormat="1" x14ac:dyDescent="0.25">
      <c r="A34" s="280">
        <v>34</v>
      </c>
      <c r="B34" s="283" t="s">
        <v>2198</v>
      </c>
      <c r="C34" s="283" t="s">
        <v>219</v>
      </c>
      <c r="D34" s="283" t="s">
        <v>8</v>
      </c>
      <c r="E34" s="280">
        <v>3</v>
      </c>
      <c r="H34" s="283" t="str">
        <f t="shared" si="3"/>
        <v>Insert into SC_Prestation (ligne,typePresta,designation,categorie,poste,unite,temps,detail, DateModif) values (34,'MP','Fouille cuve carex','MP_TERRASSEMENT','','pc',3,'', now());</v>
      </c>
      <c r="K34" s="280"/>
    </row>
    <row r="35" spans="1:12" s="283" customFormat="1" x14ac:dyDescent="0.25">
      <c r="A35" s="280">
        <v>35</v>
      </c>
      <c r="B35" s="283" t="s">
        <v>2199</v>
      </c>
      <c r="C35" s="283" t="s">
        <v>219</v>
      </c>
      <c r="D35" s="283" t="s">
        <v>8</v>
      </c>
      <c r="E35" s="280">
        <v>1</v>
      </c>
      <c r="H35" s="283" t="str">
        <f t="shared" si="3"/>
        <v>Insert into SC_Prestation (ligne,typePresta,designation,categorie,poste,unite,temps,detail, DateModif) values (35,'MP','Comble fouille carex','MP_TERRASSEMENT','','pc',1,'', now());</v>
      </c>
      <c r="K35" s="280"/>
    </row>
    <row r="36" spans="1:12" s="283" customFormat="1" x14ac:dyDescent="0.25">
      <c r="A36" s="280">
        <v>36</v>
      </c>
      <c r="B36" s="283" t="s">
        <v>2200</v>
      </c>
      <c r="C36" s="283" t="s">
        <v>204</v>
      </c>
      <c r="D36" s="283" t="s">
        <v>20</v>
      </c>
      <c r="E36" s="280">
        <v>0.5</v>
      </c>
      <c r="H36" s="283" t="str">
        <f t="shared" si="3"/>
        <v>Insert into SC_Prestation (ligne,typePresta,designation,categorie,poste,unite,temps,detail, DateModif) values (36,'MP','remplissage cuve carex','MP_CHARGEMENT','','forfait',0.5,'', now());</v>
      </c>
      <c r="K36" s="280"/>
    </row>
    <row r="37" spans="1:12" s="283" customFormat="1" x14ac:dyDescent="0.25">
      <c r="A37" s="280">
        <v>37</v>
      </c>
      <c r="B37" s="283" t="s">
        <v>2201</v>
      </c>
      <c r="C37" s="283" t="s">
        <v>204</v>
      </c>
      <c r="D37" s="283" t="s">
        <v>20</v>
      </c>
      <c r="E37" s="280">
        <v>0.5</v>
      </c>
      <c r="H37" s="283" t="str">
        <f t="shared" si="3"/>
        <v>Insert into SC_Prestation (ligne,typePresta,designation,categorie,poste,unite,temps,detail, DateModif) values (37,'MP','Fond de forme cuve carex','MP_CHARGEMENT','','forfait',0.5,'', now());</v>
      </c>
      <c r="K37" s="280"/>
    </row>
    <row r="38" spans="1:12" s="283" customFormat="1" x14ac:dyDescent="0.25">
      <c r="A38" s="280">
        <v>38</v>
      </c>
      <c r="B38" s="283" t="s">
        <v>2202</v>
      </c>
      <c r="C38" s="283" t="s">
        <v>212</v>
      </c>
      <c r="D38" s="283" t="s">
        <v>20</v>
      </c>
      <c r="E38" s="280">
        <v>0.75</v>
      </c>
      <c r="H38" s="283" t="str">
        <f t="shared" si="3"/>
        <v>Insert into SC_Prestation (ligne,typePresta,designation,categorie,poste,unite,temps,detail, DateModif) values (38,'MP','Déchargement et Dépose cuve carex','MP_MANUTENTION','','forfait',0.75,'', now());</v>
      </c>
      <c r="K38" s="280"/>
    </row>
    <row r="39" spans="1:12" s="283" customFormat="1" x14ac:dyDescent="0.25">
      <c r="A39" s="280">
        <v>39</v>
      </c>
      <c r="B39" s="283" t="s">
        <v>2203</v>
      </c>
      <c r="C39" s="283" t="s">
        <v>219</v>
      </c>
      <c r="D39" s="283" t="s">
        <v>20</v>
      </c>
      <c r="E39" s="280">
        <v>2</v>
      </c>
      <c r="H39" s="283" t="str">
        <f t="shared" si="3"/>
        <v>Insert into SC_Prestation (ligne,typePresta,designation,categorie,poste,unite,temps,detail, DateModif) values (39,'MP','Fouille poste de relevage 2200','MP_TERRASSEMENT','','forfait',2,'', now());</v>
      </c>
      <c r="K39" s="28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>
    <tabColor theme="0"/>
  </sheetPr>
  <dimension ref="A1:K106"/>
  <sheetViews>
    <sheetView topLeftCell="A91" workbookViewId="0">
      <selection activeCell="C117" sqref="C117"/>
    </sheetView>
  </sheetViews>
  <sheetFormatPr baseColWidth="10" defaultRowHeight="15" x14ac:dyDescent="0.25"/>
  <cols>
    <col min="2" max="2" width="45.28515625" style="57" customWidth="1"/>
    <col min="3" max="3" width="35.85546875" customWidth="1"/>
    <col min="7" max="7" width="23.5703125" customWidth="1"/>
  </cols>
  <sheetData>
    <row r="1" spans="1:11" x14ac:dyDescent="0.25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1037</v>
      </c>
      <c r="I1" t="s">
        <v>1879</v>
      </c>
    </row>
    <row r="2" spans="1:11" ht="17.25" customHeight="1" x14ac:dyDescent="0.25">
      <c r="A2">
        <v>2</v>
      </c>
      <c r="B2" s="3" t="s">
        <v>1575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25">
      <c r="A3">
        <v>3</v>
      </c>
      <c r="B3" s="3" t="s">
        <v>1576</v>
      </c>
      <c r="C3" s="4" t="s">
        <v>74</v>
      </c>
      <c r="D3" s="1" t="s">
        <v>42</v>
      </c>
      <c r="E3" s="2">
        <v>0.02</v>
      </c>
      <c r="G3" s="4" t="s">
        <v>76</v>
      </c>
      <c r="H3" s="74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7">
        <f t="shared" ref="K3:K66" si="1">A3</f>
        <v>3</v>
      </c>
    </row>
    <row r="4" spans="1:11" ht="17.25" customHeight="1" x14ac:dyDescent="0.25">
      <c r="A4">
        <v>4</v>
      </c>
      <c r="B4" s="3" t="s">
        <v>1577</v>
      </c>
      <c r="C4" s="4" t="s">
        <v>74</v>
      </c>
      <c r="D4" s="1" t="s">
        <v>8</v>
      </c>
      <c r="E4" s="2">
        <v>1</v>
      </c>
      <c r="G4" s="4" t="s">
        <v>78</v>
      </c>
      <c r="H4" s="7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7">
        <f t="shared" si="1"/>
        <v>4</v>
      </c>
    </row>
    <row r="5" spans="1:11" ht="17.25" customHeight="1" x14ac:dyDescent="0.25">
      <c r="A5">
        <v>5</v>
      </c>
      <c r="B5" s="3" t="s">
        <v>1578</v>
      </c>
      <c r="C5" s="4" t="s">
        <v>74</v>
      </c>
      <c r="D5" s="1" t="s">
        <v>8</v>
      </c>
      <c r="E5" s="2">
        <v>0.5</v>
      </c>
      <c r="G5" s="4" t="s">
        <v>79</v>
      </c>
      <c r="H5" s="74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7">
        <f t="shared" si="1"/>
        <v>5</v>
      </c>
    </row>
    <row r="6" spans="1:11" s="52" customFormat="1" ht="17.25" customHeight="1" x14ac:dyDescent="0.25">
      <c r="A6" s="52">
        <v>6</v>
      </c>
      <c r="B6" s="64" t="s">
        <v>1579</v>
      </c>
      <c r="C6" s="65" t="s">
        <v>74</v>
      </c>
      <c r="D6" s="66" t="s">
        <v>8</v>
      </c>
      <c r="E6" s="67">
        <v>2</v>
      </c>
      <c r="G6" s="65" t="s">
        <v>81</v>
      </c>
      <c r="H6" s="52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2">
        <f t="shared" si="1"/>
        <v>6</v>
      </c>
    </row>
    <row r="7" spans="1:11" ht="17.25" customHeight="1" x14ac:dyDescent="0.25">
      <c r="A7">
        <v>7</v>
      </c>
      <c r="B7" s="3" t="s">
        <v>1580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7">
        <f t="shared" si="1"/>
        <v>7</v>
      </c>
    </row>
    <row r="8" spans="1:11" ht="17.25" customHeight="1" x14ac:dyDescent="0.25">
      <c r="A8">
        <v>8</v>
      </c>
      <c r="B8" s="3" t="s">
        <v>1581</v>
      </c>
      <c r="C8" s="4" t="s">
        <v>74</v>
      </c>
      <c r="D8" s="1" t="s">
        <v>85</v>
      </c>
      <c r="E8" s="2">
        <v>0.75</v>
      </c>
      <c r="G8" s="4" t="s">
        <v>86</v>
      </c>
      <c r="H8" s="74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7">
        <f t="shared" si="1"/>
        <v>8</v>
      </c>
    </row>
    <row r="9" spans="1:11" ht="17.25" customHeight="1" x14ac:dyDescent="0.25">
      <c r="A9">
        <v>9</v>
      </c>
      <c r="B9" s="3" t="s">
        <v>1582</v>
      </c>
      <c r="C9" s="4" t="s">
        <v>74</v>
      </c>
      <c r="D9" s="1" t="s">
        <v>8</v>
      </c>
      <c r="E9" s="2">
        <v>0.75</v>
      </c>
      <c r="G9" s="4" t="s">
        <v>88</v>
      </c>
      <c r="H9" s="74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7">
        <f t="shared" si="1"/>
        <v>9</v>
      </c>
    </row>
    <row r="10" spans="1:11" ht="17.25" customHeight="1" x14ac:dyDescent="0.25">
      <c r="A10">
        <v>10</v>
      </c>
      <c r="B10" s="3" t="s">
        <v>1523</v>
      </c>
      <c r="C10" s="4" t="s">
        <v>74</v>
      </c>
      <c r="D10" s="1" t="s">
        <v>8</v>
      </c>
      <c r="E10" s="2">
        <v>0.35</v>
      </c>
      <c r="G10" s="4" t="s">
        <v>90</v>
      </c>
      <c r="H10" s="74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7">
        <f t="shared" si="1"/>
        <v>10</v>
      </c>
    </row>
    <row r="11" spans="1:11" ht="17.25" customHeight="1" x14ac:dyDescent="0.25">
      <c r="A11">
        <v>11</v>
      </c>
      <c r="B11" s="3" t="s">
        <v>1583</v>
      </c>
      <c r="C11" s="4" t="s">
        <v>74</v>
      </c>
      <c r="D11" s="1" t="s">
        <v>8</v>
      </c>
      <c r="E11" s="2">
        <v>0.5</v>
      </c>
      <c r="G11" s="4" t="s">
        <v>91</v>
      </c>
      <c r="H11" s="74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7">
        <f t="shared" si="1"/>
        <v>11</v>
      </c>
    </row>
    <row r="12" spans="1:11" ht="17.25" customHeight="1" x14ac:dyDescent="0.25">
      <c r="A12">
        <v>12</v>
      </c>
      <c r="B12" s="3" t="s">
        <v>1584</v>
      </c>
      <c r="C12" s="4" t="s">
        <v>93</v>
      </c>
      <c r="D12" s="1" t="s">
        <v>42</v>
      </c>
      <c r="E12" s="2">
        <v>0.03</v>
      </c>
      <c r="G12" s="4" t="s">
        <v>94</v>
      </c>
      <c r="H12" s="74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7">
        <f t="shared" si="1"/>
        <v>12</v>
      </c>
    </row>
    <row r="13" spans="1:11" ht="17.25" customHeight="1" x14ac:dyDescent="0.25">
      <c r="A13">
        <v>13</v>
      </c>
      <c r="B13" s="3" t="s">
        <v>1585</v>
      </c>
      <c r="C13" s="4" t="s">
        <v>93</v>
      </c>
      <c r="D13" s="1" t="s">
        <v>42</v>
      </c>
      <c r="E13" s="2">
        <v>0.05</v>
      </c>
      <c r="G13" s="4" t="s">
        <v>96</v>
      </c>
      <c r="H13" s="74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7">
        <f t="shared" si="1"/>
        <v>13</v>
      </c>
    </row>
    <row r="14" spans="1:11" ht="17.25" customHeight="1" x14ac:dyDescent="0.25">
      <c r="A14">
        <v>14</v>
      </c>
      <c r="B14" s="3" t="s">
        <v>1305</v>
      </c>
      <c r="C14" s="4" t="s">
        <v>93</v>
      </c>
      <c r="D14" s="1" t="s">
        <v>42</v>
      </c>
      <c r="E14" s="2">
        <v>0.08</v>
      </c>
      <c r="G14" s="4" t="s">
        <v>97</v>
      </c>
      <c r="H14" s="7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7">
        <f t="shared" si="1"/>
        <v>14</v>
      </c>
    </row>
    <row r="15" spans="1:11" ht="17.25" customHeight="1" x14ac:dyDescent="0.25">
      <c r="A15">
        <v>15</v>
      </c>
      <c r="B15" s="3" t="s">
        <v>1586</v>
      </c>
      <c r="C15" s="4" t="s">
        <v>93</v>
      </c>
      <c r="D15" s="1" t="s">
        <v>8</v>
      </c>
      <c r="E15" s="2">
        <v>0.25</v>
      </c>
      <c r="G15" s="4" t="s">
        <v>99</v>
      </c>
      <c r="H15" s="74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7">
        <f t="shared" si="1"/>
        <v>15</v>
      </c>
    </row>
    <row r="16" spans="1:11" ht="17.25" customHeight="1" x14ac:dyDescent="0.25">
      <c r="A16">
        <v>16</v>
      </c>
      <c r="B16" s="3" t="s">
        <v>1587</v>
      </c>
      <c r="C16" s="4" t="s">
        <v>93</v>
      </c>
      <c r="D16" s="1" t="s">
        <v>8</v>
      </c>
      <c r="E16" s="2">
        <v>1</v>
      </c>
      <c r="G16" s="4" t="s">
        <v>100</v>
      </c>
      <c r="H16" s="74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7">
        <f t="shared" si="1"/>
        <v>16</v>
      </c>
    </row>
    <row r="17" spans="1:11" ht="17.25" customHeight="1" x14ac:dyDescent="0.25">
      <c r="A17">
        <v>17</v>
      </c>
      <c r="B17" s="3" t="s">
        <v>1524</v>
      </c>
      <c r="C17" s="4" t="s">
        <v>93</v>
      </c>
      <c r="D17" s="1" t="s">
        <v>8</v>
      </c>
      <c r="E17" s="2">
        <v>0.1</v>
      </c>
      <c r="G17" s="4" t="s">
        <v>102</v>
      </c>
      <c r="H17" s="74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7">
        <f t="shared" si="1"/>
        <v>17</v>
      </c>
    </row>
    <row r="18" spans="1:11" ht="17.25" customHeight="1" x14ac:dyDescent="0.25">
      <c r="A18">
        <v>18</v>
      </c>
      <c r="B18" s="3" t="s">
        <v>1588</v>
      </c>
      <c r="C18" s="4" t="s">
        <v>93</v>
      </c>
      <c r="D18" s="1" t="s">
        <v>8</v>
      </c>
      <c r="E18" s="2">
        <v>0.08</v>
      </c>
      <c r="G18" s="4" t="s">
        <v>104</v>
      </c>
      <c r="H18" s="74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7">
        <f t="shared" si="1"/>
        <v>18</v>
      </c>
    </row>
    <row r="19" spans="1:11" ht="17.25" customHeight="1" x14ac:dyDescent="0.25">
      <c r="A19">
        <v>19</v>
      </c>
      <c r="B19" s="3" t="s">
        <v>1589</v>
      </c>
      <c r="C19" s="4" t="s">
        <v>93</v>
      </c>
      <c r="D19" s="1" t="s">
        <v>105</v>
      </c>
      <c r="E19" s="2">
        <v>0.05</v>
      </c>
      <c r="G19" s="4" t="s">
        <v>106</v>
      </c>
      <c r="H19" s="74" t="str">
        <f t="shared" si="2"/>
        <v>Insert into SC_Prestation (ligne,typePresta,designation,categorie,unite,temps,detail,DateModif) values (19,'MOC','EPDM SEUL NOUE','MOC_Collecte_Exutoire','m²',0.05,'positionner',now());</v>
      </c>
      <c r="K19" s="57">
        <f t="shared" si="1"/>
        <v>19</v>
      </c>
    </row>
    <row r="20" spans="1:11" ht="17.25" customHeight="1" x14ac:dyDescent="0.25">
      <c r="A20">
        <v>20</v>
      </c>
      <c r="B20" s="3" t="s">
        <v>1590</v>
      </c>
      <c r="C20" s="4" t="s">
        <v>93</v>
      </c>
      <c r="D20" s="1" t="s">
        <v>105</v>
      </c>
      <c r="E20" s="2">
        <v>0.01</v>
      </c>
      <c r="G20" s="4" t="s">
        <v>108</v>
      </c>
      <c r="H20" s="74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7">
        <f t="shared" si="1"/>
        <v>20</v>
      </c>
    </row>
    <row r="21" spans="1:11" ht="17.25" customHeight="1" x14ac:dyDescent="0.25">
      <c r="A21">
        <v>21</v>
      </c>
      <c r="B21" s="3" t="s">
        <v>1591</v>
      </c>
      <c r="C21" s="4" t="s">
        <v>93</v>
      </c>
      <c r="D21" s="1" t="s">
        <v>42</v>
      </c>
      <c r="E21" s="2">
        <v>0.02</v>
      </c>
      <c r="G21" s="4" t="s">
        <v>110</v>
      </c>
      <c r="H21" s="74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7">
        <f t="shared" si="1"/>
        <v>21</v>
      </c>
    </row>
    <row r="22" spans="1:11" ht="17.25" customHeight="1" x14ac:dyDescent="0.25">
      <c r="A22">
        <v>22</v>
      </c>
      <c r="B22" s="3" t="s">
        <v>1592</v>
      </c>
      <c r="C22" s="4" t="s">
        <v>93</v>
      </c>
      <c r="D22" s="1" t="s">
        <v>42</v>
      </c>
      <c r="E22" s="2">
        <v>0.02</v>
      </c>
      <c r="G22" s="4" t="s">
        <v>111</v>
      </c>
      <c r="H22" s="74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7">
        <f t="shared" si="1"/>
        <v>22</v>
      </c>
    </row>
    <row r="23" spans="1:11" ht="17.25" customHeight="1" x14ac:dyDescent="0.25">
      <c r="A23">
        <v>23</v>
      </c>
      <c r="B23" s="3" t="s">
        <v>1593</v>
      </c>
      <c r="C23" s="4" t="s">
        <v>93</v>
      </c>
      <c r="D23" s="1" t="s">
        <v>8</v>
      </c>
      <c r="E23" s="2">
        <v>0.05</v>
      </c>
      <c r="G23" s="4" t="s">
        <v>113</v>
      </c>
      <c r="H23" s="74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7">
        <f t="shared" si="1"/>
        <v>23</v>
      </c>
    </row>
    <row r="24" spans="1:11" ht="17.25" customHeight="1" x14ac:dyDescent="0.25">
      <c r="A24">
        <v>24</v>
      </c>
      <c r="B24" s="3" t="s">
        <v>1594</v>
      </c>
      <c r="C24" s="4" t="s">
        <v>93</v>
      </c>
      <c r="D24" s="1" t="s">
        <v>8</v>
      </c>
      <c r="E24" s="2">
        <v>0.08</v>
      </c>
      <c r="G24" s="4" t="s">
        <v>115</v>
      </c>
      <c r="H24" s="7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7">
        <f t="shared" si="1"/>
        <v>24</v>
      </c>
    </row>
    <row r="25" spans="1:11" ht="17.25" customHeight="1" x14ac:dyDescent="0.25">
      <c r="A25">
        <v>25</v>
      </c>
      <c r="B25" s="3" t="s">
        <v>1483</v>
      </c>
      <c r="C25" s="4" t="s">
        <v>93</v>
      </c>
      <c r="D25" s="1" t="s">
        <v>8</v>
      </c>
      <c r="E25" s="2">
        <v>0.25</v>
      </c>
      <c r="G25" s="4" t="s">
        <v>116</v>
      </c>
      <c r="H25" s="74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7">
        <f t="shared" si="1"/>
        <v>25</v>
      </c>
    </row>
    <row r="26" spans="1:11" ht="17.25" customHeight="1" x14ac:dyDescent="0.25">
      <c r="A26">
        <v>26</v>
      </c>
      <c r="B26" s="3" t="s">
        <v>1595</v>
      </c>
      <c r="C26" s="4" t="s">
        <v>93</v>
      </c>
      <c r="D26" s="1" t="s">
        <v>118</v>
      </c>
      <c r="E26" s="2">
        <v>0.05</v>
      </c>
      <c r="G26" s="4" t="s">
        <v>119</v>
      </c>
      <c r="H26" s="74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7">
        <f t="shared" si="1"/>
        <v>26</v>
      </c>
    </row>
    <row r="27" spans="1:11" ht="17.25" customHeight="1" x14ac:dyDescent="0.25">
      <c r="A27">
        <v>27</v>
      </c>
      <c r="B27" s="3" t="s">
        <v>1596</v>
      </c>
      <c r="C27" s="4" t="s">
        <v>93</v>
      </c>
      <c r="D27" s="1" t="s">
        <v>42</v>
      </c>
      <c r="E27" s="2">
        <v>0.05</v>
      </c>
      <c r="G27" s="4" t="s">
        <v>121</v>
      </c>
      <c r="H27" s="74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7">
        <f t="shared" si="1"/>
        <v>27</v>
      </c>
    </row>
    <row r="28" spans="1:11" ht="17.25" customHeight="1" x14ac:dyDescent="0.25">
      <c r="A28">
        <v>28</v>
      </c>
      <c r="B28" s="3" t="s">
        <v>1478</v>
      </c>
      <c r="C28" s="4" t="s">
        <v>93</v>
      </c>
      <c r="D28" s="1" t="s">
        <v>42</v>
      </c>
      <c r="E28" s="2">
        <v>0.05</v>
      </c>
      <c r="G28" s="4" t="s">
        <v>123</v>
      </c>
      <c r="H28" s="74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7">
        <f t="shared" si="1"/>
        <v>28</v>
      </c>
    </row>
    <row r="29" spans="1:11" ht="17.25" customHeight="1" x14ac:dyDescent="0.25">
      <c r="A29">
        <v>29</v>
      </c>
      <c r="B29" s="3" t="s">
        <v>1597</v>
      </c>
      <c r="C29" s="4" t="s">
        <v>93</v>
      </c>
      <c r="D29" s="1" t="s">
        <v>42</v>
      </c>
      <c r="E29" s="2">
        <v>0.02</v>
      </c>
      <c r="G29" s="4" t="s">
        <v>125</v>
      </c>
      <c r="H29" s="74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7">
        <f t="shared" si="1"/>
        <v>29</v>
      </c>
    </row>
    <row r="30" spans="1:11" ht="17.25" customHeight="1" x14ac:dyDescent="0.25">
      <c r="A30">
        <v>30</v>
      </c>
      <c r="B30" s="5" t="s">
        <v>1598</v>
      </c>
      <c r="C30" s="4" t="s">
        <v>126</v>
      </c>
      <c r="D30" s="1" t="s">
        <v>20</v>
      </c>
      <c r="E30" s="2">
        <v>1</v>
      </c>
      <c r="G30" s="4" t="s">
        <v>127</v>
      </c>
      <c r="H30" s="74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7">
        <f t="shared" si="1"/>
        <v>30</v>
      </c>
    </row>
    <row r="31" spans="1:11" ht="17.25" customHeight="1" x14ac:dyDescent="0.25">
      <c r="A31">
        <v>31</v>
      </c>
      <c r="B31" s="5" t="s">
        <v>1599</v>
      </c>
      <c r="C31" s="4" t="s">
        <v>126</v>
      </c>
      <c r="D31" s="1" t="s">
        <v>20</v>
      </c>
      <c r="E31" s="2">
        <v>1</v>
      </c>
      <c r="G31" s="4" t="s">
        <v>128</v>
      </c>
      <c r="H31" s="74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7">
        <f t="shared" si="1"/>
        <v>31</v>
      </c>
    </row>
    <row r="32" spans="1:11" ht="17.25" customHeight="1" x14ac:dyDescent="0.25">
      <c r="A32">
        <v>32</v>
      </c>
      <c r="B32" s="3" t="s">
        <v>1600</v>
      </c>
      <c r="C32" s="4" t="s">
        <v>130</v>
      </c>
      <c r="D32" s="1" t="s">
        <v>42</v>
      </c>
      <c r="E32" s="2">
        <v>0.1</v>
      </c>
      <c r="G32" s="4" t="s">
        <v>131</v>
      </c>
      <c r="H32" s="74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7">
        <f t="shared" si="1"/>
        <v>32</v>
      </c>
    </row>
    <row r="33" spans="1:11" ht="17.25" customHeight="1" x14ac:dyDescent="0.25">
      <c r="A33">
        <v>33</v>
      </c>
      <c r="B33" s="3" t="s">
        <v>1601</v>
      </c>
      <c r="C33" s="4" t="s">
        <v>130</v>
      </c>
      <c r="D33" s="1" t="s">
        <v>8</v>
      </c>
      <c r="E33" s="2">
        <v>0.25</v>
      </c>
      <c r="G33" s="4" t="s">
        <v>133</v>
      </c>
      <c r="H33" s="74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7">
        <f t="shared" si="1"/>
        <v>33</v>
      </c>
    </row>
    <row r="34" spans="1:11" ht="17.25" customHeight="1" x14ac:dyDescent="0.25">
      <c r="A34">
        <v>34</v>
      </c>
      <c r="B34" s="3" t="s">
        <v>1454</v>
      </c>
      <c r="C34" s="4" t="s">
        <v>130</v>
      </c>
      <c r="D34" s="1" t="s">
        <v>8</v>
      </c>
      <c r="E34" s="2">
        <v>0.05</v>
      </c>
      <c r="G34" s="4" t="s">
        <v>134</v>
      </c>
      <c r="H34" s="7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7">
        <f t="shared" si="1"/>
        <v>34</v>
      </c>
    </row>
    <row r="35" spans="1:11" ht="17.25" customHeight="1" x14ac:dyDescent="0.25">
      <c r="A35">
        <v>35</v>
      </c>
      <c r="B35" s="3" t="s">
        <v>1455</v>
      </c>
      <c r="C35" s="4" t="s">
        <v>130</v>
      </c>
      <c r="D35" s="1" t="s">
        <v>8</v>
      </c>
      <c r="E35" s="2">
        <v>0.05</v>
      </c>
      <c r="G35" s="4" t="s">
        <v>134</v>
      </c>
      <c r="H35" s="74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7">
        <f t="shared" si="1"/>
        <v>35</v>
      </c>
    </row>
    <row r="36" spans="1:11" ht="17.25" customHeight="1" x14ac:dyDescent="0.25">
      <c r="A36">
        <v>36</v>
      </c>
      <c r="B36" s="3" t="s">
        <v>1602</v>
      </c>
      <c r="C36" s="4" t="s">
        <v>136</v>
      </c>
      <c r="D36" s="1" t="s">
        <v>42</v>
      </c>
      <c r="E36" s="2">
        <v>0.15</v>
      </c>
      <c r="G36" s="4" t="s">
        <v>137</v>
      </c>
      <c r="H36" s="74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7">
        <f t="shared" si="1"/>
        <v>36</v>
      </c>
    </row>
    <row r="37" spans="1:11" ht="17.25" customHeight="1" x14ac:dyDescent="0.25">
      <c r="A37">
        <v>37</v>
      </c>
      <c r="B37" s="3" t="s">
        <v>1603</v>
      </c>
      <c r="C37" s="4" t="s">
        <v>136</v>
      </c>
      <c r="D37" s="1" t="s">
        <v>42</v>
      </c>
      <c r="E37" s="2">
        <v>0.15</v>
      </c>
      <c r="G37" s="4" t="s">
        <v>137</v>
      </c>
      <c r="H37" s="74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7">
        <f t="shared" si="1"/>
        <v>37</v>
      </c>
    </row>
    <row r="38" spans="1:11" ht="17.25" customHeight="1" x14ac:dyDescent="0.25">
      <c r="A38">
        <v>38</v>
      </c>
      <c r="B38" s="3" t="s">
        <v>1604</v>
      </c>
      <c r="C38" s="4" t="s">
        <v>136</v>
      </c>
      <c r="D38" s="1" t="s">
        <v>42</v>
      </c>
      <c r="E38" s="2">
        <v>0.06</v>
      </c>
      <c r="G38" s="4" t="s">
        <v>137</v>
      </c>
      <c r="H38" s="74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7">
        <f t="shared" si="1"/>
        <v>38</v>
      </c>
    </row>
    <row r="39" spans="1:11" ht="17.25" customHeight="1" x14ac:dyDescent="0.25">
      <c r="A39">
        <v>39</v>
      </c>
      <c r="B39" s="3" t="s">
        <v>1605</v>
      </c>
      <c r="C39" s="4" t="s">
        <v>136</v>
      </c>
      <c r="D39" s="1" t="s">
        <v>42</v>
      </c>
      <c r="E39" s="2">
        <v>0.15</v>
      </c>
      <c r="G39" s="4" t="s">
        <v>141</v>
      </c>
      <c r="H39" s="74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7">
        <f t="shared" si="1"/>
        <v>39</v>
      </c>
    </row>
    <row r="40" spans="1:11" ht="17.25" customHeight="1" x14ac:dyDescent="0.25">
      <c r="A40">
        <v>40</v>
      </c>
      <c r="B40" s="3" t="s">
        <v>1606</v>
      </c>
      <c r="C40" s="4" t="s">
        <v>136</v>
      </c>
      <c r="D40" s="1" t="s">
        <v>42</v>
      </c>
      <c r="E40" s="2">
        <v>0.05</v>
      </c>
      <c r="G40" s="4" t="s">
        <v>143</v>
      </c>
      <c r="H40" s="74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7">
        <f t="shared" si="1"/>
        <v>40</v>
      </c>
    </row>
    <row r="41" spans="1:11" ht="17.25" customHeight="1" x14ac:dyDescent="0.25">
      <c r="A41">
        <v>41</v>
      </c>
      <c r="B41" s="3" t="s">
        <v>1607</v>
      </c>
      <c r="C41" s="4" t="s">
        <v>136</v>
      </c>
      <c r="D41" s="1" t="s">
        <v>42</v>
      </c>
      <c r="E41" s="2">
        <v>0.08</v>
      </c>
      <c r="G41" s="4" t="s">
        <v>145</v>
      </c>
      <c r="H41" s="74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7">
        <f t="shared" si="1"/>
        <v>41</v>
      </c>
    </row>
    <row r="42" spans="1:11" ht="17.25" customHeight="1" x14ac:dyDescent="0.25">
      <c r="A42">
        <v>42</v>
      </c>
      <c r="B42" s="3" t="s">
        <v>1608</v>
      </c>
      <c r="C42" s="4" t="s">
        <v>136</v>
      </c>
      <c r="D42" s="1" t="s">
        <v>42</v>
      </c>
      <c r="E42" s="2">
        <v>0.08</v>
      </c>
      <c r="G42" s="4" t="s">
        <v>147</v>
      </c>
      <c r="H42" s="74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7">
        <f t="shared" si="1"/>
        <v>42</v>
      </c>
    </row>
    <row r="43" spans="1:11" ht="17.25" customHeight="1" x14ac:dyDescent="0.25">
      <c r="A43">
        <v>43</v>
      </c>
      <c r="B43" s="3" t="s">
        <v>1609</v>
      </c>
      <c r="C43" s="4" t="s">
        <v>136</v>
      </c>
      <c r="D43" s="1" t="s">
        <v>85</v>
      </c>
      <c r="E43" s="2">
        <v>0.25</v>
      </c>
      <c r="G43" s="4" t="s">
        <v>148</v>
      </c>
      <c r="H43" s="74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7">
        <f t="shared" si="1"/>
        <v>43</v>
      </c>
    </row>
    <row r="44" spans="1:11" ht="17.25" customHeight="1" x14ac:dyDescent="0.25">
      <c r="A44">
        <v>44</v>
      </c>
      <c r="B44" s="3" t="s">
        <v>1610</v>
      </c>
      <c r="C44" s="4" t="s">
        <v>136</v>
      </c>
      <c r="D44" s="1" t="s">
        <v>8</v>
      </c>
      <c r="E44" s="2">
        <v>0.15</v>
      </c>
      <c r="G44" s="4" t="s">
        <v>150</v>
      </c>
      <c r="H44" s="7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7">
        <f t="shared" si="1"/>
        <v>44</v>
      </c>
    </row>
    <row r="45" spans="1:11" ht="17.25" customHeight="1" x14ac:dyDescent="0.25">
      <c r="A45">
        <v>45</v>
      </c>
      <c r="B45" s="3" t="s">
        <v>1611</v>
      </c>
      <c r="C45" s="4" t="s">
        <v>136</v>
      </c>
      <c r="D45" s="1" t="s">
        <v>42</v>
      </c>
      <c r="E45" s="2">
        <v>0.15</v>
      </c>
      <c r="G45" s="4" t="s">
        <v>152</v>
      </c>
      <c r="H45" s="74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7">
        <f t="shared" si="1"/>
        <v>45</v>
      </c>
    </row>
    <row r="46" spans="1:11" ht="17.25" customHeight="1" x14ac:dyDescent="0.25">
      <c r="A46">
        <v>46</v>
      </c>
      <c r="B46" s="3" t="s">
        <v>1612</v>
      </c>
      <c r="C46" s="4" t="s">
        <v>136</v>
      </c>
      <c r="D46" s="1" t="s">
        <v>42</v>
      </c>
      <c r="E46" s="2">
        <v>0.2</v>
      </c>
      <c r="G46" s="4" t="s">
        <v>152</v>
      </c>
      <c r="H46" s="74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7">
        <f t="shared" si="1"/>
        <v>46</v>
      </c>
    </row>
    <row r="47" spans="1:11" ht="17.25" customHeight="1" x14ac:dyDescent="0.25">
      <c r="A47">
        <v>47</v>
      </c>
      <c r="B47" s="3" t="s">
        <v>1613</v>
      </c>
      <c r="C47" s="4" t="s">
        <v>136</v>
      </c>
      <c r="D47" s="1" t="s">
        <v>42</v>
      </c>
      <c r="E47" s="6">
        <v>0.2</v>
      </c>
      <c r="G47" s="4" t="s">
        <v>155</v>
      </c>
      <c r="H47" s="74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7">
        <f t="shared" si="1"/>
        <v>47</v>
      </c>
    </row>
    <row r="48" spans="1:11" ht="17.25" customHeight="1" x14ac:dyDescent="0.25">
      <c r="A48">
        <v>48</v>
      </c>
      <c r="B48" s="3" t="s">
        <v>1614</v>
      </c>
      <c r="C48" s="4" t="s">
        <v>136</v>
      </c>
      <c r="D48" s="1" t="s">
        <v>118</v>
      </c>
      <c r="E48" s="6">
        <v>0.25</v>
      </c>
      <c r="G48" s="4" t="s">
        <v>156</v>
      </c>
      <c r="H48" s="74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7">
        <f t="shared" si="1"/>
        <v>48</v>
      </c>
    </row>
    <row r="49" spans="1:11" ht="17.25" customHeight="1" x14ac:dyDescent="0.25">
      <c r="A49">
        <v>49</v>
      </c>
      <c r="B49" s="3" t="s">
        <v>1615</v>
      </c>
      <c r="C49" s="4" t="s">
        <v>136</v>
      </c>
      <c r="D49" s="1" t="s">
        <v>105</v>
      </c>
      <c r="E49" s="6">
        <v>0.35</v>
      </c>
      <c r="G49" s="4" t="s">
        <v>158</v>
      </c>
      <c r="H49" s="74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7">
        <f t="shared" si="1"/>
        <v>49</v>
      </c>
    </row>
    <row r="50" spans="1:11" ht="17.25" customHeight="1" x14ac:dyDescent="0.25">
      <c r="A50">
        <v>50</v>
      </c>
      <c r="B50" s="5" t="s">
        <v>1616</v>
      </c>
      <c r="C50" s="4" t="s">
        <v>136</v>
      </c>
      <c r="D50" s="1" t="s">
        <v>160</v>
      </c>
      <c r="E50" s="6">
        <v>0.35</v>
      </c>
      <c r="G50" s="4" t="s">
        <v>161</v>
      </c>
      <c r="H50" s="74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7">
        <f t="shared" si="1"/>
        <v>50</v>
      </c>
    </row>
    <row r="51" spans="1:11" ht="17.25" customHeight="1" x14ac:dyDescent="0.25">
      <c r="A51">
        <v>51</v>
      </c>
      <c r="B51" s="3" t="s">
        <v>1617</v>
      </c>
      <c r="C51" s="4" t="s">
        <v>136</v>
      </c>
      <c r="D51" s="1" t="s">
        <v>8</v>
      </c>
      <c r="E51" s="6">
        <v>0.8</v>
      </c>
      <c r="G51" s="4" t="s">
        <v>163</v>
      </c>
      <c r="H51" s="74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7">
        <f t="shared" si="1"/>
        <v>51</v>
      </c>
    </row>
    <row r="52" spans="1:11" ht="17.25" customHeight="1" x14ac:dyDescent="0.25">
      <c r="A52">
        <v>52</v>
      </c>
      <c r="B52" s="3" t="s">
        <v>1618</v>
      </c>
      <c r="C52" s="4" t="s">
        <v>136</v>
      </c>
      <c r="D52" s="1" t="s">
        <v>42</v>
      </c>
      <c r="E52" s="6">
        <v>0.1</v>
      </c>
      <c r="G52" s="4" t="s">
        <v>165</v>
      </c>
      <c r="H52" s="74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7">
        <f t="shared" si="1"/>
        <v>52</v>
      </c>
    </row>
    <row r="53" spans="1:11" ht="17.25" customHeight="1" x14ac:dyDescent="0.25">
      <c r="A53">
        <v>53</v>
      </c>
      <c r="B53" s="3" t="s">
        <v>1313</v>
      </c>
      <c r="C53" s="4" t="s">
        <v>136</v>
      </c>
      <c r="D53" s="1" t="s">
        <v>42</v>
      </c>
      <c r="E53" s="6">
        <v>0.05</v>
      </c>
      <c r="G53" s="4" t="s">
        <v>167</v>
      </c>
      <c r="H53" s="74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7">
        <f t="shared" si="1"/>
        <v>53</v>
      </c>
    </row>
    <row r="54" spans="1:11" ht="17.25" customHeight="1" x14ac:dyDescent="0.25">
      <c r="A54">
        <v>54</v>
      </c>
      <c r="B54" s="3" t="s">
        <v>1619</v>
      </c>
      <c r="C54" s="4" t="s">
        <v>168</v>
      </c>
      <c r="D54" s="1" t="s">
        <v>8</v>
      </c>
      <c r="E54" s="6">
        <v>0.25</v>
      </c>
      <c r="G54" s="4" t="s">
        <v>169</v>
      </c>
      <c r="H54" s="7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7">
        <f t="shared" si="1"/>
        <v>54</v>
      </c>
    </row>
    <row r="55" spans="1:11" ht="17.25" customHeight="1" x14ac:dyDescent="0.25">
      <c r="A55">
        <v>55</v>
      </c>
      <c r="B55" s="3" t="s">
        <v>1620</v>
      </c>
      <c r="C55" s="4" t="s">
        <v>168</v>
      </c>
      <c r="D55" s="1" t="s">
        <v>8</v>
      </c>
      <c r="E55" s="6">
        <v>0.2</v>
      </c>
      <c r="G55" s="4" t="s">
        <v>170</v>
      </c>
      <c r="H55" s="74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7">
        <f t="shared" si="1"/>
        <v>55</v>
      </c>
    </row>
    <row r="56" spans="1:11" ht="17.25" customHeight="1" x14ac:dyDescent="0.25">
      <c r="A56">
        <v>56</v>
      </c>
      <c r="B56" s="3" t="s">
        <v>1621</v>
      </c>
      <c r="C56" s="4" t="s">
        <v>168</v>
      </c>
      <c r="D56" s="1" t="s">
        <v>85</v>
      </c>
      <c r="E56" s="6">
        <v>0.1</v>
      </c>
      <c r="G56" s="4" t="s">
        <v>171</v>
      </c>
      <c r="H56" s="74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7">
        <f t="shared" si="1"/>
        <v>56</v>
      </c>
    </row>
    <row r="57" spans="1:11" ht="17.25" customHeight="1" x14ac:dyDescent="0.25">
      <c r="A57">
        <v>57</v>
      </c>
      <c r="B57" s="3" t="s">
        <v>1622</v>
      </c>
      <c r="C57" s="4" t="s">
        <v>168</v>
      </c>
      <c r="D57" s="1" t="s">
        <v>8</v>
      </c>
      <c r="E57" s="6">
        <v>0.15</v>
      </c>
      <c r="G57" s="4" t="s">
        <v>169</v>
      </c>
      <c r="H57" s="74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7">
        <f t="shared" si="1"/>
        <v>57</v>
      </c>
    </row>
    <row r="58" spans="1:11" ht="17.25" customHeight="1" x14ac:dyDescent="0.25">
      <c r="A58">
        <v>58</v>
      </c>
      <c r="B58" s="3" t="s">
        <v>1623</v>
      </c>
      <c r="C58" s="4" t="s">
        <v>168</v>
      </c>
      <c r="D58" s="1" t="s">
        <v>20</v>
      </c>
      <c r="E58" s="6">
        <v>0.25</v>
      </c>
      <c r="G58" s="4" t="s">
        <v>174</v>
      </c>
      <c r="H58" s="74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7">
        <f t="shared" si="1"/>
        <v>58</v>
      </c>
    </row>
    <row r="59" spans="1:11" ht="17.25" customHeight="1" x14ac:dyDescent="0.25">
      <c r="A59">
        <v>59</v>
      </c>
      <c r="B59" s="3" t="s">
        <v>1568</v>
      </c>
      <c r="C59" s="4" t="s">
        <v>168</v>
      </c>
      <c r="D59" s="1" t="s">
        <v>8</v>
      </c>
      <c r="E59" s="6">
        <v>0.5</v>
      </c>
      <c r="G59" s="4" t="s">
        <v>175</v>
      </c>
      <c r="H59" s="74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7">
        <f t="shared" si="1"/>
        <v>59</v>
      </c>
    </row>
    <row r="60" spans="1:11" ht="17.25" customHeight="1" x14ac:dyDescent="0.25">
      <c r="A60">
        <v>60</v>
      </c>
      <c r="B60" s="3" t="s">
        <v>1624</v>
      </c>
      <c r="C60" s="4" t="s">
        <v>168</v>
      </c>
      <c r="D60" s="1" t="s">
        <v>8</v>
      </c>
      <c r="E60" s="6">
        <v>0.08</v>
      </c>
      <c r="G60" s="4" t="s">
        <v>177</v>
      </c>
      <c r="H60" s="74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7">
        <f t="shared" si="1"/>
        <v>60</v>
      </c>
    </row>
    <row r="61" spans="1:11" ht="17.25" customHeight="1" x14ac:dyDescent="0.25">
      <c r="A61">
        <v>61</v>
      </c>
      <c r="B61" s="3" t="s">
        <v>1625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74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7">
        <f t="shared" si="1"/>
        <v>61</v>
      </c>
    </row>
    <row r="62" spans="1:11" ht="17.25" customHeight="1" x14ac:dyDescent="0.25">
      <c r="A62">
        <v>62</v>
      </c>
      <c r="B62" s="3" t="s">
        <v>1626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74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7">
        <f t="shared" si="1"/>
        <v>62</v>
      </c>
    </row>
    <row r="63" spans="1:11" ht="17.25" customHeight="1" x14ac:dyDescent="0.25">
      <c r="A63">
        <v>63</v>
      </c>
      <c r="B63" s="3" t="s">
        <v>1627</v>
      </c>
      <c r="C63" s="4" t="s">
        <v>168</v>
      </c>
      <c r="D63" s="1" t="s">
        <v>8</v>
      </c>
      <c r="E63" s="6">
        <v>0.02</v>
      </c>
      <c r="G63" s="4" t="s">
        <v>179</v>
      </c>
      <c r="H63" s="74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7">
        <f t="shared" si="1"/>
        <v>63</v>
      </c>
    </row>
    <row r="64" spans="1:11" ht="17.25" customHeight="1" x14ac:dyDescent="0.25">
      <c r="A64">
        <v>64</v>
      </c>
      <c r="B64" s="3" t="s">
        <v>1336</v>
      </c>
      <c r="C64" s="4" t="s">
        <v>168</v>
      </c>
      <c r="D64" s="1" t="s">
        <v>42</v>
      </c>
      <c r="E64" s="6">
        <v>0.05</v>
      </c>
      <c r="G64" s="4" t="s">
        <v>183</v>
      </c>
      <c r="H64" s="7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7">
        <f t="shared" si="1"/>
        <v>64</v>
      </c>
    </row>
    <row r="65" spans="1:11" ht="17.25" customHeight="1" x14ac:dyDescent="0.25">
      <c r="A65">
        <v>65</v>
      </c>
      <c r="B65" s="3" t="s">
        <v>1628</v>
      </c>
      <c r="C65" s="4" t="s">
        <v>168</v>
      </c>
      <c r="D65" s="1" t="s">
        <v>8</v>
      </c>
      <c r="E65" s="6">
        <v>0.15</v>
      </c>
      <c r="G65" s="4" t="s">
        <v>185</v>
      </c>
      <c r="H65" s="74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7">
        <f t="shared" si="1"/>
        <v>65</v>
      </c>
    </row>
    <row r="66" spans="1:11" ht="17.25" customHeight="1" x14ac:dyDescent="0.25">
      <c r="A66">
        <v>66</v>
      </c>
      <c r="B66" s="3" t="s">
        <v>1629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74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7">
        <f t="shared" si="1"/>
        <v>66</v>
      </c>
    </row>
    <row r="67" spans="1:11" ht="17.25" customHeight="1" x14ac:dyDescent="0.25">
      <c r="A67">
        <v>67</v>
      </c>
      <c r="B67" s="3" t="s">
        <v>1630</v>
      </c>
      <c r="C67" s="4" t="s">
        <v>168</v>
      </c>
      <c r="D67" s="1" t="s">
        <v>105</v>
      </c>
      <c r="E67" s="6">
        <v>0.05</v>
      </c>
      <c r="G67" s="4" t="s">
        <v>189</v>
      </c>
      <c r="H67" s="74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7">
        <f t="shared" ref="K67:K90" si="3">A67</f>
        <v>67</v>
      </c>
    </row>
    <row r="68" spans="1:11" ht="17.25" customHeight="1" x14ac:dyDescent="0.25">
      <c r="A68">
        <v>68</v>
      </c>
      <c r="B68" s="3" t="s">
        <v>1631</v>
      </c>
      <c r="C68" s="4" t="s">
        <v>168</v>
      </c>
      <c r="D68" s="1" t="s">
        <v>105</v>
      </c>
      <c r="E68" s="6">
        <v>0.05</v>
      </c>
      <c r="G68" s="4" t="s">
        <v>191</v>
      </c>
      <c r="H68" s="74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7">
        <f t="shared" si="3"/>
        <v>68</v>
      </c>
    </row>
    <row r="69" spans="1:11" ht="17.25" customHeight="1" x14ac:dyDescent="0.25">
      <c r="A69">
        <v>69</v>
      </c>
      <c r="B69" s="3" t="s">
        <v>1632</v>
      </c>
      <c r="C69" s="4" t="s">
        <v>168</v>
      </c>
      <c r="D69" s="1" t="s">
        <v>105</v>
      </c>
      <c r="E69" s="6">
        <v>0.1</v>
      </c>
      <c r="G69" s="4" t="s">
        <v>193</v>
      </c>
      <c r="H69" s="74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7">
        <f t="shared" si="3"/>
        <v>69</v>
      </c>
    </row>
    <row r="70" spans="1:11" ht="17.25" customHeight="1" x14ac:dyDescent="0.25">
      <c r="A70">
        <v>70</v>
      </c>
      <c r="B70" s="3" t="s">
        <v>1633</v>
      </c>
      <c r="C70" s="4" t="s">
        <v>168</v>
      </c>
      <c r="D70" s="1" t="s">
        <v>105</v>
      </c>
      <c r="E70" s="6">
        <v>0.12</v>
      </c>
      <c r="G70" s="4" t="s">
        <v>193</v>
      </c>
      <c r="H70" s="74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7">
        <f t="shared" si="3"/>
        <v>70</v>
      </c>
    </row>
    <row r="71" spans="1:11" ht="17.25" customHeight="1" x14ac:dyDescent="0.25">
      <c r="A71">
        <v>71</v>
      </c>
      <c r="B71" s="3" t="s">
        <v>1634</v>
      </c>
      <c r="C71" s="4" t="s">
        <v>168</v>
      </c>
      <c r="D71" s="1" t="s">
        <v>42</v>
      </c>
      <c r="E71" s="6">
        <v>0.2</v>
      </c>
      <c r="G71" s="4" t="s">
        <v>195</v>
      </c>
      <c r="H71" s="74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7">
        <f t="shared" si="3"/>
        <v>71</v>
      </c>
    </row>
    <row r="72" spans="1:11" ht="17.25" customHeight="1" x14ac:dyDescent="0.25">
      <c r="A72">
        <v>72</v>
      </c>
      <c r="B72" s="3" t="s">
        <v>1635</v>
      </c>
      <c r="C72" s="4" t="s">
        <v>168</v>
      </c>
      <c r="D72" s="1" t="s">
        <v>160</v>
      </c>
      <c r="E72" s="6">
        <v>0.25</v>
      </c>
      <c r="G72" s="4" t="s">
        <v>197</v>
      </c>
      <c r="H72" s="74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7">
        <f t="shared" si="3"/>
        <v>72</v>
      </c>
    </row>
    <row r="73" spans="1:11" ht="17.25" customHeight="1" x14ac:dyDescent="0.25">
      <c r="A73">
        <v>73</v>
      </c>
      <c r="B73" s="3" t="s">
        <v>1636</v>
      </c>
      <c r="C73" s="4" t="s">
        <v>168</v>
      </c>
      <c r="D73" s="1" t="s">
        <v>8</v>
      </c>
      <c r="E73" s="6">
        <v>0.25</v>
      </c>
      <c r="G73" s="4" t="s">
        <v>170</v>
      </c>
      <c r="H73" s="74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7">
        <f t="shared" si="3"/>
        <v>73</v>
      </c>
    </row>
    <row r="74" spans="1:11" ht="17.25" customHeight="1" x14ac:dyDescent="0.25">
      <c r="A74">
        <v>74</v>
      </c>
      <c r="B74" s="3" t="s">
        <v>1637</v>
      </c>
      <c r="C74" s="4" t="s">
        <v>168</v>
      </c>
      <c r="D74" s="1" t="s">
        <v>20</v>
      </c>
      <c r="E74" s="6">
        <v>0.1</v>
      </c>
      <c r="G74" s="4" t="s">
        <v>200</v>
      </c>
      <c r="H74" s="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7">
        <f t="shared" si="3"/>
        <v>74</v>
      </c>
    </row>
    <row r="75" spans="1:11" ht="17.25" customHeight="1" x14ac:dyDescent="0.25">
      <c r="A75">
        <v>75</v>
      </c>
      <c r="B75" s="7" t="s">
        <v>1638</v>
      </c>
      <c r="C75" s="8" t="s">
        <v>202</v>
      </c>
      <c r="D75" s="9" t="s">
        <v>42</v>
      </c>
      <c r="E75" s="10">
        <v>0.05</v>
      </c>
      <c r="G75" s="4" t="s">
        <v>203</v>
      </c>
      <c r="H75" s="74" t="str">
        <f t="shared" si="4"/>
        <v>Insert into SC_Prestation (ligne,typePresta,designation,categorie,unite,temps,detail,DateModif) values (75,'MOC','POSE ÉCOLAT','MOC_Bordures','ml',0.05,'Bordure + piquet',now());</v>
      </c>
      <c r="K75" s="57">
        <f t="shared" si="3"/>
        <v>75</v>
      </c>
    </row>
    <row r="76" spans="1:11" ht="17.25" customHeight="1" x14ac:dyDescent="0.25">
      <c r="A76">
        <v>76</v>
      </c>
      <c r="B76" s="7" t="s">
        <v>285</v>
      </c>
      <c r="C76" s="8"/>
      <c r="D76" s="9"/>
      <c r="E76" s="10"/>
      <c r="G76" s="11"/>
      <c r="H76" s="74"/>
      <c r="K76" s="57">
        <f t="shared" si="3"/>
        <v>76</v>
      </c>
    </row>
    <row r="77" spans="1:11" ht="17.25" customHeight="1" x14ac:dyDescent="0.25">
      <c r="A77">
        <v>77</v>
      </c>
      <c r="B77" s="7" t="s">
        <v>1639</v>
      </c>
      <c r="C77" s="8" t="s">
        <v>202</v>
      </c>
      <c r="D77" s="9" t="s">
        <v>42</v>
      </c>
      <c r="E77" s="10">
        <v>0.1</v>
      </c>
      <c r="G77" s="4"/>
      <c r="H77" s="74" t="str">
        <f t="shared" si="4"/>
        <v>Insert into SC_Prestation (ligne,typePresta,designation,categorie,unite,temps,detail,DateModif) values (77,'MOC','POSE PLAQUE SCHISTE','MOC_Bordures','ml',0.1,'',now());</v>
      </c>
      <c r="K77" s="57">
        <f t="shared" si="3"/>
        <v>77</v>
      </c>
    </row>
    <row r="78" spans="1:11" ht="17.25" customHeight="1" x14ac:dyDescent="0.25">
      <c r="A78">
        <v>78</v>
      </c>
      <c r="B78" s="7" t="s">
        <v>1640</v>
      </c>
      <c r="C78" s="8" t="s">
        <v>202</v>
      </c>
      <c r="D78" s="9" t="s">
        <v>42</v>
      </c>
      <c r="E78" s="10">
        <v>0.1</v>
      </c>
      <c r="G78" s="4"/>
      <c r="H78" s="74" t="str">
        <f t="shared" si="4"/>
        <v>Insert into SC_Prestation (ligne,typePresta,designation,categorie,unite,temps,detail,DateModif) values (78,'MOC','POSE BORDURE BÉTON','MOC_Bordures','ml',0.1,'',now());</v>
      </c>
      <c r="K78" s="57">
        <f t="shared" si="3"/>
        <v>78</v>
      </c>
    </row>
    <row r="79" spans="1:11" ht="17.25" customHeight="1" x14ac:dyDescent="0.25">
      <c r="A79">
        <v>79</v>
      </c>
      <c r="B79" s="7" t="s">
        <v>1641</v>
      </c>
      <c r="C79" s="8" t="s">
        <v>202</v>
      </c>
      <c r="D79" s="9" t="s">
        <v>42</v>
      </c>
      <c r="E79" s="10">
        <v>0.1</v>
      </c>
      <c r="G79" s="4"/>
      <c r="H79" s="74" t="str">
        <f t="shared" si="4"/>
        <v>Insert into SC_Prestation (ligne,typePresta,designation,categorie,unite,temps,detail,DateModif) values (79,'MOC','POSE RONDINS BOIS','MOC_Bordures','ml',0.1,'',now());</v>
      </c>
      <c r="K79" s="57">
        <f t="shared" si="3"/>
        <v>79</v>
      </c>
    </row>
    <row r="80" spans="1:11" ht="17.25" customHeight="1" x14ac:dyDescent="0.25">
      <c r="A80">
        <v>80</v>
      </c>
      <c r="B80" s="7" t="s">
        <v>1642</v>
      </c>
      <c r="C80" s="8" t="s">
        <v>202</v>
      </c>
      <c r="D80" s="9" t="s">
        <v>42</v>
      </c>
      <c r="E80" s="10">
        <v>0.15</v>
      </c>
      <c r="G80" s="4"/>
      <c r="H80" s="74" t="str">
        <f t="shared" si="4"/>
        <v>Insert into SC_Prestation (ligne,typePresta,designation,categorie,unite,temps,detail,DateModif) values (80,'MOC','POSE BORDURE MÉTAL','MOC_Bordures','ml',0.15,'',now());</v>
      </c>
      <c r="K80" s="57">
        <f t="shared" si="3"/>
        <v>80</v>
      </c>
    </row>
    <row r="81" spans="1:11" s="74" customFormat="1" ht="17.25" customHeight="1" x14ac:dyDescent="0.25">
      <c r="A81" s="74">
        <v>81</v>
      </c>
      <c r="B81" s="7" t="s">
        <v>1643</v>
      </c>
      <c r="C81" s="8" t="s">
        <v>93</v>
      </c>
      <c r="D81" s="9" t="s">
        <v>8</v>
      </c>
      <c r="E81" s="10">
        <v>1.25</v>
      </c>
      <c r="G81" s="4"/>
      <c r="H81" s="74" t="str">
        <f t="shared" si="4"/>
        <v>Insert into SC_Prestation (ligne,typePresta,designation,categorie,unite,temps,detail,DateModif) values (81,'MOC','POSE ET CONNEXION CHASSE','MOC_Collecte_Exutoire','pc',1.25,'',now());</v>
      </c>
      <c r="K81" s="74">
        <f t="shared" si="3"/>
        <v>81</v>
      </c>
    </row>
    <row r="82" spans="1:11" s="74" customFormat="1" ht="17.25" customHeight="1" x14ac:dyDescent="0.25">
      <c r="A82" s="74">
        <v>82</v>
      </c>
      <c r="B82" s="7" t="s">
        <v>1644</v>
      </c>
      <c r="C82" s="8" t="s">
        <v>136</v>
      </c>
      <c r="D82" s="9" t="s">
        <v>42</v>
      </c>
      <c r="E82" s="10">
        <v>0.1</v>
      </c>
      <c r="G82" s="4"/>
      <c r="H82" s="74" t="str">
        <f t="shared" si="4"/>
        <v>Insert into SC_Prestation (ligne,typePresta,designation,categorie,unite,temps,detail,DateModif) values (82,'MOC','POSE CHEVRON PE','MOC_Systèmes_Constructifs','ml',0.1,'',now());</v>
      </c>
      <c r="K82" s="74">
        <f t="shared" si="3"/>
        <v>82</v>
      </c>
    </row>
    <row r="83" spans="1:11" s="74" customFormat="1" ht="17.25" customHeight="1" x14ac:dyDescent="0.25">
      <c r="A83" s="74">
        <v>83</v>
      </c>
      <c r="B83" s="7" t="s">
        <v>1645</v>
      </c>
      <c r="C83" s="8" t="s">
        <v>136</v>
      </c>
      <c r="D83" s="9" t="s">
        <v>42</v>
      </c>
      <c r="E83" s="10">
        <v>0.05</v>
      </c>
      <c r="G83" s="4"/>
      <c r="H83" s="74" t="str">
        <f t="shared" si="4"/>
        <v>Insert into SC_Prestation (ligne,typePresta,designation,categorie,unite,temps,detail,DateModif) values (83,'MOC','POSE PLAQUE PVC','MOC_Systèmes_Constructifs','ml',0.05,'',now());</v>
      </c>
      <c r="K83" s="74">
        <f t="shared" si="3"/>
        <v>83</v>
      </c>
    </row>
    <row r="84" spans="1:11" s="74" customFormat="1" ht="17.25" customHeight="1" x14ac:dyDescent="0.25">
      <c r="A84" s="74">
        <v>84</v>
      </c>
      <c r="B84" s="7" t="s">
        <v>1646</v>
      </c>
      <c r="C84" s="8" t="s">
        <v>136</v>
      </c>
      <c r="D84" s="9" t="s">
        <v>42</v>
      </c>
      <c r="E84" s="10">
        <v>0.1</v>
      </c>
      <c r="G84" s="4"/>
      <c r="H84" s="7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4">
        <f t="shared" si="3"/>
        <v>84</v>
      </c>
    </row>
    <row r="85" spans="1:11" s="74" customFormat="1" ht="17.25" customHeight="1" x14ac:dyDescent="0.25">
      <c r="A85" s="74">
        <v>85</v>
      </c>
      <c r="B85" s="7" t="s">
        <v>1647</v>
      </c>
      <c r="C85" s="8" t="s">
        <v>136</v>
      </c>
      <c r="D85" s="9" t="s">
        <v>8</v>
      </c>
      <c r="E85" s="10">
        <v>0.05</v>
      </c>
      <c r="G85" s="4"/>
      <c r="H85" s="74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4">
        <f t="shared" si="3"/>
        <v>85</v>
      </c>
    </row>
    <row r="86" spans="1:11" s="74" customFormat="1" ht="17.25" customHeight="1" x14ac:dyDescent="0.25">
      <c r="A86" s="74">
        <v>86</v>
      </c>
      <c r="B86" s="7" t="s">
        <v>1648</v>
      </c>
      <c r="C86" s="8" t="s">
        <v>136</v>
      </c>
      <c r="D86" s="9" t="s">
        <v>8</v>
      </c>
      <c r="E86" s="10">
        <v>0.1</v>
      </c>
      <c r="G86" s="4"/>
      <c r="H86" s="74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4">
        <f t="shared" si="3"/>
        <v>86</v>
      </c>
    </row>
    <row r="87" spans="1:11" s="74" customFormat="1" ht="17.25" customHeight="1" x14ac:dyDescent="0.25">
      <c r="A87" s="74">
        <v>87</v>
      </c>
      <c r="B87" s="7" t="s">
        <v>1649</v>
      </c>
      <c r="C87" s="8" t="s">
        <v>136</v>
      </c>
      <c r="D87" s="9" t="s">
        <v>42</v>
      </c>
      <c r="E87" s="10">
        <v>0.05</v>
      </c>
      <c r="G87" s="4"/>
      <c r="H87" s="74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4">
        <f t="shared" si="3"/>
        <v>87</v>
      </c>
    </row>
    <row r="88" spans="1:11" s="74" customFormat="1" ht="17.25" customHeight="1" x14ac:dyDescent="0.25">
      <c r="A88" s="74">
        <v>88</v>
      </c>
      <c r="B88" s="7" t="s">
        <v>1022</v>
      </c>
      <c r="C88" s="8" t="s">
        <v>136</v>
      </c>
      <c r="D88" s="9" t="s">
        <v>105</v>
      </c>
      <c r="E88" s="10">
        <v>1.25</v>
      </c>
      <c r="G88" s="4"/>
      <c r="H88" s="74" t="str">
        <f t="shared" si="4"/>
        <v>Insert into SC_Prestation (ligne,typePresta,designation,categorie,unite,temps,detail,DateModif) values (88,'MOC','PARPAINGS','MOC_Systèmes_Constructifs','m²',1.25,'',now());</v>
      </c>
      <c r="K88" s="74">
        <f t="shared" si="3"/>
        <v>88</v>
      </c>
    </row>
    <row r="89" spans="1:11" s="74" customFormat="1" ht="17.25" customHeight="1" x14ac:dyDescent="0.25">
      <c r="A89" s="74">
        <v>89</v>
      </c>
      <c r="B89" s="7" t="s">
        <v>1021</v>
      </c>
      <c r="C89" s="8" t="s">
        <v>136</v>
      </c>
      <c r="D89" s="9" t="s">
        <v>105</v>
      </c>
      <c r="E89" s="10">
        <v>0.2</v>
      </c>
      <c r="G89" s="4"/>
      <c r="H89" s="74" t="str">
        <f t="shared" si="4"/>
        <v>Insert into SC_Prestation (ligne,typePresta,designation,categorie,unite,temps,detail,DateModif) values (89,'MOC','FERRAILLAGE','MOC_Systèmes_Constructifs','m²',0.2,'',now());</v>
      </c>
      <c r="K89" s="74">
        <f t="shared" si="3"/>
        <v>89</v>
      </c>
    </row>
    <row r="90" spans="1:11" s="74" customFormat="1" ht="17.25" customHeight="1" x14ac:dyDescent="0.25">
      <c r="A90" s="74">
        <v>90</v>
      </c>
      <c r="B90" s="7" t="s">
        <v>1650</v>
      </c>
      <c r="C90" s="8" t="s">
        <v>93</v>
      </c>
      <c r="D90" s="9" t="s">
        <v>20</v>
      </c>
      <c r="E90" s="10">
        <v>0.75</v>
      </c>
      <c r="G90" s="4"/>
      <c r="H90" s="74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4">
        <f t="shared" si="3"/>
        <v>90</v>
      </c>
    </row>
    <row r="91" spans="1:11" s="278" customFormat="1" ht="17.25" customHeight="1" x14ac:dyDescent="0.25">
      <c r="A91" s="278">
        <v>91</v>
      </c>
      <c r="B91" s="224" t="s">
        <v>1651</v>
      </c>
      <c r="C91" s="196" t="s">
        <v>93</v>
      </c>
      <c r="D91" s="9" t="s">
        <v>20</v>
      </c>
      <c r="E91" s="197">
        <v>0</v>
      </c>
      <c r="G91" s="195"/>
      <c r="H91" s="278" t="str">
        <f t="shared" si="4"/>
        <v>Insert into SC_Prestation (ligne,typePresta,designation,categorie,unite,temps,detail,DateModif) values (91,'MOC','ASSEMBLAGE ANGLES PVC','MOC_Collecte_Exutoire','forfait',0,'',now());</v>
      </c>
      <c r="K91" s="278">
        <f t="shared" ref="K91:K95" si="5">A91</f>
        <v>91</v>
      </c>
    </row>
    <row r="92" spans="1:11" s="278" customFormat="1" ht="17.25" customHeight="1" x14ac:dyDescent="0.25">
      <c r="A92" s="278">
        <v>92</v>
      </c>
      <c r="B92" s="224" t="s">
        <v>1652</v>
      </c>
      <c r="C92" s="196" t="s">
        <v>93</v>
      </c>
      <c r="D92" s="9" t="s">
        <v>20</v>
      </c>
      <c r="E92" s="197">
        <v>0</v>
      </c>
      <c r="G92" s="195"/>
      <c r="H92" s="278" t="str">
        <f t="shared" si="4"/>
        <v>Insert into SC_Prestation (ligne,typePresta,designation,categorie,unite,temps,detail,DateModif) values (92,'MOC','JONCTIONS PVC','MOC_Collecte_Exutoire','forfait',0,'',now());</v>
      </c>
      <c r="K92" s="278">
        <f t="shared" si="5"/>
        <v>92</v>
      </c>
    </row>
    <row r="93" spans="1:11" s="278" customFormat="1" ht="17.25" customHeight="1" x14ac:dyDescent="0.25">
      <c r="A93" s="278">
        <v>93</v>
      </c>
      <c r="B93" s="224" t="s">
        <v>1653</v>
      </c>
      <c r="C93" s="196" t="s">
        <v>93</v>
      </c>
      <c r="D93" s="9" t="s">
        <v>20</v>
      </c>
      <c r="E93" s="197">
        <v>0</v>
      </c>
      <c r="G93" s="195"/>
      <c r="H93" s="278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278">
        <f t="shared" si="5"/>
        <v>93</v>
      </c>
    </row>
    <row r="94" spans="1:11" s="278" customFormat="1" ht="17.25" customHeight="1" x14ac:dyDescent="0.25">
      <c r="A94" s="278">
        <v>94</v>
      </c>
      <c r="B94" s="224" t="s">
        <v>1880</v>
      </c>
      <c r="C94" s="196" t="s">
        <v>136</v>
      </c>
      <c r="D94" s="9" t="s">
        <v>42</v>
      </c>
      <c r="E94" s="197">
        <v>0.15</v>
      </c>
      <c r="G94" s="195"/>
      <c r="H94" s="278" t="str">
        <f t="shared" si="4"/>
        <v>Insert into SC_Prestation (ligne,typePresta,designation,categorie,unite,temps,detail,DateModif) values (94,'MOC','POSE CLOISON CENTRALE','MOC_Systèmes_Constructifs','ml',0.15,'',now());</v>
      </c>
      <c r="K94" s="278">
        <f t="shared" si="5"/>
        <v>94</v>
      </c>
    </row>
    <row r="95" spans="1:11" s="278" customFormat="1" ht="17.25" customHeight="1" x14ac:dyDescent="0.25">
      <c r="A95" s="278">
        <v>95</v>
      </c>
      <c r="B95" s="224" t="s">
        <v>1881</v>
      </c>
      <c r="C95" s="196" t="s">
        <v>202</v>
      </c>
      <c r="D95" s="9" t="s">
        <v>42</v>
      </c>
      <c r="E95" s="197">
        <v>0.1</v>
      </c>
      <c r="G95" s="195"/>
      <c r="H95" s="278" t="str">
        <f t="shared" si="4"/>
        <v>Insert into SC_Prestation (ligne,typePresta,designation,categorie,unite,temps,detail,DateModif) values (95,'MOC','POSE ECOPLANC','MOC_Bordures','ml',0.1,'',now());</v>
      </c>
      <c r="K95" s="278">
        <f t="shared" si="5"/>
        <v>95</v>
      </c>
    </row>
    <row r="96" spans="1:11" s="278" customFormat="1" ht="17.25" customHeight="1" x14ac:dyDescent="0.25">
      <c r="A96" s="278">
        <v>96</v>
      </c>
      <c r="B96" s="224" t="s">
        <v>1930</v>
      </c>
      <c r="C96" s="196" t="s">
        <v>136</v>
      </c>
      <c r="D96" s="9" t="s">
        <v>42</v>
      </c>
      <c r="E96" s="197">
        <v>0.15</v>
      </c>
      <c r="G96" s="195"/>
      <c r="H96" s="278" t="s">
        <v>1931</v>
      </c>
      <c r="K96" s="278">
        <v>96</v>
      </c>
    </row>
    <row r="97" spans="1:11" s="278" customFormat="1" ht="17.25" customHeight="1" x14ac:dyDescent="0.25">
      <c r="A97" s="278">
        <v>97</v>
      </c>
      <c r="B97" s="224" t="s">
        <v>1944</v>
      </c>
      <c r="C97" s="196" t="s">
        <v>202</v>
      </c>
      <c r="D97" s="9" t="s">
        <v>42</v>
      </c>
      <c r="E97" s="197">
        <v>0.05</v>
      </c>
      <c r="G97" s="195"/>
      <c r="H97" s="278" t="str">
        <f t="shared" si="4"/>
        <v>Insert into SC_Prestation (ligne,typePresta,designation,categorie,unite,temps,detail,DateModif) values (97,'MOC','POSE CLOTURE CHANVRE','MOC_Bordures','ml',0.05,'',now());</v>
      </c>
      <c r="K97" s="278">
        <v>97</v>
      </c>
    </row>
    <row r="98" spans="1:11" s="278" customFormat="1" ht="17.25" customHeight="1" x14ac:dyDescent="0.25">
      <c r="A98" s="278">
        <v>98</v>
      </c>
      <c r="B98" s="224" t="s">
        <v>1945</v>
      </c>
      <c r="C98" s="196" t="s">
        <v>93</v>
      </c>
      <c r="D98" s="9" t="s">
        <v>20</v>
      </c>
      <c r="E98" s="197">
        <v>1</v>
      </c>
      <c r="G98" s="195"/>
      <c r="H98" s="278" t="s">
        <v>1931</v>
      </c>
      <c r="K98" s="278">
        <v>98</v>
      </c>
    </row>
    <row r="99" spans="1:11" s="278" customFormat="1" ht="17.25" customHeight="1" x14ac:dyDescent="0.25">
      <c r="A99" s="278">
        <v>99</v>
      </c>
      <c r="B99" s="224" t="s">
        <v>1946</v>
      </c>
      <c r="C99" s="196" t="s">
        <v>93</v>
      </c>
      <c r="D99" s="9" t="s">
        <v>20</v>
      </c>
      <c r="E99" s="197">
        <v>0.25</v>
      </c>
      <c r="G99" s="195"/>
      <c r="H99" s="278" t="str">
        <f t="shared" si="4"/>
        <v>Insert into SC_Prestation (ligne,typePresta,designation,categorie,unite,temps,detail,DateModif) values (99,'MOC','POSE CONNECTEUR 3 POLES','MOC_Collecte_Exutoire','forfait',0.25,'',now());</v>
      </c>
      <c r="K99" s="278">
        <v>99</v>
      </c>
    </row>
    <row r="100" spans="1:11" s="278" customFormat="1" ht="17.25" customHeight="1" x14ac:dyDescent="0.25">
      <c r="A100" s="278">
        <v>100</v>
      </c>
      <c r="B100" s="224" t="s">
        <v>2158</v>
      </c>
      <c r="C100" s="196" t="s">
        <v>93</v>
      </c>
      <c r="D100" s="9" t="s">
        <v>20</v>
      </c>
      <c r="E100" s="197">
        <v>1</v>
      </c>
      <c r="G100" s="195"/>
      <c r="H100" s="278" t="str">
        <f t="shared" si="4"/>
        <v>Insert into SC_Prestation (ligne,typePresta,designation,categorie,unite,temps,detail,DateModif) values (100,'MOC','CONNEXION SORTIE MAISON','MOC_Collecte_Exutoire','forfait',1,'',now());</v>
      </c>
      <c r="K100" s="278">
        <v>100</v>
      </c>
    </row>
    <row r="101" spans="1:11" s="278" customFormat="1" ht="17.25" customHeight="1" x14ac:dyDescent="0.25">
      <c r="A101" s="278">
        <v>101</v>
      </c>
      <c r="B101" s="224" t="s">
        <v>2204</v>
      </c>
      <c r="C101" s="196" t="s">
        <v>136</v>
      </c>
      <c r="D101" s="9" t="s">
        <v>20</v>
      </c>
      <c r="E101" s="197">
        <v>3</v>
      </c>
      <c r="G101" s="195"/>
      <c r="H101" s="278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s="278" customFormat="1" ht="17.25" customHeight="1" x14ac:dyDescent="0.25">
      <c r="A102" s="278">
        <v>102</v>
      </c>
      <c r="B102" s="224" t="s">
        <v>2205</v>
      </c>
      <c r="C102" s="196" t="s">
        <v>136</v>
      </c>
      <c r="D102" s="9" t="s">
        <v>20</v>
      </c>
      <c r="E102" s="197">
        <v>2</v>
      </c>
      <c r="G102" s="195"/>
      <c r="H102" s="278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s="278" customFormat="1" ht="17.25" customHeight="1" x14ac:dyDescent="0.25">
      <c r="A103" s="278">
        <v>103</v>
      </c>
      <c r="B103" s="224" t="s">
        <v>2206</v>
      </c>
      <c r="C103" s="196" t="s">
        <v>168</v>
      </c>
      <c r="D103" s="9" t="s">
        <v>20</v>
      </c>
      <c r="E103" s="197">
        <v>4</v>
      </c>
      <c r="G103" s="195"/>
      <c r="H103" s="278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s="278" customFormat="1" ht="17.25" customHeight="1" x14ac:dyDescent="0.25">
      <c r="A104" s="278">
        <v>104</v>
      </c>
      <c r="B104" s="224" t="s">
        <v>2207</v>
      </c>
      <c r="C104" s="196" t="s">
        <v>168</v>
      </c>
      <c r="D104" s="9" t="s">
        <v>20</v>
      </c>
      <c r="E104" s="197">
        <v>1</v>
      </c>
      <c r="G104" s="195"/>
      <c r="H104" s="278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s="278" customFormat="1" ht="17.25" customHeight="1" x14ac:dyDescent="0.25">
      <c r="A105" s="278">
        <v>105</v>
      </c>
      <c r="B105" s="224" t="s">
        <v>2208</v>
      </c>
      <c r="C105" s="196" t="s">
        <v>168</v>
      </c>
      <c r="D105" s="9" t="s">
        <v>20</v>
      </c>
      <c r="E105" s="197">
        <v>2</v>
      </c>
      <c r="G105" s="195"/>
      <c r="H105" s="278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s="278" customFormat="1" ht="17.25" customHeight="1" x14ac:dyDescent="0.25">
      <c r="A106" s="278">
        <v>106</v>
      </c>
      <c r="B106" s="224" t="s">
        <v>2209</v>
      </c>
      <c r="C106" s="196" t="s">
        <v>168</v>
      </c>
      <c r="D106" s="9" t="s">
        <v>20</v>
      </c>
      <c r="E106" s="197">
        <v>4</v>
      </c>
      <c r="G106" s="195"/>
      <c r="H106" s="278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dimension ref="A1:T10"/>
  <sheetViews>
    <sheetView workbookViewId="0">
      <selection activeCell="C20" sqref="C20"/>
    </sheetView>
  </sheetViews>
  <sheetFormatPr baseColWidth="10" defaultRowHeight="15" x14ac:dyDescent="0.25"/>
  <cols>
    <col min="1" max="1" width="28.42578125" customWidth="1"/>
    <col min="3" max="3" width="45.85546875" customWidth="1"/>
    <col min="8" max="8" width="11.42578125" style="278"/>
    <col min="10" max="11" width="11.42578125" style="278"/>
  </cols>
  <sheetData>
    <row r="1" spans="1:20" x14ac:dyDescent="0.25">
      <c r="A1" s="280" t="s">
        <v>2210</v>
      </c>
      <c r="B1" s="278"/>
      <c r="C1" s="278"/>
      <c r="D1" s="278" t="s">
        <v>296</v>
      </c>
      <c r="E1" s="278">
        <v>4</v>
      </c>
      <c r="F1" s="280"/>
      <c r="G1" s="280"/>
      <c r="H1" s="280"/>
      <c r="I1" s="278">
        <v>5</v>
      </c>
      <c r="J1" s="280"/>
      <c r="K1" s="280"/>
      <c r="M1" t="s">
        <v>2212</v>
      </c>
    </row>
    <row r="2" spans="1:20" x14ac:dyDescent="0.25">
      <c r="A2" s="280" t="s">
        <v>2211</v>
      </c>
      <c r="B2" s="278"/>
      <c r="C2" s="278" t="s">
        <v>242</v>
      </c>
      <c r="D2" s="278" t="s">
        <v>243</v>
      </c>
      <c r="E2" s="278">
        <v>5</v>
      </c>
      <c r="F2" s="280"/>
      <c r="G2" s="280"/>
      <c r="H2" s="280"/>
      <c r="I2" s="278">
        <v>6</v>
      </c>
      <c r="J2" s="280"/>
      <c r="K2" s="280"/>
    </row>
    <row r="3" spans="1:20" x14ac:dyDescent="0.25">
      <c r="A3" s="280"/>
      <c r="B3" s="278"/>
      <c r="C3" s="278"/>
      <c r="D3" s="278" t="s">
        <v>244</v>
      </c>
      <c r="E3" s="278" t="s">
        <v>245</v>
      </c>
      <c r="F3" s="280"/>
      <c r="G3" s="280"/>
      <c r="H3" s="280"/>
      <c r="I3" s="278" t="s">
        <v>245</v>
      </c>
      <c r="J3" s="280"/>
      <c r="K3" s="280"/>
    </row>
    <row r="4" spans="1:20" x14ac:dyDescent="0.25">
      <c r="A4" s="280">
        <f>IF(B4="MATIERE",VLOOKUP($C4,MATIERE!$B$2:$K$598,10,0),IF(B4="MOA",VLOOKUP($C4,ATELIER!$B$2:$K$391,10,0),IF(B4="MOC",VLOOKUP($C4,CHANTIER!$B$2:$K$391,10,0),IF(B4="MP",VLOOKUP($C4,MINIPELLE!$B$2:$K$391,10,0),""))))</f>
        <v>594</v>
      </c>
      <c r="B4" s="289" t="s">
        <v>294</v>
      </c>
      <c r="C4" s="289" t="s">
        <v>2173</v>
      </c>
      <c r="D4" s="278" t="str">
        <f>IF(B4="MATIERE",VLOOKUP($C4,[5]MATIERE!$B$2:$K$598,6,0),IF(B4="MOA",VLOOKUP($C4,[5]ATELIER!$B$2:$K$391,3,0),IF(B4="MOC",VLOOKUP($C4,[5]CHANTIER!$B$2:$K$391,3,0),IF(B4="MP",VLOOKUP($C4,[5]MINIPELLE!$B$2:$K$391,3,0),""))))</f>
        <v>pc</v>
      </c>
      <c r="E4" s="289">
        <v>1</v>
      </c>
      <c r="F4" s="285"/>
      <c r="G4" s="285"/>
      <c r="H4" s="285"/>
      <c r="I4" s="289"/>
      <c r="J4" s="285"/>
      <c r="K4" s="285"/>
      <c r="M4" s="278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(4,'FVCAREXPVC1','MATIERE',594,1,null,null,null,now());</v>
      </c>
      <c r="N4" s="278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s="278" t="str">
        <f t="shared" si="0"/>
        <v/>
      </c>
      <c r="P4" s="278" t="str">
        <f t="shared" si="0"/>
        <v/>
      </c>
      <c r="Q4" s="278" t="str">
        <f t="shared" si="0"/>
        <v/>
      </c>
      <c r="R4" s="278"/>
      <c r="S4" s="278"/>
      <c r="T4" s="278"/>
    </row>
    <row r="5" spans="1:20" x14ac:dyDescent="0.25">
      <c r="A5" s="280">
        <f>IF(B5="MATIERE",VLOOKUP($C5,MATIERE!$B$2:$K$598,10,0),IF(B5="MOA",VLOOKUP($C5,ATELIER!$B$2:$K$391,10,0),IF(B5="MOC",VLOOKUP($C5,CHANTIER!$B$2:$K$391,10,0),IF(B5="MP",VLOOKUP($C5,MINIPELLE!$B$2:$K$391,10,0),""))))</f>
        <v>595</v>
      </c>
      <c r="B5" s="289" t="s">
        <v>294</v>
      </c>
      <c r="C5" s="289" t="s">
        <v>2177</v>
      </c>
      <c r="D5" s="278" t="str">
        <f>IF(B5="MATIERE",VLOOKUP($C5,[5]MATIERE!$B$2:$K$598,6,0),IF(B5="MOA",VLOOKUP($C5,[5]ATELIER!$B$2:$K$391,3,0),IF(B5="MOC",VLOOKUP($C5,[5]CHANTIER!$B$2:$K$391,3,0),IF(B5="MP",VLOOKUP($C5,[5]MINIPELLE!$B$2:$K$391,3,0),""))))</f>
        <v>pc</v>
      </c>
      <c r="E5" s="289"/>
      <c r="F5" s="285"/>
      <c r="G5" s="285"/>
      <c r="H5" s="285"/>
      <c r="I5" s="289">
        <v>1</v>
      </c>
      <c r="J5" s="285"/>
      <c r="K5" s="285"/>
      <c r="M5" s="278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s="278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s="278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P5" s="278"/>
      <c r="Q5" s="278" t="str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INSERT INTO SC_SystemeProduits(RefDimension,NomSysteme,typePresta,ligne,Quantite,formule,cte1,cte2,DateModif) values (5,'FVCAREXPVC1','MATIERE',595,1,null,null,null,now());</v>
      </c>
    </row>
    <row r="6" spans="1:20" ht="13.5" customHeight="1" x14ac:dyDescent="0.25">
      <c r="A6" s="280">
        <v>101</v>
      </c>
      <c r="B6" s="289" t="s">
        <v>298</v>
      </c>
      <c r="C6" s="289" t="s">
        <v>2204</v>
      </c>
      <c r="D6" s="278" t="str">
        <f>IF(B6="MATIERE",VLOOKUP($C6,[5]MATIERE!$B$2:$K$598,6,0),IF(B6="MOA",VLOOKUP($C6,[5]ATELIER!$B$2:$K$391,3,0),IF(B6="MOC",VLOOKUP($C6,[5]CHANTIER!$B$2:$K$391,3,0),IF(B6="MP",VLOOKUP($C6,[5]MINIPELLE!$B$2:$K$391,3,0),""))))</f>
        <v>forfait</v>
      </c>
      <c r="E6" s="289">
        <v>1</v>
      </c>
      <c r="F6" s="285"/>
      <c r="G6" s="285"/>
      <c r="H6" s="285"/>
      <c r="I6" s="289">
        <v>1.1000000000000001</v>
      </c>
      <c r="J6" s="285"/>
      <c r="K6" s="285"/>
      <c r="M6" s="278" t="str">
        <f t="shared" si="1"/>
        <v>INSERT INTO SC_SystemeProduits(RefDimension,NomSysteme,typePresta,ligne,Quantite,formule,cte1,cte2,DateModif) values (4,'FVCAREXPVC1','MOC',101,1,null,null,null,now());</v>
      </c>
      <c r="N6" s="278" t="str">
        <f t="shared" si="2"/>
        <v/>
      </c>
      <c r="O6" s="278" t="str">
        <f t="shared" si="3"/>
        <v/>
      </c>
      <c r="P6" s="278"/>
      <c r="Q6" s="278" t="str">
        <f t="shared" si="4"/>
        <v>INSERT INTO SC_SystemeProduits(RefDimension,NomSysteme,typePresta,ligne,Quantite,formule,cte1,cte2,DateModif) values (5,'FVCAREXPVC1','MOC',101,1.1,null,null,null,now());</v>
      </c>
    </row>
    <row r="7" spans="1:20" ht="13.5" customHeight="1" x14ac:dyDescent="0.25">
      <c r="A7" s="280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289"/>
      <c r="C7" s="289"/>
      <c r="D7" s="278" t="str">
        <f>IF(B7="MATIERE",VLOOKUP($C7,[5]MATIERE!$B$2:$K$598,6,0),IF(B7="MOA",VLOOKUP($C7,[5]ATELIER!$B$2:$K$391,3,0),IF(B7="MOC",VLOOKUP($C7,[5]CHANTIER!$B$2:$K$391,3,0),IF(B7="MP",VLOOKUP($C7,[5]MINIPELLE!$B$2:$K$391,3,0),""))))</f>
        <v/>
      </c>
      <c r="E7" s="289"/>
      <c r="F7" s="285"/>
      <c r="G7" s="285"/>
      <c r="H7" s="285"/>
      <c r="I7" s="289"/>
      <c r="J7" s="285"/>
      <c r="K7" s="285"/>
      <c r="M7" s="278" t="str">
        <f t="shared" si="1"/>
        <v/>
      </c>
      <c r="N7" s="278" t="str">
        <f t="shared" si="2"/>
        <v/>
      </c>
      <c r="O7" s="278" t="str">
        <f t="shared" si="3"/>
        <v/>
      </c>
      <c r="P7" s="278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s="278" t="str">
        <f t="shared" si="4"/>
        <v/>
      </c>
    </row>
    <row r="8" spans="1:20" x14ac:dyDescent="0.25">
      <c r="A8" s="280">
        <f>IF(B8="MATIERE",VLOOKUP($C8,MATIERE!$B$2:$K$598,10,0),IF(B8="MOA",VLOOKUP($C8,ATELIER!$B$2:$K$391,10,0),IF(B8="MOC",VLOOKUP($C8,CHANTIER!$B$2:$K$391,10,0),IF(B8="MP",VLOOKUP($C8,MINIPELLE!$B$2:$K$391,10,0),""))))</f>
        <v>25</v>
      </c>
      <c r="B8" s="289" t="s">
        <v>299</v>
      </c>
      <c r="C8" s="289" t="s">
        <v>234</v>
      </c>
      <c r="D8" s="278" t="str">
        <f>IF(B8="MATIERE",VLOOKUP($C8,[5]MATIERE!$B$2:$K$598,6,0),IF(B8="MOA",VLOOKUP($C8,[5]ATELIER!$B$2:$K$391,3,0),IF(B8="MOC",VLOOKUP($C8,[5]CHANTIER!$B$2:$K$391,3,0),IF(B8="MP",VLOOKUP($C8,[5]MINIPELLE!$B$2:$K$391,3,0),""))))</f>
        <v>pc</v>
      </c>
      <c r="E8" s="289"/>
      <c r="F8" s="285" t="s">
        <v>1669</v>
      </c>
      <c r="G8" s="285" t="s">
        <v>2165</v>
      </c>
      <c r="H8" s="285"/>
      <c r="I8" s="289"/>
      <c r="J8" s="285" t="s">
        <v>1669</v>
      </c>
      <c r="K8" s="285" t="s">
        <v>2165</v>
      </c>
      <c r="M8" s="278" t="str">
        <f t="shared" si="1"/>
        <v>INSERT INTO SC_SystemeProduits(RefDimension,NomSysteme,typePresta,ligne,Quantite,formule,cte1,cte2,DateModif) values (4,'FVCAREXPVC1','MP',25,null,'0.05*CTE1','PERIMETRE_FV_CAREX',null,now());</v>
      </c>
      <c r="N8" s="278"/>
      <c r="O8" s="278"/>
      <c r="P8" s="278" t="str">
        <f t="shared" si="5"/>
        <v/>
      </c>
      <c r="Q8" s="278" t="str">
        <f t="shared" si="4"/>
        <v>INSERT INTO SC_SystemeProduits(RefDimension,NomSysteme,typePresta,ligne,Quantite,formule,cte1,cte2,DateModif) values (5,'FVCAREXPVC1','MP',25,null,'0.05*CTE1','PERIMETRE_FV_CAREX',null,now());</v>
      </c>
    </row>
    <row r="9" spans="1:20" x14ac:dyDescent="0.25">
      <c r="A9" s="280">
        <f>IF(B9="MATIERE",VLOOKUP($C9,MATIERE!$B$2:$K$598,10,0),IF(B9="MOA",VLOOKUP($C9,ATELIER!$B$2:$K$391,10,0),IF(B9="MOC",VLOOKUP($C9,CHANTIER!$B$2:$K$391,10,0),IF(B9="MP",VLOOKUP($C9,MINIPELLE!$B$2:$K$391,10,0),""))))</f>
        <v>13</v>
      </c>
      <c r="B9" s="289" t="s">
        <v>299</v>
      </c>
      <c r="C9" s="289" t="s">
        <v>159</v>
      </c>
      <c r="D9" s="278" t="str">
        <f>IF(B9="MATIERE",VLOOKUP($C9,[5]MATIERE!$B$2:$K$598,6,0),IF(B9="MOA",VLOOKUP($C9,[5]ATELIER!$B$2:$K$391,3,0),IF(B9="MOC",VLOOKUP($C9,[5]CHANTIER!$B$2:$K$391,3,0),IF(B9="MP",VLOOKUP($C9,[5]MINIPELLE!$B$2:$K$391,3,0),""))))</f>
        <v>m3</v>
      </c>
      <c r="E9" s="289"/>
      <c r="F9" s="285" t="s">
        <v>714</v>
      </c>
      <c r="G9" s="285" t="s">
        <v>2166</v>
      </c>
      <c r="H9" s="285"/>
      <c r="I9" s="289"/>
      <c r="J9" s="285" t="s">
        <v>714</v>
      </c>
      <c r="K9" s="285" t="s">
        <v>2166</v>
      </c>
      <c r="M9" s="278" t="str">
        <f t="shared" si="1"/>
        <v>INSERT INTO SC_SystemeProduits(RefDimension,NomSysteme,typePresta,ligne,Quantite,formule,cte1,cte2,DateModif) values (4,'FVCAREXPVC1','MP',13,null,'0.6*CTE1','SURFACE_FV_CAREX',null,now());</v>
      </c>
      <c r="N9" s="278"/>
      <c r="O9" s="278"/>
      <c r="P9" s="278" t="str">
        <f t="shared" si="5"/>
        <v/>
      </c>
      <c r="Q9" s="278" t="str">
        <f t="shared" si="4"/>
        <v>INSERT INTO SC_SystemeProduits(RefDimension,NomSysteme,typePresta,ligne,Quantite,formule,cte1,cte2,DateModif) values (5,'FVCAREXPVC1','MP',13,null,'0.6*CTE1','SURFACE_FV_CAREX',null,now());</v>
      </c>
    </row>
    <row r="10" spans="1:20" x14ac:dyDescent="0.25">
      <c r="A10" s="280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289" t="s">
        <v>299</v>
      </c>
      <c r="C10" s="289" t="s">
        <v>236</v>
      </c>
      <c r="D10" s="278" t="str">
        <f>IF(B10="MATIERE",VLOOKUP($C10,[5]MATIERE!$B$2:$K$598,6,0),IF(B10="MOA",VLOOKUP($C10,[5]ATELIER!$B$2:$K$391,3,0),IF(B10="MOC",VLOOKUP($C10,[5]CHANTIER!$B$2:$K$391,3,0),IF(B10="MP",VLOOKUP($C10,[5]MINIPELLE!$B$2:$K$391,3,0),""))))</f>
        <v>ml</v>
      </c>
      <c r="E10" s="289"/>
      <c r="F10" s="285" t="s">
        <v>686</v>
      </c>
      <c r="G10" s="285" t="s">
        <v>2165</v>
      </c>
      <c r="H10" s="285"/>
      <c r="I10" s="289"/>
      <c r="J10" s="285" t="s">
        <v>686</v>
      </c>
      <c r="K10" s="285" t="s">
        <v>2165</v>
      </c>
      <c r="M10" s="278" t="str">
        <f t="shared" si="1"/>
        <v>INSERT INTO SC_SystemeProduits(RefDimension,NomSysteme,typePresta,ligne,Quantite,formule,cte1,cte2,DateModif) values (4,'FVCAREXPVC1','MP',26,null,'1*CTE1','PERIMETRE_FV_CAREX',null,now());</v>
      </c>
      <c r="N10" s="278"/>
      <c r="O10" s="278"/>
      <c r="P10" s="278" t="str">
        <f t="shared" si="5"/>
        <v/>
      </c>
      <c r="Q10" s="278" t="str">
        <f t="shared" si="4"/>
        <v>INSERT INTO SC_SystemeProduits(RefDimension,NomSysteme,typePresta,ligne,Quantite,formule,cte1,cte2,DateModif) values (5,'FVCAREXPVC1','MP',26,null,'1*CTE1','PERIMETRE_FV_CAREX',null,now());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dimension ref="A1:Q12"/>
  <sheetViews>
    <sheetView workbookViewId="0">
      <selection activeCell="M4" sqref="M4:Q12"/>
    </sheetView>
  </sheetViews>
  <sheetFormatPr baseColWidth="10" defaultRowHeight="15" x14ac:dyDescent="0.25"/>
  <cols>
    <col min="2" max="2" width="8.7109375" bestFit="1" customWidth="1"/>
    <col min="3" max="3" width="65" customWidth="1"/>
    <col min="4" max="4" width="13.5703125" bestFit="1" customWidth="1"/>
    <col min="5" max="5" width="8.85546875" bestFit="1" customWidth="1"/>
    <col min="6" max="6" width="9.7109375" bestFit="1" customWidth="1"/>
    <col min="7" max="7" width="10.7109375" bestFit="1" customWidth="1"/>
    <col min="8" max="8" width="10.7109375" style="278" customWidth="1"/>
    <col min="9" max="9" width="8.85546875" bestFit="1" customWidth="1"/>
  </cols>
  <sheetData>
    <row r="1" spans="1:17" s="278" customFormat="1" x14ac:dyDescent="0.25">
      <c r="A1" s="280" t="s">
        <v>2213</v>
      </c>
      <c r="D1" s="278" t="s">
        <v>296</v>
      </c>
      <c r="E1" s="278">
        <v>4</v>
      </c>
      <c r="F1" s="280"/>
      <c r="G1" s="280"/>
      <c r="H1" s="280"/>
      <c r="I1" s="280">
        <v>5</v>
      </c>
      <c r="K1" s="280"/>
      <c r="L1" s="280"/>
      <c r="M1" s="278" t="s">
        <v>2212</v>
      </c>
    </row>
    <row r="2" spans="1:17" s="278" customFormat="1" x14ac:dyDescent="0.25">
      <c r="A2" s="280"/>
      <c r="C2" s="278" t="s">
        <v>242</v>
      </c>
      <c r="D2" s="278" t="s">
        <v>243</v>
      </c>
      <c r="E2" s="278">
        <v>5</v>
      </c>
      <c r="F2" s="280"/>
      <c r="G2" s="280"/>
      <c r="H2" s="280"/>
      <c r="I2" s="280">
        <v>6</v>
      </c>
      <c r="K2" s="280"/>
      <c r="L2" s="280"/>
    </row>
    <row r="3" spans="1:17" s="278" customFormat="1" x14ac:dyDescent="0.25">
      <c r="A3" s="280"/>
      <c r="D3" s="278" t="s">
        <v>244</v>
      </c>
      <c r="E3" s="278" t="s">
        <v>245</v>
      </c>
      <c r="F3" s="280"/>
      <c r="G3" s="280"/>
      <c r="H3" s="280"/>
      <c r="I3" s="280" t="s">
        <v>245</v>
      </c>
      <c r="K3" s="280"/>
      <c r="L3" s="280"/>
    </row>
    <row r="4" spans="1:17" s="278" customFormat="1" x14ac:dyDescent="0.25">
      <c r="A4" s="280">
        <f>IF(B4="MATIERE",VLOOKUP($C4,MATIERE!$B$2:$K$598,10,0),IF(B4="MOA",VLOOKUP($C4,ATELIER!$B$2:$K$291,10,0),IF(B4="MOC",VLOOKUP($C4,CHANTIER!$B$2:$K$291,10,0),IF(B4="MP",VLOOKUP($C4,MINIPELLE!$B$2:$K$291,10,0),""))))</f>
        <v>592</v>
      </c>
      <c r="B4" s="289" t="s">
        <v>294</v>
      </c>
      <c r="C4" s="289" t="s">
        <v>2167</v>
      </c>
      <c r="D4" s="278" t="str">
        <f>IF(B4="MATIERE",VLOOKUP($C4,[5]MATIERE!$B$2:$K$598,6,0),IF(B4="MOA",VLOOKUP($C4,[5]ATELIER!$B$2:$K$291,3,0),IF(B4="MOC",VLOOKUP($C4,[5]CHANTIER!$B$2:$K$291,3,0),IF(B4="MP",VLOOKUP($C4,[5]MINIPELLE!$B$2:$K$291,3,0),""))))</f>
        <v>pc</v>
      </c>
      <c r="E4" s="289">
        <v>1</v>
      </c>
      <c r="F4" s="285"/>
      <c r="G4" s="285"/>
      <c r="H4" s="285"/>
      <c r="I4" s="285"/>
      <c r="J4" s="289"/>
      <c r="K4" s="285"/>
      <c r="L4" s="285"/>
      <c r="M4" s="278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(4,'FVCAREXECOP','MATIERE',592,1,null,null,null,now());</v>
      </c>
      <c r="N4" s="278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s="278" t="str">
        <f t="shared" si="0"/>
        <v/>
      </c>
      <c r="P4" s="278" t="str">
        <f t="shared" si="0"/>
        <v/>
      </c>
      <c r="Q4" s="278" t="str">
        <f t="shared" si="0"/>
        <v/>
      </c>
    </row>
    <row r="5" spans="1:17" s="278" customFormat="1" x14ac:dyDescent="0.25">
      <c r="A5" s="280">
        <f>IF(B5="MATIERE",VLOOKUP($C5,MATIERE!$B$2:$K$598,10,0),IF(B5="MOA",VLOOKUP($C5,ATELIER!$B$2:$K$291,10,0),IF(B5="MOC",VLOOKUP($C5,CHANTIER!$B$2:$K$291,10,0),IF(B5="MP",VLOOKUP($C5,MINIPELLE!$B$2:$K$291,10,0),""))))</f>
        <v>593</v>
      </c>
      <c r="B5" s="289" t="s">
        <v>294</v>
      </c>
      <c r="C5" s="289" t="s">
        <v>2171</v>
      </c>
      <c r="D5" s="278" t="str">
        <f>IF(B5="MATIERE",VLOOKUP($C5,[5]MATIERE!$B$2:$K$598,6,0),IF(B5="MOA",VLOOKUP($C5,[5]ATELIER!$B$2:$K$291,3,0),IF(B5="MOC",VLOOKUP($C5,[5]CHANTIER!$B$2:$K$291,3,0),IF(B5="MP",VLOOKUP($C5,[5]MINIPELLE!$B$2:$K$291,3,0),""))))</f>
        <v>pc</v>
      </c>
      <c r="E5" s="289"/>
      <c r="F5" s="285"/>
      <c r="G5" s="285"/>
      <c r="H5" s="285"/>
      <c r="I5" s="285">
        <v>1</v>
      </c>
      <c r="J5" s="289"/>
      <c r="K5" s="285"/>
      <c r="L5" s="285"/>
      <c r="M5" s="278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s="278" t="str">
        <f t="shared" si="0"/>
        <v/>
      </c>
      <c r="O5" s="278" t="str">
        <f t="shared" si="0"/>
        <v/>
      </c>
      <c r="Q5" s="278" t="str">
        <f t="shared" si="0"/>
        <v>INSERT INTO SC_SystemeProduits(RefDimension,NomSysteme,typePresta,ligne,Quantite,formule,cte1,cte2,DateModif) values (5,'FVCAREXECOP','MATIERE',593,1,null,null,null,now());</v>
      </c>
    </row>
    <row r="6" spans="1:17" s="278" customFormat="1" ht="13.5" customHeight="1" x14ac:dyDescent="0.25">
      <c r="A6" s="280" t="str">
        <f>IF(B6="MATIERE",VLOOKUP($C6,MATIERE!$B$2:$K$598,10,0),IF(B6="MOA",VLOOKUP($C6,ATELIER!$B$2:$K$291,10,0),IF(B6="MOC",VLOOKUP($C6,CHANTIER!$B$2:$K$291,10,0),IF(B6="MP",VLOOKUP($C6,MINIPELLE!$B$2:$K$291,10,0),""))))</f>
        <v/>
      </c>
      <c r="B6" s="289"/>
      <c r="C6" s="289"/>
      <c r="D6" s="278" t="str">
        <f>IF(B6="MATIERE",VLOOKUP($C6,[5]MATIERE!$B$2:$K$598,6,0),IF(B6="MOA",VLOOKUP($C6,[5]ATELIER!$B$2:$K$291,3,0),IF(B6="MOC",VLOOKUP($C6,[5]CHANTIER!$B$2:$K$291,3,0),IF(B6="MP",VLOOKUP($C6,[5]MINIPELLE!$B$2:$K$291,3,0),""))))</f>
        <v/>
      </c>
      <c r="E6" s="289"/>
      <c r="F6" s="285"/>
      <c r="G6" s="285"/>
      <c r="H6" s="285"/>
      <c r="I6" s="285"/>
      <c r="J6" s="289"/>
      <c r="K6" s="285"/>
      <c r="L6" s="285"/>
      <c r="M6" s="278" t="str">
        <f t="shared" si="1"/>
        <v/>
      </c>
      <c r="N6" s="278" t="str">
        <f t="shared" si="0"/>
        <v/>
      </c>
      <c r="O6" s="278" t="str">
        <f t="shared" si="0"/>
        <v/>
      </c>
      <c r="Q6" s="278" t="str">
        <f t="shared" si="0"/>
        <v/>
      </c>
    </row>
    <row r="7" spans="1:17" s="278" customFormat="1" ht="13.5" customHeight="1" x14ac:dyDescent="0.25">
      <c r="A7" s="280">
        <f>IF(B7="MATIERE",VLOOKUP($C7,MATIERE!$B$2:$K$598,10,0),IF(B7="MOA",VLOOKUP($C7,ATELIER!$B$2:$K$291,10,0),IF(B7="MOC",VLOOKUP($C7,CHANTIER!$B$2:$K$291,10,0),IF(B7="MP",VLOOKUP($C7,MINIPELLE!$B$2:$K$291,10,0),""))))</f>
        <v>87</v>
      </c>
      <c r="B7" s="289" t="s">
        <v>298</v>
      </c>
      <c r="C7" s="289" t="s">
        <v>1032</v>
      </c>
      <c r="D7" s="278" t="str">
        <f>IF(B7="MATIERE",VLOOKUP($C7,[5]MATIERE!$B$2:$K$598,6,0),IF(B7="MOA",VLOOKUP($C7,[5]ATELIER!$B$2:$K$291,3,0),IF(B7="MOC",VLOOKUP($C7,[5]CHANTIER!$B$2:$K$291,3,0),IF(B7="MP",VLOOKUP($C7,[5]MINIPELLE!$B$2:$K$291,3,0),""))))</f>
        <v>ml</v>
      </c>
      <c r="E7" s="289"/>
      <c r="F7" s="285" t="s">
        <v>1039</v>
      </c>
      <c r="G7" s="285" t="s">
        <v>629</v>
      </c>
      <c r="H7" s="285"/>
      <c r="I7" s="285"/>
      <c r="J7" s="285" t="s">
        <v>1039</v>
      </c>
      <c r="K7" s="285" t="s">
        <v>629</v>
      </c>
      <c r="L7" s="285"/>
      <c r="M7" s="278" t="str">
        <f t="shared" si="1"/>
        <v>INSERT INTO SC_SystemeProduits(RefDimension,NomSysteme,typePresta,ligne,Quantite,formule,cte1,cte2,DateModif) values (4,'FVCAREXECOP','MOC',87,null,'1.2*CTE1','PERIMETRE',null,now());</v>
      </c>
      <c r="P7" s="278" t="str">
        <f t="shared" si="0"/>
        <v/>
      </c>
      <c r="Q7" s="278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s="278" customFormat="1" x14ac:dyDescent="0.25">
      <c r="A8" s="280">
        <v>102</v>
      </c>
      <c r="B8" s="289" t="s">
        <v>298</v>
      </c>
      <c r="C8" s="289" t="s">
        <v>2205</v>
      </c>
      <c r="D8" s="278" t="str">
        <f>IF(B8="MATIERE",VLOOKUP($C8,[5]MATIERE!$B$2:$K$598,6,0),IF(B8="MOA",VLOOKUP($C8,[5]ATELIER!$B$2:$K$291,3,0),IF(B8="MOC",VLOOKUP($C8,[5]CHANTIER!$B$2:$K$291,3,0),IF(B8="MP",VLOOKUP($C8,[5]MINIPELLE!$B$2:$K$291,3,0),""))))</f>
        <v>forfait</v>
      </c>
      <c r="E8" s="289">
        <v>1</v>
      </c>
      <c r="F8" s="285"/>
      <c r="G8" s="285"/>
      <c r="H8" s="285"/>
      <c r="I8" s="285">
        <v>1.1000000000000001</v>
      </c>
      <c r="J8" s="285"/>
      <c r="K8" s="285"/>
      <c r="L8" s="285"/>
      <c r="M8" s="278" t="str">
        <f t="shared" si="1"/>
        <v>INSERT INTO SC_SystemeProduits(RefDimension,NomSysteme,typePresta,ligne,Quantite,formule,cte1,cte2,DateModif) values (4,'FVCAREXECOP','MOC',102,1,null,null,null,now());</v>
      </c>
      <c r="Q8" s="278" t="str">
        <f t="shared" si="0"/>
        <v>INSERT INTO SC_SystemeProduits(RefDimension,NomSysteme,typePresta,ligne,Quantite,formule,cte1,cte2,DateModif) values (5,'FVCAREXECOP','MOC',102,1.1,null,null,null,now());</v>
      </c>
    </row>
    <row r="9" spans="1:17" s="278" customFormat="1" x14ac:dyDescent="0.25">
      <c r="A9" s="280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289"/>
      <c r="C9" s="289"/>
      <c r="D9" s="278" t="str">
        <f>IF(B9="MATIERE",VLOOKUP($C9,[5]MATIERE!$B$2:$K$598,6,0),IF(B9="MOA",VLOOKUP($C9,[5]ATELIER!$B$2:$K$291,3,0),IF(B9="MOC",VLOOKUP($C9,[5]CHANTIER!$B$2:$K$291,3,0),IF(B9="MP",VLOOKUP($C9,[5]MINIPELLE!$B$2:$K$291,3,0),""))))</f>
        <v/>
      </c>
      <c r="E9" s="289"/>
      <c r="F9" s="285"/>
      <c r="G9" s="285"/>
      <c r="H9" s="285"/>
      <c r="I9" s="285"/>
      <c r="J9" s="285"/>
      <c r="K9" s="285"/>
      <c r="L9" s="285"/>
      <c r="M9" s="278" t="str">
        <f t="shared" si="1"/>
        <v/>
      </c>
      <c r="P9" s="278" t="str">
        <f t="shared" si="0"/>
        <v/>
      </c>
      <c r="Q9" s="278" t="str">
        <f t="shared" si="0"/>
        <v/>
      </c>
    </row>
    <row r="10" spans="1:17" s="278" customFormat="1" x14ac:dyDescent="0.25">
      <c r="A10" s="280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289" t="s">
        <v>299</v>
      </c>
      <c r="C10" s="289" t="s">
        <v>234</v>
      </c>
      <c r="D10" s="278" t="str">
        <f>IF(B10="MATIERE",VLOOKUP($C10,[5]MATIERE!$B$2:$K$598,6,0),IF(B10="MOA",VLOOKUP($C10,[5]ATELIER!$B$2:$K$291,3,0),IF(B10="MOC",VLOOKUP($C10,[5]CHANTIER!$B$2:$K$291,3,0),IF(B10="MP",VLOOKUP($C10,[5]MINIPELLE!$B$2:$K$291,3,0),""))))</f>
        <v>pc</v>
      </c>
      <c r="E10" s="289"/>
      <c r="F10" s="285" t="s">
        <v>1669</v>
      </c>
      <c r="G10" s="285" t="s">
        <v>629</v>
      </c>
      <c r="H10" s="285"/>
      <c r="I10" s="285"/>
      <c r="J10" s="285" t="s">
        <v>1669</v>
      </c>
      <c r="K10" s="285" t="s">
        <v>629</v>
      </c>
      <c r="L10" s="285"/>
      <c r="M10" s="278" t="str">
        <f t="shared" si="1"/>
        <v>INSERT INTO SC_SystemeProduits(RefDimension,NomSysteme,typePresta,ligne,Quantite,formule,cte1,cte2,DateModif) values (4,'FVCAREXECOP','MP',25,null,'0.05*CTE1','PERIMETRE',null,now());</v>
      </c>
      <c r="P10" s="278" t="str">
        <f t="shared" si="0"/>
        <v/>
      </c>
      <c r="Q10" s="278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25">
      <c r="A11" s="280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289" t="s">
        <v>299</v>
      </c>
      <c r="C11" s="289" t="s">
        <v>159</v>
      </c>
      <c r="D11" s="278" t="str">
        <f>IF(B11="MATIERE",VLOOKUP($C11,[5]MATIERE!$B$2:$K$598,6,0),IF(B11="MOA",VLOOKUP($C11,[5]ATELIER!$B$2:$K$291,3,0),IF(B11="MOC",VLOOKUP($C11,[5]CHANTIER!$B$2:$K$291,3,0),IF(B11="MP",VLOOKUP($C11,[5]MINIPELLE!$B$2:$K$291,3,0),""))))</f>
        <v>m3</v>
      </c>
      <c r="E11" s="289"/>
      <c r="F11" s="285" t="s">
        <v>714</v>
      </c>
      <c r="G11" s="285" t="s">
        <v>712</v>
      </c>
      <c r="H11" s="285"/>
      <c r="I11" s="289"/>
      <c r="J11" s="285" t="s">
        <v>714</v>
      </c>
      <c r="K11" s="285" t="s">
        <v>712</v>
      </c>
      <c r="M11" s="278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N11" s="278"/>
      <c r="O11" s="278"/>
      <c r="P11" s="278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s="278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25">
      <c r="A12" s="280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289" t="s">
        <v>299</v>
      </c>
      <c r="C12" s="289" t="s">
        <v>236</v>
      </c>
      <c r="D12" s="278" t="str">
        <f>IF(B12="MATIERE",VLOOKUP($C12,[5]MATIERE!$B$2:$K$598,6,0),IF(B12="MOA",VLOOKUP($C12,[5]ATELIER!$B$2:$K$291,3,0),IF(B12="MOC",VLOOKUP($C12,[5]CHANTIER!$B$2:$K$291,3,0),IF(B12="MP",VLOOKUP($C12,[5]MINIPELLE!$B$2:$K$291,3,0),""))))</f>
        <v>ml</v>
      </c>
      <c r="E12" s="289"/>
      <c r="F12" s="285" t="s">
        <v>686</v>
      </c>
      <c r="G12" s="285" t="s">
        <v>629</v>
      </c>
      <c r="H12" s="285"/>
      <c r="I12" s="289"/>
      <c r="J12" s="285" t="s">
        <v>686</v>
      </c>
      <c r="K12" s="285" t="s">
        <v>629</v>
      </c>
      <c r="M12" s="278" t="str">
        <f t="shared" si="2"/>
        <v>INSERT INTO SC_SystemeProduits(RefDimension,NomSysteme,typePresta,ligne,Quantite,formule,cte1,cte2,DateModif) values (4,'FVCAREXECOP','MP',26,null,'1*CTE1','PERIMETRE',null,now());</v>
      </c>
      <c r="N12" s="278"/>
      <c r="O12" s="278"/>
      <c r="P12" s="278" t="str">
        <f t="shared" si="3"/>
        <v/>
      </c>
      <c r="Q12" s="278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topLeftCell="F26" zoomScale="85" zoomScaleNormal="85" workbookViewId="0">
      <selection activeCell="H4" sqref="H4"/>
    </sheetView>
  </sheetViews>
  <sheetFormatPr baseColWidth="10" defaultColWidth="11.42578125" defaultRowHeight="15" x14ac:dyDescent="0.25"/>
  <cols>
    <col min="1" max="1" width="11.42578125" style="91"/>
    <col min="2" max="2" width="11.42578125" style="90"/>
    <col min="3" max="3" width="41" style="147" customWidth="1"/>
    <col min="4" max="5" width="11.42578125" style="90"/>
    <col min="6" max="6" width="38.85546875" style="139" customWidth="1"/>
    <col min="7" max="7" width="40.42578125" style="90" customWidth="1"/>
    <col min="8" max="16384" width="11.42578125" style="90"/>
  </cols>
  <sheetData>
    <row r="1" spans="1:8" s="89" customFormat="1" x14ac:dyDescent="0.25">
      <c r="C1" s="130"/>
      <c r="E1" s="89" t="s">
        <v>928</v>
      </c>
      <c r="F1" s="132"/>
      <c r="H1" s="89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9" customFormat="1" x14ac:dyDescent="0.25">
      <c r="C2" s="130"/>
      <c r="F2" s="132"/>
    </row>
    <row r="3" spans="1:8" s="89" customFormat="1" x14ac:dyDescent="0.25">
      <c r="C3" s="130"/>
      <c r="E3" s="89" t="s">
        <v>245</v>
      </c>
      <c r="F3" s="132" t="s">
        <v>623</v>
      </c>
    </row>
    <row r="4" spans="1:8" s="81" customFormat="1" ht="14.25" customHeight="1" x14ac:dyDescent="0.25">
      <c r="A4" s="92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81" t="s">
        <v>294</v>
      </c>
      <c r="C4" s="93" t="s">
        <v>276</v>
      </c>
      <c r="D4" s="94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5"/>
      <c r="F4" s="133" t="s">
        <v>1560</v>
      </c>
      <c r="H4" s="81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81" customFormat="1" ht="14.25" customHeight="1" x14ac:dyDescent="0.25">
      <c r="A5" s="92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81" t="s">
        <v>294</v>
      </c>
      <c r="C5" s="143" t="s">
        <v>1159</v>
      </c>
      <c r="D5" s="9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5"/>
      <c r="F5" s="133" t="s">
        <v>1559</v>
      </c>
      <c r="H5" s="81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81" customFormat="1" ht="14.25" customHeight="1" x14ac:dyDescent="0.25">
      <c r="A6" s="92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81" t="s">
        <v>294</v>
      </c>
      <c r="C6" s="144" t="s">
        <v>1502</v>
      </c>
      <c r="D6" s="9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5">
        <f>IF([2]Simulation!J14="S2",1,0)</f>
        <v>0</v>
      </c>
      <c r="F6" s="133" t="s">
        <v>932</v>
      </c>
      <c r="H6" s="81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81" customFormat="1" ht="14.25" customHeight="1" x14ac:dyDescent="0.25">
      <c r="A7" s="92">
        <f>IF(B7="MATIERE",VLOOKUP($C7,MATIERE!$B$2:$K$601,10,0),IF(B7="MOA",VLOOKUP($C7,ATELIER!$B$2:$K$291,10,0),IF(B7="MOC",VLOOKUP($C7,CHANTIER!$B$2:$K$291,10,0),IF(B7="MP",VLOOKUP($C7,MINIPELLE!$B$2:$K$291,10,0),""))))</f>
        <v>87</v>
      </c>
      <c r="B7" s="81" t="s">
        <v>294</v>
      </c>
      <c r="C7" s="140" t="s">
        <v>1675</v>
      </c>
      <c r="D7" s="9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5">
        <f>IF([2]Simulation!J14="S1",1,0)</f>
        <v>0</v>
      </c>
      <c r="F7" s="133" t="s">
        <v>933</v>
      </c>
      <c r="H7" s="81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81" customFormat="1" ht="14.25" customHeight="1" x14ac:dyDescent="0.25">
      <c r="A8" s="92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81" t="s">
        <v>294</v>
      </c>
      <c r="C8" s="93" t="s">
        <v>276</v>
      </c>
      <c r="D8" s="9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5">
        <f>1.8*0.3*0.4</f>
        <v>0.21600000000000003</v>
      </c>
      <c r="F8" s="134" t="s">
        <v>1561</v>
      </c>
      <c r="H8" s="81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6" customFormat="1" ht="14.25" customHeight="1" x14ac:dyDescent="0.25">
      <c r="A9" s="148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11" t="s">
        <v>294</v>
      </c>
      <c r="C9" s="122" t="s">
        <v>1772</v>
      </c>
      <c r="D9" s="9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13"/>
      <c r="F9" s="135" t="s">
        <v>1911</v>
      </c>
      <c r="G9" s="121"/>
      <c r="H9" s="116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6" customFormat="1" ht="14.25" customHeight="1" x14ac:dyDescent="0.25">
      <c r="A10" s="148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11" t="s">
        <v>294</v>
      </c>
      <c r="C10" s="124" t="s">
        <v>1268</v>
      </c>
      <c r="D10" s="9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13"/>
      <c r="F10" s="135" t="s">
        <v>1912</v>
      </c>
      <c r="G10" s="149"/>
      <c r="H10" s="116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81" customFormat="1" ht="14.25" customHeight="1" x14ac:dyDescent="0.25">
      <c r="A11" s="92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9" t="s">
        <v>294</v>
      </c>
      <c r="C11" s="125" t="s">
        <v>1766</v>
      </c>
      <c r="D11" s="9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42" t="s">
        <v>1916</v>
      </c>
      <c r="G11" s="121"/>
      <c r="H11" s="81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81" customFormat="1" ht="14.25" customHeight="1" x14ac:dyDescent="0.25">
      <c r="A12" s="92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9" t="s">
        <v>294</v>
      </c>
      <c r="C12" s="145" t="s">
        <v>1203</v>
      </c>
      <c r="D12" s="9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42" t="s">
        <v>1915</v>
      </c>
      <c r="G12" s="121"/>
      <c r="H12" s="81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81" customFormat="1" ht="14.25" customHeight="1" x14ac:dyDescent="0.25">
      <c r="A13" s="92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9" t="s">
        <v>294</v>
      </c>
      <c r="C13" s="145" t="s">
        <v>1195</v>
      </c>
      <c r="D13" s="9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42" t="s">
        <v>1914</v>
      </c>
      <c r="G13" s="121"/>
      <c r="H13" s="81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6" customFormat="1" ht="14.25" customHeight="1" x14ac:dyDescent="0.25">
      <c r="A14" s="148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11" t="s">
        <v>294</v>
      </c>
      <c r="C14" s="124" t="s">
        <v>1884</v>
      </c>
      <c r="D14" s="9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3"/>
      <c r="F14" s="135" t="s">
        <v>1913</v>
      </c>
      <c r="G14" s="121"/>
      <c r="H14" s="116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81" customFormat="1" ht="14.25" customHeight="1" x14ac:dyDescent="0.25">
      <c r="A15" s="92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9" t="s">
        <v>294</v>
      </c>
      <c r="C15" s="145" t="s">
        <v>1338</v>
      </c>
      <c r="D15" s="9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42"/>
      <c r="H15" s="81" t="str">
        <f t="shared" si="0"/>
        <v/>
      </c>
    </row>
    <row r="16" spans="1:8" s="81" customFormat="1" ht="14.25" customHeight="1" x14ac:dyDescent="0.25">
      <c r="A16" s="92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9" t="s">
        <v>294</v>
      </c>
      <c r="C16" s="145" t="s">
        <v>1339</v>
      </c>
      <c r="D16" s="9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41"/>
      <c r="F16" s="142" t="s">
        <v>1917</v>
      </c>
      <c r="G16" s="121"/>
      <c r="H16" s="81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81" customFormat="1" ht="14.25" customHeight="1" x14ac:dyDescent="0.25">
      <c r="A17" s="92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9" t="s">
        <v>294</v>
      </c>
      <c r="C17" s="125" t="s">
        <v>1293</v>
      </c>
      <c r="D17" s="9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42" t="s">
        <v>1914</v>
      </c>
      <c r="G17" s="121"/>
      <c r="H17" s="81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81" customFormat="1" ht="14.25" customHeight="1" x14ac:dyDescent="0.25">
      <c r="A18" s="9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9" t="s">
        <v>294</v>
      </c>
      <c r="C18" s="145" t="s">
        <v>1295</v>
      </c>
      <c r="D18" s="9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42" t="s">
        <v>1914</v>
      </c>
      <c r="G18" s="121"/>
      <c r="H18" s="81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81" customFormat="1" ht="30" x14ac:dyDescent="0.25">
      <c r="A19" s="92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9" t="s">
        <v>294</v>
      </c>
      <c r="C19" s="145" t="s">
        <v>1297</v>
      </c>
      <c r="D19" s="9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42" t="s">
        <v>1914</v>
      </c>
      <c r="G19" s="121"/>
      <c r="H19" s="81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81" customFormat="1" ht="16.5" customHeight="1" x14ac:dyDescent="0.25">
      <c r="A20" s="92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81" t="s">
        <v>294</v>
      </c>
      <c r="C20" s="126" t="s">
        <v>555</v>
      </c>
      <c r="D20" s="9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6" t="s">
        <v>1080</v>
      </c>
      <c r="H20" s="81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81" customFormat="1" ht="16.5" customHeight="1" x14ac:dyDescent="0.25">
      <c r="A21" s="92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81" t="s">
        <v>294</v>
      </c>
      <c r="C21" s="126" t="s">
        <v>556</v>
      </c>
      <c r="D21" s="9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6" t="s">
        <v>1081</v>
      </c>
      <c r="H21" s="81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81" customFormat="1" ht="16.5" customHeight="1" x14ac:dyDescent="0.25">
      <c r="A22" s="92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81" t="s">
        <v>294</v>
      </c>
      <c r="C22" s="126" t="s">
        <v>557</v>
      </c>
      <c r="D22" s="94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6" t="s">
        <v>1082</v>
      </c>
      <c r="H22" s="81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81" customFormat="1" ht="16.5" customHeight="1" x14ac:dyDescent="0.25">
      <c r="A23" s="92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81" t="s">
        <v>294</v>
      </c>
      <c r="C23" s="126" t="s">
        <v>558</v>
      </c>
      <c r="D23" s="94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6" t="s">
        <v>1083</v>
      </c>
      <c r="H23" s="81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81" customFormat="1" ht="16.5" customHeight="1" x14ac:dyDescent="0.25">
      <c r="A24" s="92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81" t="s">
        <v>294</v>
      </c>
      <c r="C24" s="126" t="s">
        <v>559</v>
      </c>
      <c r="D24" s="9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6" t="s">
        <v>1084</v>
      </c>
    </row>
    <row r="25" spans="1:8" s="81" customFormat="1" ht="16.5" customHeight="1" x14ac:dyDescent="0.25">
      <c r="A25" s="92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81" t="s">
        <v>298</v>
      </c>
      <c r="C25" s="97" t="s">
        <v>92</v>
      </c>
      <c r="D25" s="9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134" t="s">
        <v>1562</v>
      </c>
      <c r="H25" s="81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81" customFormat="1" ht="16.5" customHeight="1" x14ac:dyDescent="0.25">
      <c r="A26" s="92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81" t="s">
        <v>298</v>
      </c>
      <c r="C26" s="97" t="s">
        <v>101</v>
      </c>
      <c r="D26" s="9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5"/>
      <c r="F26" s="137"/>
      <c r="H26" s="81" t="str">
        <f t="shared" si="0"/>
        <v/>
      </c>
    </row>
    <row r="27" spans="1:8" s="81" customFormat="1" ht="16.5" customHeight="1" x14ac:dyDescent="0.25">
      <c r="A27" s="92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81" t="s">
        <v>298</v>
      </c>
      <c r="C27" s="97" t="s">
        <v>103</v>
      </c>
      <c r="D27" s="9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5">
        <v>0.2</v>
      </c>
      <c r="F27" s="134" t="s">
        <v>1564</v>
      </c>
      <c r="H27" s="81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81" customFormat="1" ht="16.5" customHeight="1" x14ac:dyDescent="0.25">
      <c r="A28" s="9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81" t="s">
        <v>298</v>
      </c>
      <c r="C28" s="97" t="s">
        <v>95</v>
      </c>
      <c r="D28" s="9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5"/>
      <c r="F28" s="137"/>
      <c r="H28" s="81" t="str">
        <f t="shared" si="0"/>
        <v/>
      </c>
    </row>
    <row r="29" spans="1:8" s="81" customFormat="1" ht="16.5" customHeight="1" x14ac:dyDescent="0.25">
      <c r="A29" s="92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81" t="s">
        <v>298</v>
      </c>
      <c r="C29" s="97" t="s">
        <v>122</v>
      </c>
      <c r="D29" s="94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>
        <v>1</v>
      </c>
      <c r="F29" s="134" t="s">
        <v>1563</v>
      </c>
      <c r="H29" s="81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81" customFormat="1" ht="16.5" customHeight="1" x14ac:dyDescent="0.25">
      <c r="A30" s="92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81" t="s">
        <v>298</v>
      </c>
      <c r="C30" s="97" t="s">
        <v>124</v>
      </c>
      <c r="D30" s="94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5"/>
      <c r="F30" s="134" t="s">
        <v>1562</v>
      </c>
      <c r="H30" s="81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81" customFormat="1" ht="16.5" customHeight="1" x14ac:dyDescent="0.25">
      <c r="A31" s="92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81" t="s">
        <v>298</v>
      </c>
      <c r="C31" s="97" t="s">
        <v>120</v>
      </c>
      <c r="D31" s="9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>
        <v>1</v>
      </c>
      <c r="F31" s="134" t="s">
        <v>1565</v>
      </c>
      <c r="H31" s="81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81" customFormat="1" x14ac:dyDescent="0.25">
      <c r="A32" s="92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81" t="s">
        <v>298</v>
      </c>
      <c r="C32" s="97" t="s">
        <v>98</v>
      </c>
      <c r="D32" s="9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5">
        <f>E7</f>
        <v>0</v>
      </c>
      <c r="F32" s="133" t="s">
        <v>1566</v>
      </c>
      <c r="H32" s="81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81" customFormat="1" x14ac:dyDescent="0.25">
      <c r="A33" s="92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81" t="s">
        <v>298</v>
      </c>
      <c r="C33" s="97" t="s">
        <v>80</v>
      </c>
      <c r="D33" s="9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5"/>
      <c r="F33" s="133" t="s">
        <v>1567</v>
      </c>
      <c r="H33" s="81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81" customFormat="1" x14ac:dyDescent="0.25">
      <c r="A34" s="92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81" t="s">
        <v>298</v>
      </c>
      <c r="C34" s="97" t="s">
        <v>1568</v>
      </c>
      <c r="D34" s="9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33" t="s">
        <v>1559</v>
      </c>
      <c r="H34" s="81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81" customFormat="1" x14ac:dyDescent="0.25">
      <c r="A35" s="92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81" t="s">
        <v>298</v>
      </c>
      <c r="C35" s="97" t="s">
        <v>73</v>
      </c>
      <c r="D35" s="9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33" t="s">
        <v>1567</v>
      </c>
      <c r="H35" s="81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81" customFormat="1" x14ac:dyDescent="0.25">
      <c r="A36" s="92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81" t="s">
        <v>299</v>
      </c>
      <c r="C36" s="97" t="s">
        <v>1035</v>
      </c>
      <c r="D36" s="9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88" t="s">
        <v>1569</v>
      </c>
      <c r="H36" s="81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81" customFormat="1" x14ac:dyDescent="0.25">
      <c r="A37" s="92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81" t="s">
        <v>299</v>
      </c>
      <c r="C37" s="97" t="s">
        <v>1036</v>
      </c>
      <c r="D37" s="9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88" t="s">
        <v>1570</v>
      </c>
      <c r="H37" s="81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81" customFormat="1" x14ac:dyDescent="0.25">
      <c r="A38" s="9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81" t="s">
        <v>299</v>
      </c>
      <c r="C38" s="97" t="s">
        <v>1076</v>
      </c>
      <c r="D38" s="9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8"/>
      <c r="F38" s="88" t="s">
        <v>1571</v>
      </c>
      <c r="H38" s="81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81" customFormat="1" x14ac:dyDescent="0.25">
      <c r="A39" s="92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81" t="s">
        <v>299</v>
      </c>
      <c r="C39" s="97" t="s">
        <v>1077</v>
      </c>
      <c r="D39" s="9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8"/>
      <c r="F39" s="88" t="s">
        <v>1572</v>
      </c>
      <c r="H39" s="81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81" customFormat="1" x14ac:dyDescent="0.25">
      <c r="A40" s="92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81" t="s">
        <v>299</v>
      </c>
      <c r="C40" s="97" t="s">
        <v>1078</v>
      </c>
      <c r="D40" s="9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8"/>
      <c r="F40" s="88" t="s">
        <v>1573</v>
      </c>
      <c r="H40" s="81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81" customFormat="1" x14ac:dyDescent="0.25">
      <c r="A41" s="92"/>
      <c r="C41" s="97"/>
      <c r="D41" s="94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5"/>
      <c r="F41" s="137"/>
    </row>
    <row r="42" spans="1:8" s="81" customFormat="1" x14ac:dyDescent="0.25">
      <c r="A42" s="92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81" t="s">
        <v>299</v>
      </c>
      <c r="C42" s="97" t="s">
        <v>120</v>
      </c>
      <c r="D42" s="94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5">
        <v>1</v>
      </c>
      <c r="F42" s="137" t="s">
        <v>1563</v>
      </c>
      <c r="H42" s="81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81" customFormat="1" x14ac:dyDescent="0.25">
      <c r="A43" s="92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81" t="s">
        <v>299</v>
      </c>
      <c r="C43" s="97" t="s">
        <v>227</v>
      </c>
      <c r="D43" s="94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5"/>
      <c r="F43" s="134" t="s">
        <v>1562</v>
      </c>
      <c r="H43" s="81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25">
      <c r="A44" s="99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6"/>
      <c r="F44" s="138"/>
      <c r="H44" s="90" t="str">
        <f t="shared" si="0"/>
        <v/>
      </c>
    </row>
    <row r="45" spans="1:8" x14ac:dyDescent="0.25">
      <c r="A45" s="99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6"/>
      <c r="F45" s="138"/>
      <c r="H45" s="90" t="str">
        <f t="shared" si="0"/>
        <v/>
      </c>
    </row>
    <row r="46" spans="1:8" x14ac:dyDescent="0.25">
      <c r="A46" s="99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6"/>
      <c r="F46" s="138"/>
      <c r="H46" s="90" t="str">
        <f t="shared" si="0"/>
        <v/>
      </c>
    </row>
    <row r="47" spans="1:8" x14ac:dyDescent="0.25">
      <c r="A47" s="9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6"/>
      <c r="F47" s="138"/>
      <c r="H47" s="90" t="str">
        <f t="shared" si="0"/>
        <v/>
      </c>
    </row>
    <row r="48" spans="1:8" x14ac:dyDescent="0.25">
      <c r="A48" s="99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6"/>
      <c r="F48" s="138"/>
      <c r="H48" s="90" t="str">
        <f t="shared" si="0"/>
        <v/>
      </c>
    </row>
    <row r="49" spans="1:8" x14ac:dyDescent="0.25">
      <c r="A49" s="99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6"/>
      <c r="F49" s="138"/>
      <c r="H49" s="90" t="str">
        <f t="shared" si="0"/>
        <v/>
      </c>
    </row>
    <row r="50" spans="1:8" x14ac:dyDescent="0.25">
      <c r="A50" s="9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6"/>
      <c r="F50" s="138"/>
      <c r="H50" s="90" t="str">
        <f t="shared" si="0"/>
        <v/>
      </c>
    </row>
    <row r="51" spans="1:8" x14ac:dyDescent="0.25">
      <c r="A51" s="99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6"/>
      <c r="F51" s="138"/>
      <c r="H51" s="90" t="str">
        <f t="shared" si="0"/>
        <v/>
      </c>
    </row>
    <row r="52" spans="1:8" x14ac:dyDescent="0.25">
      <c r="A52" s="99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6"/>
      <c r="F52" s="138"/>
      <c r="H52" s="90" t="str">
        <f t="shared" si="0"/>
        <v/>
      </c>
    </row>
    <row r="53" spans="1:8" x14ac:dyDescent="0.25">
      <c r="A53" s="99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6"/>
      <c r="F53" s="138"/>
      <c r="H53" s="90" t="str">
        <f t="shared" si="0"/>
        <v/>
      </c>
    </row>
    <row r="54" spans="1:8" x14ac:dyDescent="0.25">
      <c r="A54" s="99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6"/>
      <c r="F54" s="138"/>
      <c r="H54" s="90" t="str">
        <f t="shared" si="0"/>
        <v/>
      </c>
    </row>
    <row r="55" spans="1:8" x14ac:dyDescent="0.25">
      <c r="A55" s="99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6"/>
      <c r="F55" s="138"/>
      <c r="H55" s="90" t="str">
        <f t="shared" si="0"/>
        <v/>
      </c>
    </row>
    <row r="56" spans="1:8" x14ac:dyDescent="0.25">
      <c r="A56" s="99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6"/>
      <c r="F56" s="138"/>
      <c r="H56" s="90" t="str">
        <f t="shared" si="0"/>
        <v/>
      </c>
    </row>
    <row r="57" spans="1:8" x14ac:dyDescent="0.25">
      <c r="A57" s="99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90" t="str">
        <f t="shared" si="0"/>
        <v/>
      </c>
    </row>
    <row r="58" spans="1:8" x14ac:dyDescent="0.25">
      <c r="A58" s="99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6"/>
      <c r="F58" s="138"/>
      <c r="H58" s="90" t="str">
        <f t="shared" si="0"/>
        <v/>
      </c>
    </row>
    <row r="59" spans="1:8" x14ac:dyDescent="0.25">
      <c r="A59" s="9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6"/>
      <c r="F59" s="138"/>
      <c r="H59" s="90" t="str">
        <f t="shared" si="0"/>
        <v/>
      </c>
    </row>
    <row r="60" spans="1:8" x14ac:dyDescent="0.25">
      <c r="A60" s="99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6"/>
      <c r="F60" s="138"/>
      <c r="H60" s="90" t="str">
        <f t="shared" si="0"/>
        <v/>
      </c>
    </row>
    <row r="61" spans="1:8" x14ac:dyDescent="0.25">
      <c r="A61" s="99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6"/>
      <c r="F61" s="138"/>
      <c r="H61" s="90" t="str">
        <f t="shared" si="0"/>
        <v/>
      </c>
    </row>
    <row r="62" spans="1:8" x14ac:dyDescent="0.25">
      <c r="A62" s="99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6"/>
      <c r="F62" s="138"/>
      <c r="H62" s="90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topLeftCell="K1" workbookViewId="0">
      <selection activeCell="H5" sqref="H5"/>
    </sheetView>
  </sheetViews>
  <sheetFormatPr baseColWidth="10" defaultColWidth="11.42578125" defaultRowHeight="15" x14ac:dyDescent="0.25"/>
  <cols>
    <col min="1" max="1" width="11.42578125" style="80"/>
    <col min="2" max="2" width="11.42578125" style="81"/>
    <col min="3" max="3" width="44" style="123" customWidth="1"/>
    <col min="4" max="4" width="20.28515625" style="81" customWidth="1"/>
    <col min="5" max="5" width="11.42578125" style="81"/>
    <col min="6" max="6" width="98" style="128" customWidth="1"/>
    <col min="7" max="7" width="29.5703125" style="81" customWidth="1"/>
    <col min="8" max="16384" width="11.42578125" style="81"/>
  </cols>
  <sheetData>
    <row r="1" spans="1:8" x14ac:dyDescent="0.25">
      <c r="E1" s="81" t="s">
        <v>926</v>
      </c>
      <c r="H1" s="8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25">
      <c r="D3" s="81" t="s">
        <v>244</v>
      </c>
      <c r="E3" s="81" t="s">
        <v>245</v>
      </c>
      <c r="F3" s="128" t="s">
        <v>623</v>
      </c>
    </row>
    <row r="4" spans="1:8" s="171" customFormat="1" x14ac:dyDescent="0.25">
      <c r="A4" s="174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72" t="s">
        <v>294</v>
      </c>
      <c r="C4" s="140" t="s">
        <v>276</v>
      </c>
      <c r="D4" s="166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9"/>
      <c r="F4" s="169" t="s">
        <v>1671</v>
      </c>
      <c r="H4" s="171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71" customFormat="1" ht="16.5" customHeight="1" x14ac:dyDescent="0.25">
      <c r="A5" s="174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72" t="s">
        <v>294</v>
      </c>
      <c r="C5" s="176" t="s">
        <v>1676</v>
      </c>
      <c r="D5" s="166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9"/>
      <c r="F5" s="169" t="s">
        <v>1923</v>
      </c>
      <c r="G5" s="121"/>
      <c r="H5" s="171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71" customFormat="1" ht="16.5" customHeight="1" x14ac:dyDescent="0.25">
      <c r="A6" s="174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72" t="s">
        <v>294</v>
      </c>
      <c r="C6" s="173" t="s">
        <v>1268</v>
      </c>
      <c r="D6" s="16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9"/>
      <c r="F6" s="169" t="s">
        <v>1923</v>
      </c>
      <c r="G6" s="121"/>
      <c r="H6" s="171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71" customFormat="1" ht="16.5" customHeight="1" x14ac:dyDescent="0.25">
      <c r="A7" s="174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72" t="s">
        <v>294</v>
      </c>
      <c r="C7" s="168" t="s">
        <v>505</v>
      </c>
      <c r="D7" s="16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9"/>
      <c r="F7" s="177" t="s">
        <v>1663</v>
      </c>
      <c r="G7" s="175"/>
      <c r="H7" s="171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85" customFormat="1" ht="16.5" customHeight="1" x14ac:dyDescent="0.25">
      <c r="A8" s="178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79" t="s">
        <v>294</v>
      </c>
      <c r="C8" s="180" t="s">
        <v>1206</v>
      </c>
      <c r="D8" s="18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82"/>
      <c r="F8" s="183" t="s">
        <v>1663</v>
      </c>
      <c r="G8" s="184"/>
      <c r="H8" s="185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71" customFormat="1" ht="16.5" customHeight="1" x14ac:dyDescent="0.25">
      <c r="A9" s="174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72" t="s">
        <v>294</v>
      </c>
      <c r="C9" s="140" t="s">
        <v>1673</v>
      </c>
      <c r="D9" s="166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9"/>
      <c r="F9" s="169"/>
      <c r="G9" s="175"/>
      <c r="H9" s="171" t="str">
        <f t="shared" si="0"/>
        <v/>
      </c>
    </row>
    <row r="10" spans="1:8" s="171" customFormat="1" ht="16.5" customHeight="1" x14ac:dyDescent="0.25">
      <c r="A10" s="174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72" t="s">
        <v>294</v>
      </c>
      <c r="C10" s="140" t="s">
        <v>1673</v>
      </c>
      <c r="D10" s="166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9"/>
      <c r="F10" s="169" t="s">
        <v>927</v>
      </c>
      <c r="G10" s="121"/>
      <c r="H10" s="171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71" customFormat="1" ht="16.5" customHeight="1" x14ac:dyDescent="0.25">
      <c r="A11" s="174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72" t="s">
        <v>294</v>
      </c>
      <c r="C11" s="125" t="s">
        <v>1766</v>
      </c>
      <c r="D11" s="166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69" t="s">
        <v>1922</v>
      </c>
      <c r="G11" s="121"/>
      <c r="H11" s="171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71" customFormat="1" ht="16.5" customHeight="1" x14ac:dyDescent="0.25">
      <c r="A12" s="174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72" t="s">
        <v>294</v>
      </c>
      <c r="C12" s="145" t="s">
        <v>1203</v>
      </c>
      <c r="D12" s="16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69" t="s">
        <v>1919</v>
      </c>
      <c r="G12" s="121"/>
      <c r="H12" s="171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71" customFormat="1" ht="16.5" customHeight="1" x14ac:dyDescent="0.25">
      <c r="A13" s="174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72" t="s">
        <v>294</v>
      </c>
      <c r="C13" s="145" t="s">
        <v>1195</v>
      </c>
      <c r="D13" s="16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69" t="s">
        <v>1921</v>
      </c>
      <c r="G13" s="121"/>
      <c r="H13" s="171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71" customFormat="1" ht="16.5" customHeight="1" x14ac:dyDescent="0.25">
      <c r="A14" s="174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72"/>
      <c r="C14" s="145"/>
      <c r="D14" s="166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9"/>
      <c r="F14" s="169"/>
      <c r="G14" s="175"/>
      <c r="H14" s="171" t="str">
        <f t="shared" si="0"/>
        <v/>
      </c>
    </row>
    <row r="15" spans="1:8" s="171" customFormat="1" ht="16.5" customHeight="1" x14ac:dyDescent="0.25">
      <c r="A15" s="174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72" t="s">
        <v>294</v>
      </c>
      <c r="C15" s="125" t="s">
        <v>1293</v>
      </c>
      <c r="D15" s="16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69" t="s">
        <v>1920</v>
      </c>
      <c r="G15" s="121"/>
      <c r="H15" s="171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71" customFormat="1" ht="16.5" customHeight="1" x14ac:dyDescent="0.25">
      <c r="A16" s="174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72" t="s">
        <v>294</v>
      </c>
      <c r="C16" s="145" t="s">
        <v>1295</v>
      </c>
      <c r="D16" s="16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9"/>
      <c r="F16" s="169" t="s">
        <v>1920</v>
      </c>
      <c r="G16" s="121"/>
      <c r="H16" s="171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71" customFormat="1" ht="16.5" customHeight="1" x14ac:dyDescent="0.25">
      <c r="A17" s="174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72" t="s">
        <v>294</v>
      </c>
      <c r="C17" s="145" t="s">
        <v>1297</v>
      </c>
      <c r="D17" s="16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69" t="s">
        <v>1919</v>
      </c>
      <c r="G17" s="121"/>
      <c r="H17" s="171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71" customFormat="1" ht="16.5" customHeight="1" x14ac:dyDescent="0.25">
      <c r="A18" s="174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72" t="s">
        <v>294</v>
      </c>
      <c r="C18" s="140" t="s">
        <v>1674</v>
      </c>
      <c r="D18" s="16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69" t="s">
        <v>927</v>
      </c>
      <c r="G18" s="175"/>
      <c r="H18" s="171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71" customFormat="1" ht="16.5" customHeight="1" x14ac:dyDescent="0.25">
      <c r="A19" s="174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72" t="s">
        <v>294</v>
      </c>
      <c r="C19" s="167" t="s">
        <v>1884</v>
      </c>
      <c r="D19" s="166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69" t="s">
        <v>1918</v>
      </c>
      <c r="G19" s="121"/>
      <c r="H19" s="171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71" customFormat="1" ht="16.5" customHeight="1" x14ac:dyDescent="0.25">
      <c r="A20" s="174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72" t="s">
        <v>294</v>
      </c>
      <c r="C20" s="145" t="s">
        <v>1338</v>
      </c>
      <c r="D20" s="16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9"/>
      <c r="F20" s="169"/>
      <c r="G20" s="175"/>
      <c r="H20" s="171" t="str">
        <f t="shared" si="0"/>
        <v/>
      </c>
    </row>
    <row r="21" spans="1:8" s="171" customFormat="1" ht="16.5" customHeight="1" x14ac:dyDescent="0.25">
      <c r="A21" s="174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72" t="s">
        <v>294</v>
      </c>
      <c r="C21" s="145" t="s">
        <v>1339</v>
      </c>
      <c r="D21" s="16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9"/>
      <c r="F21" s="169" t="s">
        <v>1656</v>
      </c>
      <c r="G21" s="175"/>
      <c r="H21" s="171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25">
      <c r="A22" s="92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81" t="s">
        <v>298</v>
      </c>
      <c r="C22" s="97" t="s">
        <v>92</v>
      </c>
      <c r="D22" s="166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5"/>
      <c r="F22" s="96" t="s">
        <v>1654</v>
      </c>
      <c r="G22" s="95"/>
      <c r="H22" s="81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25">
      <c r="A23" s="92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81" t="s">
        <v>298</v>
      </c>
      <c r="C23" s="97" t="s">
        <v>101</v>
      </c>
      <c r="D23" s="16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5"/>
      <c r="F23" s="92"/>
      <c r="G23" s="95"/>
      <c r="H23" s="81" t="str">
        <f t="shared" si="0"/>
        <v/>
      </c>
    </row>
    <row r="24" spans="1:8" ht="16.5" customHeight="1" x14ac:dyDescent="0.25">
      <c r="A24" s="92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81" t="s">
        <v>298</v>
      </c>
      <c r="C24" s="97" t="s">
        <v>103</v>
      </c>
      <c r="D24" s="16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5"/>
      <c r="F24" s="96" t="s">
        <v>1657</v>
      </c>
      <c r="G24" s="95"/>
      <c r="H24" s="81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25">
      <c r="A25" s="9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81" t="s">
        <v>298</v>
      </c>
      <c r="C25" s="97" t="s">
        <v>95</v>
      </c>
      <c r="D25" s="166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92"/>
      <c r="G25" s="95"/>
      <c r="H25" s="81" t="str">
        <f t="shared" si="0"/>
        <v/>
      </c>
    </row>
    <row r="26" spans="1:8" ht="16.5" customHeight="1" x14ac:dyDescent="0.25">
      <c r="A26" s="92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81" t="s">
        <v>298</v>
      </c>
      <c r="C26" s="97" t="s">
        <v>122</v>
      </c>
      <c r="D26" s="166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5"/>
      <c r="F26" s="96" t="s">
        <v>1655</v>
      </c>
      <c r="G26" s="95"/>
      <c r="H26" s="81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25">
      <c r="A27" s="92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81" t="s">
        <v>298</v>
      </c>
      <c r="C27" s="97" t="s">
        <v>124</v>
      </c>
      <c r="D27" s="166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5"/>
      <c r="F27" s="96" t="s">
        <v>1654</v>
      </c>
      <c r="G27" s="95"/>
      <c r="H27" s="81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25">
      <c r="A28" s="92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81" t="s">
        <v>298</v>
      </c>
      <c r="C28" s="97" t="s">
        <v>117</v>
      </c>
      <c r="D28" s="166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5"/>
      <c r="F28" s="92"/>
      <c r="G28" s="95"/>
      <c r="H28" s="81" t="str">
        <f t="shared" si="0"/>
        <v/>
      </c>
    </row>
    <row r="29" spans="1:8" ht="16.5" customHeight="1" x14ac:dyDescent="0.25">
      <c r="A29" s="92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81" t="s">
        <v>298</v>
      </c>
      <c r="C29" s="97" t="s">
        <v>120</v>
      </c>
      <c r="D29" s="166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/>
      <c r="F29" s="96" t="s">
        <v>1658</v>
      </c>
      <c r="G29" s="95"/>
      <c r="H29" s="81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25">
      <c r="A30" s="9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101"/>
      <c r="D30" s="166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102"/>
      <c r="F30" s="103"/>
      <c r="G30" s="102"/>
      <c r="H30" s="81" t="str">
        <f t="shared" si="0"/>
        <v/>
      </c>
    </row>
    <row r="31" spans="1:8" ht="16.5" customHeight="1" x14ac:dyDescent="0.25">
      <c r="A31" s="92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81" t="s">
        <v>299</v>
      </c>
      <c r="C31" s="97" t="s">
        <v>120</v>
      </c>
      <c r="D31" s="166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/>
      <c r="F31" s="92" t="s">
        <v>1655</v>
      </c>
      <c r="G31" s="95"/>
      <c r="H31" s="81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25">
      <c r="A32" s="92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81" t="s">
        <v>299</v>
      </c>
      <c r="C32" s="97" t="s">
        <v>227</v>
      </c>
      <c r="D32" s="166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5"/>
      <c r="F32" s="96" t="s">
        <v>1654</v>
      </c>
      <c r="G32" s="95"/>
      <c r="H32" s="81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25">
      <c r="A33" s="9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66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81" t="str">
        <f t="shared" si="0"/>
        <v/>
      </c>
    </row>
    <row r="34" spans="1:8" ht="16.5" customHeight="1" x14ac:dyDescent="0.25">
      <c r="A34" s="92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81" t="s">
        <v>294</v>
      </c>
      <c r="C34" s="93" t="s">
        <v>506</v>
      </c>
      <c r="D34" s="16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28" t="s">
        <v>929</v>
      </c>
      <c r="H34" s="81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25">
      <c r="A35" s="92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81" t="s">
        <v>294</v>
      </c>
      <c r="C35" s="93" t="s">
        <v>412</v>
      </c>
      <c r="D35" s="166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28" t="s">
        <v>1659</v>
      </c>
      <c r="G35" s="81" t="s">
        <v>712</v>
      </c>
      <c r="H35" s="81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25">
      <c r="A36" s="92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81" t="s">
        <v>294</v>
      </c>
      <c r="C36" s="93" t="s">
        <v>413</v>
      </c>
      <c r="D36" s="16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128" t="s">
        <v>1660</v>
      </c>
      <c r="G36" s="81" t="s">
        <v>712</v>
      </c>
      <c r="H36" s="81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25">
      <c r="A37" s="92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81" t="s">
        <v>294</v>
      </c>
      <c r="C37" s="93" t="s">
        <v>414</v>
      </c>
      <c r="D37" s="166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128" t="s">
        <v>1661</v>
      </c>
      <c r="G37" s="81" t="s">
        <v>712</v>
      </c>
      <c r="H37" s="81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25">
      <c r="A38" s="92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81" t="s">
        <v>294</v>
      </c>
      <c r="C38" s="93" t="s">
        <v>411</v>
      </c>
      <c r="D38" s="166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5"/>
      <c r="F38" s="128" t="s">
        <v>931</v>
      </c>
      <c r="H38" s="81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25">
      <c r="A39" s="92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9" t="s">
        <v>294</v>
      </c>
      <c r="C39" s="125" t="s">
        <v>1678</v>
      </c>
      <c r="D39" s="16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9"/>
      <c r="F39" s="130" t="s">
        <v>1765</v>
      </c>
      <c r="H39" s="81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25">
      <c r="A40" s="92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81" t="s">
        <v>294</v>
      </c>
      <c r="C40" s="93" t="s">
        <v>409</v>
      </c>
      <c r="D40" s="166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5"/>
      <c r="F40" s="123" t="s">
        <v>930</v>
      </c>
      <c r="H40" s="81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25">
      <c r="A41" s="92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81" t="s">
        <v>298</v>
      </c>
      <c r="C41" s="97" t="s">
        <v>80</v>
      </c>
      <c r="D41" s="16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5"/>
      <c r="F41" s="123" t="s">
        <v>1662</v>
      </c>
      <c r="H41" s="81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25">
      <c r="A42" s="92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81" t="s">
        <v>298</v>
      </c>
      <c r="C42" s="97" t="s">
        <v>73</v>
      </c>
      <c r="D42" s="166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5"/>
      <c r="F42" s="123" t="s">
        <v>1663</v>
      </c>
      <c r="H42" s="81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25">
      <c r="A43" s="92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81" t="s">
        <v>298</v>
      </c>
      <c r="C43" s="97" t="s">
        <v>1033</v>
      </c>
      <c r="D43" s="166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5"/>
      <c r="F43" s="130" t="s">
        <v>1764</v>
      </c>
      <c r="H43" s="81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25">
      <c r="A44" s="9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7"/>
      <c r="D44" s="166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5"/>
      <c r="F44" s="123"/>
      <c r="H44" s="81" t="str">
        <f t="shared" si="0"/>
        <v/>
      </c>
    </row>
    <row r="45" spans="1:8" x14ac:dyDescent="0.25">
      <c r="A45" s="92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81" t="s">
        <v>299</v>
      </c>
      <c r="C45" s="97" t="s">
        <v>1075</v>
      </c>
      <c r="D45" s="166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5"/>
      <c r="F45" s="131" t="s">
        <v>929</v>
      </c>
      <c r="H45" s="81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25">
      <c r="A46" s="92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81" t="s">
        <v>299</v>
      </c>
      <c r="C46" s="97" t="s">
        <v>1035</v>
      </c>
      <c r="D46" s="16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5"/>
      <c r="F46" s="131" t="s">
        <v>1664</v>
      </c>
      <c r="H46" s="81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25">
      <c r="A47" s="92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81" t="s">
        <v>299</v>
      </c>
      <c r="C47" s="97" t="s">
        <v>1036</v>
      </c>
      <c r="D47" s="166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5"/>
      <c r="F47" s="131" t="s">
        <v>1665</v>
      </c>
      <c r="H47" s="81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25">
      <c r="A48" s="92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81" t="s">
        <v>299</v>
      </c>
      <c r="C48" s="97" t="s">
        <v>1076</v>
      </c>
      <c r="D48" s="166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8"/>
      <c r="F48" s="131" t="s">
        <v>1666</v>
      </c>
      <c r="H48" s="81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25">
      <c r="A49" s="92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81" t="s">
        <v>299</v>
      </c>
      <c r="C49" s="97" t="s">
        <v>1077</v>
      </c>
      <c r="D49" s="166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8"/>
      <c r="F49" s="131" t="s">
        <v>1667</v>
      </c>
      <c r="H49" s="81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25">
      <c r="A50" s="92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81" t="s">
        <v>299</v>
      </c>
      <c r="C50" s="97" t="s">
        <v>1767</v>
      </c>
      <c r="D50" s="166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8"/>
      <c r="F50" s="131" t="s">
        <v>1768</v>
      </c>
      <c r="H50" s="81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25">
      <c r="A51" s="92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81" t="s">
        <v>299</v>
      </c>
      <c r="C51" s="97" t="s">
        <v>1078</v>
      </c>
      <c r="D51" s="166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8"/>
      <c r="F51" s="131" t="s">
        <v>1668</v>
      </c>
      <c r="H51" s="81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25">
      <c r="A52" s="9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81" t="s">
        <v>299</v>
      </c>
      <c r="C52" s="104" t="s">
        <v>1079</v>
      </c>
      <c r="D52" s="166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8"/>
      <c r="F52" s="130" t="s">
        <v>1764</v>
      </c>
      <c r="H52" s="81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25">
      <c r="A53" s="92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66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23"/>
      <c r="H53" s="81" t="str">
        <f t="shared" si="0"/>
        <v/>
      </c>
    </row>
    <row r="54" spans="1:8" x14ac:dyDescent="0.25">
      <c r="A54" s="9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66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23"/>
      <c r="H54" s="81" t="str">
        <f t="shared" si="0"/>
        <v/>
      </c>
    </row>
    <row r="55" spans="1:8" x14ac:dyDescent="0.25">
      <c r="A55" s="92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81" t="s">
        <v>294</v>
      </c>
      <c r="C55" s="126" t="s">
        <v>553</v>
      </c>
      <c r="D55" s="166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6" t="s">
        <v>934</v>
      </c>
      <c r="H55" s="81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25">
      <c r="A56" s="92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81" t="s">
        <v>294</v>
      </c>
      <c r="C56" s="126" t="s">
        <v>555</v>
      </c>
      <c r="D56" s="166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6" t="s">
        <v>935</v>
      </c>
      <c r="H56" s="81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25">
      <c r="A57" s="92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81" t="s">
        <v>294</v>
      </c>
      <c r="C57" s="126" t="s">
        <v>556</v>
      </c>
      <c r="D57" s="166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6" t="s">
        <v>936</v>
      </c>
      <c r="H57" s="81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25">
      <c r="A58" s="92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81" t="s">
        <v>294</v>
      </c>
      <c r="C58" s="126" t="s">
        <v>557</v>
      </c>
      <c r="D58" s="166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6" t="s">
        <v>937</v>
      </c>
      <c r="H58" s="81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25">
      <c r="A59" s="92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81" t="s">
        <v>294</v>
      </c>
      <c r="C59" s="126" t="s">
        <v>558</v>
      </c>
      <c r="D59" s="166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6" t="s">
        <v>938</v>
      </c>
      <c r="H59" s="81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25">
      <c r="A60" s="92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81" t="s">
        <v>294</v>
      </c>
      <c r="C60" s="126" t="s">
        <v>559</v>
      </c>
      <c r="D60" s="166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6" t="s">
        <v>939</v>
      </c>
      <c r="H60" s="81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25">
      <c r="A61" s="92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81" t="s">
        <v>294</v>
      </c>
      <c r="C61" s="126" t="s">
        <v>560</v>
      </c>
      <c r="D61" s="166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6" t="s">
        <v>940</v>
      </c>
      <c r="H61" s="81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25">
      <c r="A62" s="92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81" t="s">
        <v>294</v>
      </c>
      <c r="C62" s="126" t="s">
        <v>561</v>
      </c>
      <c r="D62" s="166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6" t="s">
        <v>941</v>
      </c>
      <c r="H62" s="81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25">
      <c r="A63" s="92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81" t="s">
        <v>294</v>
      </c>
      <c r="C63" s="127" t="s">
        <v>562</v>
      </c>
      <c r="D63" s="166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7" t="s">
        <v>942</v>
      </c>
      <c r="H63" s="81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25">
      <c r="A64" s="92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81" t="s">
        <v>294</v>
      </c>
      <c r="C64" s="126" t="s">
        <v>563</v>
      </c>
      <c r="D64" s="166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6" t="s">
        <v>943</v>
      </c>
      <c r="H64" s="81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25">
      <c r="A65" s="92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81" t="s">
        <v>294</v>
      </c>
      <c r="C65" s="126" t="s">
        <v>564</v>
      </c>
      <c r="D65" s="166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6" t="s">
        <v>944</v>
      </c>
      <c r="H65" s="81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25">
      <c r="A66" s="92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81" t="s">
        <v>294</v>
      </c>
      <c r="C66" s="126" t="s">
        <v>565</v>
      </c>
      <c r="D66" s="166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6" t="s">
        <v>945</v>
      </c>
      <c r="H66" s="81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25">
      <c r="A67" s="92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81" t="s">
        <v>294</v>
      </c>
      <c r="C67" s="126" t="s">
        <v>566</v>
      </c>
      <c r="D67" s="166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6" t="s">
        <v>946</v>
      </c>
      <c r="H67" s="81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25">
      <c r="A68" s="92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81" t="s">
        <v>294</v>
      </c>
      <c r="C68" s="126" t="s">
        <v>567</v>
      </c>
      <c r="D68" s="166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6" t="s">
        <v>947</v>
      </c>
      <c r="H68" s="81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25">
      <c r="A69" s="92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81" t="s">
        <v>294</v>
      </c>
      <c r="C69" s="126" t="s">
        <v>568</v>
      </c>
      <c r="D69" s="166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6" t="s">
        <v>948</v>
      </c>
      <c r="H69" s="81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25">
      <c r="A70" s="92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81" t="s">
        <v>294</v>
      </c>
      <c r="C70" s="126" t="s">
        <v>569</v>
      </c>
      <c r="D70" s="166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6" t="s">
        <v>949</v>
      </c>
      <c r="H70" s="81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25">
      <c r="A71" s="92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81" t="s">
        <v>294</v>
      </c>
      <c r="C71" s="126" t="s">
        <v>570</v>
      </c>
      <c r="D71" s="166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6" t="s">
        <v>950</v>
      </c>
      <c r="H71" s="81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25">
      <c r="A72" s="92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81" t="s">
        <v>294</v>
      </c>
      <c r="C72" s="126" t="s">
        <v>571</v>
      </c>
      <c r="D72" s="166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6" t="s">
        <v>951</v>
      </c>
      <c r="H72" s="81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25">
      <c r="A73" s="92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81" t="s">
        <v>294</v>
      </c>
      <c r="C73" s="126" t="s">
        <v>572</v>
      </c>
      <c r="D73" s="166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6" t="s">
        <v>952</v>
      </c>
      <c r="H73" s="81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25">
      <c r="A74" s="92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81" t="s">
        <v>294</v>
      </c>
      <c r="C74" s="126" t="s">
        <v>573</v>
      </c>
      <c r="D74" s="166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6" t="s">
        <v>953</v>
      </c>
      <c r="H74" s="81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25">
      <c r="A75" s="92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81" t="s">
        <v>294</v>
      </c>
      <c r="C75" s="126" t="s">
        <v>574</v>
      </c>
      <c r="D75" s="166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6" t="s">
        <v>954</v>
      </c>
      <c r="H75" s="81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25">
      <c r="A76" s="92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81" t="s">
        <v>294</v>
      </c>
      <c r="C76" s="126" t="s">
        <v>575</v>
      </c>
      <c r="D76" s="166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6" t="s">
        <v>955</v>
      </c>
      <c r="H76" s="81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25">
      <c r="A77" s="92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81" t="s">
        <v>294</v>
      </c>
      <c r="C77" s="126" t="s">
        <v>576</v>
      </c>
      <c r="D77" s="166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6" t="s">
        <v>956</v>
      </c>
      <c r="H77" s="81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25">
      <c r="A78" s="92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81" t="s">
        <v>294</v>
      </c>
      <c r="C78" s="126" t="s">
        <v>577</v>
      </c>
      <c r="D78" s="166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6" t="s">
        <v>957</v>
      </c>
      <c r="H78" s="81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25">
      <c r="A79" s="112">
        <f>IF(B79="MATIERE",VLOOKUP($C79,[6]MATIERE!$B$2:$K$601,10,0),IF(B79="MOA",VLOOKUP($C79,[6]ATELIER!$B$2:$K$291,10,0),IF(B79="MOC",VLOOKUP($C79,[6]CHANTIER!$B$2:$K$291,10,0),IF(B79="MP",VLOOKUP($C79,[6]MINIPELLE!$B$2:$K$291,10,0),""))))</f>
        <v>520</v>
      </c>
      <c r="B79" s="89" t="s">
        <v>294</v>
      </c>
      <c r="C79" s="125" t="s">
        <v>1680</v>
      </c>
      <c r="D79" s="166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9"/>
      <c r="F79" s="130" t="s">
        <v>1743</v>
      </c>
      <c r="H79" s="81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25">
      <c r="A80" s="112">
        <f>IF(B80="MATIERE",VLOOKUP($C80,[6]MATIERE!$B$2:$K$601,10,0),IF(B80="MOA",VLOOKUP($C80,[6]ATELIER!$B$2:$K$291,10,0),IF(B80="MOC",VLOOKUP($C80,[6]CHANTIER!$B$2:$K$291,10,0),IF(B80="MP",VLOOKUP($C80,[6]MINIPELLE!$B$2:$K$291,10,0),""))))</f>
        <v>521</v>
      </c>
      <c r="B80" s="89" t="s">
        <v>294</v>
      </c>
      <c r="C80" s="125" t="s">
        <v>1682</v>
      </c>
      <c r="D80" s="166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9"/>
      <c r="F80" s="130" t="s">
        <v>1744</v>
      </c>
      <c r="H80" s="81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25">
      <c r="A81" s="112">
        <f>IF(B81="MATIERE",VLOOKUP($C81,[6]MATIERE!$B$2:$K$601,10,0),IF(B81="MOA",VLOOKUP($C81,[6]ATELIER!$B$2:$K$291,10,0),IF(B81="MOC",VLOOKUP($C81,[6]CHANTIER!$B$2:$K$291,10,0),IF(B81="MP",VLOOKUP($C81,[6]MINIPELLE!$B$2:$K$291,10,0),""))))</f>
        <v>522</v>
      </c>
      <c r="B81" s="89" t="s">
        <v>294</v>
      </c>
      <c r="C81" s="125" t="s">
        <v>1684</v>
      </c>
      <c r="D81" s="166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9"/>
      <c r="F81" s="130" t="s">
        <v>1745</v>
      </c>
      <c r="H81" s="81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25">
      <c r="A82" s="112">
        <f>IF(B82="MATIERE",VLOOKUP($C82,[6]MATIERE!$B$2:$K$601,10,0),IF(B82="MOA",VLOOKUP($C82,[6]ATELIER!$B$2:$K$291,10,0),IF(B82="MOC",VLOOKUP($C82,[6]CHANTIER!$B$2:$K$291,10,0),IF(B82="MP",VLOOKUP($C82,[6]MINIPELLE!$B$2:$K$291,10,0),""))))</f>
        <v>523</v>
      </c>
      <c r="B82" s="89" t="s">
        <v>294</v>
      </c>
      <c r="C82" s="125" t="s">
        <v>1686</v>
      </c>
      <c r="D82" s="166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9"/>
      <c r="F82" s="130" t="s">
        <v>1746</v>
      </c>
      <c r="H82" s="81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25">
      <c r="A83" s="112">
        <f>IF(B83="MATIERE",VLOOKUP($C83,[6]MATIERE!$B$2:$K$601,10,0),IF(B83="MOA",VLOOKUP($C83,[6]ATELIER!$B$2:$K$291,10,0),IF(B83="MOC",VLOOKUP($C83,[6]CHANTIER!$B$2:$K$291,10,0),IF(B83="MP",VLOOKUP($C83,[6]MINIPELLE!$B$2:$K$291,10,0),""))))</f>
        <v>524</v>
      </c>
      <c r="B83" s="89" t="s">
        <v>294</v>
      </c>
      <c r="C83" s="125" t="s">
        <v>1688</v>
      </c>
      <c r="D83" s="166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9"/>
      <c r="F83" s="130" t="s">
        <v>1747</v>
      </c>
      <c r="H83" s="81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25">
      <c r="A84" s="112">
        <f>IF(B84="MATIERE",VLOOKUP($C84,[6]MATIERE!$B$2:$K$601,10,0),IF(B84="MOA",VLOOKUP($C84,[6]ATELIER!$B$2:$K$291,10,0),IF(B84="MOC",VLOOKUP($C84,[6]CHANTIER!$B$2:$K$291,10,0),IF(B84="MP",VLOOKUP($C84,[6]MINIPELLE!$B$2:$K$291,10,0),""))))</f>
        <v>525</v>
      </c>
      <c r="B84" s="89" t="s">
        <v>294</v>
      </c>
      <c r="C84" s="125" t="s">
        <v>1690</v>
      </c>
      <c r="D84" s="166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9"/>
      <c r="F84" s="130" t="s">
        <v>1748</v>
      </c>
      <c r="H84" s="81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25">
      <c r="A85" s="112">
        <f>IF(B85="MATIERE",VLOOKUP($C85,[6]MATIERE!$B$2:$K$601,10,0),IF(B85="MOA",VLOOKUP($C85,[6]ATELIER!$B$2:$K$291,10,0),IF(B85="MOC",VLOOKUP($C85,[6]CHANTIER!$B$2:$K$291,10,0),IF(B85="MP",VLOOKUP($C85,[6]MINIPELLE!$B$2:$K$291,10,0),""))))</f>
        <v>526</v>
      </c>
      <c r="B85" s="89" t="s">
        <v>294</v>
      </c>
      <c r="C85" s="125" t="s">
        <v>1692</v>
      </c>
      <c r="D85" s="166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9"/>
      <c r="F85" s="130" t="s">
        <v>1749</v>
      </c>
      <c r="H85" s="81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25">
      <c r="A86" s="112">
        <f>IF(B86="MATIERE",VLOOKUP($C86,[6]MATIERE!$B$2:$K$601,10,0),IF(B86="MOA",VLOOKUP($C86,[6]ATELIER!$B$2:$K$291,10,0),IF(B86="MOC",VLOOKUP($C86,[6]CHANTIER!$B$2:$K$291,10,0),IF(B86="MP",VLOOKUP($C86,[6]MINIPELLE!$B$2:$K$291,10,0),""))))</f>
        <v>527</v>
      </c>
      <c r="B86" s="89" t="s">
        <v>294</v>
      </c>
      <c r="C86" s="125" t="s">
        <v>1694</v>
      </c>
      <c r="D86" s="166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9"/>
      <c r="F86" s="130" t="s">
        <v>1750</v>
      </c>
      <c r="H86" s="81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25">
      <c r="A87" s="112">
        <f>IF(B87="MATIERE",VLOOKUP($C87,[6]MATIERE!$B$2:$K$601,10,0),IF(B87="MOA",VLOOKUP($C87,[6]ATELIER!$B$2:$K$291,10,0),IF(B87="MOC",VLOOKUP($C87,[6]CHANTIER!$B$2:$K$291,10,0),IF(B87="MP",VLOOKUP($C87,[6]MINIPELLE!$B$2:$K$291,10,0),""))))</f>
        <v>528</v>
      </c>
      <c r="B87" s="89" t="s">
        <v>294</v>
      </c>
      <c r="C87" s="125" t="s">
        <v>1696</v>
      </c>
      <c r="D87" s="166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9"/>
      <c r="F87" s="130" t="s">
        <v>1751</v>
      </c>
      <c r="H87" s="81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25">
      <c r="A88" s="112">
        <f>IF(B88="MATIERE",VLOOKUP($C88,[6]MATIERE!$B$2:$K$601,10,0),IF(B88="MOA",VLOOKUP($C88,[6]ATELIER!$B$2:$K$291,10,0),IF(B88="MOC",VLOOKUP($C88,[6]CHANTIER!$B$2:$K$291,10,0),IF(B88="MP",VLOOKUP($C88,[6]MINIPELLE!$B$2:$K$291,10,0),""))))</f>
        <v>529</v>
      </c>
      <c r="B88" s="89" t="s">
        <v>294</v>
      </c>
      <c r="C88" s="125" t="s">
        <v>1698</v>
      </c>
      <c r="D88" s="166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9"/>
      <c r="F88" s="130" t="s">
        <v>1752</v>
      </c>
      <c r="H88" s="81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25">
      <c r="A89" s="112">
        <f>IF(B89="MATIERE",VLOOKUP($C89,[6]MATIERE!$B$2:$K$601,10,0),IF(B89="MOA",VLOOKUP($C89,[6]ATELIER!$B$2:$K$291,10,0),IF(B89="MOC",VLOOKUP($C89,[6]CHANTIER!$B$2:$K$291,10,0),IF(B89="MP",VLOOKUP($C89,[6]MINIPELLE!$B$2:$K$291,10,0),""))))</f>
        <v>530</v>
      </c>
      <c r="B89" s="89" t="s">
        <v>294</v>
      </c>
      <c r="C89" s="125" t="s">
        <v>1700</v>
      </c>
      <c r="D89" s="166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9"/>
      <c r="F89" s="130" t="s">
        <v>1753</v>
      </c>
      <c r="H89" s="81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25">
      <c r="A90" s="112">
        <f>IF(B90="MATIERE",VLOOKUP($C90,[6]MATIERE!$B$2:$K$601,10,0),IF(B90="MOA",VLOOKUP($C90,[6]ATELIER!$B$2:$K$291,10,0),IF(B90="MOC",VLOOKUP($C90,[6]CHANTIER!$B$2:$K$291,10,0),IF(B90="MP",VLOOKUP($C90,[6]MINIPELLE!$B$2:$K$291,10,0),""))))</f>
        <v>531</v>
      </c>
      <c r="B90" s="89" t="s">
        <v>294</v>
      </c>
      <c r="C90" s="125" t="s">
        <v>1702</v>
      </c>
      <c r="D90" s="166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9"/>
      <c r="F90" s="130" t="s">
        <v>1754</v>
      </c>
      <c r="H90" s="81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25">
      <c r="A91" s="112">
        <f>IF(B91="MATIERE",VLOOKUP($C91,[6]MATIERE!$B$2:$K$601,10,0),IF(B91="MOA",VLOOKUP($C91,[6]ATELIER!$B$2:$K$291,10,0),IF(B91="MOC",VLOOKUP($C91,[6]CHANTIER!$B$2:$K$291,10,0),IF(B91="MP",VLOOKUP($C91,[6]MINIPELLE!$B$2:$K$291,10,0),""))))</f>
        <v>532</v>
      </c>
      <c r="B91" s="89" t="s">
        <v>294</v>
      </c>
      <c r="C91" s="125" t="s">
        <v>1704</v>
      </c>
      <c r="D91" s="166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9"/>
      <c r="F91" s="130" t="s">
        <v>1755</v>
      </c>
      <c r="H91" s="81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25">
      <c r="A92" s="112">
        <f>IF(B92="MATIERE",VLOOKUP($C92,[6]MATIERE!$B$2:$K$601,10,0),IF(B92="MOA",VLOOKUP($C92,[6]ATELIER!$B$2:$K$291,10,0),IF(B92="MOC",VLOOKUP($C92,[6]CHANTIER!$B$2:$K$291,10,0),IF(B92="MP",VLOOKUP($C92,[6]MINIPELLE!$B$2:$K$291,10,0),""))))</f>
        <v>533</v>
      </c>
      <c r="B92" s="89" t="s">
        <v>294</v>
      </c>
      <c r="C92" s="125" t="s">
        <v>1706</v>
      </c>
      <c r="D92" s="166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9"/>
      <c r="F92" s="130" t="s">
        <v>1756</v>
      </c>
      <c r="H92" s="81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25">
      <c r="A93" s="112">
        <f>IF(B93="MATIERE",VLOOKUP($C93,[6]MATIERE!$B$2:$K$601,10,0),IF(B93="MOA",VLOOKUP($C93,[6]ATELIER!$B$2:$K$291,10,0),IF(B93="MOC",VLOOKUP($C93,[6]CHANTIER!$B$2:$K$291,10,0),IF(B93="MP",VLOOKUP($C93,[6]MINIPELLE!$B$2:$K$291,10,0),""))))</f>
        <v>534</v>
      </c>
      <c r="B93" s="89" t="s">
        <v>294</v>
      </c>
      <c r="C93" s="125" t="s">
        <v>1708</v>
      </c>
      <c r="D93" s="166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9"/>
      <c r="F93" s="130" t="s">
        <v>1757</v>
      </c>
      <c r="H93" s="81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25">
      <c r="A94" s="112">
        <f>IF(B94="MATIERE",VLOOKUP($C94,[6]MATIERE!$B$2:$K$601,10,0),IF(B94="MOA",VLOOKUP($C94,[6]ATELIER!$B$2:$K$291,10,0),IF(B94="MOC",VLOOKUP($C94,[6]CHANTIER!$B$2:$K$291,10,0),IF(B94="MP",VLOOKUP($C94,[6]MINIPELLE!$B$2:$K$291,10,0),""))))</f>
        <v>535</v>
      </c>
      <c r="B94" s="89" t="s">
        <v>294</v>
      </c>
      <c r="C94" s="125" t="s">
        <v>1710</v>
      </c>
      <c r="D94" s="166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9"/>
      <c r="F94" s="130" t="s">
        <v>1758</v>
      </c>
      <c r="H94" s="81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25">
      <c r="A95" s="112">
        <f>IF(B95="MATIERE",VLOOKUP($C95,[6]MATIERE!$B$2:$K$601,10,0),IF(B95="MOA",VLOOKUP($C95,[6]ATELIER!$B$2:$K$291,10,0),IF(B95="MOC",VLOOKUP($C95,[6]CHANTIER!$B$2:$K$291,10,0),IF(B95="MP",VLOOKUP($C95,[6]MINIPELLE!$B$2:$K$291,10,0),""))))</f>
        <v>536</v>
      </c>
      <c r="B95" s="89" t="s">
        <v>294</v>
      </c>
      <c r="C95" s="125" t="s">
        <v>1712</v>
      </c>
      <c r="D95" s="166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9"/>
      <c r="F95" s="130" t="s">
        <v>1759</v>
      </c>
      <c r="H95" s="81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25">
      <c r="A96" s="112">
        <f>IF(B96="MATIERE",VLOOKUP($C96,[6]MATIERE!$B$2:$K$601,10,0),IF(B96="MOA",VLOOKUP($C96,[6]ATELIER!$B$2:$K$291,10,0),IF(B96="MOC",VLOOKUP($C96,[6]CHANTIER!$B$2:$K$291,10,0),IF(B96="MP",VLOOKUP($C96,[6]MINIPELLE!$B$2:$K$291,10,0),""))))</f>
        <v>537</v>
      </c>
      <c r="B96" s="89" t="s">
        <v>294</v>
      </c>
      <c r="C96" s="125" t="s">
        <v>1714</v>
      </c>
      <c r="D96" s="166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9"/>
      <c r="F96" s="130" t="s">
        <v>1760</v>
      </c>
      <c r="H96" s="81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25">
      <c r="A97" s="112">
        <f>IF(B97="MATIERE",VLOOKUP($C97,[6]MATIERE!$B$2:$K$601,10,0),IF(B97="MOA",VLOOKUP($C97,[6]ATELIER!$B$2:$K$291,10,0),IF(B97="MOC",VLOOKUP($C97,[6]CHANTIER!$B$2:$K$291,10,0),IF(B97="MP",VLOOKUP($C97,[6]MINIPELLE!$B$2:$K$291,10,0),""))))</f>
        <v>538</v>
      </c>
      <c r="B97" s="89" t="s">
        <v>294</v>
      </c>
      <c r="C97" s="125" t="s">
        <v>1716</v>
      </c>
      <c r="D97" s="166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9"/>
      <c r="F97" s="130" t="s">
        <v>1761</v>
      </c>
      <c r="H97" s="81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25">
      <c r="A98" s="112">
        <f>IF(B98="MATIERE",VLOOKUP($C98,[6]MATIERE!$B$2:$K$601,10,0),IF(B98="MOA",VLOOKUP($C98,[6]ATELIER!$B$2:$K$291,10,0),IF(B98="MOC",VLOOKUP($C98,[6]CHANTIER!$B$2:$K$291,10,0),IF(B98="MP",VLOOKUP($C98,[6]MINIPELLE!$B$2:$K$291,10,0),""))))</f>
        <v>539</v>
      </c>
      <c r="B98" s="89" t="s">
        <v>294</v>
      </c>
      <c r="C98" s="125" t="s">
        <v>1718</v>
      </c>
      <c r="D98" s="166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9"/>
      <c r="F98" s="130" t="s">
        <v>1762</v>
      </c>
      <c r="H98" s="81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25">
      <c r="A99" s="112">
        <f>IF(B99="MATIERE",VLOOKUP($C99,[6]MATIERE!$B$2:$K$601,10,0),IF(B99="MOA",VLOOKUP($C99,[6]ATELIER!$B$2:$K$291,10,0),IF(B99="MOC",VLOOKUP($C99,[6]CHANTIER!$B$2:$K$291,10,0),IF(B99="MP",VLOOKUP($C99,[6]MINIPELLE!$B$2:$K$291,10,0),""))))</f>
        <v>540</v>
      </c>
      <c r="B99" s="89" t="s">
        <v>294</v>
      </c>
      <c r="C99" s="125" t="s">
        <v>1720</v>
      </c>
      <c r="D99" s="166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9"/>
      <c r="F99" s="130" t="s">
        <v>1763</v>
      </c>
      <c r="H99" s="81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EQ68"/>
  <sheetViews>
    <sheetView topLeftCell="BQ1" workbookViewId="0">
      <selection activeCell="BY4" sqref="BY4"/>
    </sheetView>
  </sheetViews>
  <sheetFormatPr baseColWidth="10" defaultColWidth="11.42578125" defaultRowHeight="15" x14ac:dyDescent="0.25"/>
  <cols>
    <col min="1" max="1" width="7.140625" style="198" customWidth="1"/>
    <col min="2" max="4" width="11.42578125" style="194"/>
    <col min="5" max="5" width="8.85546875" style="194" bestFit="1" customWidth="1"/>
    <col min="6" max="6" width="51.85546875" style="198" bestFit="1" customWidth="1"/>
    <col min="7" max="7" width="5.28515625" style="198" customWidth="1"/>
    <col min="8" max="8" width="5.28515625" style="194" customWidth="1"/>
    <col min="9" max="10" width="5.28515625" style="198" customWidth="1"/>
    <col min="11" max="11" width="5.28515625" style="194" customWidth="1"/>
    <col min="12" max="13" width="5.28515625" style="198" customWidth="1"/>
    <col min="14" max="14" width="5.28515625" style="194" customWidth="1"/>
    <col min="15" max="16" width="5.28515625" style="198" customWidth="1"/>
    <col min="17" max="17" width="5.28515625" style="194" customWidth="1"/>
    <col min="18" max="19" width="5.28515625" style="198" customWidth="1"/>
    <col min="20" max="20" width="5.28515625" style="194" customWidth="1"/>
    <col min="21" max="22" width="5.28515625" style="198" customWidth="1"/>
    <col min="23" max="23" width="5.28515625" style="194" customWidth="1"/>
    <col min="24" max="25" width="5.28515625" style="198" customWidth="1"/>
    <col min="26" max="26" width="5.28515625" style="194" customWidth="1"/>
    <col min="27" max="28" width="5.28515625" style="198" customWidth="1"/>
    <col min="29" max="29" width="5.28515625" style="194" customWidth="1"/>
    <col min="30" max="31" width="5.28515625" style="198" customWidth="1"/>
    <col min="32" max="32" width="5.28515625" style="194" customWidth="1"/>
    <col min="33" max="34" width="5.28515625" style="198" customWidth="1"/>
    <col min="35" max="35" width="5.28515625" style="194" customWidth="1"/>
    <col min="36" max="37" width="5.28515625" style="198" customWidth="1"/>
    <col min="38" max="38" width="5.28515625" style="194" customWidth="1"/>
    <col min="39" max="40" width="5.28515625" style="198" customWidth="1"/>
    <col min="41" max="41" width="5.28515625" style="194" customWidth="1"/>
    <col min="42" max="43" width="5.28515625" style="198" customWidth="1"/>
    <col min="44" max="44" width="5.28515625" style="194" customWidth="1"/>
    <col min="45" max="46" width="5.28515625" style="198" customWidth="1"/>
    <col min="47" max="47" width="5.28515625" style="194" customWidth="1"/>
    <col min="48" max="49" width="5.28515625" style="198" customWidth="1"/>
    <col min="50" max="50" width="5.28515625" style="194" customWidth="1"/>
    <col min="51" max="52" width="5.28515625" style="198" customWidth="1"/>
    <col min="53" max="53" width="5.28515625" style="194" customWidth="1"/>
    <col min="54" max="55" width="5.28515625" style="198" customWidth="1"/>
    <col min="56" max="56" width="5.28515625" style="194" customWidth="1"/>
    <col min="57" max="58" width="5.28515625" style="198" customWidth="1"/>
    <col min="59" max="59" width="5.28515625" style="194" customWidth="1"/>
    <col min="60" max="61" width="5.28515625" style="198" customWidth="1"/>
    <col min="62" max="62" width="5.28515625" style="194" customWidth="1"/>
    <col min="63" max="64" width="5.28515625" style="198" customWidth="1"/>
    <col min="65" max="65" width="5.28515625" style="194" customWidth="1"/>
    <col min="66" max="67" width="5.28515625" style="198" customWidth="1"/>
    <col min="68" max="68" width="5.28515625" style="194" customWidth="1"/>
    <col min="69" max="70" width="5.28515625" style="198" customWidth="1"/>
    <col min="71" max="71" width="5.28515625" style="194" customWidth="1"/>
    <col min="72" max="73" width="5.28515625" style="198" customWidth="1"/>
    <col min="74" max="74" width="5.28515625" style="194" customWidth="1"/>
    <col min="75" max="76" width="5.28515625" style="198" customWidth="1"/>
    <col min="77" max="77" width="33.5703125" style="194" customWidth="1"/>
    <col min="78" max="78" width="3.28515625" style="198" customWidth="1"/>
    <col min="79" max="79" width="3.28515625" style="226" customWidth="1"/>
    <col min="80" max="80" width="3.28515625" style="198" customWidth="1"/>
    <col min="81" max="81" width="5.42578125" style="194" customWidth="1"/>
    <col min="82" max="82" width="5.42578125" style="198" customWidth="1"/>
    <col min="83" max="83" width="5.42578125" style="226" customWidth="1"/>
    <col min="84" max="84" width="5.42578125" style="198" customWidth="1"/>
    <col min="85" max="85" width="5.42578125" style="194" customWidth="1"/>
    <col min="86" max="86" width="5.42578125" style="198" customWidth="1"/>
    <col min="87" max="87" width="5.42578125" style="226" customWidth="1"/>
    <col min="88" max="88" width="5.42578125" style="198" customWidth="1"/>
    <col min="89" max="89" width="5.42578125" style="194" customWidth="1"/>
    <col min="90" max="90" width="5.42578125" style="198" customWidth="1"/>
    <col min="91" max="91" width="5.42578125" style="226" customWidth="1"/>
    <col min="92" max="92" width="5.42578125" style="198" customWidth="1"/>
    <col min="93" max="93" width="5.42578125" style="194" customWidth="1"/>
    <col min="94" max="94" width="5.42578125" style="198" customWidth="1"/>
    <col min="95" max="95" width="5.42578125" style="226" customWidth="1"/>
    <col min="96" max="96" width="5.42578125" style="198" customWidth="1"/>
    <col min="97" max="97" width="5.42578125" style="194" customWidth="1"/>
    <col min="98" max="98" width="5.42578125" style="198" customWidth="1"/>
    <col min="99" max="99" width="5.42578125" style="226" customWidth="1"/>
    <col min="100" max="100" width="5.42578125" style="198" customWidth="1"/>
    <col min="101" max="101" width="5.42578125" style="194" customWidth="1"/>
    <col min="102" max="102" width="5.42578125" style="198" customWidth="1"/>
    <col min="103" max="103" width="5.42578125" style="226" customWidth="1"/>
    <col min="104" max="104" width="5.42578125" style="198" customWidth="1"/>
    <col min="105" max="105" width="5.42578125" style="194" customWidth="1"/>
    <col min="106" max="106" width="5.42578125" style="198" customWidth="1"/>
    <col min="107" max="107" width="5.42578125" style="226" customWidth="1"/>
    <col min="108" max="108" width="5.42578125" style="198" customWidth="1"/>
    <col min="109" max="109" width="5.42578125" style="194" customWidth="1"/>
    <col min="110" max="110" width="5.42578125" style="198" customWidth="1"/>
    <col min="111" max="111" width="5.42578125" style="226" customWidth="1"/>
    <col min="112" max="112" width="5.42578125" style="198" customWidth="1"/>
    <col min="113" max="113" width="5.42578125" style="194" customWidth="1"/>
    <col min="114" max="114" width="5.42578125" style="198" customWidth="1"/>
    <col min="115" max="115" width="5.42578125" style="226" customWidth="1"/>
    <col min="116" max="116" width="5.42578125" style="198" customWidth="1"/>
    <col min="117" max="117" width="5.42578125" style="194" customWidth="1"/>
    <col min="118" max="118" width="5.42578125" style="198" customWidth="1"/>
    <col min="119" max="119" width="5.42578125" style="226" customWidth="1"/>
    <col min="120" max="120" width="5.42578125" style="198" customWidth="1"/>
    <col min="121" max="121" width="5.42578125" style="194" customWidth="1"/>
    <col min="122" max="122" width="5.42578125" style="198" customWidth="1"/>
    <col min="123" max="123" width="5.42578125" style="226" customWidth="1"/>
    <col min="124" max="124" width="5.42578125" style="198" customWidth="1"/>
    <col min="125" max="126" width="5.42578125" style="194" customWidth="1"/>
    <col min="127" max="127" width="5.42578125" style="223" customWidth="1"/>
    <col min="128" max="129" width="5.42578125" style="194" customWidth="1"/>
    <col min="130" max="130" width="6.140625" style="194" customWidth="1"/>
    <col min="131" max="131" width="5.42578125" style="223" customWidth="1"/>
    <col min="132" max="134" width="5.42578125" style="194" customWidth="1"/>
    <col min="135" max="135" width="5.42578125" style="223" customWidth="1"/>
    <col min="136" max="138" width="5.42578125" style="194" customWidth="1"/>
    <col min="139" max="139" width="5.42578125" style="223" customWidth="1"/>
    <col min="140" max="141" width="5.42578125" style="194" customWidth="1"/>
    <col min="142" max="142" width="5.85546875" style="194" customWidth="1"/>
    <col min="143" max="143" width="5.42578125" style="223" customWidth="1"/>
    <col min="144" max="145" width="5.42578125" style="194" customWidth="1"/>
    <col min="146" max="16384" width="11.42578125" style="194"/>
  </cols>
  <sheetData>
    <row r="1" spans="1:147" ht="15.75" customHeight="1" x14ac:dyDescent="0.25">
      <c r="A1" s="201" t="s">
        <v>1947</v>
      </c>
      <c r="B1" s="201"/>
      <c r="C1" s="201" t="s">
        <v>1948</v>
      </c>
      <c r="D1" s="201" t="s">
        <v>296</v>
      </c>
      <c r="E1" s="201">
        <v>1</v>
      </c>
      <c r="F1" s="201"/>
      <c r="G1" s="201"/>
      <c r="H1" s="201"/>
      <c r="I1" s="201">
        <v>2</v>
      </c>
      <c r="J1" s="201"/>
      <c r="K1" s="201"/>
      <c r="L1" s="201"/>
      <c r="M1" s="201">
        <v>3</v>
      </c>
      <c r="N1" s="201"/>
      <c r="O1" s="201"/>
      <c r="P1" s="201"/>
      <c r="Q1" s="201">
        <v>4</v>
      </c>
      <c r="R1" s="201"/>
      <c r="S1" s="201"/>
      <c r="T1" s="201"/>
      <c r="U1" s="201">
        <v>5</v>
      </c>
      <c r="V1" s="201"/>
      <c r="W1" s="201"/>
      <c r="X1" s="201"/>
      <c r="Y1" s="201">
        <v>6</v>
      </c>
      <c r="Z1" s="201"/>
      <c r="AA1" s="201"/>
      <c r="AB1" s="201"/>
      <c r="AC1" s="201">
        <v>7</v>
      </c>
      <c r="AD1" s="201"/>
      <c r="AE1" s="201"/>
      <c r="AF1" s="201"/>
      <c r="AG1" s="201">
        <v>8</v>
      </c>
      <c r="AH1" s="201"/>
      <c r="AI1" s="201"/>
      <c r="AJ1" s="201"/>
      <c r="AK1" s="201">
        <v>9</v>
      </c>
      <c r="AL1" s="201"/>
      <c r="AM1" s="201"/>
      <c r="AN1" s="201"/>
      <c r="AO1" s="201">
        <v>10</v>
      </c>
      <c r="AP1" s="201"/>
      <c r="AQ1" s="201"/>
      <c r="AR1" s="201"/>
      <c r="AS1" s="201">
        <v>11</v>
      </c>
      <c r="AT1" s="201"/>
      <c r="AU1" s="201"/>
      <c r="AV1" s="201"/>
      <c r="AW1" s="201">
        <v>12</v>
      </c>
      <c r="AX1" s="201"/>
      <c r="AY1" s="201"/>
      <c r="AZ1" s="201"/>
      <c r="BA1" s="201">
        <v>13</v>
      </c>
      <c r="BB1" s="201"/>
      <c r="BC1" s="201"/>
      <c r="BD1" s="201"/>
      <c r="BE1" s="201">
        <v>14</v>
      </c>
      <c r="BF1" s="201"/>
      <c r="BG1" s="201"/>
      <c r="BH1" s="201"/>
      <c r="BI1" s="201">
        <v>15</v>
      </c>
      <c r="BJ1" s="201"/>
      <c r="BK1" s="201"/>
      <c r="BL1" s="201"/>
      <c r="BM1" s="201">
        <v>16</v>
      </c>
      <c r="BN1" s="201"/>
      <c r="BO1" s="201"/>
      <c r="BP1" s="201"/>
      <c r="BQ1" s="201">
        <v>17</v>
      </c>
      <c r="BR1" s="201"/>
      <c r="BS1" s="201"/>
      <c r="BT1" s="201"/>
      <c r="BU1" s="201">
        <v>18</v>
      </c>
      <c r="BV1" s="201"/>
      <c r="BW1" s="201"/>
      <c r="BX1" s="201"/>
      <c r="BY1" s="191" t="s">
        <v>1959</v>
      </c>
      <c r="BZ1" s="201"/>
      <c r="CA1" s="223"/>
      <c r="CB1" s="201"/>
      <c r="CC1" s="201"/>
      <c r="CD1" s="201"/>
      <c r="CE1" s="223"/>
      <c r="CF1" s="201"/>
      <c r="CG1" s="201"/>
      <c r="CH1" s="201"/>
      <c r="CI1" s="223"/>
      <c r="CJ1" s="201"/>
      <c r="CK1" s="201"/>
      <c r="CL1" s="201"/>
      <c r="CM1" s="223"/>
      <c r="CN1" s="201"/>
      <c r="CO1" s="201"/>
      <c r="CP1" s="201"/>
      <c r="CQ1" s="223"/>
      <c r="CR1" s="201"/>
      <c r="CS1" s="201"/>
      <c r="CT1" s="201"/>
      <c r="CU1" s="223"/>
      <c r="CV1" s="201"/>
      <c r="CW1" s="201"/>
      <c r="CX1" s="201"/>
      <c r="CY1" s="223"/>
      <c r="CZ1" s="201"/>
      <c r="DA1" s="201"/>
      <c r="DB1" s="201"/>
      <c r="DC1" s="223"/>
      <c r="DD1" s="201"/>
      <c r="DE1" s="201"/>
      <c r="DF1" s="201"/>
      <c r="DG1" s="223"/>
      <c r="DH1" s="201"/>
      <c r="DI1" s="201"/>
      <c r="DJ1" s="201"/>
      <c r="DK1" s="223"/>
      <c r="DL1" s="201"/>
      <c r="DM1" s="201"/>
      <c r="DN1" s="201"/>
      <c r="DO1" s="223"/>
      <c r="DP1" s="201"/>
      <c r="DQ1" s="201"/>
      <c r="DR1" s="201"/>
      <c r="DS1" s="223"/>
      <c r="DT1" s="201"/>
      <c r="DU1" s="201"/>
      <c r="DV1" s="201"/>
      <c r="DX1" s="201"/>
      <c r="DY1" s="201"/>
      <c r="DZ1" s="201"/>
      <c r="EB1" s="201"/>
      <c r="EC1" s="201"/>
      <c r="ED1" s="201"/>
      <c r="EF1" s="201"/>
      <c r="EG1" s="201"/>
      <c r="EH1" s="201"/>
      <c r="EJ1" s="201"/>
      <c r="EK1" s="201"/>
      <c r="EL1" s="201"/>
      <c r="EN1" s="201"/>
      <c r="EO1" s="201"/>
      <c r="EP1" s="201"/>
      <c r="EQ1" s="201"/>
    </row>
    <row r="2" spans="1:147" x14ac:dyDescent="0.25">
      <c r="A2" s="201"/>
      <c r="B2" s="201"/>
      <c r="C2" s="201" t="s">
        <v>242</v>
      </c>
      <c r="D2" s="201" t="s">
        <v>243</v>
      </c>
      <c r="E2" s="201">
        <v>2</v>
      </c>
      <c r="F2" s="201"/>
      <c r="G2" s="201"/>
      <c r="H2" s="201"/>
      <c r="I2" s="201">
        <v>3</v>
      </c>
      <c r="J2" s="201"/>
      <c r="K2" s="201"/>
      <c r="L2" s="201"/>
      <c r="M2" s="201">
        <v>4</v>
      </c>
      <c r="N2" s="201"/>
      <c r="O2" s="201"/>
      <c r="P2" s="201"/>
      <c r="Q2" s="201">
        <v>5</v>
      </c>
      <c r="R2" s="201"/>
      <c r="S2" s="201"/>
      <c r="T2" s="201"/>
      <c r="U2" s="201">
        <v>6</v>
      </c>
      <c r="V2" s="201"/>
      <c r="W2" s="201"/>
      <c r="X2" s="201"/>
      <c r="Y2" s="201">
        <v>7</v>
      </c>
      <c r="Z2" s="201"/>
      <c r="AA2" s="201"/>
      <c r="AB2" s="201"/>
      <c r="AC2" s="201">
        <v>8</v>
      </c>
      <c r="AD2" s="201"/>
      <c r="AE2" s="201"/>
      <c r="AF2" s="201"/>
      <c r="AG2" s="201">
        <v>9</v>
      </c>
      <c r="AH2" s="201"/>
      <c r="AI2" s="201"/>
      <c r="AJ2" s="201"/>
      <c r="AK2" s="201">
        <v>10</v>
      </c>
      <c r="AL2" s="201"/>
      <c r="AM2" s="201"/>
      <c r="AN2" s="201"/>
      <c r="AO2" s="201">
        <v>12</v>
      </c>
      <c r="AP2" s="201"/>
      <c r="AQ2" s="201"/>
      <c r="AR2" s="201"/>
      <c r="AS2" s="201">
        <v>12</v>
      </c>
      <c r="AT2" s="201"/>
      <c r="AU2" s="201"/>
      <c r="AV2" s="201"/>
      <c r="AW2" s="201">
        <v>14</v>
      </c>
      <c r="AX2" s="201"/>
      <c r="AY2" s="201"/>
      <c r="AZ2" s="201"/>
      <c r="BA2" s="201">
        <v>14</v>
      </c>
      <c r="BB2" s="201"/>
      <c r="BC2" s="201"/>
      <c r="BD2" s="201"/>
      <c r="BE2" s="201">
        <v>16</v>
      </c>
      <c r="BF2" s="201"/>
      <c r="BG2" s="201"/>
      <c r="BH2" s="201"/>
      <c r="BI2" s="201">
        <v>18</v>
      </c>
      <c r="BJ2" s="201"/>
      <c r="BK2" s="201"/>
      <c r="BL2" s="201"/>
      <c r="BM2" s="201">
        <v>18</v>
      </c>
      <c r="BN2" s="201"/>
      <c r="BO2" s="201"/>
      <c r="BP2" s="201"/>
      <c r="BQ2" s="201">
        <v>20</v>
      </c>
      <c r="BR2" s="201"/>
      <c r="BS2" s="201"/>
      <c r="BT2" s="201"/>
      <c r="BU2" s="201">
        <v>20</v>
      </c>
      <c r="BV2" s="201"/>
      <c r="BW2" s="201"/>
      <c r="BX2" s="201"/>
      <c r="BY2" s="201">
        <v>2</v>
      </c>
      <c r="BZ2" s="201"/>
      <c r="CA2" s="223"/>
      <c r="CB2" s="201"/>
      <c r="CC2" s="201">
        <v>3</v>
      </c>
      <c r="CD2" s="201"/>
      <c r="CE2" s="223"/>
      <c r="CF2" s="201"/>
      <c r="CG2" s="201">
        <v>4</v>
      </c>
      <c r="CH2" s="203"/>
      <c r="CJ2" s="203"/>
      <c r="CK2" s="201">
        <v>5</v>
      </c>
      <c r="CL2" s="203"/>
      <c r="CN2" s="203"/>
      <c r="CO2" s="201">
        <v>6</v>
      </c>
      <c r="CP2" s="203"/>
      <c r="CR2" s="203"/>
      <c r="CS2" s="201">
        <v>7</v>
      </c>
      <c r="CT2" s="203"/>
      <c r="CV2" s="203"/>
      <c r="CW2" s="201">
        <v>8</v>
      </c>
      <c r="CX2" s="203"/>
      <c r="CZ2" s="203"/>
      <c r="DA2" s="201">
        <v>9</v>
      </c>
      <c r="DB2" s="203"/>
      <c r="DD2" s="203"/>
      <c r="DE2" s="201">
        <v>10</v>
      </c>
      <c r="DF2" s="203"/>
      <c r="DH2" s="203"/>
      <c r="DI2" s="201" t="s">
        <v>286</v>
      </c>
      <c r="DJ2" s="203"/>
      <c r="DL2" s="203"/>
      <c r="DM2" s="201" t="s">
        <v>287</v>
      </c>
      <c r="DN2" s="203"/>
      <c r="DP2" s="203"/>
      <c r="DQ2" s="201" t="s">
        <v>288</v>
      </c>
      <c r="DR2" s="203"/>
      <c r="DT2" s="203"/>
      <c r="DU2" s="201" t="s">
        <v>289</v>
      </c>
      <c r="DV2" s="203"/>
      <c r="DW2" s="226"/>
      <c r="DX2" s="203"/>
      <c r="DY2" s="201">
        <v>16</v>
      </c>
      <c r="DZ2" s="203"/>
      <c r="EA2" s="226"/>
      <c r="EB2" s="203"/>
      <c r="EC2" s="201" t="s">
        <v>290</v>
      </c>
      <c r="ED2" s="203"/>
      <c r="EE2" s="226"/>
      <c r="EF2" s="203"/>
      <c r="EG2" s="201" t="s">
        <v>291</v>
      </c>
      <c r="EH2" s="203"/>
      <c r="EI2" s="226"/>
      <c r="EJ2" s="203"/>
      <c r="EK2" s="201" t="s">
        <v>292</v>
      </c>
      <c r="EL2" s="203"/>
      <c r="EM2" s="226"/>
      <c r="EN2" s="203"/>
      <c r="EO2" s="201" t="s">
        <v>293</v>
      </c>
      <c r="EP2" s="203"/>
      <c r="EQ2" s="203"/>
    </row>
    <row r="3" spans="1:147" x14ac:dyDescent="0.25">
      <c r="A3" s="201"/>
      <c r="B3" s="201"/>
      <c r="C3" s="201"/>
      <c r="D3" s="201" t="s">
        <v>244</v>
      </c>
      <c r="E3" s="201" t="s">
        <v>245</v>
      </c>
      <c r="F3" s="201"/>
      <c r="G3" s="201"/>
      <c r="H3" s="201"/>
      <c r="I3" s="201" t="s">
        <v>245</v>
      </c>
      <c r="J3" s="201"/>
      <c r="K3" s="201"/>
      <c r="L3" s="201"/>
      <c r="M3" s="201" t="s">
        <v>245</v>
      </c>
      <c r="N3" s="201"/>
      <c r="O3" s="201"/>
      <c r="P3" s="201"/>
      <c r="Q3" s="201" t="s">
        <v>245</v>
      </c>
      <c r="R3" s="201"/>
      <c r="S3" s="201"/>
      <c r="T3" s="201"/>
      <c r="U3" s="201" t="s">
        <v>245</v>
      </c>
      <c r="V3" s="201"/>
      <c r="W3" s="201"/>
      <c r="X3" s="201"/>
      <c r="Y3" s="201" t="s">
        <v>245</v>
      </c>
      <c r="Z3" s="201"/>
      <c r="AA3" s="201"/>
      <c r="AB3" s="201"/>
      <c r="AC3" s="201" t="s">
        <v>245</v>
      </c>
      <c r="AD3" s="201"/>
      <c r="AE3" s="201"/>
      <c r="AF3" s="201"/>
      <c r="AG3" s="201" t="s">
        <v>245</v>
      </c>
      <c r="AH3" s="201"/>
      <c r="AI3" s="201"/>
      <c r="AJ3" s="201"/>
      <c r="AK3" s="201" t="s">
        <v>245</v>
      </c>
      <c r="AL3" s="201"/>
      <c r="AM3" s="201"/>
      <c r="AN3" s="201"/>
      <c r="AO3" s="201" t="s">
        <v>245</v>
      </c>
      <c r="AP3" s="201"/>
      <c r="AQ3" s="201"/>
      <c r="AR3" s="201"/>
      <c r="AS3" s="201" t="s">
        <v>245</v>
      </c>
      <c r="AT3" s="201"/>
      <c r="AU3" s="201"/>
      <c r="AV3" s="201"/>
      <c r="AW3" s="201" t="s">
        <v>245</v>
      </c>
      <c r="AX3" s="201"/>
      <c r="AY3" s="201"/>
      <c r="AZ3" s="201"/>
      <c r="BA3" s="201" t="s">
        <v>245</v>
      </c>
      <c r="BB3" s="201"/>
      <c r="BC3" s="201"/>
      <c r="BD3" s="201"/>
      <c r="BE3" s="201" t="s">
        <v>245</v>
      </c>
      <c r="BF3" s="201"/>
      <c r="BG3" s="201"/>
      <c r="BH3" s="201"/>
      <c r="BI3" s="201" t="s">
        <v>245</v>
      </c>
      <c r="BJ3" s="201"/>
      <c r="BK3" s="201"/>
      <c r="BL3" s="201"/>
      <c r="BM3" s="201" t="s">
        <v>245</v>
      </c>
      <c r="BN3" s="201"/>
      <c r="BO3" s="201"/>
      <c r="BP3" s="201"/>
      <c r="BQ3" s="201" t="s">
        <v>245</v>
      </c>
      <c r="BR3" s="201"/>
      <c r="BS3" s="201"/>
      <c r="BT3" s="201"/>
      <c r="BU3" s="201" t="s">
        <v>245</v>
      </c>
      <c r="BV3" s="201"/>
      <c r="BW3" s="201"/>
      <c r="BX3" s="201"/>
      <c r="BY3" s="201"/>
      <c r="BZ3" s="201"/>
      <c r="CA3" s="223"/>
      <c r="CB3" s="201"/>
      <c r="CC3" s="201"/>
      <c r="CD3" s="201"/>
      <c r="CE3" s="223"/>
      <c r="CF3" s="201"/>
      <c r="CG3" s="201"/>
      <c r="CH3" s="201"/>
      <c r="CI3" s="223"/>
      <c r="CJ3" s="201"/>
      <c r="CK3" s="201"/>
      <c r="CL3" s="201"/>
      <c r="CM3" s="223"/>
      <c r="CN3" s="201"/>
      <c r="CO3" s="201"/>
      <c r="CP3" s="201"/>
      <c r="CQ3" s="223"/>
      <c r="CR3" s="201"/>
      <c r="CS3" s="201"/>
      <c r="CT3" s="201"/>
      <c r="CU3" s="223"/>
      <c r="CV3" s="201"/>
      <c r="CW3" s="201"/>
      <c r="CX3" s="201"/>
      <c r="CY3" s="223"/>
      <c r="CZ3" s="201"/>
      <c r="DA3" s="201"/>
      <c r="DB3" s="201"/>
      <c r="DC3" s="223"/>
      <c r="DD3" s="201"/>
      <c r="DE3" s="201"/>
      <c r="DF3" s="201"/>
      <c r="DG3" s="223"/>
      <c r="DH3" s="201"/>
      <c r="DI3" s="201"/>
      <c r="DJ3" s="201"/>
      <c r="DK3" s="223"/>
      <c r="DL3" s="201"/>
      <c r="DM3" s="201"/>
      <c r="DN3" s="201"/>
      <c r="DO3" s="223"/>
      <c r="DP3" s="201"/>
      <c r="DQ3" s="201"/>
      <c r="DR3" s="201"/>
      <c r="DS3" s="223"/>
      <c r="DT3" s="201"/>
      <c r="DU3" s="201"/>
      <c r="DV3" s="201"/>
      <c r="DX3" s="201"/>
      <c r="DY3" s="201"/>
      <c r="DZ3" s="201"/>
      <c r="EB3" s="201"/>
      <c r="EC3" s="201"/>
      <c r="ED3" s="201"/>
      <c r="EF3" s="201"/>
      <c r="EG3" s="201"/>
      <c r="EH3" s="201"/>
      <c r="EJ3" s="201"/>
      <c r="EK3" s="201"/>
      <c r="EL3" s="201"/>
      <c r="EN3" s="201"/>
      <c r="EO3" s="201"/>
      <c r="EP3" s="201"/>
      <c r="EQ3" s="201"/>
    </row>
    <row r="4" spans="1:147" x14ac:dyDescent="0.25">
      <c r="A4" s="202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01" t="s">
        <v>294</v>
      </c>
      <c r="C4" s="201" t="s">
        <v>345</v>
      </c>
      <c r="D4" s="201" t="s">
        <v>8</v>
      </c>
      <c r="E4" s="201"/>
      <c r="F4" s="203" t="s">
        <v>1024</v>
      </c>
      <c r="G4" s="203" t="s">
        <v>629</v>
      </c>
      <c r="H4" s="201"/>
      <c r="I4" s="201"/>
      <c r="J4" s="203" t="s">
        <v>1024</v>
      </c>
      <c r="K4" s="203" t="s">
        <v>629</v>
      </c>
      <c r="L4" s="201"/>
      <c r="M4" s="201"/>
      <c r="N4" s="203" t="s">
        <v>1024</v>
      </c>
      <c r="O4" s="203" t="s">
        <v>629</v>
      </c>
      <c r="P4" s="201"/>
      <c r="Q4" s="201"/>
      <c r="R4" s="203" t="s">
        <v>1024</v>
      </c>
      <c r="S4" s="203" t="s">
        <v>629</v>
      </c>
      <c r="T4" s="201"/>
      <c r="U4" s="201"/>
      <c r="V4" s="203" t="s">
        <v>1024</v>
      </c>
      <c r="W4" s="203" t="s">
        <v>629</v>
      </c>
      <c r="X4" s="201"/>
      <c r="Y4" s="201"/>
      <c r="Z4" s="203" t="s">
        <v>1024</v>
      </c>
      <c r="AA4" s="203" t="s">
        <v>629</v>
      </c>
      <c r="AB4" s="201"/>
      <c r="AC4" s="201"/>
      <c r="AD4" s="203" t="s">
        <v>1024</v>
      </c>
      <c r="AE4" s="203" t="s">
        <v>629</v>
      </c>
      <c r="AF4" s="201"/>
      <c r="AG4" s="201"/>
      <c r="AH4" s="203" t="s">
        <v>1024</v>
      </c>
      <c r="AI4" s="203" t="s">
        <v>629</v>
      </c>
      <c r="AJ4" s="201"/>
      <c r="AK4" s="201"/>
      <c r="AL4" s="203" t="s">
        <v>1024</v>
      </c>
      <c r="AM4" s="203" t="s">
        <v>629</v>
      </c>
      <c r="AN4" s="201"/>
      <c r="AO4" s="201"/>
      <c r="AP4" s="203" t="s">
        <v>1024</v>
      </c>
      <c r="AQ4" s="203" t="s">
        <v>629</v>
      </c>
      <c r="AR4" s="201"/>
      <c r="AS4" s="201"/>
      <c r="AT4" s="203" t="s">
        <v>1024</v>
      </c>
      <c r="AU4" s="203" t="s">
        <v>629</v>
      </c>
      <c r="AV4" s="201"/>
      <c r="AW4" s="201"/>
      <c r="AX4" s="203" t="s">
        <v>1024</v>
      </c>
      <c r="AY4" s="203" t="s">
        <v>629</v>
      </c>
      <c r="AZ4" s="201"/>
      <c r="BA4" s="201"/>
      <c r="BB4" s="203" t="s">
        <v>1024</v>
      </c>
      <c r="BC4" s="203" t="s">
        <v>629</v>
      </c>
      <c r="BD4" s="201"/>
      <c r="BE4" s="201"/>
      <c r="BF4" s="203" t="s">
        <v>1024</v>
      </c>
      <c r="BG4" s="203" t="s">
        <v>629</v>
      </c>
      <c r="BH4" s="201"/>
      <c r="BI4" s="201"/>
      <c r="BJ4" s="203" t="s">
        <v>1024</v>
      </c>
      <c r="BK4" s="203" t="s">
        <v>629</v>
      </c>
      <c r="BL4" s="201"/>
      <c r="BM4" s="201"/>
      <c r="BN4" s="203" t="s">
        <v>1024</v>
      </c>
      <c r="BO4" s="203" t="s">
        <v>629</v>
      </c>
      <c r="BP4" s="201"/>
      <c r="BQ4" s="201"/>
      <c r="BR4" s="203" t="s">
        <v>1024</v>
      </c>
      <c r="BS4" s="203" t="s">
        <v>629</v>
      </c>
      <c r="BT4" s="201"/>
      <c r="BU4" s="201"/>
      <c r="BV4" s="203" t="s">
        <v>1024</v>
      </c>
      <c r="BW4" s="203" t="s">
        <v>629</v>
      </c>
      <c r="BX4" s="201"/>
      <c r="BY4" s="201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23"/>
      <c r="CA4" s="223"/>
      <c r="CB4" s="223"/>
      <c r="CC4" s="223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23"/>
      <c r="CE4" s="223"/>
      <c r="CF4" s="223"/>
      <c r="CG4" s="223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23"/>
      <c r="CI4" s="223"/>
      <c r="CJ4" s="223"/>
      <c r="CK4" s="223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23"/>
      <c r="CM4" s="223"/>
      <c r="CN4" s="223"/>
      <c r="CO4" s="223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23"/>
      <c r="CQ4" s="223"/>
      <c r="CR4" s="223"/>
      <c r="CS4" s="223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23"/>
      <c r="CU4" s="223"/>
      <c r="CV4" s="223"/>
      <c r="CW4" s="223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23"/>
      <c r="CY4" s="223"/>
      <c r="CZ4" s="223"/>
      <c r="DA4" s="223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23"/>
      <c r="DC4" s="223"/>
      <c r="DD4" s="223"/>
      <c r="DE4" s="223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23"/>
      <c r="DG4" s="223"/>
      <c r="DH4" s="223"/>
      <c r="DI4" s="223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23"/>
      <c r="DK4" s="223"/>
      <c r="DL4" s="223"/>
      <c r="DM4" s="223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23"/>
      <c r="DO4" s="223"/>
      <c r="DP4" s="223"/>
      <c r="DQ4" s="223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23"/>
      <c r="DS4" s="223"/>
      <c r="DT4" s="223"/>
      <c r="DU4" s="223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23"/>
      <c r="DX4" s="223"/>
      <c r="DY4" s="223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23"/>
      <c r="EB4" s="223"/>
      <c r="EC4" s="223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23"/>
      <c r="EF4" s="223"/>
      <c r="EG4" s="223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23"/>
      <c r="EJ4" s="223"/>
      <c r="EK4" s="223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23"/>
      <c r="EN4" s="223"/>
      <c r="EO4" s="223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23"/>
      <c r="EQ4" s="223"/>
    </row>
    <row r="5" spans="1:147" x14ac:dyDescent="0.25">
      <c r="A5" s="210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01" t="s">
        <v>294</v>
      </c>
      <c r="C5" s="201" t="s">
        <v>580</v>
      </c>
      <c r="D5" s="201" t="s">
        <v>8</v>
      </c>
      <c r="E5" s="201">
        <v>16</v>
      </c>
      <c r="F5" s="201"/>
      <c r="G5" s="201"/>
      <c r="H5" s="201"/>
      <c r="I5" s="201">
        <v>16</v>
      </c>
      <c r="J5" s="201"/>
      <c r="K5" s="201"/>
      <c r="L5" s="201"/>
      <c r="M5" s="201">
        <v>16</v>
      </c>
      <c r="N5" s="201"/>
      <c r="O5" s="201"/>
      <c r="P5" s="201"/>
      <c r="Q5" s="201">
        <v>16</v>
      </c>
      <c r="R5" s="201"/>
      <c r="S5" s="201"/>
      <c r="T5" s="201"/>
      <c r="U5" s="201">
        <v>16</v>
      </c>
      <c r="V5" s="201"/>
      <c r="W5" s="201"/>
      <c r="X5" s="201"/>
      <c r="Y5" s="201">
        <v>16</v>
      </c>
      <c r="Z5" s="201"/>
      <c r="AA5" s="201"/>
      <c r="AB5" s="201"/>
      <c r="AC5" s="201">
        <v>16</v>
      </c>
      <c r="AD5" s="201"/>
      <c r="AE5" s="201"/>
      <c r="AF5" s="201"/>
      <c r="AG5" s="201">
        <v>16</v>
      </c>
      <c r="AH5" s="201"/>
      <c r="AI5" s="201"/>
      <c r="AJ5" s="201"/>
      <c r="AK5" s="201">
        <v>16</v>
      </c>
      <c r="AL5" s="201"/>
      <c r="AM5" s="201"/>
      <c r="AN5" s="201"/>
      <c r="AO5" s="201">
        <v>16</v>
      </c>
      <c r="AP5" s="201"/>
      <c r="AQ5" s="201"/>
      <c r="AR5" s="201"/>
      <c r="AS5" s="201">
        <v>16</v>
      </c>
      <c r="AT5" s="201"/>
      <c r="AU5" s="201"/>
      <c r="AV5" s="201"/>
      <c r="AW5" s="201">
        <v>16</v>
      </c>
      <c r="AX5" s="201"/>
      <c r="AY5" s="201"/>
      <c r="AZ5" s="201"/>
      <c r="BA5" s="201">
        <v>16</v>
      </c>
      <c r="BB5" s="201"/>
      <c r="BC5" s="201"/>
      <c r="BD5" s="201"/>
      <c r="BE5" s="201">
        <v>16</v>
      </c>
      <c r="BF5" s="201"/>
      <c r="BG5" s="201"/>
      <c r="BH5" s="201"/>
      <c r="BI5" s="201">
        <v>16</v>
      </c>
      <c r="BJ5" s="201"/>
      <c r="BK5" s="201"/>
      <c r="BL5" s="201"/>
      <c r="BM5" s="201">
        <v>16</v>
      </c>
      <c r="BN5" s="201"/>
      <c r="BO5" s="201"/>
      <c r="BP5" s="201"/>
      <c r="BQ5" s="201">
        <v>16</v>
      </c>
      <c r="BR5" s="201"/>
      <c r="BS5" s="201"/>
      <c r="BT5" s="201"/>
      <c r="BU5" s="201">
        <v>16</v>
      </c>
      <c r="BV5" s="201"/>
      <c r="BW5" s="201"/>
      <c r="BX5" s="201"/>
      <c r="BY5" s="223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23"/>
      <c r="CA5" s="223"/>
      <c r="CB5" s="223"/>
      <c r="CC5" s="223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23"/>
      <c r="CE5" s="223"/>
      <c r="CF5" s="223"/>
      <c r="CG5" s="223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23"/>
      <c r="CI5" s="223"/>
      <c r="CJ5" s="223"/>
      <c r="CK5" s="223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23"/>
      <c r="CM5" s="223"/>
      <c r="CN5" s="223"/>
      <c r="CO5" s="223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23"/>
      <c r="CQ5" s="223"/>
      <c r="CR5" s="223"/>
      <c r="CS5" s="223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23"/>
      <c r="CU5" s="223"/>
      <c r="CV5" s="223"/>
      <c r="CW5" s="223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23"/>
      <c r="CY5" s="223"/>
      <c r="CZ5" s="223"/>
      <c r="DA5" s="223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23"/>
      <c r="DC5" s="223"/>
      <c r="DD5" s="223"/>
      <c r="DE5" s="223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23"/>
      <c r="DG5" s="223"/>
      <c r="DH5" s="223"/>
      <c r="DI5" s="223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23"/>
      <c r="DK5" s="223"/>
      <c r="DL5" s="223"/>
      <c r="DM5" s="223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23"/>
      <c r="DO5" s="223"/>
      <c r="DP5" s="223"/>
      <c r="DQ5" s="223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23"/>
      <c r="DS5" s="223"/>
      <c r="DT5" s="223"/>
      <c r="DU5" s="223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23"/>
      <c r="DX5" s="223"/>
      <c r="DY5" s="223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23"/>
      <c r="EB5" s="223"/>
      <c r="EC5" s="223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23"/>
      <c r="EF5" s="223"/>
      <c r="EG5" s="223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23"/>
      <c r="EJ5" s="223"/>
      <c r="EK5" s="223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23"/>
      <c r="EN5" s="223"/>
      <c r="EO5" s="223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23"/>
      <c r="EQ5" s="223"/>
    </row>
    <row r="6" spans="1:147" x14ac:dyDescent="0.25">
      <c r="A6" s="210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01" t="s">
        <v>294</v>
      </c>
      <c r="C6" s="201" t="s">
        <v>346</v>
      </c>
      <c r="D6" s="201" t="s">
        <v>8</v>
      </c>
      <c r="E6" s="201"/>
      <c r="F6" s="203" t="s">
        <v>663</v>
      </c>
      <c r="G6" s="203" t="s">
        <v>629</v>
      </c>
      <c r="H6" s="201"/>
      <c r="I6" s="201"/>
      <c r="J6" s="203" t="s">
        <v>663</v>
      </c>
      <c r="K6" s="203" t="s">
        <v>629</v>
      </c>
      <c r="L6" s="201"/>
      <c r="M6" s="201"/>
      <c r="N6" s="203" t="s">
        <v>663</v>
      </c>
      <c r="O6" s="203" t="s">
        <v>629</v>
      </c>
      <c r="P6" s="201"/>
      <c r="Q6" s="201"/>
      <c r="R6" s="203" t="s">
        <v>663</v>
      </c>
      <c r="S6" s="203" t="s">
        <v>629</v>
      </c>
      <c r="T6" s="201"/>
      <c r="U6" s="201"/>
      <c r="V6" s="203" t="s">
        <v>663</v>
      </c>
      <c r="W6" s="203" t="s">
        <v>629</v>
      </c>
      <c r="X6" s="201"/>
      <c r="Y6" s="201"/>
      <c r="Z6" s="203" t="s">
        <v>663</v>
      </c>
      <c r="AA6" s="203" t="s">
        <v>629</v>
      </c>
      <c r="AB6" s="201"/>
      <c r="AC6" s="201"/>
      <c r="AD6" s="203" t="s">
        <v>663</v>
      </c>
      <c r="AE6" s="203" t="s">
        <v>629</v>
      </c>
      <c r="AF6" s="201"/>
      <c r="AG6" s="201"/>
      <c r="AH6" s="203" t="s">
        <v>663</v>
      </c>
      <c r="AI6" s="203" t="s">
        <v>629</v>
      </c>
      <c r="AJ6" s="201"/>
      <c r="AK6" s="201"/>
      <c r="AL6" s="203" t="s">
        <v>663</v>
      </c>
      <c r="AM6" s="203" t="s">
        <v>629</v>
      </c>
      <c r="AN6" s="201"/>
      <c r="AO6" s="201"/>
      <c r="AP6" s="203" t="s">
        <v>663</v>
      </c>
      <c r="AQ6" s="203" t="s">
        <v>629</v>
      </c>
      <c r="AR6" s="201"/>
      <c r="AS6" s="201"/>
      <c r="AT6" s="203" t="s">
        <v>663</v>
      </c>
      <c r="AU6" s="203" t="s">
        <v>629</v>
      </c>
      <c r="AV6" s="201"/>
      <c r="AW6" s="201"/>
      <c r="AX6" s="203" t="s">
        <v>663</v>
      </c>
      <c r="AY6" s="203" t="s">
        <v>629</v>
      </c>
      <c r="AZ6" s="201"/>
      <c r="BA6" s="201"/>
      <c r="BB6" s="203" t="s">
        <v>663</v>
      </c>
      <c r="BC6" s="203" t="s">
        <v>629</v>
      </c>
      <c r="BD6" s="201"/>
      <c r="BE6" s="201"/>
      <c r="BF6" s="203" t="s">
        <v>663</v>
      </c>
      <c r="BG6" s="203" t="s">
        <v>629</v>
      </c>
      <c r="BH6" s="201"/>
      <c r="BI6" s="201"/>
      <c r="BJ6" s="203" t="s">
        <v>663</v>
      </c>
      <c r="BK6" s="203" t="s">
        <v>629</v>
      </c>
      <c r="BL6" s="201"/>
      <c r="BM6" s="201"/>
      <c r="BN6" s="203" t="s">
        <v>663</v>
      </c>
      <c r="BO6" s="203" t="s">
        <v>629</v>
      </c>
      <c r="BP6" s="201"/>
      <c r="BQ6" s="201"/>
      <c r="BR6" s="203" t="s">
        <v>663</v>
      </c>
      <c r="BS6" s="203" t="s">
        <v>629</v>
      </c>
      <c r="BT6" s="201"/>
      <c r="BU6" s="201"/>
      <c r="BV6" s="203" t="s">
        <v>663</v>
      </c>
      <c r="BW6" s="203" t="s">
        <v>629</v>
      </c>
      <c r="BX6" s="201"/>
      <c r="BY6" s="223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23"/>
      <c r="CA6" s="223"/>
      <c r="CB6" s="223"/>
      <c r="CC6" s="223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23"/>
      <c r="CE6" s="223"/>
      <c r="CF6" s="223"/>
      <c r="CG6" s="223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23"/>
      <c r="CI6" s="223"/>
      <c r="CJ6" s="223"/>
      <c r="CK6" s="223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23"/>
      <c r="CM6" s="223"/>
      <c r="CN6" s="223"/>
      <c r="CO6" s="223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23"/>
      <c r="CQ6" s="223"/>
      <c r="CR6" s="223"/>
      <c r="CS6" s="223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23"/>
      <c r="CU6" s="223"/>
      <c r="CV6" s="223"/>
      <c r="CW6" s="223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23"/>
      <c r="CY6" s="223"/>
      <c r="CZ6" s="223"/>
      <c r="DA6" s="223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23"/>
      <c r="DC6" s="223"/>
      <c r="DD6" s="223"/>
      <c r="DE6" s="223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23"/>
      <c r="DG6" s="223"/>
      <c r="DH6" s="223"/>
      <c r="DI6" s="223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23"/>
      <c r="DK6" s="223"/>
      <c r="DL6" s="223"/>
      <c r="DM6" s="223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23"/>
      <c r="DO6" s="223"/>
      <c r="DP6" s="223"/>
      <c r="DQ6" s="223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23"/>
      <c r="DS6" s="223"/>
      <c r="DT6" s="223"/>
      <c r="DU6" s="223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23"/>
      <c r="DX6" s="223"/>
      <c r="DY6" s="223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23"/>
      <c r="EB6" s="223"/>
      <c r="EC6" s="223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23"/>
      <c r="EF6" s="223"/>
      <c r="EG6" s="223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23"/>
      <c r="EJ6" s="223"/>
      <c r="EK6" s="223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23"/>
      <c r="EN6" s="223"/>
      <c r="EO6" s="223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23"/>
      <c r="EQ6" s="223"/>
    </row>
    <row r="7" spans="1:147" s="199" customFormat="1" x14ac:dyDescent="0.25">
      <c r="A7" s="210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01" t="s">
        <v>294</v>
      </c>
      <c r="C7" s="201" t="s">
        <v>581</v>
      </c>
      <c r="D7" s="201" t="s">
        <v>8</v>
      </c>
      <c r="E7" s="201"/>
      <c r="F7" s="203" t="s">
        <v>1028</v>
      </c>
      <c r="G7" s="203" t="s">
        <v>629</v>
      </c>
      <c r="H7" s="201"/>
      <c r="I7" s="201"/>
      <c r="J7" s="203" t="s">
        <v>1028</v>
      </c>
      <c r="K7" s="203" t="s">
        <v>629</v>
      </c>
      <c r="L7" s="201"/>
      <c r="M7" s="201"/>
      <c r="N7" s="203" t="s">
        <v>1028</v>
      </c>
      <c r="O7" s="203" t="s">
        <v>629</v>
      </c>
      <c r="P7" s="201"/>
      <c r="Q7" s="201"/>
      <c r="R7" s="203" t="s">
        <v>1028</v>
      </c>
      <c r="S7" s="203" t="s">
        <v>629</v>
      </c>
      <c r="T7" s="201"/>
      <c r="U7" s="201"/>
      <c r="V7" s="203" t="s">
        <v>1028</v>
      </c>
      <c r="W7" s="203" t="s">
        <v>629</v>
      </c>
      <c r="X7" s="201"/>
      <c r="Y7" s="201"/>
      <c r="Z7" s="203" t="s">
        <v>1028</v>
      </c>
      <c r="AA7" s="203" t="s">
        <v>629</v>
      </c>
      <c r="AB7" s="201"/>
      <c r="AC7" s="201"/>
      <c r="AD7" s="203" t="s">
        <v>1028</v>
      </c>
      <c r="AE7" s="203" t="s">
        <v>629</v>
      </c>
      <c r="AF7" s="201"/>
      <c r="AG7" s="201"/>
      <c r="AH7" s="203" t="s">
        <v>1028</v>
      </c>
      <c r="AI7" s="203" t="s">
        <v>629</v>
      </c>
      <c r="AJ7" s="201"/>
      <c r="AK7" s="201"/>
      <c r="AL7" s="203" t="s">
        <v>1028</v>
      </c>
      <c r="AM7" s="203" t="s">
        <v>629</v>
      </c>
      <c r="AN7" s="201"/>
      <c r="AO7" s="201"/>
      <c r="AP7" s="203" t="s">
        <v>1028</v>
      </c>
      <c r="AQ7" s="203" t="s">
        <v>629</v>
      </c>
      <c r="AR7" s="201"/>
      <c r="AS7" s="201"/>
      <c r="AT7" s="203" t="s">
        <v>1028</v>
      </c>
      <c r="AU7" s="203" t="s">
        <v>629</v>
      </c>
      <c r="AV7" s="201"/>
      <c r="AW7" s="201"/>
      <c r="AX7" s="203" t="s">
        <v>1028</v>
      </c>
      <c r="AY7" s="203" t="s">
        <v>629</v>
      </c>
      <c r="AZ7" s="201"/>
      <c r="BA7" s="201"/>
      <c r="BB7" s="203" t="s">
        <v>1028</v>
      </c>
      <c r="BC7" s="203" t="s">
        <v>629</v>
      </c>
      <c r="BD7" s="201"/>
      <c r="BE7" s="201"/>
      <c r="BF7" s="203" t="s">
        <v>1028</v>
      </c>
      <c r="BG7" s="203" t="s">
        <v>629</v>
      </c>
      <c r="BH7" s="201"/>
      <c r="BI7" s="201"/>
      <c r="BJ7" s="203" t="s">
        <v>1028</v>
      </c>
      <c r="BK7" s="203" t="s">
        <v>629</v>
      </c>
      <c r="BL7" s="201"/>
      <c r="BM7" s="201"/>
      <c r="BN7" s="203" t="s">
        <v>1028</v>
      </c>
      <c r="BO7" s="203" t="s">
        <v>629</v>
      </c>
      <c r="BP7" s="201"/>
      <c r="BQ7" s="201"/>
      <c r="BR7" s="203" t="s">
        <v>1028</v>
      </c>
      <c r="BS7" s="203" t="s">
        <v>629</v>
      </c>
      <c r="BT7" s="201"/>
      <c r="BU7" s="201"/>
      <c r="BV7" s="203" t="s">
        <v>1028</v>
      </c>
      <c r="BW7" s="203" t="s">
        <v>629</v>
      </c>
      <c r="BX7" s="201"/>
      <c r="BY7" s="223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23"/>
      <c r="CA7" s="223"/>
      <c r="CB7" s="223"/>
      <c r="CC7" s="223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23"/>
      <c r="CE7" s="223"/>
      <c r="CF7" s="223"/>
      <c r="CG7" s="223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23"/>
      <c r="CI7" s="223"/>
      <c r="CJ7" s="223"/>
      <c r="CK7" s="223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23"/>
      <c r="CM7" s="223"/>
      <c r="CN7" s="223"/>
      <c r="CO7" s="223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23"/>
      <c r="CQ7" s="223"/>
      <c r="CR7" s="223"/>
      <c r="CS7" s="223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23"/>
      <c r="CU7" s="223"/>
      <c r="CV7" s="223"/>
      <c r="CW7" s="223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23"/>
      <c r="CY7" s="223"/>
      <c r="CZ7" s="223"/>
      <c r="DA7" s="223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23"/>
      <c r="DC7" s="223"/>
      <c r="DD7" s="223"/>
      <c r="DE7" s="223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23"/>
      <c r="DG7" s="223"/>
      <c r="DH7" s="223"/>
      <c r="DI7" s="223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23"/>
      <c r="DK7" s="223"/>
      <c r="DL7" s="223"/>
      <c r="DM7" s="223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23"/>
      <c r="DO7" s="223"/>
      <c r="DP7" s="223"/>
      <c r="DQ7" s="223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23"/>
      <c r="DS7" s="223"/>
      <c r="DT7" s="223"/>
      <c r="DU7" s="223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23"/>
      <c r="DW7" s="223"/>
      <c r="DX7" s="223"/>
      <c r="DY7" s="223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23"/>
      <c r="EA7" s="223"/>
      <c r="EB7" s="223"/>
      <c r="EC7" s="223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23"/>
      <c r="EE7" s="223"/>
      <c r="EF7" s="223"/>
      <c r="EG7" s="223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23"/>
      <c r="EI7" s="223"/>
      <c r="EJ7" s="223"/>
      <c r="EK7" s="223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23"/>
      <c r="EM7" s="223"/>
      <c r="EN7" s="223"/>
      <c r="EO7" s="223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23"/>
      <c r="EQ7" s="223"/>
    </row>
    <row r="8" spans="1:147" s="199" customFormat="1" x14ac:dyDescent="0.25">
      <c r="A8" s="210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01" t="s">
        <v>294</v>
      </c>
      <c r="C8" s="201" t="s">
        <v>249</v>
      </c>
      <c r="D8" s="201" t="s">
        <v>284</v>
      </c>
      <c r="E8" s="201"/>
      <c r="F8" s="203" t="s">
        <v>1025</v>
      </c>
      <c r="G8" s="203" t="s">
        <v>629</v>
      </c>
      <c r="H8" s="201"/>
      <c r="I8" s="201"/>
      <c r="J8" s="203" t="s">
        <v>1025</v>
      </c>
      <c r="K8" s="203" t="s">
        <v>629</v>
      </c>
      <c r="L8" s="201"/>
      <c r="M8" s="201"/>
      <c r="N8" s="203" t="s">
        <v>1025</v>
      </c>
      <c r="O8" s="203" t="s">
        <v>629</v>
      </c>
      <c r="P8" s="201"/>
      <c r="Q8" s="201"/>
      <c r="R8" s="203" t="s">
        <v>1025</v>
      </c>
      <c r="S8" s="203" t="s">
        <v>629</v>
      </c>
      <c r="T8" s="201"/>
      <c r="U8" s="201"/>
      <c r="V8" s="203" t="s">
        <v>1025</v>
      </c>
      <c r="W8" s="203" t="s">
        <v>629</v>
      </c>
      <c r="X8" s="201"/>
      <c r="Y8" s="201"/>
      <c r="Z8" s="203" t="s">
        <v>1025</v>
      </c>
      <c r="AA8" s="203" t="s">
        <v>629</v>
      </c>
      <c r="AB8" s="201"/>
      <c r="AC8" s="201"/>
      <c r="AD8" s="203" t="s">
        <v>1025</v>
      </c>
      <c r="AE8" s="203" t="s">
        <v>629</v>
      </c>
      <c r="AF8" s="201"/>
      <c r="AG8" s="201"/>
      <c r="AH8" s="203" t="s">
        <v>1025</v>
      </c>
      <c r="AI8" s="203" t="s">
        <v>629</v>
      </c>
      <c r="AJ8" s="201"/>
      <c r="AK8" s="201"/>
      <c r="AL8" s="203" t="s">
        <v>1025</v>
      </c>
      <c r="AM8" s="203" t="s">
        <v>629</v>
      </c>
      <c r="AN8" s="201"/>
      <c r="AO8" s="201"/>
      <c r="AP8" s="203" t="s">
        <v>1025</v>
      </c>
      <c r="AQ8" s="203" t="s">
        <v>629</v>
      </c>
      <c r="AR8" s="201"/>
      <c r="AS8" s="201"/>
      <c r="AT8" s="203" t="s">
        <v>1025</v>
      </c>
      <c r="AU8" s="203" t="s">
        <v>629</v>
      </c>
      <c r="AV8" s="201"/>
      <c r="AW8" s="201"/>
      <c r="AX8" s="203" t="s">
        <v>1025</v>
      </c>
      <c r="AY8" s="203" t="s">
        <v>629</v>
      </c>
      <c r="AZ8" s="201"/>
      <c r="BA8" s="201"/>
      <c r="BB8" s="203" t="s">
        <v>1025</v>
      </c>
      <c r="BC8" s="203" t="s">
        <v>629</v>
      </c>
      <c r="BD8" s="201"/>
      <c r="BE8" s="201"/>
      <c r="BF8" s="203" t="s">
        <v>1025</v>
      </c>
      <c r="BG8" s="203" t="s">
        <v>629</v>
      </c>
      <c r="BH8" s="201"/>
      <c r="BI8" s="201"/>
      <c r="BJ8" s="203" t="s">
        <v>1025</v>
      </c>
      <c r="BK8" s="203" t="s">
        <v>629</v>
      </c>
      <c r="BL8" s="201"/>
      <c r="BM8" s="201"/>
      <c r="BN8" s="203" t="s">
        <v>1025</v>
      </c>
      <c r="BO8" s="203" t="s">
        <v>629</v>
      </c>
      <c r="BP8" s="201"/>
      <c r="BQ8" s="201"/>
      <c r="BR8" s="203" t="s">
        <v>1025</v>
      </c>
      <c r="BS8" s="203" t="s">
        <v>629</v>
      </c>
      <c r="BT8" s="201"/>
      <c r="BU8" s="201"/>
      <c r="BV8" s="203" t="s">
        <v>1025</v>
      </c>
      <c r="BW8" s="203" t="s">
        <v>629</v>
      </c>
      <c r="BX8" s="201"/>
      <c r="BY8" s="223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23"/>
      <c r="CA8" s="223"/>
      <c r="CB8" s="223"/>
      <c r="CC8" s="223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23"/>
      <c r="CE8" s="223"/>
      <c r="CF8" s="223"/>
      <c r="CG8" s="223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23"/>
      <c r="CI8" s="223"/>
      <c r="CJ8" s="223"/>
      <c r="CK8" s="223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23"/>
      <c r="CM8" s="223"/>
      <c r="CN8" s="223"/>
      <c r="CO8" s="223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23"/>
      <c r="CQ8" s="223"/>
      <c r="CR8" s="223"/>
      <c r="CS8" s="223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23"/>
      <c r="CU8" s="223"/>
      <c r="CV8" s="223"/>
      <c r="CW8" s="223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23"/>
      <c r="CY8" s="223"/>
      <c r="CZ8" s="223"/>
      <c r="DA8" s="223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23"/>
      <c r="DC8" s="223"/>
      <c r="DD8" s="223"/>
      <c r="DE8" s="223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23"/>
      <c r="DG8" s="223"/>
      <c r="DH8" s="223"/>
      <c r="DI8" s="223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23"/>
      <c r="DK8" s="223"/>
      <c r="DL8" s="223"/>
      <c r="DM8" s="223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23"/>
      <c r="DO8" s="223"/>
      <c r="DP8" s="223"/>
      <c r="DQ8" s="223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23"/>
      <c r="DS8" s="223"/>
      <c r="DT8" s="223"/>
      <c r="DU8" s="223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23"/>
      <c r="DW8" s="223"/>
      <c r="DX8" s="223"/>
      <c r="DY8" s="223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23"/>
      <c r="EA8" s="223"/>
      <c r="EB8" s="223"/>
      <c r="EC8" s="223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23"/>
      <c r="EE8" s="223"/>
      <c r="EF8" s="223"/>
      <c r="EG8" s="223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23"/>
      <c r="EI8" s="223"/>
      <c r="EJ8" s="223"/>
      <c r="EK8" s="223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23"/>
      <c r="EM8" s="223"/>
      <c r="EN8" s="223"/>
      <c r="EO8" s="223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23"/>
      <c r="EQ8" s="223"/>
    </row>
    <row r="9" spans="1:147" s="199" customFormat="1" x14ac:dyDescent="0.25">
      <c r="A9" s="210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01" t="s">
        <v>294</v>
      </c>
      <c r="C9" s="201" t="s">
        <v>1018</v>
      </c>
      <c r="D9" s="201" t="s">
        <v>284</v>
      </c>
      <c r="E9" s="201"/>
      <c r="F9" s="203" t="s">
        <v>1026</v>
      </c>
      <c r="G9" s="203" t="s">
        <v>629</v>
      </c>
      <c r="H9" s="201"/>
      <c r="I9" s="201"/>
      <c r="J9" s="203" t="s">
        <v>1026</v>
      </c>
      <c r="K9" s="203" t="s">
        <v>629</v>
      </c>
      <c r="L9" s="201"/>
      <c r="M9" s="201"/>
      <c r="N9" s="203" t="s">
        <v>1026</v>
      </c>
      <c r="O9" s="203" t="s">
        <v>629</v>
      </c>
      <c r="P9" s="201"/>
      <c r="Q9" s="201"/>
      <c r="R9" s="203" t="s">
        <v>1026</v>
      </c>
      <c r="S9" s="203" t="s">
        <v>629</v>
      </c>
      <c r="T9" s="201"/>
      <c r="U9" s="201"/>
      <c r="V9" s="203" t="s">
        <v>1026</v>
      </c>
      <c r="W9" s="203" t="s">
        <v>629</v>
      </c>
      <c r="X9" s="201"/>
      <c r="Y9" s="201"/>
      <c r="Z9" s="203" t="s">
        <v>1026</v>
      </c>
      <c r="AA9" s="203" t="s">
        <v>629</v>
      </c>
      <c r="AB9" s="201"/>
      <c r="AC9" s="201"/>
      <c r="AD9" s="203" t="s">
        <v>1026</v>
      </c>
      <c r="AE9" s="203" t="s">
        <v>629</v>
      </c>
      <c r="AF9" s="201"/>
      <c r="AG9" s="201"/>
      <c r="AH9" s="203" t="s">
        <v>1026</v>
      </c>
      <c r="AI9" s="203" t="s">
        <v>629</v>
      </c>
      <c r="AJ9" s="201"/>
      <c r="AK9" s="201"/>
      <c r="AL9" s="203" t="s">
        <v>1026</v>
      </c>
      <c r="AM9" s="203" t="s">
        <v>629</v>
      </c>
      <c r="AN9" s="201"/>
      <c r="AO9" s="201"/>
      <c r="AP9" s="203" t="s">
        <v>1026</v>
      </c>
      <c r="AQ9" s="203" t="s">
        <v>629</v>
      </c>
      <c r="AR9" s="201"/>
      <c r="AS9" s="201"/>
      <c r="AT9" s="203" t="s">
        <v>1026</v>
      </c>
      <c r="AU9" s="203" t="s">
        <v>629</v>
      </c>
      <c r="AV9" s="201"/>
      <c r="AW9" s="201"/>
      <c r="AX9" s="203" t="s">
        <v>1026</v>
      </c>
      <c r="AY9" s="203" t="s">
        <v>629</v>
      </c>
      <c r="AZ9" s="201"/>
      <c r="BA9" s="201"/>
      <c r="BB9" s="203" t="s">
        <v>1026</v>
      </c>
      <c r="BC9" s="203" t="s">
        <v>629</v>
      </c>
      <c r="BD9" s="201"/>
      <c r="BE9" s="201"/>
      <c r="BF9" s="203" t="s">
        <v>1026</v>
      </c>
      <c r="BG9" s="203" t="s">
        <v>629</v>
      </c>
      <c r="BH9" s="201"/>
      <c r="BI9" s="201"/>
      <c r="BJ9" s="203" t="s">
        <v>1026</v>
      </c>
      <c r="BK9" s="203" t="s">
        <v>629</v>
      </c>
      <c r="BL9" s="201"/>
      <c r="BM9" s="201"/>
      <c r="BN9" s="203" t="s">
        <v>1026</v>
      </c>
      <c r="BO9" s="203" t="s">
        <v>629</v>
      </c>
      <c r="BP9" s="201"/>
      <c r="BQ9" s="201"/>
      <c r="BR9" s="203" t="s">
        <v>1026</v>
      </c>
      <c r="BS9" s="203" t="s">
        <v>629</v>
      </c>
      <c r="BT9" s="201"/>
      <c r="BU9" s="201"/>
      <c r="BV9" s="203" t="s">
        <v>1026</v>
      </c>
      <c r="BW9" s="203" t="s">
        <v>629</v>
      </c>
      <c r="BX9" s="201"/>
      <c r="BY9" s="223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23"/>
      <c r="CA9" s="223"/>
      <c r="CB9" s="223"/>
      <c r="CC9" s="223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23"/>
      <c r="CE9" s="223"/>
      <c r="CF9" s="223"/>
      <c r="CG9" s="223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23"/>
      <c r="CI9" s="223"/>
      <c r="CJ9" s="223"/>
      <c r="CK9" s="223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23"/>
      <c r="CM9" s="223"/>
      <c r="CN9" s="223"/>
      <c r="CO9" s="223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23"/>
      <c r="CQ9" s="223"/>
      <c r="CR9" s="223"/>
      <c r="CS9" s="223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23"/>
      <c r="CU9" s="223"/>
      <c r="CV9" s="223"/>
      <c r="CW9" s="223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23"/>
      <c r="CY9" s="223"/>
      <c r="CZ9" s="223"/>
      <c r="DA9" s="223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23"/>
      <c r="DC9" s="223"/>
      <c r="DD9" s="223"/>
      <c r="DE9" s="223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23"/>
      <c r="DG9" s="223"/>
      <c r="DH9" s="223"/>
      <c r="DI9" s="223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23"/>
      <c r="DK9" s="223"/>
      <c r="DL9" s="223"/>
      <c r="DM9" s="223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23"/>
      <c r="DO9" s="223"/>
      <c r="DP9" s="223"/>
      <c r="DQ9" s="223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23"/>
      <c r="DS9" s="223"/>
      <c r="DT9" s="223"/>
      <c r="DU9" s="223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23"/>
      <c r="DW9" s="223"/>
      <c r="DX9" s="223"/>
      <c r="DY9" s="223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23"/>
      <c r="EA9" s="223"/>
      <c r="EB9" s="223"/>
      <c r="EC9" s="223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23"/>
      <c r="EE9" s="223"/>
      <c r="EF9" s="223"/>
      <c r="EG9" s="223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23"/>
      <c r="EI9" s="223"/>
      <c r="EJ9" s="223"/>
      <c r="EK9" s="223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23"/>
      <c r="EM9" s="223"/>
      <c r="EN9" s="223"/>
      <c r="EO9" s="223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23"/>
      <c r="EQ9" s="223"/>
    </row>
    <row r="10" spans="1:147" s="199" customFormat="1" x14ac:dyDescent="0.25">
      <c r="A10" s="210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01" t="s">
        <v>294</v>
      </c>
      <c r="C10" s="201" t="s">
        <v>1019</v>
      </c>
      <c r="D10" s="201" t="s">
        <v>42</v>
      </c>
      <c r="E10" s="201"/>
      <c r="F10" s="203" t="s">
        <v>958</v>
      </c>
      <c r="G10" s="203" t="s">
        <v>629</v>
      </c>
      <c r="H10" s="201"/>
      <c r="I10" s="201"/>
      <c r="J10" s="203" t="s">
        <v>958</v>
      </c>
      <c r="K10" s="203" t="s">
        <v>629</v>
      </c>
      <c r="L10" s="201"/>
      <c r="M10" s="201"/>
      <c r="N10" s="203" t="s">
        <v>958</v>
      </c>
      <c r="O10" s="203" t="s">
        <v>629</v>
      </c>
      <c r="P10" s="201"/>
      <c r="Q10" s="201"/>
      <c r="R10" s="203" t="s">
        <v>958</v>
      </c>
      <c r="S10" s="203" t="s">
        <v>629</v>
      </c>
      <c r="T10" s="201"/>
      <c r="U10" s="201"/>
      <c r="V10" s="203" t="s">
        <v>958</v>
      </c>
      <c r="W10" s="203" t="s">
        <v>629</v>
      </c>
      <c r="X10" s="201"/>
      <c r="Y10" s="201"/>
      <c r="Z10" s="203" t="s">
        <v>958</v>
      </c>
      <c r="AA10" s="203" t="s">
        <v>629</v>
      </c>
      <c r="AB10" s="201"/>
      <c r="AC10" s="201"/>
      <c r="AD10" s="203" t="s">
        <v>958</v>
      </c>
      <c r="AE10" s="203" t="s">
        <v>629</v>
      </c>
      <c r="AF10" s="201"/>
      <c r="AG10" s="201"/>
      <c r="AH10" s="203" t="s">
        <v>958</v>
      </c>
      <c r="AI10" s="203" t="s">
        <v>629</v>
      </c>
      <c r="AJ10" s="201"/>
      <c r="AK10" s="201"/>
      <c r="AL10" s="203" t="s">
        <v>958</v>
      </c>
      <c r="AM10" s="203" t="s">
        <v>629</v>
      </c>
      <c r="AN10" s="201"/>
      <c r="AO10" s="201"/>
      <c r="AP10" s="203" t="s">
        <v>958</v>
      </c>
      <c r="AQ10" s="203" t="s">
        <v>629</v>
      </c>
      <c r="AR10" s="201"/>
      <c r="AS10" s="201"/>
      <c r="AT10" s="203" t="s">
        <v>958</v>
      </c>
      <c r="AU10" s="203" t="s">
        <v>629</v>
      </c>
      <c r="AV10" s="201"/>
      <c r="AW10" s="201"/>
      <c r="AX10" s="203" t="s">
        <v>958</v>
      </c>
      <c r="AY10" s="203" t="s">
        <v>629</v>
      </c>
      <c r="AZ10" s="201"/>
      <c r="BA10" s="201"/>
      <c r="BB10" s="203" t="s">
        <v>958</v>
      </c>
      <c r="BC10" s="203" t="s">
        <v>629</v>
      </c>
      <c r="BD10" s="201"/>
      <c r="BE10" s="201"/>
      <c r="BF10" s="203" t="s">
        <v>958</v>
      </c>
      <c r="BG10" s="203" t="s">
        <v>629</v>
      </c>
      <c r="BH10" s="201"/>
      <c r="BI10" s="201"/>
      <c r="BJ10" s="203" t="s">
        <v>958</v>
      </c>
      <c r="BK10" s="203" t="s">
        <v>629</v>
      </c>
      <c r="BL10" s="201"/>
      <c r="BM10" s="201"/>
      <c r="BN10" s="203" t="s">
        <v>958</v>
      </c>
      <c r="BO10" s="203" t="s">
        <v>629</v>
      </c>
      <c r="BP10" s="201"/>
      <c r="BQ10" s="201"/>
      <c r="BR10" s="203" t="s">
        <v>958</v>
      </c>
      <c r="BS10" s="203" t="s">
        <v>629</v>
      </c>
      <c r="BT10" s="201"/>
      <c r="BU10" s="201"/>
      <c r="BV10" s="203" t="s">
        <v>958</v>
      </c>
      <c r="BW10" s="203" t="s">
        <v>629</v>
      </c>
      <c r="BX10" s="201"/>
      <c r="BY10" s="223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23"/>
      <c r="CA10" s="223"/>
      <c r="CB10" s="223"/>
      <c r="CC10" s="223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23"/>
      <c r="CE10" s="223"/>
      <c r="CF10" s="223"/>
      <c r="CG10" s="223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23"/>
      <c r="CI10" s="223"/>
      <c r="CJ10" s="223"/>
      <c r="CK10" s="223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23"/>
      <c r="CM10" s="223"/>
      <c r="CN10" s="223"/>
      <c r="CO10" s="223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23"/>
      <c r="CQ10" s="223"/>
      <c r="CR10" s="223"/>
      <c r="CS10" s="223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23"/>
      <c r="CU10" s="223"/>
      <c r="CV10" s="223"/>
      <c r="CW10" s="223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23"/>
      <c r="CY10" s="223"/>
      <c r="CZ10" s="223"/>
      <c r="DA10" s="223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23"/>
      <c r="DC10" s="223"/>
      <c r="DD10" s="223"/>
      <c r="DE10" s="223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23"/>
      <c r="DG10" s="223"/>
      <c r="DH10" s="223"/>
      <c r="DI10" s="223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23"/>
      <c r="DK10" s="223"/>
      <c r="DL10" s="223"/>
      <c r="DM10" s="223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23"/>
      <c r="DO10" s="223"/>
      <c r="DP10" s="223"/>
      <c r="DQ10" s="223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23"/>
      <c r="DS10" s="223"/>
      <c r="DT10" s="223"/>
      <c r="DU10" s="223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23"/>
      <c r="DW10" s="223"/>
      <c r="DX10" s="223"/>
      <c r="DY10" s="223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23"/>
      <c r="EA10" s="223"/>
      <c r="EB10" s="223"/>
      <c r="EC10" s="223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23"/>
      <c r="EE10" s="223"/>
      <c r="EF10" s="223"/>
      <c r="EG10" s="223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23"/>
      <c r="EI10" s="223"/>
      <c r="EJ10" s="223"/>
      <c r="EK10" s="223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23"/>
      <c r="EM10" s="223"/>
      <c r="EN10" s="223"/>
      <c r="EO10" s="223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23"/>
      <c r="EQ10" s="223"/>
    </row>
    <row r="11" spans="1:147" s="199" customFormat="1" x14ac:dyDescent="0.25">
      <c r="A11" s="210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01" t="s">
        <v>294</v>
      </c>
      <c r="C11" s="201" t="s">
        <v>1020</v>
      </c>
      <c r="D11" s="201" t="s">
        <v>8</v>
      </c>
      <c r="E11" s="201">
        <v>8</v>
      </c>
      <c r="F11" s="201"/>
      <c r="G11" s="201"/>
      <c r="H11" s="201"/>
      <c r="I11" s="201">
        <v>8</v>
      </c>
      <c r="J11" s="201"/>
      <c r="K11" s="201"/>
      <c r="L11" s="201"/>
      <c r="M11" s="201">
        <v>8</v>
      </c>
      <c r="N11" s="201"/>
      <c r="O11" s="201"/>
      <c r="P11" s="201"/>
      <c r="Q11" s="201">
        <v>8</v>
      </c>
      <c r="R11" s="201"/>
      <c r="S11" s="201"/>
      <c r="T11" s="201"/>
      <c r="U11" s="201">
        <v>8</v>
      </c>
      <c r="V11" s="201"/>
      <c r="W11" s="201"/>
      <c r="X11" s="201"/>
      <c r="Y11" s="201">
        <v>8</v>
      </c>
      <c r="Z11" s="201"/>
      <c r="AA11" s="201"/>
      <c r="AB11" s="201"/>
      <c r="AC11" s="201">
        <v>8</v>
      </c>
      <c r="AD11" s="201"/>
      <c r="AE11" s="201"/>
      <c r="AF11" s="201"/>
      <c r="AG11" s="201">
        <v>8</v>
      </c>
      <c r="AH11" s="201"/>
      <c r="AI11" s="201"/>
      <c r="AJ11" s="201"/>
      <c r="AK11" s="201">
        <v>8</v>
      </c>
      <c r="AL11" s="201"/>
      <c r="AM11" s="201"/>
      <c r="AN11" s="201"/>
      <c r="AO11" s="201">
        <v>8</v>
      </c>
      <c r="AP11" s="201"/>
      <c r="AQ11" s="201"/>
      <c r="AR11" s="201"/>
      <c r="AS11" s="201">
        <v>8</v>
      </c>
      <c r="AT11" s="201"/>
      <c r="AU11" s="201"/>
      <c r="AV11" s="201"/>
      <c r="AW11" s="201">
        <v>8</v>
      </c>
      <c r="AX11" s="201"/>
      <c r="AY11" s="201"/>
      <c r="AZ11" s="201"/>
      <c r="BA11" s="201">
        <v>8</v>
      </c>
      <c r="BB11" s="201"/>
      <c r="BC11" s="201"/>
      <c r="BD11" s="201"/>
      <c r="BE11" s="201">
        <v>8</v>
      </c>
      <c r="BF11" s="201"/>
      <c r="BG11" s="201"/>
      <c r="BH11" s="201"/>
      <c r="BI11" s="201">
        <v>8</v>
      </c>
      <c r="BJ11" s="201"/>
      <c r="BK11" s="201"/>
      <c r="BL11" s="201"/>
      <c r="BM11" s="201">
        <v>8</v>
      </c>
      <c r="BN11" s="201"/>
      <c r="BO11" s="201"/>
      <c r="BP11" s="201"/>
      <c r="BQ11" s="201">
        <v>8</v>
      </c>
      <c r="BR11" s="201"/>
      <c r="BS11" s="201"/>
      <c r="BT11" s="201"/>
      <c r="BU11" s="201">
        <v>8</v>
      </c>
      <c r="BV11" s="201"/>
      <c r="BW11" s="201"/>
      <c r="BX11" s="201"/>
      <c r="BY11" s="223" t="str">
        <f t="shared" si="2"/>
        <v xml:space="preserve">INSERT INTO SC_SystemeProduits(RefDimension,NomSysteme,typePresta,ligne,Quantite,formule,cte1,cte2,DateModif) values (1,'FV10','MATIERE',399,8,null,null,null,now());
</v>
      </c>
      <c r="BZ11" s="223"/>
      <c r="CA11" s="223"/>
      <c r="CB11" s="223"/>
      <c r="CC11" s="223" t="str">
        <f t="shared" si="3"/>
        <v xml:space="preserve">INSERT INTO SC_SystemeProduits(RefDimension,NomSysteme,typePresta,ligne,Quantite,formule,cte1,cte2,DateModif) values (2,'FV10','MATIERE',399,8,null,null,null,now());
</v>
      </c>
      <c r="CD11" s="223"/>
      <c r="CE11" s="223"/>
      <c r="CF11" s="223"/>
      <c r="CG11" s="223" t="str">
        <f t="shared" si="4"/>
        <v xml:space="preserve">INSERT INTO SC_SystemeProduits(RefDimension,NomSysteme,typePresta,ligne,Quantite,formule,cte1,cte2,DateModif) values (3,'FV10','MATIERE',399,8,null,null,null,now());
</v>
      </c>
      <c r="CH11" s="223"/>
      <c r="CI11" s="223"/>
      <c r="CJ11" s="223"/>
      <c r="CK11" s="223" t="str">
        <f t="shared" si="5"/>
        <v xml:space="preserve">INSERT INTO SC_SystemeProduits(RefDimension,NomSysteme,typePresta,ligne,Quantite,formule,cte1,cte2,DateModif) values (4,'FV10','MATIERE',399,8,null,null,null,now());
</v>
      </c>
      <c r="CL11" s="223"/>
      <c r="CM11" s="223"/>
      <c r="CN11" s="223"/>
      <c r="CO11" s="223" t="str">
        <f t="shared" si="6"/>
        <v xml:space="preserve">INSERT INTO SC_SystemeProduits(RefDimension,NomSysteme,typePresta,ligne,Quantite,formule,cte1,cte2,DateModif) values (5,'FV10','MATIERE',399,8,null,null,null,now());
</v>
      </c>
      <c r="CP11" s="223"/>
      <c r="CQ11" s="223"/>
      <c r="CR11" s="223"/>
      <c r="CS11" s="223" t="str">
        <f t="shared" si="7"/>
        <v xml:space="preserve">INSERT INTO SC_SystemeProduits(RefDimension,NomSysteme,typePresta,ligne,Quantite,formule,cte1,cte2,DateModif) values (6,'FV10','MATIERE',399,8,null,null,null,now());
</v>
      </c>
      <c r="CT11" s="223"/>
      <c r="CU11" s="223"/>
      <c r="CV11" s="223"/>
      <c r="CW11" s="223" t="str">
        <f t="shared" si="8"/>
        <v xml:space="preserve">INSERT INTO SC_SystemeProduits(RefDimension,NomSysteme,typePresta,ligne,Quantite,formule,cte1,cte2,DateModif) values (7,'FV10','MATIERE',399,8,null,null,null,now());
</v>
      </c>
      <c r="CX11" s="223"/>
      <c r="CY11" s="223"/>
      <c r="CZ11" s="223"/>
      <c r="DA11" s="223" t="str">
        <f t="shared" si="9"/>
        <v xml:space="preserve">INSERT INTO SC_SystemeProduits(RefDimension,NomSysteme,typePresta,ligne,Quantite,formule,cte1,cte2,DateModif) values (8,'FV10','MATIERE',399,8,null,null,null,now());
</v>
      </c>
      <c r="DB11" s="223"/>
      <c r="DC11" s="223"/>
      <c r="DD11" s="223"/>
      <c r="DE11" s="223" t="str">
        <f t="shared" si="10"/>
        <v xml:space="preserve">INSERT INTO SC_SystemeProduits(RefDimension,NomSysteme,typePresta,ligne,Quantite,formule,cte1,cte2,DateModif) values (9,'FV10','MATIERE',399,8,null,null,null,now());
</v>
      </c>
      <c r="DF11" s="223"/>
      <c r="DG11" s="223"/>
      <c r="DH11" s="223"/>
      <c r="DI11" s="223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23"/>
      <c r="DK11" s="223"/>
      <c r="DL11" s="223"/>
      <c r="DM11" s="223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23"/>
      <c r="DO11" s="223"/>
      <c r="DP11" s="223"/>
      <c r="DQ11" s="223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23"/>
      <c r="DS11" s="223"/>
      <c r="DT11" s="223"/>
      <c r="DU11" s="223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23"/>
      <c r="DW11" s="223"/>
      <c r="DX11" s="223"/>
      <c r="DY11" s="223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23"/>
      <c r="EA11" s="223"/>
      <c r="EB11" s="223"/>
      <c r="EC11" s="223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23"/>
      <c r="EE11" s="223"/>
      <c r="EF11" s="223"/>
      <c r="EG11" s="223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23"/>
      <c r="EI11" s="223"/>
      <c r="EJ11" s="223"/>
      <c r="EK11" s="223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23"/>
      <c r="EM11" s="223"/>
      <c r="EN11" s="223"/>
      <c r="EO11" s="223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23"/>
      <c r="EQ11" s="223"/>
    </row>
    <row r="12" spans="1:147" s="199" customFormat="1" x14ac:dyDescent="0.25">
      <c r="A12" s="210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01" t="s">
        <v>294</v>
      </c>
      <c r="C12" s="201" t="s">
        <v>1498</v>
      </c>
      <c r="D12" s="201" t="s">
        <v>42</v>
      </c>
      <c r="E12" s="201"/>
      <c r="F12" s="203" t="s">
        <v>641</v>
      </c>
      <c r="G12" s="203" t="s">
        <v>629</v>
      </c>
      <c r="H12" s="201"/>
      <c r="I12" s="201"/>
      <c r="J12" s="203" t="s">
        <v>641</v>
      </c>
      <c r="K12" s="203" t="s">
        <v>629</v>
      </c>
      <c r="L12" s="201"/>
      <c r="M12" s="201"/>
      <c r="N12" s="203" t="s">
        <v>641</v>
      </c>
      <c r="O12" s="203" t="s">
        <v>629</v>
      </c>
      <c r="P12" s="201"/>
      <c r="Q12" s="201"/>
      <c r="R12" s="203" t="s">
        <v>641</v>
      </c>
      <c r="S12" s="203" t="s">
        <v>629</v>
      </c>
      <c r="T12" s="201"/>
      <c r="U12" s="201"/>
      <c r="V12" s="203" t="s">
        <v>641</v>
      </c>
      <c r="W12" s="203" t="s">
        <v>629</v>
      </c>
      <c r="X12" s="201"/>
      <c r="Y12" s="201"/>
      <c r="Z12" s="203" t="s">
        <v>641</v>
      </c>
      <c r="AA12" s="203" t="s">
        <v>629</v>
      </c>
      <c r="AB12" s="201"/>
      <c r="AC12" s="201"/>
      <c r="AD12" s="203" t="s">
        <v>641</v>
      </c>
      <c r="AE12" s="203" t="s">
        <v>629</v>
      </c>
      <c r="AF12" s="201"/>
      <c r="AG12" s="201"/>
      <c r="AH12" s="203" t="s">
        <v>641</v>
      </c>
      <c r="AI12" s="203" t="s">
        <v>629</v>
      </c>
      <c r="AJ12" s="201"/>
      <c r="AK12" s="201"/>
      <c r="AL12" s="203" t="s">
        <v>641</v>
      </c>
      <c r="AM12" s="203" t="s">
        <v>629</v>
      </c>
      <c r="AN12" s="201"/>
      <c r="AO12" s="201"/>
      <c r="AP12" s="203" t="s">
        <v>641</v>
      </c>
      <c r="AQ12" s="203" t="s">
        <v>629</v>
      </c>
      <c r="AR12" s="201"/>
      <c r="AS12" s="201"/>
      <c r="AT12" s="203" t="s">
        <v>641</v>
      </c>
      <c r="AU12" s="203" t="s">
        <v>629</v>
      </c>
      <c r="AV12" s="201"/>
      <c r="AW12" s="201"/>
      <c r="AX12" s="203" t="s">
        <v>641</v>
      </c>
      <c r="AY12" s="203" t="s">
        <v>629</v>
      </c>
      <c r="AZ12" s="201"/>
      <c r="BA12" s="201"/>
      <c r="BB12" s="203" t="s">
        <v>641</v>
      </c>
      <c r="BC12" s="203" t="s">
        <v>629</v>
      </c>
      <c r="BD12" s="201"/>
      <c r="BE12" s="201"/>
      <c r="BF12" s="203" t="s">
        <v>641</v>
      </c>
      <c r="BG12" s="203" t="s">
        <v>629</v>
      </c>
      <c r="BH12" s="201"/>
      <c r="BI12" s="201"/>
      <c r="BJ12" s="203" t="s">
        <v>641</v>
      </c>
      <c r="BK12" s="203" t="s">
        <v>629</v>
      </c>
      <c r="BL12" s="201"/>
      <c r="BM12" s="201"/>
      <c r="BN12" s="203" t="s">
        <v>641</v>
      </c>
      <c r="BO12" s="203" t="s">
        <v>629</v>
      </c>
      <c r="BP12" s="201"/>
      <c r="BQ12" s="201"/>
      <c r="BR12" s="203" t="s">
        <v>641</v>
      </c>
      <c r="BS12" s="203" t="s">
        <v>629</v>
      </c>
      <c r="BT12" s="201"/>
      <c r="BU12" s="201"/>
      <c r="BV12" s="203" t="s">
        <v>641</v>
      </c>
      <c r="BW12" s="203" t="s">
        <v>629</v>
      </c>
      <c r="BX12" s="201"/>
      <c r="BY12" s="223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23"/>
      <c r="CA12" s="223"/>
      <c r="CB12" s="223"/>
      <c r="CC12" s="223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23"/>
      <c r="CE12" s="223"/>
      <c r="CF12" s="223"/>
      <c r="CG12" s="223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23"/>
      <c r="CI12" s="223"/>
      <c r="CJ12" s="223"/>
      <c r="CK12" s="223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23"/>
      <c r="CM12" s="223"/>
      <c r="CN12" s="223"/>
      <c r="CO12" s="223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23"/>
      <c r="CQ12" s="223"/>
      <c r="CR12" s="223"/>
      <c r="CS12" s="223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23"/>
      <c r="CU12" s="223"/>
      <c r="CV12" s="223"/>
      <c r="CW12" s="223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23"/>
      <c r="CY12" s="223"/>
      <c r="CZ12" s="223"/>
      <c r="DA12" s="223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23"/>
      <c r="DC12" s="223"/>
      <c r="DD12" s="223"/>
      <c r="DE12" s="223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23"/>
      <c r="DG12" s="223"/>
      <c r="DH12" s="223"/>
      <c r="DI12" s="223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23"/>
      <c r="DK12" s="223"/>
      <c r="DL12" s="223"/>
      <c r="DM12" s="223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23"/>
      <c r="DO12" s="223"/>
      <c r="DP12" s="223"/>
      <c r="DQ12" s="223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23"/>
      <c r="DS12" s="223"/>
      <c r="DT12" s="223"/>
      <c r="DU12" s="223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23"/>
      <c r="DW12" s="223"/>
      <c r="DX12" s="223"/>
      <c r="DY12" s="223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23"/>
      <c r="EA12" s="223"/>
      <c r="EB12" s="223"/>
      <c r="EC12" s="223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23"/>
      <c r="EE12" s="223"/>
      <c r="EF12" s="223"/>
      <c r="EG12" s="223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23"/>
      <c r="EI12" s="223"/>
      <c r="EJ12" s="223"/>
      <c r="EK12" s="223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23"/>
      <c r="EM12" s="223"/>
      <c r="EN12" s="223"/>
      <c r="EO12" s="223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23"/>
      <c r="EQ12" s="223"/>
    </row>
    <row r="13" spans="1:147" s="199" customFormat="1" x14ac:dyDescent="0.25">
      <c r="A13" s="210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01"/>
      <c r="C13" s="201"/>
      <c r="D13" s="201" t="s">
        <v>285</v>
      </c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1"/>
      <c r="AL13" s="201"/>
      <c r="AM13" s="201"/>
      <c r="AN13" s="201"/>
      <c r="AO13" s="201"/>
      <c r="AP13" s="201"/>
      <c r="AQ13" s="201"/>
      <c r="AR13" s="201"/>
      <c r="AS13" s="201"/>
      <c r="AT13" s="201"/>
      <c r="AU13" s="201"/>
      <c r="AV13" s="201"/>
      <c r="AW13" s="201"/>
      <c r="AX13" s="201"/>
      <c r="AY13" s="201"/>
      <c r="AZ13" s="201"/>
      <c r="BA13" s="201"/>
      <c r="BB13" s="201"/>
      <c r="BC13" s="201"/>
      <c r="BD13" s="201"/>
      <c r="BE13" s="201"/>
      <c r="BF13" s="201"/>
      <c r="BG13" s="201"/>
      <c r="BH13" s="201"/>
      <c r="BI13" s="201"/>
      <c r="BJ13" s="201"/>
      <c r="BK13" s="201"/>
      <c r="BL13" s="201"/>
      <c r="BM13" s="201"/>
      <c r="BN13" s="201"/>
      <c r="BO13" s="201"/>
      <c r="BP13" s="201"/>
      <c r="BQ13" s="201"/>
      <c r="BR13" s="201"/>
      <c r="BS13" s="201"/>
      <c r="BT13" s="201"/>
      <c r="BU13" s="201"/>
      <c r="BV13" s="201"/>
      <c r="BW13" s="201"/>
      <c r="BX13" s="201"/>
      <c r="BY13" s="223" t="str">
        <f t="shared" si="2"/>
        <v/>
      </c>
      <c r="BZ13" s="223"/>
      <c r="CA13" s="223"/>
      <c r="CB13" s="223"/>
      <c r="CC13" s="223" t="str">
        <f t="shared" si="3"/>
        <v/>
      </c>
      <c r="CD13" s="223"/>
      <c r="CE13" s="223"/>
      <c r="CF13" s="223"/>
      <c r="CG13" s="223" t="str">
        <f t="shared" si="4"/>
        <v/>
      </c>
      <c r="CH13" s="223"/>
      <c r="CI13" s="223"/>
      <c r="CJ13" s="223"/>
      <c r="CK13" s="223" t="str">
        <f t="shared" si="5"/>
        <v/>
      </c>
      <c r="CL13" s="223"/>
      <c r="CM13" s="223"/>
      <c r="CN13" s="223"/>
      <c r="CO13" s="223" t="str">
        <f t="shared" si="6"/>
        <v/>
      </c>
      <c r="CP13" s="223"/>
      <c r="CQ13" s="223"/>
      <c r="CR13" s="223"/>
      <c r="CS13" s="223" t="str">
        <f t="shared" si="7"/>
        <v/>
      </c>
      <c r="CT13" s="223"/>
      <c r="CU13" s="223"/>
      <c r="CV13" s="223"/>
      <c r="CW13" s="223" t="str">
        <f t="shared" si="8"/>
        <v/>
      </c>
      <c r="CX13" s="223"/>
      <c r="CY13" s="223"/>
      <c r="CZ13" s="223"/>
      <c r="DA13" s="223" t="str">
        <f t="shared" si="9"/>
        <v/>
      </c>
      <c r="DB13" s="223"/>
      <c r="DC13" s="223"/>
      <c r="DD13" s="223"/>
      <c r="DE13" s="223" t="str">
        <f t="shared" si="10"/>
        <v/>
      </c>
      <c r="DF13" s="223"/>
      <c r="DG13" s="223"/>
      <c r="DH13" s="223"/>
      <c r="DI13" s="223" t="str">
        <f t="shared" si="11"/>
        <v/>
      </c>
      <c r="DJ13" s="223"/>
      <c r="DK13" s="223"/>
      <c r="DL13" s="223"/>
      <c r="DM13" s="223" t="str">
        <f t="shared" si="12"/>
        <v/>
      </c>
      <c r="DN13" s="223"/>
      <c r="DO13" s="223"/>
      <c r="DP13" s="223"/>
      <c r="DQ13" s="223" t="str">
        <f t="shared" si="13"/>
        <v/>
      </c>
      <c r="DR13" s="223"/>
      <c r="DS13" s="223"/>
      <c r="DT13" s="223"/>
      <c r="DU13" s="223" t="str">
        <f t="shared" si="14"/>
        <v/>
      </c>
      <c r="DV13" s="223"/>
      <c r="DW13" s="223"/>
      <c r="DX13" s="223"/>
      <c r="DY13" s="223" t="str">
        <f t="shared" si="15"/>
        <v/>
      </c>
      <c r="DZ13" s="223"/>
      <c r="EA13" s="223"/>
      <c r="EB13" s="223"/>
      <c r="EC13" s="223" t="str">
        <f t="shared" si="16"/>
        <v/>
      </c>
      <c r="ED13" s="223"/>
      <c r="EE13" s="223"/>
      <c r="EF13" s="223"/>
      <c r="EG13" s="223" t="str">
        <f t="shared" si="17"/>
        <v/>
      </c>
      <c r="EH13" s="223"/>
      <c r="EI13" s="223"/>
      <c r="EJ13" s="223"/>
      <c r="EK13" s="223" t="str">
        <f t="shared" si="18"/>
        <v/>
      </c>
      <c r="EL13" s="223"/>
      <c r="EM13" s="223"/>
      <c r="EN13" s="223"/>
      <c r="EO13" s="223" t="str">
        <f t="shared" si="19"/>
        <v/>
      </c>
      <c r="EP13" s="223"/>
      <c r="EQ13" s="223"/>
    </row>
    <row r="14" spans="1:147" s="199" customFormat="1" x14ac:dyDescent="0.25">
      <c r="A14" s="210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01" t="s">
        <v>298</v>
      </c>
      <c r="C14" s="201" t="s">
        <v>1021</v>
      </c>
      <c r="D14" s="201" t="s">
        <v>105</v>
      </c>
      <c r="E14" s="201"/>
      <c r="F14" s="203" t="s">
        <v>686</v>
      </c>
      <c r="G14" s="203" t="s">
        <v>629</v>
      </c>
      <c r="H14" s="201"/>
      <c r="I14" s="201"/>
      <c r="J14" s="203" t="s">
        <v>686</v>
      </c>
      <c r="K14" s="203" t="s">
        <v>629</v>
      </c>
      <c r="L14" s="201"/>
      <c r="M14" s="201"/>
      <c r="N14" s="203" t="s">
        <v>686</v>
      </c>
      <c r="O14" s="203" t="s">
        <v>629</v>
      </c>
      <c r="P14" s="201"/>
      <c r="Q14" s="201"/>
      <c r="R14" s="203" t="s">
        <v>686</v>
      </c>
      <c r="S14" s="203" t="s">
        <v>629</v>
      </c>
      <c r="T14" s="201"/>
      <c r="U14" s="201"/>
      <c r="V14" s="203" t="s">
        <v>686</v>
      </c>
      <c r="W14" s="203" t="s">
        <v>629</v>
      </c>
      <c r="X14" s="201"/>
      <c r="Y14" s="201"/>
      <c r="Z14" s="203" t="s">
        <v>686</v>
      </c>
      <c r="AA14" s="203" t="s">
        <v>629</v>
      </c>
      <c r="AB14" s="201"/>
      <c r="AC14" s="201"/>
      <c r="AD14" s="203" t="s">
        <v>686</v>
      </c>
      <c r="AE14" s="203" t="s">
        <v>629</v>
      </c>
      <c r="AF14" s="201"/>
      <c r="AG14" s="201"/>
      <c r="AH14" s="203" t="s">
        <v>686</v>
      </c>
      <c r="AI14" s="203" t="s">
        <v>629</v>
      </c>
      <c r="AJ14" s="201"/>
      <c r="AK14" s="201"/>
      <c r="AL14" s="203" t="s">
        <v>686</v>
      </c>
      <c r="AM14" s="203" t="s">
        <v>629</v>
      </c>
      <c r="AN14" s="201"/>
      <c r="AO14" s="201"/>
      <c r="AP14" s="203" t="s">
        <v>686</v>
      </c>
      <c r="AQ14" s="203" t="s">
        <v>629</v>
      </c>
      <c r="AR14" s="201"/>
      <c r="AS14" s="201"/>
      <c r="AT14" s="203" t="s">
        <v>686</v>
      </c>
      <c r="AU14" s="203" t="s">
        <v>629</v>
      </c>
      <c r="AV14" s="201"/>
      <c r="AW14" s="201"/>
      <c r="AX14" s="203" t="s">
        <v>686</v>
      </c>
      <c r="AY14" s="203" t="s">
        <v>629</v>
      </c>
      <c r="AZ14" s="201"/>
      <c r="BA14" s="201"/>
      <c r="BB14" s="203" t="s">
        <v>686</v>
      </c>
      <c r="BC14" s="203" t="s">
        <v>629</v>
      </c>
      <c r="BD14" s="201"/>
      <c r="BE14" s="201"/>
      <c r="BF14" s="203" t="s">
        <v>686</v>
      </c>
      <c r="BG14" s="203" t="s">
        <v>629</v>
      </c>
      <c r="BH14" s="201"/>
      <c r="BI14" s="201"/>
      <c r="BJ14" s="203" t="s">
        <v>686</v>
      </c>
      <c r="BK14" s="203" t="s">
        <v>629</v>
      </c>
      <c r="BL14" s="201"/>
      <c r="BM14" s="201"/>
      <c r="BN14" s="203" t="s">
        <v>686</v>
      </c>
      <c r="BO14" s="203" t="s">
        <v>629</v>
      </c>
      <c r="BP14" s="201"/>
      <c r="BQ14" s="201"/>
      <c r="BR14" s="203" t="s">
        <v>686</v>
      </c>
      <c r="BS14" s="203" t="s">
        <v>629</v>
      </c>
      <c r="BT14" s="201"/>
      <c r="BU14" s="201"/>
      <c r="BV14" s="203" t="s">
        <v>686</v>
      </c>
      <c r="BW14" s="203" t="s">
        <v>629</v>
      </c>
      <c r="BX14" s="201"/>
      <c r="BY14" s="223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23"/>
      <c r="CA14" s="223"/>
      <c r="CB14" s="223"/>
      <c r="CC14" s="223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23"/>
      <c r="CE14" s="223"/>
      <c r="CF14" s="223"/>
      <c r="CG14" s="223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23"/>
      <c r="CI14" s="223"/>
      <c r="CJ14" s="223"/>
      <c r="CK14" s="223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23"/>
      <c r="CM14" s="223"/>
      <c r="CN14" s="223"/>
      <c r="CO14" s="223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23"/>
      <c r="CQ14" s="223"/>
      <c r="CR14" s="223"/>
      <c r="CS14" s="223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23"/>
      <c r="CU14" s="223"/>
      <c r="CV14" s="223"/>
      <c r="CW14" s="223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23"/>
      <c r="CY14" s="223"/>
      <c r="CZ14" s="223"/>
      <c r="DA14" s="223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23"/>
      <c r="DC14" s="223"/>
      <c r="DD14" s="223"/>
      <c r="DE14" s="223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23"/>
      <c r="DG14" s="223"/>
      <c r="DH14" s="223"/>
      <c r="DI14" s="223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23"/>
      <c r="DK14" s="223"/>
      <c r="DL14" s="223"/>
      <c r="DM14" s="223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23"/>
      <c r="DO14" s="223"/>
      <c r="DP14" s="223"/>
      <c r="DQ14" s="223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23"/>
      <c r="DS14" s="223"/>
      <c r="DT14" s="223"/>
      <c r="DU14" s="223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23"/>
      <c r="DW14" s="223"/>
      <c r="DX14" s="223"/>
      <c r="DY14" s="223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23"/>
      <c r="EA14" s="223"/>
      <c r="EB14" s="223"/>
      <c r="EC14" s="223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23"/>
      <c r="EE14" s="223"/>
      <c r="EF14" s="223"/>
      <c r="EG14" s="223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23"/>
      <c r="EI14" s="223"/>
      <c r="EJ14" s="223"/>
      <c r="EK14" s="223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23"/>
      <c r="EM14" s="223"/>
      <c r="EN14" s="223"/>
      <c r="EO14" s="223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23"/>
      <c r="EQ14" s="223"/>
    </row>
    <row r="15" spans="1:147" s="199" customFormat="1" x14ac:dyDescent="0.25">
      <c r="A15" s="210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01" t="s">
        <v>298</v>
      </c>
      <c r="C15" s="201" t="s">
        <v>1022</v>
      </c>
      <c r="D15" s="201" t="s">
        <v>105</v>
      </c>
      <c r="E15" s="201"/>
      <c r="F15" s="203" t="s">
        <v>686</v>
      </c>
      <c r="G15" s="203" t="s">
        <v>629</v>
      </c>
      <c r="H15" s="201"/>
      <c r="I15" s="201"/>
      <c r="J15" s="203" t="s">
        <v>686</v>
      </c>
      <c r="K15" s="203" t="s">
        <v>629</v>
      </c>
      <c r="L15" s="201"/>
      <c r="M15" s="201"/>
      <c r="N15" s="203" t="s">
        <v>686</v>
      </c>
      <c r="O15" s="203" t="s">
        <v>629</v>
      </c>
      <c r="P15" s="201"/>
      <c r="Q15" s="201"/>
      <c r="R15" s="203" t="s">
        <v>686</v>
      </c>
      <c r="S15" s="203" t="s">
        <v>629</v>
      </c>
      <c r="T15" s="201"/>
      <c r="U15" s="201"/>
      <c r="V15" s="203" t="s">
        <v>686</v>
      </c>
      <c r="W15" s="203" t="s">
        <v>629</v>
      </c>
      <c r="X15" s="201"/>
      <c r="Y15" s="201"/>
      <c r="Z15" s="203" t="s">
        <v>686</v>
      </c>
      <c r="AA15" s="203" t="s">
        <v>629</v>
      </c>
      <c r="AB15" s="201"/>
      <c r="AC15" s="201"/>
      <c r="AD15" s="203" t="s">
        <v>686</v>
      </c>
      <c r="AE15" s="203" t="s">
        <v>629</v>
      </c>
      <c r="AF15" s="201"/>
      <c r="AG15" s="201"/>
      <c r="AH15" s="203" t="s">
        <v>686</v>
      </c>
      <c r="AI15" s="203" t="s">
        <v>629</v>
      </c>
      <c r="AJ15" s="201"/>
      <c r="AK15" s="201"/>
      <c r="AL15" s="203" t="s">
        <v>686</v>
      </c>
      <c r="AM15" s="203" t="s">
        <v>629</v>
      </c>
      <c r="AN15" s="201"/>
      <c r="AO15" s="201"/>
      <c r="AP15" s="203" t="s">
        <v>686</v>
      </c>
      <c r="AQ15" s="203" t="s">
        <v>629</v>
      </c>
      <c r="AR15" s="201"/>
      <c r="AS15" s="201"/>
      <c r="AT15" s="203" t="s">
        <v>686</v>
      </c>
      <c r="AU15" s="203" t="s">
        <v>629</v>
      </c>
      <c r="AV15" s="201"/>
      <c r="AW15" s="201"/>
      <c r="AX15" s="203" t="s">
        <v>686</v>
      </c>
      <c r="AY15" s="203" t="s">
        <v>629</v>
      </c>
      <c r="AZ15" s="201"/>
      <c r="BA15" s="201"/>
      <c r="BB15" s="203" t="s">
        <v>686</v>
      </c>
      <c r="BC15" s="203" t="s">
        <v>629</v>
      </c>
      <c r="BD15" s="201"/>
      <c r="BE15" s="201"/>
      <c r="BF15" s="203" t="s">
        <v>686</v>
      </c>
      <c r="BG15" s="203" t="s">
        <v>629</v>
      </c>
      <c r="BH15" s="201"/>
      <c r="BI15" s="201"/>
      <c r="BJ15" s="203" t="s">
        <v>686</v>
      </c>
      <c r="BK15" s="203" t="s">
        <v>629</v>
      </c>
      <c r="BL15" s="201"/>
      <c r="BM15" s="201"/>
      <c r="BN15" s="203" t="s">
        <v>686</v>
      </c>
      <c r="BO15" s="203" t="s">
        <v>629</v>
      </c>
      <c r="BP15" s="201"/>
      <c r="BQ15" s="201"/>
      <c r="BR15" s="203" t="s">
        <v>686</v>
      </c>
      <c r="BS15" s="203" t="s">
        <v>629</v>
      </c>
      <c r="BT15" s="201"/>
      <c r="BU15" s="201"/>
      <c r="BV15" s="203" t="s">
        <v>686</v>
      </c>
      <c r="BW15" s="203" t="s">
        <v>629</v>
      </c>
      <c r="BX15" s="201"/>
      <c r="BY15" s="223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23"/>
      <c r="CA15" s="223"/>
      <c r="CB15" s="223"/>
      <c r="CC15" s="223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23"/>
      <c r="CE15" s="223"/>
      <c r="CF15" s="223"/>
      <c r="CG15" s="223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23"/>
      <c r="CI15" s="223"/>
      <c r="CJ15" s="223"/>
      <c r="CK15" s="223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23"/>
      <c r="CM15" s="223"/>
      <c r="CN15" s="223"/>
      <c r="CO15" s="223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23"/>
      <c r="CQ15" s="223"/>
      <c r="CR15" s="223"/>
      <c r="CS15" s="223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23"/>
      <c r="CU15" s="223"/>
      <c r="CV15" s="223"/>
      <c r="CW15" s="223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23"/>
      <c r="CY15" s="223"/>
      <c r="CZ15" s="223"/>
      <c r="DA15" s="223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23"/>
      <c r="DC15" s="223"/>
      <c r="DD15" s="223"/>
      <c r="DE15" s="223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23"/>
      <c r="DG15" s="223"/>
      <c r="DH15" s="223"/>
      <c r="DI15" s="223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23"/>
      <c r="DK15" s="223"/>
      <c r="DL15" s="223"/>
      <c r="DM15" s="223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23"/>
      <c r="DO15" s="223"/>
      <c r="DP15" s="223"/>
      <c r="DQ15" s="223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23"/>
      <c r="DS15" s="223"/>
      <c r="DT15" s="223"/>
      <c r="DU15" s="223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23"/>
      <c r="DW15" s="223"/>
      <c r="DX15" s="223"/>
      <c r="DY15" s="223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23"/>
      <c r="EA15" s="223"/>
      <c r="EB15" s="223"/>
      <c r="EC15" s="223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23"/>
      <c r="EE15" s="223"/>
      <c r="EF15" s="223"/>
      <c r="EG15" s="223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23"/>
      <c r="EI15" s="223"/>
      <c r="EJ15" s="223"/>
      <c r="EK15" s="223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23"/>
      <c r="EM15" s="223"/>
      <c r="EN15" s="223"/>
      <c r="EO15" s="223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23"/>
      <c r="EQ15" s="223"/>
    </row>
    <row r="16" spans="1:147" s="199" customFormat="1" x14ac:dyDescent="0.25">
      <c r="A16" s="210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01"/>
      <c r="C16" s="201"/>
      <c r="D16" s="201" t="s">
        <v>285</v>
      </c>
      <c r="E16" s="201"/>
      <c r="F16" s="201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1"/>
      <c r="AA16" s="201"/>
      <c r="AB16" s="201"/>
      <c r="AC16" s="201"/>
      <c r="AD16" s="201"/>
      <c r="AE16" s="201"/>
      <c r="AF16" s="201"/>
      <c r="AG16" s="201"/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1"/>
      <c r="BN16" s="201"/>
      <c r="BO16" s="201"/>
      <c r="BP16" s="201"/>
      <c r="BQ16" s="201"/>
      <c r="BR16" s="201"/>
      <c r="BS16" s="201"/>
      <c r="BT16" s="201"/>
      <c r="BU16" s="201"/>
      <c r="BV16" s="201"/>
      <c r="BW16" s="201"/>
      <c r="BX16" s="201"/>
      <c r="BY16" s="223" t="str">
        <f t="shared" si="2"/>
        <v/>
      </c>
      <c r="BZ16" s="223"/>
      <c r="CA16" s="223"/>
      <c r="CB16" s="223"/>
      <c r="CC16" s="223" t="str">
        <f t="shared" si="3"/>
        <v/>
      </c>
      <c r="CD16" s="223"/>
      <c r="CE16" s="223"/>
      <c r="CF16" s="223"/>
      <c r="CG16" s="223" t="str">
        <f t="shared" si="4"/>
        <v/>
      </c>
      <c r="CH16" s="223"/>
      <c r="CI16" s="223"/>
      <c r="CJ16" s="223"/>
      <c r="CK16" s="223" t="str">
        <f t="shared" si="5"/>
        <v/>
      </c>
      <c r="CL16" s="223"/>
      <c r="CM16" s="223"/>
      <c r="CN16" s="223"/>
      <c r="CO16" s="223" t="str">
        <f t="shared" si="6"/>
        <v/>
      </c>
      <c r="CP16" s="223"/>
      <c r="CQ16" s="223"/>
      <c r="CR16" s="223"/>
      <c r="CS16" s="223" t="str">
        <f t="shared" si="7"/>
        <v/>
      </c>
      <c r="CT16" s="223"/>
      <c r="CU16" s="223"/>
      <c r="CV16" s="223"/>
      <c r="CW16" s="223" t="str">
        <f t="shared" si="8"/>
        <v/>
      </c>
      <c r="CX16" s="223"/>
      <c r="CY16" s="223"/>
      <c r="CZ16" s="223"/>
      <c r="DA16" s="223" t="str">
        <f t="shared" si="9"/>
        <v/>
      </c>
      <c r="DB16" s="223"/>
      <c r="DC16" s="223"/>
      <c r="DD16" s="223"/>
      <c r="DE16" s="223" t="str">
        <f t="shared" si="10"/>
        <v/>
      </c>
      <c r="DF16" s="223"/>
      <c r="DG16" s="223"/>
      <c r="DH16" s="223"/>
      <c r="DI16" s="223" t="str">
        <f t="shared" si="11"/>
        <v/>
      </c>
      <c r="DJ16" s="223"/>
      <c r="DK16" s="223"/>
      <c r="DL16" s="223"/>
      <c r="DM16" s="223" t="str">
        <f t="shared" si="12"/>
        <v/>
      </c>
      <c r="DN16" s="223"/>
      <c r="DO16" s="223"/>
      <c r="DP16" s="223"/>
      <c r="DQ16" s="223" t="str">
        <f t="shared" si="13"/>
        <v/>
      </c>
      <c r="DR16" s="223"/>
      <c r="DS16" s="223"/>
      <c r="DT16" s="223"/>
      <c r="DU16" s="223" t="str">
        <f t="shared" si="14"/>
        <v/>
      </c>
      <c r="DV16" s="223"/>
      <c r="DW16" s="223"/>
      <c r="DX16" s="223"/>
      <c r="DY16" s="223" t="str">
        <f t="shared" si="15"/>
        <v/>
      </c>
      <c r="DZ16" s="223"/>
      <c r="EA16" s="223"/>
      <c r="EB16" s="223"/>
      <c r="EC16" s="223" t="str">
        <f t="shared" si="16"/>
        <v/>
      </c>
      <c r="ED16" s="223"/>
      <c r="EE16" s="223"/>
      <c r="EF16" s="223"/>
      <c r="EG16" s="223" t="str">
        <f t="shared" si="17"/>
        <v/>
      </c>
      <c r="EH16" s="223"/>
      <c r="EI16" s="223"/>
      <c r="EJ16" s="223"/>
      <c r="EK16" s="223" t="str">
        <f t="shared" si="18"/>
        <v/>
      </c>
      <c r="EL16" s="223"/>
      <c r="EM16" s="223"/>
      <c r="EN16" s="223"/>
      <c r="EO16" s="223" t="str">
        <f t="shared" si="19"/>
        <v/>
      </c>
      <c r="EP16" s="223"/>
      <c r="EQ16" s="223"/>
    </row>
    <row r="17" spans="1:147" s="199" customFormat="1" x14ac:dyDescent="0.25">
      <c r="A17" s="210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01"/>
      <c r="C17" s="201"/>
      <c r="D17" s="201" t="s">
        <v>285</v>
      </c>
      <c r="E17" s="201"/>
      <c r="F17" s="201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201"/>
      <c r="AC17" s="201"/>
      <c r="AD17" s="201"/>
      <c r="AE17" s="201"/>
      <c r="AF17" s="201"/>
      <c r="AG17" s="201"/>
      <c r="AH17" s="201"/>
      <c r="AI17" s="201"/>
      <c r="AJ17" s="201"/>
      <c r="AK17" s="201"/>
      <c r="AL17" s="201"/>
      <c r="AM17" s="201"/>
      <c r="AN17" s="201"/>
      <c r="AO17" s="201"/>
      <c r="AP17" s="201"/>
      <c r="AQ17" s="201"/>
      <c r="AR17" s="201"/>
      <c r="AS17" s="201"/>
      <c r="AT17" s="201"/>
      <c r="AU17" s="201"/>
      <c r="AV17" s="201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H17" s="201"/>
      <c r="BI17" s="201"/>
      <c r="BJ17" s="201"/>
      <c r="BK17" s="201"/>
      <c r="BL17" s="201"/>
      <c r="BM17" s="201"/>
      <c r="BN17" s="201"/>
      <c r="BO17" s="201"/>
      <c r="BP17" s="201"/>
      <c r="BQ17" s="201"/>
      <c r="BR17" s="201"/>
      <c r="BS17" s="201"/>
      <c r="BT17" s="201"/>
      <c r="BU17" s="201"/>
      <c r="BV17" s="201"/>
      <c r="BW17" s="201"/>
      <c r="BX17" s="201"/>
      <c r="BY17" s="223" t="str">
        <f t="shared" si="2"/>
        <v/>
      </c>
      <c r="BZ17" s="223"/>
      <c r="CA17" s="223"/>
      <c r="CB17" s="223"/>
      <c r="CC17" s="223" t="str">
        <f t="shared" si="3"/>
        <v/>
      </c>
      <c r="CD17" s="223"/>
      <c r="CE17" s="223"/>
      <c r="CF17" s="223"/>
      <c r="CG17" s="223" t="str">
        <f t="shared" si="4"/>
        <v/>
      </c>
      <c r="CH17" s="223"/>
      <c r="CI17" s="223"/>
      <c r="CJ17" s="223"/>
      <c r="CK17" s="223" t="str">
        <f t="shared" si="5"/>
        <v/>
      </c>
      <c r="CL17" s="223"/>
      <c r="CM17" s="223"/>
      <c r="CN17" s="223"/>
      <c r="CO17" s="223" t="str">
        <f t="shared" si="6"/>
        <v/>
      </c>
      <c r="CP17" s="223"/>
      <c r="CQ17" s="223"/>
      <c r="CR17" s="223"/>
      <c r="CS17" s="223" t="str">
        <f t="shared" si="7"/>
        <v/>
      </c>
      <c r="CT17" s="223"/>
      <c r="CU17" s="223"/>
      <c r="CV17" s="223"/>
      <c r="CW17" s="223" t="str">
        <f t="shared" si="8"/>
        <v/>
      </c>
      <c r="CX17" s="223"/>
      <c r="CY17" s="223"/>
      <c r="CZ17" s="223"/>
      <c r="DA17" s="223" t="str">
        <f t="shared" si="9"/>
        <v/>
      </c>
      <c r="DB17" s="223"/>
      <c r="DC17" s="223"/>
      <c r="DD17" s="223"/>
      <c r="DE17" s="223" t="str">
        <f t="shared" si="10"/>
        <v/>
      </c>
      <c r="DF17" s="223"/>
      <c r="DG17" s="223"/>
      <c r="DH17" s="223"/>
      <c r="DI17" s="223" t="str">
        <f t="shared" si="11"/>
        <v/>
      </c>
      <c r="DJ17" s="223"/>
      <c r="DK17" s="223"/>
      <c r="DL17" s="223"/>
      <c r="DM17" s="223" t="str">
        <f t="shared" si="12"/>
        <v/>
      </c>
      <c r="DN17" s="223"/>
      <c r="DO17" s="223"/>
      <c r="DP17" s="223"/>
      <c r="DQ17" s="223" t="str">
        <f t="shared" si="13"/>
        <v/>
      </c>
      <c r="DR17" s="223"/>
      <c r="DS17" s="223"/>
      <c r="DT17" s="223"/>
      <c r="DU17" s="223" t="str">
        <f t="shared" si="14"/>
        <v/>
      </c>
      <c r="DV17" s="223"/>
      <c r="DW17" s="223"/>
      <c r="DX17" s="223"/>
      <c r="DY17" s="223" t="str">
        <f t="shared" si="15"/>
        <v/>
      </c>
      <c r="DZ17" s="223"/>
      <c r="EA17" s="223"/>
      <c r="EB17" s="223"/>
      <c r="EC17" s="223" t="str">
        <f t="shared" si="16"/>
        <v/>
      </c>
      <c r="ED17" s="223"/>
      <c r="EE17" s="223"/>
      <c r="EF17" s="223"/>
      <c r="EG17" s="223" t="str">
        <f t="shared" si="17"/>
        <v/>
      </c>
      <c r="EH17" s="223"/>
      <c r="EI17" s="223"/>
      <c r="EJ17" s="223"/>
      <c r="EK17" s="223" t="str">
        <f t="shared" si="18"/>
        <v/>
      </c>
      <c r="EL17" s="223"/>
      <c r="EM17" s="223"/>
      <c r="EN17" s="223"/>
      <c r="EO17" s="223" t="str">
        <f t="shared" si="19"/>
        <v/>
      </c>
      <c r="EP17" s="223"/>
      <c r="EQ17" s="223"/>
    </row>
    <row r="18" spans="1:147" s="199" customFormat="1" x14ac:dyDescent="0.25">
      <c r="A18" s="210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01" t="s">
        <v>299</v>
      </c>
      <c r="C18" s="201" t="s">
        <v>159</v>
      </c>
      <c r="D18" s="201" t="s">
        <v>160</v>
      </c>
      <c r="E18" s="201"/>
      <c r="F18" s="203" t="s">
        <v>1949</v>
      </c>
      <c r="G18" s="203" t="s">
        <v>629</v>
      </c>
      <c r="H18" s="203" t="s">
        <v>712</v>
      </c>
      <c r="I18" s="201">
        <v>1.2299999999999998</v>
      </c>
      <c r="J18" s="203" t="s">
        <v>1949</v>
      </c>
      <c r="K18" s="203" t="s">
        <v>629</v>
      </c>
      <c r="L18" s="203" t="s">
        <v>712</v>
      </c>
      <c r="M18" s="201">
        <v>1.2299999999999998</v>
      </c>
      <c r="N18" s="203" t="s">
        <v>1949</v>
      </c>
      <c r="O18" s="203" t="s">
        <v>629</v>
      </c>
      <c r="P18" s="203" t="s">
        <v>712</v>
      </c>
      <c r="Q18" s="201">
        <v>1.2299999999999998</v>
      </c>
      <c r="R18" s="203" t="s">
        <v>1949</v>
      </c>
      <c r="S18" s="203" t="s">
        <v>629</v>
      </c>
      <c r="T18" s="203" t="s">
        <v>712</v>
      </c>
      <c r="U18" s="201">
        <v>1.2299999999999998</v>
      </c>
      <c r="V18" s="203" t="s">
        <v>1949</v>
      </c>
      <c r="W18" s="203" t="s">
        <v>629</v>
      </c>
      <c r="X18" s="203" t="s">
        <v>712</v>
      </c>
      <c r="Y18" s="201">
        <v>1.2299999999999998</v>
      </c>
      <c r="Z18" s="203" t="s">
        <v>1949</v>
      </c>
      <c r="AA18" s="203" t="s">
        <v>629</v>
      </c>
      <c r="AB18" s="203" t="s">
        <v>712</v>
      </c>
      <c r="AC18" s="201">
        <v>1.2299999999999998</v>
      </c>
      <c r="AD18" s="203" t="s">
        <v>1949</v>
      </c>
      <c r="AE18" s="203" t="s">
        <v>629</v>
      </c>
      <c r="AF18" s="203" t="s">
        <v>712</v>
      </c>
      <c r="AG18" s="201">
        <v>1.2299999999999998</v>
      </c>
      <c r="AH18" s="203" t="s">
        <v>1949</v>
      </c>
      <c r="AI18" s="203" t="s">
        <v>629</v>
      </c>
      <c r="AJ18" s="203" t="s">
        <v>712</v>
      </c>
      <c r="AK18" s="201">
        <v>1.2299999999999998</v>
      </c>
      <c r="AL18" s="203" t="s">
        <v>1949</v>
      </c>
      <c r="AM18" s="203" t="s">
        <v>629</v>
      </c>
      <c r="AN18" s="203" t="s">
        <v>712</v>
      </c>
      <c r="AO18" s="201">
        <v>1.2299999999999998</v>
      </c>
      <c r="AP18" s="203" t="s">
        <v>1949</v>
      </c>
      <c r="AQ18" s="203" t="s">
        <v>629</v>
      </c>
      <c r="AR18" s="203" t="s">
        <v>712</v>
      </c>
      <c r="AS18" s="201">
        <v>1.2299999999999998</v>
      </c>
      <c r="AT18" s="203" t="s">
        <v>1949</v>
      </c>
      <c r="AU18" s="203" t="s">
        <v>629</v>
      </c>
      <c r="AV18" s="203" t="s">
        <v>712</v>
      </c>
      <c r="AW18" s="201">
        <v>1.2299999999999998</v>
      </c>
      <c r="AX18" s="203" t="s">
        <v>1949</v>
      </c>
      <c r="AY18" s="203" t="s">
        <v>629</v>
      </c>
      <c r="AZ18" s="203" t="s">
        <v>712</v>
      </c>
      <c r="BA18" s="201">
        <v>1.2299999999999998</v>
      </c>
      <c r="BB18" s="203" t="s">
        <v>1949</v>
      </c>
      <c r="BC18" s="203" t="s">
        <v>629</v>
      </c>
      <c r="BD18" s="203" t="s">
        <v>712</v>
      </c>
      <c r="BE18" s="201">
        <v>1.2299999999999998</v>
      </c>
      <c r="BF18" s="203" t="s">
        <v>1949</v>
      </c>
      <c r="BG18" s="203" t="s">
        <v>629</v>
      </c>
      <c r="BH18" s="203" t="s">
        <v>712</v>
      </c>
      <c r="BI18" s="201">
        <v>1.2299999999999998</v>
      </c>
      <c r="BJ18" s="203" t="s">
        <v>1949</v>
      </c>
      <c r="BK18" s="203" t="s">
        <v>629</v>
      </c>
      <c r="BL18" s="203" t="s">
        <v>712</v>
      </c>
      <c r="BM18" s="201">
        <v>1.2299999999999998</v>
      </c>
      <c r="BN18" s="203" t="s">
        <v>1949</v>
      </c>
      <c r="BO18" s="203" t="s">
        <v>629</v>
      </c>
      <c r="BP18" s="203" t="s">
        <v>712</v>
      </c>
      <c r="BQ18" s="201">
        <v>1.2299999999999998</v>
      </c>
      <c r="BR18" s="203" t="s">
        <v>1949</v>
      </c>
      <c r="BS18" s="203" t="s">
        <v>629</v>
      </c>
      <c r="BT18" s="203" t="s">
        <v>712</v>
      </c>
      <c r="BU18" s="201">
        <v>1.2299999999999998</v>
      </c>
      <c r="BV18" s="203" t="s">
        <v>1949</v>
      </c>
      <c r="BW18" s="203" t="s">
        <v>629</v>
      </c>
      <c r="BX18" s="203" t="s">
        <v>712</v>
      </c>
      <c r="BY18" s="223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23"/>
      <c r="CA18" s="223"/>
      <c r="CB18" s="223"/>
      <c r="CC18" s="223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23"/>
      <c r="CE18" s="223"/>
      <c r="CF18" s="223"/>
      <c r="CG18" s="223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23"/>
      <c r="CI18" s="223"/>
      <c r="CJ18" s="223"/>
      <c r="CK18" s="223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23"/>
      <c r="CM18" s="223"/>
      <c r="CN18" s="223"/>
      <c r="CO18" s="223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23"/>
      <c r="CQ18" s="223"/>
      <c r="CR18" s="223"/>
      <c r="CS18" s="223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23"/>
      <c r="CU18" s="223"/>
      <c r="CV18" s="223"/>
      <c r="CW18" s="223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23"/>
      <c r="CY18" s="223"/>
      <c r="CZ18" s="223"/>
      <c r="DA18" s="223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23"/>
      <c r="DC18" s="223"/>
      <c r="DD18" s="223"/>
      <c r="DE18" s="223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23"/>
      <c r="DG18" s="223"/>
      <c r="DH18" s="223"/>
      <c r="DI18" s="223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23"/>
      <c r="DK18" s="223"/>
      <c r="DL18" s="223"/>
      <c r="DM18" s="223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23"/>
      <c r="DO18" s="223"/>
      <c r="DP18" s="223"/>
      <c r="DQ18" s="223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23"/>
      <c r="DS18" s="223"/>
      <c r="DT18" s="223"/>
      <c r="DU18" s="223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23"/>
      <c r="DW18" s="223"/>
      <c r="DX18" s="223"/>
      <c r="DY18" s="223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23"/>
      <c r="EA18" s="223"/>
      <c r="EB18" s="223"/>
      <c r="EC18" s="223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23"/>
      <c r="EE18" s="223"/>
      <c r="EF18" s="223"/>
      <c r="EG18" s="223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23"/>
      <c r="EI18" s="223"/>
      <c r="EJ18" s="223"/>
      <c r="EK18" s="223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23"/>
      <c r="EM18" s="223"/>
      <c r="EN18" s="223"/>
      <c r="EO18" s="223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23"/>
      <c r="EQ18" s="223"/>
    </row>
    <row r="19" spans="1:147" s="200" customFormat="1" x14ac:dyDescent="0.25">
      <c r="A19" s="21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01"/>
      <c r="C19" s="201"/>
      <c r="D19" s="201" t="s">
        <v>285</v>
      </c>
      <c r="E19" s="201"/>
      <c r="F19" s="20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1"/>
      <c r="AI19" s="201"/>
      <c r="AJ19" s="201"/>
      <c r="AK19" s="201"/>
      <c r="AL19" s="201"/>
      <c r="AM19" s="201"/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BM19" s="201"/>
      <c r="BN19" s="201"/>
      <c r="BO19" s="201"/>
      <c r="BP19" s="201"/>
      <c r="BQ19" s="201"/>
      <c r="BR19" s="201"/>
      <c r="BS19" s="201"/>
      <c r="BT19" s="201"/>
      <c r="BU19" s="201"/>
      <c r="BV19" s="201"/>
      <c r="BW19" s="201"/>
      <c r="BX19" s="201"/>
      <c r="BY19" s="223" t="str">
        <f t="shared" si="2"/>
        <v/>
      </c>
      <c r="BZ19" s="223"/>
      <c r="CA19" s="223"/>
      <c r="CB19" s="223"/>
      <c r="CC19" s="223" t="str">
        <f t="shared" si="3"/>
        <v/>
      </c>
      <c r="CD19" s="223"/>
      <c r="CE19" s="223"/>
      <c r="CF19" s="223"/>
      <c r="CG19" s="223" t="str">
        <f t="shared" si="4"/>
        <v/>
      </c>
      <c r="CH19" s="223"/>
      <c r="CI19" s="223"/>
      <c r="CJ19" s="223"/>
      <c r="CK19" s="223" t="str">
        <f t="shared" si="5"/>
        <v/>
      </c>
      <c r="CL19" s="223"/>
      <c r="CM19" s="223"/>
      <c r="CN19" s="223"/>
      <c r="CO19" s="223" t="str">
        <f t="shared" si="6"/>
        <v/>
      </c>
      <c r="CP19" s="223"/>
      <c r="CQ19" s="223"/>
      <c r="CR19" s="223"/>
      <c r="CS19" s="223" t="str">
        <f t="shared" si="7"/>
        <v/>
      </c>
      <c r="CT19" s="223"/>
      <c r="CU19" s="223"/>
      <c r="CV19" s="223"/>
      <c r="CW19" s="223" t="str">
        <f t="shared" si="8"/>
        <v/>
      </c>
      <c r="CX19" s="223"/>
      <c r="CY19" s="223"/>
      <c r="CZ19" s="223"/>
      <c r="DA19" s="223" t="str">
        <f t="shared" si="9"/>
        <v/>
      </c>
      <c r="DB19" s="223"/>
      <c r="DC19" s="223"/>
      <c r="DD19" s="223"/>
      <c r="DE19" s="223" t="str">
        <f t="shared" si="10"/>
        <v/>
      </c>
      <c r="DF19" s="223"/>
      <c r="DG19" s="223"/>
      <c r="DH19" s="223"/>
      <c r="DI19" s="223" t="str">
        <f t="shared" si="11"/>
        <v/>
      </c>
      <c r="DJ19" s="223"/>
      <c r="DK19" s="223"/>
      <c r="DL19" s="223"/>
      <c r="DM19" s="223" t="str">
        <f t="shared" si="12"/>
        <v/>
      </c>
      <c r="DN19" s="223"/>
      <c r="DO19" s="223"/>
      <c r="DP19" s="223"/>
      <c r="DQ19" s="223" t="str">
        <f t="shared" si="13"/>
        <v/>
      </c>
      <c r="DR19" s="223"/>
      <c r="DS19" s="223"/>
      <c r="DT19" s="223"/>
      <c r="DU19" s="223" t="str">
        <f t="shared" si="14"/>
        <v/>
      </c>
      <c r="DV19" s="223"/>
      <c r="DW19" s="223"/>
      <c r="DX19" s="223"/>
      <c r="DY19" s="223" t="str">
        <f t="shared" si="15"/>
        <v/>
      </c>
      <c r="DZ19" s="223"/>
      <c r="EA19" s="223"/>
      <c r="EB19" s="223"/>
      <c r="EC19" s="223" t="str">
        <f t="shared" si="16"/>
        <v/>
      </c>
      <c r="ED19" s="223"/>
      <c r="EE19" s="223"/>
      <c r="EF19" s="223"/>
      <c r="EG19" s="223" t="str">
        <f t="shared" si="17"/>
        <v/>
      </c>
      <c r="EH19" s="223"/>
      <c r="EI19" s="223"/>
      <c r="EJ19" s="223"/>
      <c r="EK19" s="223" t="str">
        <f t="shared" si="18"/>
        <v/>
      </c>
      <c r="EL19" s="223"/>
      <c r="EM19" s="223"/>
      <c r="EN19" s="223"/>
      <c r="EO19" s="223" t="str">
        <f t="shared" si="19"/>
        <v/>
      </c>
      <c r="EP19" s="223"/>
      <c r="EQ19" s="223"/>
    </row>
    <row r="20" spans="1:147" s="200" customFormat="1" x14ac:dyDescent="0.25">
      <c r="A20" s="210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01"/>
      <c r="C20" s="201"/>
      <c r="D20" s="201" t="s">
        <v>285</v>
      </c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201"/>
      <c r="AB20" s="201"/>
      <c r="AC20" s="201"/>
      <c r="AD20" s="201"/>
      <c r="AE20" s="201"/>
      <c r="AF20" s="201"/>
      <c r="AG20" s="201"/>
      <c r="AH20" s="201"/>
      <c r="AI20" s="201"/>
      <c r="AJ20" s="201"/>
      <c r="AK20" s="201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H20" s="201"/>
      <c r="BI20" s="201"/>
      <c r="BJ20" s="201"/>
      <c r="BK20" s="201"/>
      <c r="BL20" s="201"/>
      <c r="BM20" s="201"/>
      <c r="BN20" s="201"/>
      <c r="BO20" s="201"/>
      <c r="BP20" s="201"/>
      <c r="BQ20" s="201"/>
      <c r="BR20" s="201"/>
      <c r="BS20" s="201"/>
      <c r="BT20" s="201"/>
      <c r="BU20" s="201"/>
      <c r="BV20" s="201"/>
      <c r="BW20" s="201"/>
      <c r="BX20" s="201"/>
      <c r="BY20" s="223" t="str">
        <f t="shared" si="2"/>
        <v/>
      </c>
      <c r="BZ20" s="223"/>
      <c r="CA20" s="223"/>
      <c r="CB20" s="223"/>
      <c r="CC20" s="223" t="str">
        <f t="shared" si="3"/>
        <v/>
      </c>
      <c r="CD20" s="223"/>
      <c r="CE20" s="223"/>
      <c r="CF20" s="223"/>
      <c r="CG20" s="223" t="str">
        <f t="shared" si="4"/>
        <v/>
      </c>
      <c r="CH20" s="223"/>
      <c r="CI20" s="223"/>
      <c r="CJ20" s="223"/>
      <c r="CK20" s="223" t="str">
        <f t="shared" si="5"/>
        <v/>
      </c>
      <c r="CL20" s="223"/>
      <c r="CM20" s="223"/>
      <c r="CN20" s="223"/>
      <c r="CO20" s="223" t="str">
        <f t="shared" si="6"/>
        <v/>
      </c>
      <c r="CP20" s="223"/>
      <c r="CQ20" s="223"/>
      <c r="CR20" s="223"/>
      <c r="CS20" s="223" t="str">
        <f t="shared" si="7"/>
        <v/>
      </c>
      <c r="CT20" s="223"/>
      <c r="CU20" s="223"/>
      <c r="CV20" s="223"/>
      <c r="CW20" s="223" t="str">
        <f t="shared" si="8"/>
        <v/>
      </c>
      <c r="CX20" s="223"/>
      <c r="CY20" s="223"/>
      <c r="CZ20" s="223"/>
      <c r="DA20" s="223" t="str">
        <f t="shared" si="9"/>
        <v/>
      </c>
      <c r="DB20" s="223"/>
      <c r="DC20" s="223"/>
      <c r="DD20" s="223"/>
      <c r="DE20" s="223" t="str">
        <f t="shared" si="10"/>
        <v/>
      </c>
      <c r="DF20" s="223"/>
      <c r="DG20" s="223"/>
      <c r="DH20" s="223"/>
      <c r="DI20" s="223" t="str">
        <f t="shared" si="11"/>
        <v/>
      </c>
      <c r="DJ20" s="223"/>
      <c r="DK20" s="223"/>
      <c r="DL20" s="223"/>
      <c r="DM20" s="223" t="str">
        <f t="shared" si="12"/>
        <v/>
      </c>
      <c r="DN20" s="223"/>
      <c r="DO20" s="223"/>
      <c r="DP20" s="223"/>
      <c r="DQ20" s="223" t="str">
        <f t="shared" si="13"/>
        <v/>
      </c>
      <c r="DR20" s="223"/>
      <c r="DS20" s="223"/>
      <c r="DT20" s="223"/>
      <c r="DU20" s="223" t="str">
        <f t="shared" si="14"/>
        <v/>
      </c>
      <c r="DV20" s="223"/>
      <c r="DW20" s="223"/>
      <c r="DX20" s="223"/>
      <c r="DY20" s="223" t="str">
        <f t="shared" si="15"/>
        <v/>
      </c>
      <c r="DZ20" s="223"/>
      <c r="EA20" s="223"/>
      <c r="EB20" s="223"/>
      <c r="EC20" s="223" t="str">
        <f t="shared" si="16"/>
        <v/>
      </c>
      <c r="ED20" s="223"/>
      <c r="EE20" s="223"/>
      <c r="EF20" s="223"/>
      <c r="EG20" s="223" t="str">
        <f t="shared" si="17"/>
        <v/>
      </c>
      <c r="EH20" s="223"/>
      <c r="EI20" s="223"/>
      <c r="EJ20" s="223"/>
      <c r="EK20" s="223" t="str">
        <f t="shared" si="18"/>
        <v/>
      </c>
      <c r="EL20" s="223"/>
      <c r="EM20" s="223"/>
      <c r="EN20" s="223"/>
      <c r="EO20" s="223" t="str">
        <f t="shared" si="19"/>
        <v/>
      </c>
      <c r="EP20" s="223"/>
      <c r="EQ20" s="223"/>
    </row>
    <row r="21" spans="1:147" s="200" customFormat="1" ht="15.75" customHeight="1" x14ac:dyDescent="0.25">
      <c r="A21" s="210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01" t="s">
        <v>298</v>
      </c>
      <c r="C21" s="205" t="s">
        <v>1880</v>
      </c>
      <c r="D21" s="201" t="s">
        <v>42</v>
      </c>
      <c r="E21" s="201"/>
      <c r="F21" s="204" t="s">
        <v>686</v>
      </c>
      <c r="G21" s="204" t="s">
        <v>665</v>
      </c>
      <c r="H21" s="204"/>
      <c r="I21" s="201"/>
      <c r="J21" s="204" t="s">
        <v>686</v>
      </c>
      <c r="K21" s="204" t="s">
        <v>665</v>
      </c>
      <c r="L21" s="204"/>
      <c r="M21" s="201"/>
      <c r="N21" s="204" t="s">
        <v>686</v>
      </c>
      <c r="O21" s="204" t="s">
        <v>665</v>
      </c>
      <c r="P21" s="204"/>
      <c r="Q21" s="201"/>
      <c r="R21" s="204" t="s">
        <v>686</v>
      </c>
      <c r="S21" s="204" t="s">
        <v>665</v>
      </c>
      <c r="T21" s="204"/>
      <c r="U21" s="201"/>
      <c r="V21" s="204" t="s">
        <v>686</v>
      </c>
      <c r="W21" s="204" t="s">
        <v>665</v>
      </c>
      <c r="X21" s="204"/>
      <c r="Y21" s="201"/>
      <c r="Z21" s="204" t="s">
        <v>686</v>
      </c>
      <c r="AA21" s="204" t="s">
        <v>665</v>
      </c>
      <c r="AB21" s="204"/>
      <c r="AC21" s="201"/>
      <c r="AD21" s="204" t="s">
        <v>686</v>
      </c>
      <c r="AE21" s="204" t="s">
        <v>665</v>
      </c>
      <c r="AF21" s="204"/>
      <c r="AG21" s="201"/>
      <c r="AH21" s="204" t="s">
        <v>686</v>
      </c>
      <c r="AI21" s="204" t="s">
        <v>665</v>
      </c>
      <c r="AJ21" s="204"/>
      <c r="AK21" s="201"/>
      <c r="AL21" s="204" t="s">
        <v>686</v>
      </c>
      <c r="AM21" s="204" t="s">
        <v>665</v>
      </c>
      <c r="AN21" s="204"/>
      <c r="AO21" s="201"/>
      <c r="AP21" s="204" t="s">
        <v>686</v>
      </c>
      <c r="AQ21" s="204" t="s">
        <v>665</v>
      </c>
      <c r="AR21" s="204"/>
      <c r="AS21" s="201"/>
      <c r="AT21" s="204" t="s">
        <v>686</v>
      </c>
      <c r="AU21" s="204" t="s">
        <v>665</v>
      </c>
      <c r="AV21" s="204"/>
      <c r="AW21" s="201"/>
      <c r="AX21" s="204" t="s">
        <v>686</v>
      </c>
      <c r="AY21" s="204" t="s">
        <v>665</v>
      </c>
      <c r="AZ21" s="204"/>
      <c r="BA21" s="201"/>
      <c r="BB21" s="204" t="s">
        <v>686</v>
      </c>
      <c r="BC21" s="204" t="s">
        <v>665</v>
      </c>
      <c r="BD21" s="204"/>
      <c r="BE21" s="201"/>
      <c r="BF21" s="204" t="s">
        <v>686</v>
      </c>
      <c r="BG21" s="204" t="s">
        <v>665</v>
      </c>
      <c r="BH21" s="204"/>
      <c r="BI21" s="201"/>
      <c r="BJ21" s="204" t="s">
        <v>686</v>
      </c>
      <c r="BK21" s="204" t="s">
        <v>665</v>
      </c>
      <c r="BL21" s="204"/>
      <c r="BM21" s="201"/>
      <c r="BN21" s="204" t="s">
        <v>686</v>
      </c>
      <c r="BO21" s="204" t="s">
        <v>665</v>
      </c>
      <c r="BP21" s="204"/>
      <c r="BQ21" s="201"/>
      <c r="BR21" s="204" t="s">
        <v>686</v>
      </c>
      <c r="BS21" s="204" t="s">
        <v>665</v>
      </c>
      <c r="BT21" s="204"/>
      <c r="BU21" s="201"/>
      <c r="BV21" s="204" t="s">
        <v>686</v>
      </c>
      <c r="BW21" s="204" t="s">
        <v>665</v>
      </c>
      <c r="BX21" s="204"/>
      <c r="BY21" s="223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23"/>
      <c r="CA21" s="223"/>
      <c r="CB21" s="223"/>
      <c r="CC21" s="223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23"/>
      <c r="CE21" s="223"/>
      <c r="CF21" s="223"/>
      <c r="CG21" s="223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23"/>
      <c r="CI21" s="223"/>
      <c r="CJ21" s="223"/>
      <c r="CK21" s="223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23"/>
      <c r="CM21" s="223"/>
      <c r="CN21" s="223"/>
      <c r="CO21" s="223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23"/>
      <c r="CQ21" s="223"/>
      <c r="CR21" s="223"/>
      <c r="CS21" s="223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23"/>
      <c r="CU21" s="223"/>
      <c r="CV21" s="223"/>
      <c r="CW21" s="223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23"/>
      <c r="CY21" s="223"/>
      <c r="CZ21" s="223"/>
      <c r="DA21" s="223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23"/>
      <c r="DC21" s="223"/>
      <c r="DD21" s="223"/>
      <c r="DE21" s="223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23"/>
      <c r="DG21" s="223"/>
      <c r="DH21" s="223"/>
      <c r="DI21" s="223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23"/>
      <c r="DK21" s="223"/>
      <c r="DL21" s="223"/>
      <c r="DM21" s="223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23"/>
      <c r="DO21" s="223"/>
      <c r="DP21" s="223"/>
      <c r="DQ21" s="223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23"/>
      <c r="DS21" s="223"/>
      <c r="DT21" s="223"/>
      <c r="DU21" s="223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23"/>
      <c r="DW21" s="223"/>
      <c r="DX21" s="223"/>
      <c r="DY21" s="223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23"/>
      <c r="EA21" s="223"/>
      <c r="EB21" s="223"/>
      <c r="EC21" s="223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23"/>
      <c r="EE21" s="223"/>
      <c r="EF21" s="223"/>
      <c r="EG21" s="223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23"/>
      <c r="EI21" s="223"/>
      <c r="EJ21" s="223"/>
      <c r="EK21" s="223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23"/>
      <c r="EM21" s="223"/>
      <c r="EN21" s="223"/>
      <c r="EO21" s="223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23"/>
      <c r="EQ21" s="223"/>
    </row>
    <row r="22" spans="1:147" s="200" customFormat="1" x14ac:dyDescent="0.25">
      <c r="A22" s="210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01"/>
      <c r="C22" s="201"/>
      <c r="D22" s="201" t="s">
        <v>285</v>
      </c>
      <c r="E22" s="201"/>
      <c r="F22" s="201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201"/>
      <c r="AC22" s="201"/>
      <c r="AD22" s="201"/>
      <c r="AE22" s="201"/>
      <c r="AF22" s="201"/>
      <c r="AG22" s="201"/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BM22" s="201"/>
      <c r="BN22" s="201"/>
      <c r="BO22" s="201"/>
      <c r="BP22" s="201"/>
      <c r="BQ22" s="201"/>
      <c r="BR22" s="201"/>
      <c r="BS22" s="201"/>
      <c r="BT22" s="201"/>
      <c r="BU22" s="201"/>
      <c r="BV22" s="201"/>
      <c r="BW22" s="201"/>
      <c r="BX22" s="201"/>
      <c r="BY22" s="223" t="str">
        <f t="shared" si="2"/>
        <v/>
      </c>
      <c r="BZ22" s="223"/>
      <c r="CA22" s="223"/>
      <c r="CB22" s="223"/>
      <c r="CC22" s="223" t="str">
        <f t="shared" si="3"/>
        <v/>
      </c>
      <c r="CD22" s="223"/>
      <c r="CE22" s="223"/>
      <c r="CF22" s="223"/>
      <c r="CG22" s="223" t="str">
        <f t="shared" si="4"/>
        <v/>
      </c>
      <c r="CH22" s="223"/>
      <c r="CI22" s="223"/>
      <c r="CJ22" s="223"/>
      <c r="CK22" s="223" t="str">
        <f t="shared" si="5"/>
        <v/>
      </c>
      <c r="CL22" s="223"/>
      <c r="CM22" s="223"/>
      <c r="CN22" s="223"/>
      <c r="CO22" s="223" t="str">
        <f t="shared" si="6"/>
        <v/>
      </c>
      <c r="CP22" s="223"/>
      <c r="CQ22" s="223"/>
      <c r="CR22" s="223"/>
      <c r="CS22" s="223" t="str">
        <f t="shared" si="7"/>
        <v/>
      </c>
      <c r="CT22" s="223"/>
      <c r="CU22" s="223"/>
      <c r="CV22" s="223"/>
      <c r="CW22" s="223" t="str">
        <f t="shared" si="8"/>
        <v/>
      </c>
      <c r="CX22" s="223"/>
      <c r="CY22" s="223"/>
      <c r="CZ22" s="223"/>
      <c r="DA22" s="223" t="str">
        <f t="shared" si="9"/>
        <v/>
      </c>
      <c r="DB22" s="223"/>
      <c r="DC22" s="223"/>
      <c r="DD22" s="223"/>
      <c r="DE22" s="223" t="str">
        <f t="shared" si="10"/>
        <v/>
      </c>
      <c r="DF22" s="223"/>
      <c r="DG22" s="223"/>
      <c r="DH22" s="223"/>
      <c r="DI22" s="223" t="str">
        <f t="shared" si="11"/>
        <v/>
      </c>
      <c r="DJ22" s="223"/>
      <c r="DK22" s="223"/>
      <c r="DL22" s="223"/>
      <c r="DM22" s="223" t="str">
        <f t="shared" si="12"/>
        <v/>
      </c>
      <c r="DN22" s="223"/>
      <c r="DO22" s="223"/>
      <c r="DP22" s="223"/>
      <c r="DQ22" s="223" t="str">
        <f t="shared" si="13"/>
        <v/>
      </c>
      <c r="DR22" s="223"/>
      <c r="DS22" s="223"/>
      <c r="DT22" s="223"/>
      <c r="DU22" s="223" t="str">
        <f t="shared" si="14"/>
        <v/>
      </c>
      <c r="DV22" s="223"/>
      <c r="DW22" s="223"/>
      <c r="DX22" s="223"/>
      <c r="DY22" s="223" t="str">
        <f t="shared" si="15"/>
        <v/>
      </c>
      <c r="DZ22" s="223"/>
      <c r="EA22" s="223"/>
      <c r="EB22" s="223"/>
      <c r="EC22" s="223" t="str">
        <f t="shared" si="16"/>
        <v/>
      </c>
      <c r="ED22" s="223"/>
      <c r="EE22" s="223"/>
      <c r="EF22" s="223"/>
      <c r="EG22" s="223" t="str">
        <f t="shared" si="17"/>
        <v/>
      </c>
      <c r="EH22" s="223"/>
      <c r="EI22" s="223"/>
      <c r="EJ22" s="223"/>
      <c r="EK22" s="223" t="str">
        <f t="shared" si="18"/>
        <v/>
      </c>
      <c r="EL22" s="223"/>
      <c r="EM22" s="223"/>
      <c r="EN22" s="223"/>
      <c r="EO22" s="223" t="str">
        <f t="shared" si="19"/>
        <v/>
      </c>
      <c r="EP22" s="223"/>
      <c r="EQ22" s="223"/>
    </row>
    <row r="23" spans="1:147" s="200" customFormat="1" x14ac:dyDescent="0.25">
      <c r="A23" s="210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01"/>
      <c r="C23" s="201"/>
      <c r="D23" s="201" t="s">
        <v>285</v>
      </c>
      <c r="E23" s="201"/>
      <c r="F23" s="201"/>
      <c r="G23" s="201"/>
      <c r="H23" s="201"/>
      <c r="I23" s="201"/>
      <c r="J23" s="201"/>
      <c r="K23" s="201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BM23" s="201"/>
      <c r="BN23" s="201"/>
      <c r="BO23" s="201"/>
      <c r="BP23" s="201"/>
      <c r="BQ23" s="201"/>
      <c r="BR23" s="201"/>
      <c r="BS23" s="201"/>
      <c r="BT23" s="201"/>
      <c r="BU23" s="201"/>
      <c r="BV23" s="201"/>
      <c r="BW23" s="201"/>
      <c r="BX23" s="201"/>
      <c r="BY23" s="223" t="str">
        <f t="shared" si="2"/>
        <v/>
      </c>
      <c r="BZ23" s="223"/>
      <c r="CA23" s="223"/>
      <c r="CB23" s="223"/>
      <c r="CC23" s="223" t="str">
        <f t="shared" si="3"/>
        <v/>
      </c>
      <c r="CD23" s="223"/>
      <c r="CE23" s="223"/>
      <c r="CF23" s="223"/>
      <c r="CG23" s="223" t="str">
        <f t="shared" si="4"/>
        <v/>
      </c>
      <c r="CH23" s="223"/>
      <c r="CI23" s="223"/>
      <c r="CJ23" s="223"/>
      <c r="CK23" s="223" t="str">
        <f t="shared" si="5"/>
        <v/>
      </c>
      <c r="CL23" s="223"/>
      <c r="CM23" s="223"/>
      <c r="CN23" s="223"/>
      <c r="CO23" s="223" t="str">
        <f t="shared" si="6"/>
        <v/>
      </c>
      <c r="CP23" s="223"/>
      <c r="CQ23" s="223"/>
      <c r="CR23" s="223"/>
      <c r="CS23" s="223" t="str">
        <f t="shared" si="7"/>
        <v/>
      </c>
      <c r="CT23" s="223"/>
      <c r="CU23" s="223"/>
      <c r="CV23" s="223"/>
      <c r="CW23" s="223" t="str">
        <f t="shared" si="8"/>
        <v/>
      </c>
      <c r="CX23" s="223"/>
      <c r="CY23" s="223"/>
      <c r="CZ23" s="223"/>
      <c r="DA23" s="223" t="str">
        <f t="shared" si="9"/>
        <v/>
      </c>
      <c r="DB23" s="223"/>
      <c r="DC23" s="223"/>
      <c r="DD23" s="223"/>
      <c r="DE23" s="223" t="str">
        <f t="shared" si="10"/>
        <v/>
      </c>
      <c r="DF23" s="223"/>
      <c r="DG23" s="223"/>
      <c r="DH23" s="223"/>
      <c r="DI23" s="223" t="str">
        <f t="shared" si="11"/>
        <v/>
      </c>
      <c r="DJ23" s="223"/>
      <c r="DK23" s="223"/>
      <c r="DL23" s="223"/>
      <c r="DM23" s="223" t="str">
        <f t="shared" si="12"/>
        <v/>
      </c>
      <c r="DN23" s="223"/>
      <c r="DO23" s="223"/>
      <c r="DP23" s="223"/>
      <c r="DQ23" s="223" t="str">
        <f t="shared" si="13"/>
        <v/>
      </c>
      <c r="DR23" s="223"/>
      <c r="DS23" s="223"/>
      <c r="DT23" s="223"/>
      <c r="DU23" s="223" t="str">
        <f t="shared" si="14"/>
        <v/>
      </c>
      <c r="DV23" s="223"/>
      <c r="DW23" s="223"/>
      <c r="DX23" s="223"/>
      <c r="DY23" s="223" t="str">
        <f t="shared" si="15"/>
        <v/>
      </c>
      <c r="DZ23" s="223"/>
      <c r="EA23" s="223"/>
      <c r="EB23" s="223"/>
      <c r="EC23" s="223" t="str">
        <f t="shared" si="16"/>
        <v/>
      </c>
      <c r="ED23" s="223"/>
      <c r="EE23" s="223"/>
      <c r="EF23" s="223"/>
      <c r="EG23" s="223" t="str">
        <f t="shared" si="17"/>
        <v/>
      </c>
      <c r="EH23" s="223"/>
      <c r="EI23" s="223"/>
      <c r="EJ23" s="223"/>
      <c r="EK23" s="223" t="str">
        <f t="shared" si="18"/>
        <v/>
      </c>
      <c r="EL23" s="223"/>
      <c r="EM23" s="223"/>
      <c r="EN23" s="223"/>
      <c r="EO23" s="223" t="str">
        <f t="shared" si="19"/>
        <v/>
      </c>
      <c r="EP23" s="223"/>
      <c r="EQ23" s="223"/>
    </row>
    <row r="24" spans="1:147" s="200" customFormat="1" x14ac:dyDescent="0.25">
      <c r="A24" s="210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01" t="s">
        <v>294</v>
      </c>
      <c r="C24" s="208" t="s">
        <v>1798</v>
      </c>
      <c r="D24" s="201" t="s">
        <v>8</v>
      </c>
      <c r="E24" s="206"/>
      <c r="F24" s="201"/>
      <c r="G24" s="201"/>
      <c r="H24" s="201"/>
      <c r="I24" s="206">
        <v>1</v>
      </c>
      <c r="J24" s="201"/>
      <c r="K24" s="201"/>
      <c r="L24" s="201"/>
      <c r="M24" s="206"/>
      <c r="N24" s="201"/>
      <c r="O24" s="201"/>
      <c r="P24" s="201"/>
      <c r="Q24" s="206"/>
      <c r="R24" s="201"/>
      <c r="S24" s="201"/>
      <c r="T24" s="201"/>
      <c r="U24" s="206"/>
      <c r="V24" s="201"/>
      <c r="W24" s="201"/>
      <c r="X24" s="201"/>
      <c r="Y24" s="206"/>
      <c r="Z24" s="201"/>
      <c r="AA24" s="201"/>
      <c r="AB24" s="201"/>
      <c r="AC24" s="206"/>
      <c r="AD24" s="201"/>
      <c r="AE24" s="201"/>
      <c r="AF24" s="201"/>
      <c r="AG24" s="206"/>
      <c r="AH24" s="201"/>
      <c r="AI24" s="201"/>
      <c r="AJ24" s="201"/>
      <c r="AK24" s="206"/>
      <c r="AL24" s="201"/>
      <c r="AM24" s="201"/>
      <c r="AN24" s="201"/>
      <c r="AO24" s="206"/>
      <c r="AP24" s="201"/>
      <c r="AQ24" s="201"/>
      <c r="AR24" s="201"/>
      <c r="AS24" s="206"/>
      <c r="AT24" s="201"/>
      <c r="AU24" s="201"/>
      <c r="AV24" s="201"/>
      <c r="AW24" s="206"/>
      <c r="AX24" s="201"/>
      <c r="AY24" s="201"/>
      <c r="AZ24" s="201"/>
      <c r="BA24" s="206"/>
      <c r="BB24" s="201"/>
      <c r="BC24" s="201"/>
      <c r="BD24" s="201"/>
      <c r="BE24" s="206"/>
      <c r="BF24" s="201"/>
      <c r="BG24" s="201"/>
      <c r="BH24" s="201"/>
      <c r="BI24" s="206"/>
      <c r="BJ24" s="201"/>
      <c r="BK24" s="201"/>
      <c r="BL24" s="201"/>
      <c r="BM24" s="206"/>
      <c r="BN24" s="201"/>
      <c r="BO24" s="201"/>
      <c r="BP24" s="201"/>
      <c r="BQ24" s="206"/>
      <c r="BR24" s="201"/>
      <c r="BS24" s="201"/>
      <c r="BT24" s="201"/>
      <c r="BU24" s="206"/>
      <c r="BV24" s="201"/>
      <c r="BW24" s="201"/>
      <c r="BX24" s="201"/>
      <c r="BY24" s="223" t="str">
        <f t="shared" si="2"/>
        <v/>
      </c>
      <c r="BZ24" s="223"/>
      <c r="CA24" s="223"/>
      <c r="CB24" s="223"/>
      <c r="CC24" s="223" t="str">
        <f t="shared" si="3"/>
        <v xml:space="preserve">INSERT INTO SC_SystemeProduits(RefDimension,NomSysteme,typePresta,ligne,Quantite,formule,cte1,cte2,DateModif) values (2,'FV10','MATIERE',558,1,null,null,null,now());
</v>
      </c>
      <c r="CD24" s="223"/>
      <c r="CE24" s="223"/>
      <c r="CF24" s="223"/>
      <c r="CG24" s="223" t="str">
        <f t="shared" si="4"/>
        <v/>
      </c>
      <c r="CH24" s="223"/>
      <c r="CI24" s="223"/>
      <c r="CJ24" s="223"/>
      <c r="CK24" s="223" t="str">
        <f t="shared" si="5"/>
        <v/>
      </c>
      <c r="CL24" s="223"/>
      <c r="CM24" s="223"/>
      <c r="CN24" s="223"/>
      <c r="CO24" s="223" t="str">
        <f t="shared" si="6"/>
        <v/>
      </c>
      <c r="CP24" s="223"/>
      <c r="CQ24" s="223"/>
      <c r="CR24" s="223"/>
      <c r="CS24" s="223" t="str">
        <f t="shared" si="7"/>
        <v/>
      </c>
      <c r="CT24" s="223"/>
      <c r="CU24" s="223"/>
      <c r="CV24" s="223"/>
      <c r="CW24" s="223" t="str">
        <f t="shared" si="8"/>
        <v/>
      </c>
      <c r="CX24" s="223"/>
      <c r="CY24" s="223"/>
      <c r="CZ24" s="223"/>
      <c r="DA24" s="223" t="str">
        <f t="shared" si="9"/>
        <v/>
      </c>
      <c r="DB24" s="223"/>
      <c r="DC24" s="223"/>
      <c r="DD24" s="223"/>
      <c r="DE24" s="223" t="str">
        <f t="shared" si="10"/>
        <v/>
      </c>
      <c r="DF24" s="223"/>
      <c r="DG24" s="223"/>
      <c r="DH24" s="223"/>
      <c r="DI24" s="223" t="str">
        <f t="shared" si="11"/>
        <v/>
      </c>
      <c r="DJ24" s="223"/>
      <c r="DK24" s="223"/>
      <c r="DL24" s="223"/>
      <c r="DM24" s="223" t="str">
        <f t="shared" si="12"/>
        <v/>
      </c>
      <c r="DN24" s="223"/>
      <c r="DO24" s="223"/>
      <c r="DP24" s="223"/>
      <c r="DQ24" s="223" t="str">
        <f t="shared" si="13"/>
        <v/>
      </c>
      <c r="DR24" s="223"/>
      <c r="DS24" s="223"/>
      <c r="DT24" s="223"/>
      <c r="DU24" s="223" t="str">
        <f t="shared" si="14"/>
        <v/>
      </c>
      <c r="DV24" s="223"/>
      <c r="DW24" s="223"/>
      <c r="DX24" s="223"/>
      <c r="DY24" s="223" t="str">
        <f t="shared" si="15"/>
        <v/>
      </c>
      <c r="DZ24" s="223"/>
      <c r="EA24" s="223"/>
      <c r="EB24" s="223"/>
      <c r="EC24" s="223" t="str">
        <f t="shared" si="16"/>
        <v/>
      </c>
      <c r="ED24" s="223"/>
      <c r="EE24" s="223"/>
      <c r="EF24" s="223"/>
      <c r="EG24" s="223" t="str">
        <f t="shared" si="17"/>
        <v/>
      </c>
      <c r="EH24" s="223"/>
      <c r="EI24" s="223"/>
      <c r="EJ24" s="223"/>
      <c r="EK24" s="223" t="str">
        <f t="shared" si="18"/>
        <v/>
      </c>
      <c r="EL24" s="223"/>
      <c r="EM24" s="223"/>
      <c r="EN24" s="223"/>
      <c r="EO24" s="223" t="str">
        <f t="shared" si="19"/>
        <v/>
      </c>
      <c r="EP24" s="223"/>
      <c r="EQ24" s="223"/>
    </row>
    <row r="25" spans="1:147" s="200" customFormat="1" x14ac:dyDescent="0.25">
      <c r="A25" s="210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01" t="s">
        <v>294</v>
      </c>
      <c r="C25" s="208" t="s">
        <v>1799</v>
      </c>
      <c r="D25" s="201" t="s">
        <v>8</v>
      </c>
      <c r="E25" s="206"/>
      <c r="F25" s="201"/>
      <c r="G25" s="201"/>
      <c r="H25" s="201"/>
      <c r="I25" s="206"/>
      <c r="J25" s="201"/>
      <c r="K25" s="201"/>
      <c r="L25" s="201"/>
      <c r="M25" s="206">
        <v>1</v>
      </c>
      <c r="N25" s="201"/>
      <c r="O25" s="201"/>
      <c r="P25" s="201"/>
      <c r="Q25" s="206"/>
      <c r="R25" s="201"/>
      <c r="S25" s="201"/>
      <c r="T25" s="201"/>
      <c r="U25" s="206"/>
      <c r="V25" s="201"/>
      <c r="W25" s="201"/>
      <c r="X25" s="201"/>
      <c r="Y25" s="206"/>
      <c r="Z25" s="201"/>
      <c r="AA25" s="201"/>
      <c r="AB25" s="201"/>
      <c r="AC25" s="206"/>
      <c r="AD25" s="201"/>
      <c r="AE25" s="201"/>
      <c r="AF25" s="201"/>
      <c r="AG25" s="206"/>
      <c r="AH25" s="201"/>
      <c r="AI25" s="201"/>
      <c r="AJ25" s="201"/>
      <c r="AK25" s="206"/>
      <c r="AL25" s="201"/>
      <c r="AM25" s="201"/>
      <c r="AN25" s="201"/>
      <c r="AO25" s="206"/>
      <c r="AP25" s="201"/>
      <c r="AQ25" s="201"/>
      <c r="AR25" s="201"/>
      <c r="AS25" s="206"/>
      <c r="AT25" s="201"/>
      <c r="AU25" s="201"/>
      <c r="AV25" s="201"/>
      <c r="AW25" s="206"/>
      <c r="AX25" s="201"/>
      <c r="AY25" s="201"/>
      <c r="AZ25" s="201"/>
      <c r="BA25" s="206"/>
      <c r="BB25" s="201"/>
      <c r="BC25" s="201"/>
      <c r="BD25" s="201"/>
      <c r="BE25" s="206"/>
      <c r="BF25" s="201"/>
      <c r="BG25" s="201"/>
      <c r="BH25" s="201"/>
      <c r="BI25" s="206"/>
      <c r="BJ25" s="201"/>
      <c r="BK25" s="201"/>
      <c r="BL25" s="201"/>
      <c r="BM25" s="206"/>
      <c r="BN25" s="201"/>
      <c r="BO25" s="201"/>
      <c r="BP25" s="201"/>
      <c r="BQ25" s="206"/>
      <c r="BR25" s="201"/>
      <c r="BS25" s="201"/>
      <c r="BT25" s="201"/>
      <c r="BU25" s="206"/>
      <c r="BV25" s="201"/>
      <c r="BW25" s="201"/>
      <c r="BX25" s="201"/>
      <c r="BY25" s="223" t="str">
        <f t="shared" si="2"/>
        <v/>
      </c>
      <c r="BZ25" s="223"/>
      <c r="CA25" s="223"/>
      <c r="CB25" s="223"/>
      <c r="CC25" s="223" t="str">
        <f t="shared" si="3"/>
        <v/>
      </c>
      <c r="CD25" s="223"/>
      <c r="CE25" s="223"/>
      <c r="CF25" s="223"/>
      <c r="CG25" s="223" t="str">
        <f t="shared" si="4"/>
        <v xml:space="preserve">INSERT INTO SC_SystemeProduits(RefDimension,NomSysteme,typePresta,ligne,Quantite,formule,cte1,cte2,DateModif) values (3,'FV10','MATIERE',559,1,null,null,null,now());
</v>
      </c>
      <c r="CH25" s="223"/>
      <c r="CI25" s="223"/>
      <c r="CJ25" s="223"/>
      <c r="CK25" s="223" t="str">
        <f t="shared" si="5"/>
        <v/>
      </c>
      <c r="CL25" s="223"/>
      <c r="CM25" s="223"/>
      <c r="CN25" s="223"/>
      <c r="CO25" s="223" t="str">
        <f t="shared" si="6"/>
        <v/>
      </c>
      <c r="CP25" s="223"/>
      <c r="CQ25" s="223"/>
      <c r="CR25" s="223"/>
      <c r="CS25" s="223" t="str">
        <f t="shared" si="7"/>
        <v/>
      </c>
      <c r="CT25" s="223"/>
      <c r="CU25" s="223"/>
      <c r="CV25" s="223"/>
      <c r="CW25" s="223" t="str">
        <f t="shared" si="8"/>
        <v/>
      </c>
      <c r="CX25" s="223"/>
      <c r="CY25" s="223"/>
      <c r="CZ25" s="223"/>
      <c r="DA25" s="223" t="str">
        <f t="shared" si="9"/>
        <v/>
      </c>
      <c r="DB25" s="223"/>
      <c r="DC25" s="223"/>
      <c r="DD25" s="223"/>
      <c r="DE25" s="223" t="str">
        <f t="shared" si="10"/>
        <v/>
      </c>
      <c r="DF25" s="223"/>
      <c r="DG25" s="223"/>
      <c r="DH25" s="223"/>
      <c r="DI25" s="223" t="str">
        <f t="shared" si="11"/>
        <v/>
      </c>
      <c r="DJ25" s="223"/>
      <c r="DK25" s="223"/>
      <c r="DL25" s="223"/>
      <c r="DM25" s="223" t="str">
        <f t="shared" si="12"/>
        <v/>
      </c>
      <c r="DN25" s="223"/>
      <c r="DO25" s="223"/>
      <c r="DP25" s="223"/>
      <c r="DQ25" s="223" t="str">
        <f t="shared" si="13"/>
        <v/>
      </c>
      <c r="DR25" s="223"/>
      <c r="DS25" s="223"/>
      <c r="DT25" s="223"/>
      <c r="DU25" s="223" t="str">
        <f t="shared" si="14"/>
        <v/>
      </c>
      <c r="DV25" s="223"/>
      <c r="DW25" s="223"/>
      <c r="DX25" s="223"/>
      <c r="DY25" s="223" t="str">
        <f t="shared" si="15"/>
        <v/>
      </c>
      <c r="DZ25" s="223"/>
      <c r="EA25" s="223"/>
      <c r="EB25" s="223"/>
      <c r="EC25" s="223" t="str">
        <f t="shared" si="16"/>
        <v/>
      </c>
      <c r="ED25" s="223"/>
      <c r="EE25" s="223"/>
      <c r="EF25" s="223"/>
      <c r="EG25" s="223" t="str">
        <f t="shared" si="17"/>
        <v/>
      </c>
      <c r="EH25" s="223"/>
      <c r="EI25" s="223"/>
      <c r="EJ25" s="223"/>
      <c r="EK25" s="223" t="str">
        <f t="shared" si="18"/>
        <v/>
      </c>
      <c r="EL25" s="223"/>
      <c r="EM25" s="223"/>
      <c r="EN25" s="223"/>
      <c r="EO25" s="223" t="str">
        <f t="shared" si="19"/>
        <v/>
      </c>
      <c r="EP25" s="223"/>
      <c r="EQ25" s="223"/>
    </row>
    <row r="26" spans="1:147" x14ac:dyDescent="0.25">
      <c r="A26" s="210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01" t="s">
        <v>294</v>
      </c>
      <c r="C26" s="208" t="s">
        <v>1800</v>
      </c>
      <c r="D26" s="201" t="s">
        <v>8</v>
      </c>
      <c r="E26" s="206"/>
      <c r="F26" s="201"/>
      <c r="G26" s="201"/>
      <c r="H26" s="201"/>
      <c r="I26" s="206"/>
      <c r="J26" s="201"/>
      <c r="K26" s="201"/>
      <c r="L26" s="201"/>
      <c r="M26" s="206"/>
      <c r="N26" s="201"/>
      <c r="O26" s="201"/>
      <c r="P26" s="201"/>
      <c r="Q26" s="206">
        <v>1</v>
      </c>
      <c r="R26" s="201"/>
      <c r="S26" s="201"/>
      <c r="T26" s="201"/>
      <c r="U26" s="206"/>
      <c r="V26" s="201"/>
      <c r="W26" s="201"/>
      <c r="X26" s="201"/>
      <c r="Y26" s="206"/>
      <c r="Z26" s="201"/>
      <c r="AA26" s="201"/>
      <c r="AB26" s="201"/>
      <c r="AC26" s="206"/>
      <c r="AD26" s="201"/>
      <c r="AE26" s="201"/>
      <c r="AF26" s="201"/>
      <c r="AG26" s="206"/>
      <c r="AH26" s="201"/>
      <c r="AI26" s="201"/>
      <c r="AJ26" s="201"/>
      <c r="AK26" s="206"/>
      <c r="AL26" s="201"/>
      <c r="AM26" s="201"/>
      <c r="AN26" s="201"/>
      <c r="AO26" s="206"/>
      <c r="AP26" s="201"/>
      <c r="AQ26" s="201"/>
      <c r="AR26" s="201"/>
      <c r="AS26" s="206"/>
      <c r="AT26" s="201"/>
      <c r="AU26" s="201"/>
      <c r="AV26" s="201"/>
      <c r="AW26" s="206"/>
      <c r="AX26" s="201"/>
      <c r="AY26" s="201"/>
      <c r="AZ26" s="201"/>
      <c r="BA26" s="206"/>
      <c r="BB26" s="201"/>
      <c r="BC26" s="201"/>
      <c r="BD26" s="201"/>
      <c r="BE26" s="206"/>
      <c r="BF26" s="201"/>
      <c r="BG26" s="201"/>
      <c r="BH26" s="201"/>
      <c r="BI26" s="206"/>
      <c r="BJ26" s="201"/>
      <c r="BK26" s="201"/>
      <c r="BL26" s="201"/>
      <c r="BM26" s="206"/>
      <c r="BN26" s="201"/>
      <c r="BO26" s="201"/>
      <c r="BP26" s="201"/>
      <c r="BQ26" s="206"/>
      <c r="BR26" s="201"/>
      <c r="BS26" s="201"/>
      <c r="BT26" s="201"/>
      <c r="BU26" s="206"/>
      <c r="BV26" s="201"/>
      <c r="BW26" s="201"/>
      <c r="BX26" s="201"/>
      <c r="BY26" s="223" t="str">
        <f t="shared" si="2"/>
        <v/>
      </c>
      <c r="BZ26" s="223"/>
      <c r="CA26" s="223"/>
      <c r="CB26" s="223"/>
      <c r="CC26" s="223" t="str">
        <f t="shared" si="3"/>
        <v/>
      </c>
      <c r="CD26" s="223"/>
      <c r="CE26" s="223"/>
      <c r="CF26" s="223"/>
      <c r="CG26" s="223" t="str">
        <f t="shared" si="4"/>
        <v/>
      </c>
      <c r="CH26" s="223"/>
      <c r="CI26" s="223"/>
      <c r="CJ26" s="223"/>
      <c r="CK26" s="223" t="str">
        <f t="shared" si="5"/>
        <v xml:space="preserve">INSERT INTO SC_SystemeProduits(RefDimension,NomSysteme,typePresta,ligne,Quantite,formule,cte1,cte2,DateModif) values (4,'FV10','MATIERE',560,1,null,null,null,now());
</v>
      </c>
      <c r="CL26" s="223"/>
      <c r="CM26" s="223"/>
      <c r="CN26" s="223"/>
      <c r="CO26" s="223" t="str">
        <f t="shared" si="6"/>
        <v/>
      </c>
      <c r="CP26" s="223"/>
      <c r="CQ26" s="223"/>
      <c r="CR26" s="223"/>
      <c r="CS26" s="223" t="str">
        <f t="shared" si="7"/>
        <v/>
      </c>
      <c r="CT26" s="223"/>
      <c r="CU26" s="223"/>
      <c r="CV26" s="223"/>
      <c r="CW26" s="223" t="str">
        <f t="shared" si="8"/>
        <v/>
      </c>
      <c r="CX26" s="223"/>
      <c r="CY26" s="223"/>
      <c r="CZ26" s="223"/>
      <c r="DA26" s="223" t="str">
        <f t="shared" si="9"/>
        <v/>
      </c>
      <c r="DB26" s="223"/>
      <c r="DC26" s="223"/>
      <c r="DD26" s="223"/>
      <c r="DE26" s="223" t="str">
        <f t="shared" si="10"/>
        <v/>
      </c>
      <c r="DF26" s="223"/>
      <c r="DG26" s="223"/>
      <c r="DH26" s="223"/>
      <c r="DI26" s="223" t="str">
        <f t="shared" si="11"/>
        <v/>
      </c>
      <c r="DJ26" s="223"/>
      <c r="DK26" s="223"/>
      <c r="DL26" s="223"/>
      <c r="DM26" s="223" t="str">
        <f t="shared" si="12"/>
        <v/>
      </c>
      <c r="DN26" s="223"/>
      <c r="DO26" s="223"/>
      <c r="DP26" s="223"/>
      <c r="DQ26" s="223" t="str">
        <f t="shared" si="13"/>
        <v/>
      </c>
      <c r="DR26" s="223"/>
      <c r="DS26" s="223"/>
      <c r="DT26" s="223"/>
      <c r="DU26" s="223" t="str">
        <f t="shared" si="14"/>
        <v/>
      </c>
      <c r="DV26" s="223"/>
      <c r="DX26" s="223"/>
      <c r="DY26" s="223" t="str">
        <f t="shared" si="15"/>
        <v/>
      </c>
      <c r="DZ26" s="223"/>
      <c r="EB26" s="223"/>
      <c r="EC26" s="223" t="str">
        <f t="shared" si="16"/>
        <v/>
      </c>
      <c r="ED26" s="223"/>
      <c r="EF26" s="223"/>
      <c r="EG26" s="223" t="str">
        <f t="shared" si="17"/>
        <v/>
      </c>
      <c r="EH26" s="223"/>
      <c r="EJ26" s="223"/>
      <c r="EK26" s="223" t="str">
        <f t="shared" si="18"/>
        <v/>
      </c>
      <c r="EL26" s="223"/>
      <c r="EN26" s="223"/>
      <c r="EO26" s="223" t="str">
        <f t="shared" si="19"/>
        <v/>
      </c>
      <c r="EP26" s="223"/>
      <c r="EQ26" s="223"/>
    </row>
    <row r="27" spans="1:147" x14ac:dyDescent="0.25">
      <c r="A27" s="210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01" t="s">
        <v>294</v>
      </c>
      <c r="C27" s="208" t="s">
        <v>1801</v>
      </c>
      <c r="D27" s="201" t="s">
        <v>8</v>
      </c>
      <c r="E27" s="206"/>
      <c r="F27" s="201"/>
      <c r="G27" s="201"/>
      <c r="H27" s="201"/>
      <c r="I27" s="206"/>
      <c r="J27" s="201"/>
      <c r="K27" s="201"/>
      <c r="L27" s="201"/>
      <c r="M27" s="206"/>
      <c r="N27" s="201"/>
      <c r="O27" s="201"/>
      <c r="P27" s="201"/>
      <c r="Q27" s="206"/>
      <c r="R27" s="201"/>
      <c r="S27" s="201"/>
      <c r="T27" s="201"/>
      <c r="U27" s="206">
        <v>1</v>
      </c>
      <c r="V27" s="201"/>
      <c r="W27" s="201"/>
      <c r="X27" s="201"/>
      <c r="Y27" s="206"/>
      <c r="Z27" s="201"/>
      <c r="AA27" s="201"/>
      <c r="AB27" s="201"/>
      <c r="AC27" s="206"/>
      <c r="AD27" s="201"/>
      <c r="AE27" s="201"/>
      <c r="AF27" s="201"/>
      <c r="AG27" s="206"/>
      <c r="AH27" s="201"/>
      <c r="AI27" s="201"/>
      <c r="AJ27" s="201"/>
      <c r="AK27" s="206"/>
      <c r="AL27" s="201"/>
      <c r="AM27" s="201"/>
      <c r="AN27" s="201"/>
      <c r="AO27" s="206"/>
      <c r="AP27" s="201"/>
      <c r="AQ27" s="201"/>
      <c r="AR27" s="201"/>
      <c r="AS27" s="206"/>
      <c r="AT27" s="201"/>
      <c r="AU27" s="201"/>
      <c r="AV27" s="201"/>
      <c r="AW27" s="206"/>
      <c r="AX27" s="201"/>
      <c r="AY27" s="201"/>
      <c r="AZ27" s="201"/>
      <c r="BA27" s="206"/>
      <c r="BB27" s="201"/>
      <c r="BC27" s="201"/>
      <c r="BD27" s="201"/>
      <c r="BE27" s="206"/>
      <c r="BF27" s="201"/>
      <c r="BG27" s="201"/>
      <c r="BH27" s="201"/>
      <c r="BI27" s="206"/>
      <c r="BJ27" s="201"/>
      <c r="BK27" s="201"/>
      <c r="BL27" s="201"/>
      <c r="BM27" s="206"/>
      <c r="BN27" s="201"/>
      <c r="BO27" s="201"/>
      <c r="BP27" s="201"/>
      <c r="BQ27" s="206"/>
      <c r="BR27" s="201"/>
      <c r="BS27" s="201"/>
      <c r="BT27" s="201"/>
      <c r="BU27" s="206"/>
      <c r="BV27" s="201"/>
      <c r="BW27" s="201"/>
      <c r="BX27" s="201"/>
      <c r="BY27" s="223" t="str">
        <f t="shared" si="2"/>
        <v/>
      </c>
      <c r="BZ27" s="223"/>
      <c r="CA27" s="223"/>
      <c r="CB27" s="223"/>
      <c r="CC27" s="223" t="str">
        <f t="shared" si="3"/>
        <v/>
      </c>
      <c r="CD27" s="223"/>
      <c r="CE27" s="223"/>
      <c r="CF27" s="223"/>
      <c r="CG27" s="223" t="str">
        <f t="shared" si="4"/>
        <v/>
      </c>
      <c r="CH27" s="223"/>
      <c r="CI27" s="223"/>
      <c r="CJ27" s="223"/>
      <c r="CK27" s="223" t="str">
        <f t="shared" si="5"/>
        <v/>
      </c>
      <c r="CL27" s="223"/>
      <c r="CM27" s="223"/>
      <c r="CN27" s="223"/>
      <c r="CO27" s="223" t="str">
        <f t="shared" si="6"/>
        <v xml:space="preserve">INSERT INTO SC_SystemeProduits(RefDimension,NomSysteme,typePresta,ligne,Quantite,formule,cte1,cte2,DateModif) values (5,'FV10','MATIERE',561,1,null,null,null,now());
</v>
      </c>
      <c r="CP27" s="223"/>
      <c r="CQ27" s="223"/>
      <c r="CR27" s="223"/>
      <c r="CS27" s="223" t="str">
        <f t="shared" si="7"/>
        <v/>
      </c>
      <c r="CT27" s="223"/>
      <c r="CU27" s="223"/>
      <c r="CV27" s="223"/>
      <c r="CW27" s="223" t="str">
        <f t="shared" si="8"/>
        <v/>
      </c>
      <c r="CX27" s="223"/>
      <c r="CY27" s="223"/>
      <c r="CZ27" s="223"/>
      <c r="DA27" s="223" t="str">
        <f t="shared" si="9"/>
        <v/>
      </c>
      <c r="DB27" s="223"/>
      <c r="DC27" s="223"/>
      <c r="DD27" s="223"/>
      <c r="DE27" s="223" t="str">
        <f t="shared" si="10"/>
        <v/>
      </c>
      <c r="DF27" s="223"/>
      <c r="DG27" s="223"/>
      <c r="DH27" s="223"/>
      <c r="DI27" s="223" t="str">
        <f t="shared" si="11"/>
        <v/>
      </c>
      <c r="DJ27" s="223"/>
      <c r="DK27" s="223"/>
      <c r="DL27" s="223"/>
      <c r="DM27" s="223" t="str">
        <f t="shared" si="12"/>
        <v/>
      </c>
      <c r="DN27" s="223"/>
      <c r="DO27" s="223"/>
      <c r="DP27" s="223"/>
      <c r="DQ27" s="223" t="str">
        <f t="shared" si="13"/>
        <v/>
      </c>
      <c r="DR27" s="223"/>
      <c r="DS27" s="223"/>
      <c r="DT27" s="223"/>
      <c r="DU27" s="223" t="str">
        <f t="shared" si="14"/>
        <v/>
      </c>
      <c r="DV27" s="223"/>
      <c r="DX27" s="223"/>
      <c r="DY27" s="223" t="str">
        <f t="shared" si="15"/>
        <v/>
      </c>
      <c r="DZ27" s="223"/>
      <c r="EB27" s="223"/>
      <c r="EC27" s="223" t="str">
        <f t="shared" si="16"/>
        <v/>
      </c>
      <c r="ED27" s="223"/>
      <c r="EF27" s="223"/>
      <c r="EG27" s="223" t="str">
        <f t="shared" si="17"/>
        <v/>
      </c>
      <c r="EH27" s="223"/>
      <c r="EJ27" s="223"/>
      <c r="EK27" s="223" t="str">
        <f t="shared" si="18"/>
        <v/>
      </c>
      <c r="EL27" s="223"/>
      <c r="EN27" s="223"/>
      <c r="EO27" s="223" t="str">
        <f t="shared" si="19"/>
        <v/>
      </c>
      <c r="EP27" s="223"/>
      <c r="EQ27" s="223"/>
    </row>
    <row r="28" spans="1:147" x14ac:dyDescent="0.25">
      <c r="A28" s="210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01" t="s">
        <v>294</v>
      </c>
      <c r="C28" s="208" t="s">
        <v>1803</v>
      </c>
      <c r="D28" s="201" t="s">
        <v>8</v>
      </c>
      <c r="E28" s="206"/>
      <c r="F28" s="201"/>
      <c r="G28" s="201"/>
      <c r="H28" s="201"/>
      <c r="I28" s="206"/>
      <c r="J28" s="201"/>
      <c r="K28" s="201"/>
      <c r="L28" s="201"/>
      <c r="M28" s="206"/>
      <c r="N28" s="201"/>
      <c r="O28" s="201"/>
      <c r="P28" s="201"/>
      <c r="Q28" s="206"/>
      <c r="R28" s="201"/>
      <c r="S28" s="201"/>
      <c r="T28" s="201"/>
      <c r="U28" s="206"/>
      <c r="V28" s="201"/>
      <c r="W28" s="201"/>
      <c r="X28" s="201"/>
      <c r="Y28" s="206">
        <v>1</v>
      </c>
      <c r="Z28" s="201"/>
      <c r="AA28" s="201"/>
      <c r="AB28" s="201"/>
      <c r="AC28" s="206"/>
      <c r="AD28" s="201"/>
      <c r="AE28" s="201"/>
      <c r="AF28" s="201"/>
      <c r="AG28" s="206"/>
      <c r="AH28" s="201"/>
      <c r="AI28" s="201"/>
      <c r="AJ28" s="201"/>
      <c r="AK28" s="206"/>
      <c r="AL28" s="201"/>
      <c r="AM28" s="201"/>
      <c r="AN28" s="201"/>
      <c r="AO28" s="206"/>
      <c r="AP28" s="201"/>
      <c r="AQ28" s="201"/>
      <c r="AR28" s="201"/>
      <c r="AS28" s="206"/>
      <c r="AT28" s="201"/>
      <c r="AU28" s="201"/>
      <c r="AV28" s="201"/>
      <c r="AW28" s="206"/>
      <c r="AX28" s="201"/>
      <c r="AY28" s="201"/>
      <c r="AZ28" s="201"/>
      <c r="BA28" s="206"/>
      <c r="BB28" s="201"/>
      <c r="BC28" s="201"/>
      <c r="BD28" s="201"/>
      <c r="BE28" s="206"/>
      <c r="BF28" s="201"/>
      <c r="BG28" s="201"/>
      <c r="BH28" s="201"/>
      <c r="BI28" s="206"/>
      <c r="BJ28" s="201"/>
      <c r="BK28" s="201"/>
      <c r="BL28" s="201"/>
      <c r="BM28" s="206"/>
      <c r="BN28" s="201"/>
      <c r="BO28" s="201"/>
      <c r="BP28" s="201"/>
      <c r="BQ28" s="206"/>
      <c r="BR28" s="201"/>
      <c r="BS28" s="201"/>
      <c r="BT28" s="201"/>
      <c r="BU28" s="206"/>
      <c r="BV28" s="201"/>
      <c r="BW28" s="201"/>
      <c r="BX28" s="201"/>
      <c r="BY28" s="223" t="str">
        <f t="shared" si="2"/>
        <v/>
      </c>
      <c r="BZ28" s="223"/>
      <c r="CA28" s="223"/>
      <c r="CB28" s="223"/>
      <c r="CC28" s="223" t="str">
        <f t="shared" si="3"/>
        <v/>
      </c>
      <c r="CD28" s="223"/>
      <c r="CE28" s="223"/>
      <c r="CF28" s="223"/>
      <c r="CG28" s="223" t="str">
        <f t="shared" si="4"/>
        <v/>
      </c>
      <c r="CH28" s="223"/>
      <c r="CI28" s="223"/>
      <c r="CJ28" s="223"/>
      <c r="CK28" s="223" t="str">
        <f t="shared" si="5"/>
        <v/>
      </c>
      <c r="CL28" s="223"/>
      <c r="CM28" s="223"/>
      <c r="CN28" s="223"/>
      <c r="CO28" s="223" t="str">
        <f t="shared" si="6"/>
        <v/>
      </c>
      <c r="CP28" s="223"/>
      <c r="CQ28" s="223"/>
      <c r="CR28" s="223"/>
      <c r="CS28" s="223" t="str">
        <f t="shared" si="7"/>
        <v xml:space="preserve">INSERT INTO SC_SystemeProduits(RefDimension,NomSysteme,typePresta,ligne,Quantite,formule,cte1,cte2,DateModif) values (6,'FV10','MATIERE',563,1,null,null,null,now());
</v>
      </c>
      <c r="CT28" s="223"/>
      <c r="CU28" s="223"/>
      <c r="CV28" s="223"/>
      <c r="CW28" s="223" t="str">
        <f t="shared" si="8"/>
        <v/>
      </c>
      <c r="CX28" s="223"/>
      <c r="CY28" s="223"/>
      <c r="CZ28" s="223"/>
      <c r="DA28" s="223" t="str">
        <f t="shared" si="9"/>
        <v/>
      </c>
      <c r="DB28" s="223"/>
      <c r="DC28" s="223"/>
      <c r="DD28" s="223"/>
      <c r="DE28" s="223" t="str">
        <f t="shared" si="10"/>
        <v/>
      </c>
      <c r="DF28" s="223"/>
      <c r="DG28" s="223"/>
      <c r="DH28" s="223"/>
      <c r="DI28" s="223" t="str">
        <f t="shared" si="11"/>
        <v/>
      </c>
      <c r="DJ28" s="223"/>
      <c r="DK28" s="223"/>
      <c r="DL28" s="223"/>
      <c r="DM28" s="223" t="str">
        <f t="shared" si="12"/>
        <v/>
      </c>
      <c r="DN28" s="223"/>
      <c r="DO28" s="223"/>
      <c r="DP28" s="223"/>
      <c r="DQ28" s="223" t="str">
        <f t="shared" si="13"/>
        <v/>
      </c>
      <c r="DR28" s="223"/>
      <c r="DS28" s="223"/>
      <c r="DT28" s="223"/>
      <c r="DU28" s="223" t="str">
        <f t="shared" si="14"/>
        <v/>
      </c>
      <c r="DV28" s="223"/>
      <c r="DX28" s="223"/>
      <c r="DY28" s="223" t="str">
        <f t="shared" si="15"/>
        <v/>
      </c>
      <c r="DZ28" s="223"/>
      <c r="EB28" s="223"/>
      <c r="EC28" s="223" t="str">
        <f t="shared" si="16"/>
        <v/>
      </c>
      <c r="ED28" s="223"/>
      <c r="EF28" s="223"/>
      <c r="EG28" s="223" t="str">
        <f t="shared" si="17"/>
        <v/>
      </c>
      <c r="EH28" s="223"/>
      <c r="EJ28" s="223"/>
      <c r="EK28" s="223" t="str">
        <f t="shared" si="18"/>
        <v/>
      </c>
      <c r="EL28" s="223"/>
      <c r="EN28" s="223"/>
      <c r="EO28" s="223" t="str">
        <f t="shared" si="19"/>
        <v/>
      </c>
      <c r="EP28" s="223"/>
      <c r="EQ28" s="223"/>
    </row>
    <row r="29" spans="1:147" x14ac:dyDescent="0.25">
      <c r="A29" s="210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01" t="s">
        <v>294</v>
      </c>
      <c r="C29" s="208" t="s">
        <v>1804</v>
      </c>
      <c r="D29" s="201" t="s">
        <v>8</v>
      </c>
      <c r="E29" s="206"/>
      <c r="F29" s="201"/>
      <c r="G29" s="201"/>
      <c r="H29" s="201"/>
      <c r="I29" s="206"/>
      <c r="J29" s="201"/>
      <c r="K29" s="201"/>
      <c r="L29" s="201"/>
      <c r="M29" s="206"/>
      <c r="N29" s="201"/>
      <c r="O29" s="201"/>
      <c r="P29" s="201"/>
      <c r="Q29" s="206"/>
      <c r="R29" s="201"/>
      <c r="S29" s="201"/>
      <c r="T29" s="201"/>
      <c r="U29" s="206"/>
      <c r="V29" s="201"/>
      <c r="W29" s="201"/>
      <c r="X29" s="201"/>
      <c r="Y29" s="206"/>
      <c r="Z29" s="201"/>
      <c r="AA29" s="201"/>
      <c r="AB29" s="201"/>
      <c r="AC29" s="206">
        <v>1</v>
      </c>
      <c r="AD29" s="201"/>
      <c r="AE29" s="201"/>
      <c r="AF29" s="201"/>
      <c r="AG29" s="206"/>
      <c r="AH29" s="201"/>
      <c r="AI29" s="201"/>
      <c r="AJ29" s="201"/>
      <c r="AK29" s="206"/>
      <c r="AL29" s="201"/>
      <c r="AM29" s="201"/>
      <c r="AN29" s="201"/>
      <c r="AO29" s="206"/>
      <c r="AP29" s="201"/>
      <c r="AQ29" s="201"/>
      <c r="AR29" s="201"/>
      <c r="AS29" s="206"/>
      <c r="AT29" s="201"/>
      <c r="AU29" s="201"/>
      <c r="AV29" s="201"/>
      <c r="AW29" s="206"/>
      <c r="AX29" s="201"/>
      <c r="AY29" s="201"/>
      <c r="AZ29" s="201"/>
      <c r="BA29" s="206"/>
      <c r="BB29" s="201"/>
      <c r="BC29" s="201"/>
      <c r="BD29" s="201"/>
      <c r="BE29" s="206"/>
      <c r="BF29" s="201"/>
      <c r="BG29" s="201"/>
      <c r="BH29" s="201"/>
      <c r="BI29" s="206"/>
      <c r="BJ29" s="201"/>
      <c r="BK29" s="201"/>
      <c r="BL29" s="201"/>
      <c r="BM29" s="206"/>
      <c r="BN29" s="201"/>
      <c r="BO29" s="201"/>
      <c r="BP29" s="201"/>
      <c r="BQ29" s="206"/>
      <c r="BR29" s="201"/>
      <c r="BS29" s="201"/>
      <c r="BT29" s="201"/>
      <c r="BU29" s="206"/>
      <c r="BV29" s="201"/>
      <c r="BW29" s="201"/>
      <c r="BX29" s="201"/>
      <c r="BY29" s="223" t="str">
        <f t="shared" si="2"/>
        <v/>
      </c>
      <c r="BZ29" s="223"/>
      <c r="CA29" s="223"/>
      <c r="CB29" s="223"/>
      <c r="CC29" s="223" t="str">
        <f t="shared" si="3"/>
        <v/>
      </c>
      <c r="CD29" s="223"/>
      <c r="CE29" s="223"/>
      <c r="CF29" s="223"/>
      <c r="CG29" s="223" t="str">
        <f t="shared" si="4"/>
        <v/>
      </c>
      <c r="CH29" s="223"/>
      <c r="CI29" s="223"/>
      <c r="CJ29" s="223"/>
      <c r="CK29" s="223" t="str">
        <f t="shared" si="5"/>
        <v/>
      </c>
      <c r="CL29" s="223"/>
      <c r="CM29" s="223"/>
      <c r="CN29" s="223"/>
      <c r="CO29" s="223" t="str">
        <f t="shared" si="6"/>
        <v/>
      </c>
      <c r="CP29" s="223"/>
      <c r="CQ29" s="223"/>
      <c r="CR29" s="223"/>
      <c r="CS29" s="223" t="str">
        <f t="shared" si="7"/>
        <v/>
      </c>
      <c r="CT29" s="223"/>
      <c r="CU29" s="223"/>
      <c r="CV29" s="223"/>
      <c r="CW29" s="223" t="str">
        <f t="shared" si="8"/>
        <v xml:space="preserve">INSERT INTO SC_SystemeProduits(RefDimension,NomSysteme,typePresta,ligne,Quantite,formule,cte1,cte2,DateModif) values (7,'FV10','MATIERE',564,1,null,null,null,now());
</v>
      </c>
      <c r="CX29" s="223"/>
      <c r="CY29" s="223"/>
      <c r="CZ29" s="223"/>
      <c r="DA29" s="223" t="str">
        <f t="shared" si="9"/>
        <v/>
      </c>
      <c r="DB29" s="223"/>
      <c r="DC29" s="223"/>
      <c r="DD29" s="223"/>
      <c r="DE29" s="223" t="str">
        <f t="shared" si="10"/>
        <v/>
      </c>
      <c r="DF29" s="223"/>
      <c r="DG29" s="223"/>
      <c r="DH29" s="223"/>
      <c r="DI29" s="223" t="str">
        <f t="shared" si="11"/>
        <v/>
      </c>
      <c r="DJ29" s="223"/>
      <c r="DK29" s="223"/>
      <c r="DL29" s="223"/>
      <c r="DM29" s="223" t="str">
        <f t="shared" si="12"/>
        <v/>
      </c>
      <c r="DN29" s="223"/>
      <c r="DO29" s="223"/>
      <c r="DP29" s="223"/>
      <c r="DQ29" s="223" t="str">
        <f t="shared" si="13"/>
        <v/>
      </c>
      <c r="DR29" s="223"/>
      <c r="DS29" s="223"/>
      <c r="DT29" s="223"/>
      <c r="DU29" s="223" t="str">
        <f t="shared" si="14"/>
        <v/>
      </c>
      <c r="DV29" s="223"/>
      <c r="DX29" s="223"/>
      <c r="DY29" s="223" t="str">
        <f t="shared" si="15"/>
        <v/>
      </c>
      <c r="DZ29" s="223"/>
      <c r="EB29" s="223"/>
      <c r="EC29" s="223" t="str">
        <f t="shared" si="16"/>
        <v/>
      </c>
      <c r="ED29" s="223"/>
      <c r="EF29" s="223"/>
      <c r="EG29" s="223" t="str">
        <f t="shared" si="17"/>
        <v/>
      </c>
      <c r="EH29" s="223"/>
      <c r="EJ29" s="223"/>
      <c r="EK29" s="223" t="str">
        <f t="shared" si="18"/>
        <v/>
      </c>
      <c r="EL29" s="223"/>
      <c r="EN29" s="223"/>
      <c r="EO29" s="223" t="str">
        <f t="shared" si="19"/>
        <v/>
      </c>
      <c r="EP29" s="223"/>
      <c r="EQ29" s="223"/>
    </row>
    <row r="30" spans="1:147" x14ac:dyDescent="0.25">
      <c r="A30" s="210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01" t="s">
        <v>294</v>
      </c>
      <c r="C30" s="208" t="s">
        <v>1805</v>
      </c>
      <c r="D30" s="201" t="s">
        <v>8</v>
      </c>
      <c r="E30" s="206"/>
      <c r="F30" s="201"/>
      <c r="G30" s="201"/>
      <c r="H30" s="201"/>
      <c r="I30" s="206"/>
      <c r="J30" s="201"/>
      <c r="K30" s="201"/>
      <c r="L30" s="201"/>
      <c r="M30" s="206"/>
      <c r="N30" s="201"/>
      <c r="O30" s="201"/>
      <c r="P30" s="201"/>
      <c r="Q30" s="206"/>
      <c r="R30" s="201"/>
      <c r="S30" s="201"/>
      <c r="T30" s="201"/>
      <c r="U30" s="206"/>
      <c r="V30" s="201"/>
      <c r="W30" s="201"/>
      <c r="X30" s="201"/>
      <c r="Y30" s="206"/>
      <c r="Z30" s="201"/>
      <c r="AA30" s="201"/>
      <c r="AB30" s="201"/>
      <c r="AC30" s="206"/>
      <c r="AD30" s="201"/>
      <c r="AE30" s="201"/>
      <c r="AF30" s="201"/>
      <c r="AG30" s="206">
        <v>1</v>
      </c>
      <c r="AH30" s="201"/>
      <c r="AI30" s="201"/>
      <c r="AJ30" s="201"/>
      <c r="AK30" s="206"/>
      <c r="AL30" s="201"/>
      <c r="AM30" s="201"/>
      <c r="AN30" s="201"/>
      <c r="AO30" s="206"/>
      <c r="AP30" s="201"/>
      <c r="AQ30" s="201"/>
      <c r="AR30" s="201"/>
      <c r="AS30" s="206"/>
      <c r="AT30" s="201"/>
      <c r="AU30" s="201"/>
      <c r="AV30" s="201"/>
      <c r="AW30" s="206"/>
      <c r="AX30" s="201"/>
      <c r="AY30" s="201"/>
      <c r="AZ30" s="201"/>
      <c r="BA30" s="206"/>
      <c r="BB30" s="201"/>
      <c r="BC30" s="201"/>
      <c r="BD30" s="201"/>
      <c r="BE30" s="206"/>
      <c r="BF30" s="201"/>
      <c r="BG30" s="201"/>
      <c r="BH30" s="201"/>
      <c r="BI30" s="206"/>
      <c r="BJ30" s="201"/>
      <c r="BK30" s="201"/>
      <c r="BL30" s="201"/>
      <c r="BM30" s="206"/>
      <c r="BN30" s="201"/>
      <c r="BO30" s="201"/>
      <c r="BP30" s="201"/>
      <c r="BQ30" s="206"/>
      <c r="BR30" s="201"/>
      <c r="BS30" s="201"/>
      <c r="BT30" s="201"/>
      <c r="BU30" s="206"/>
      <c r="BV30" s="201"/>
      <c r="BW30" s="201"/>
      <c r="BX30" s="201"/>
      <c r="BY30" s="223" t="str">
        <f t="shared" si="2"/>
        <v/>
      </c>
      <c r="BZ30" s="223"/>
      <c r="CA30" s="223"/>
      <c r="CB30" s="223"/>
      <c r="CC30" s="223" t="str">
        <f t="shared" si="3"/>
        <v/>
      </c>
      <c r="CD30" s="223"/>
      <c r="CE30" s="223"/>
      <c r="CF30" s="223"/>
      <c r="CG30" s="223" t="str">
        <f t="shared" si="4"/>
        <v/>
      </c>
      <c r="CH30" s="223"/>
      <c r="CI30" s="223"/>
      <c r="CJ30" s="223"/>
      <c r="CK30" s="223" t="str">
        <f t="shared" si="5"/>
        <v/>
      </c>
      <c r="CL30" s="223"/>
      <c r="CM30" s="223"/>
      <c r="CN30" s="223"/>
      <c r="CO30" s="223" t="str">
        <f t="shared" si="6"/>
        <v/>
      </c>
      <c r="CP30" s="223"/>
      <c r="CQ30" s="223"/>
      <c r="CR30" s="223"/>
      <c r="CS30" s="223" t="str">
        <f t="shared" si="7"/>
        <v/>
      </c>
      <c r="CT30" s="223"/>
      <c r="CU30" s="223"/>
      <c r="CV30" s="223"/>
      <c r="CW30" s="223" t="str">
        <f t="shared" si="8"/>
        <v/>
      </c>
      <c r="CX30" s="223"/>
      <c r="CY30" s="223"/>
      <c r="CZ30" s="223"/>
      <c r="DA30" s="223" t="str">
        <f t="shared" si="9"/>
        <v xml:space="preserve">INSERT INTO SC_SystemeProduits(RefDimension,NomSysteme,typePresta,ligne,Quantite,formule,cte1,cte2,DateModif) values (8,'FV10','MATIERE',565,1,null,null,null,now());
</v>
      </c>
      <c r="DB30" s="223"/>
      <c r="DC30" s="223"/>
      <c r="DD30" s="223"/>
      <c r="DE30" s="223" t="str">
        <f t="shared" si="10"/>
        <v/>
      </c>
      <c r="DF30" s="223"/>
      <c r="DG30" s="223"/>
      <c r="DH30" s="223"/>
      <c r="DI30" s="223" t="str">
        <f t="shared" si="11"/>
        <v/>
      </c>
      <c r="DJ30" s="223"/>
      <c r="DK30" s="223"/>
      <c r="DL30" s="223"/>
      <c r="DM30" s="223" t="str">
        <f t="shared" si="12"/>
        <v/>
      </c>
      <c r="DN30" s="223"/>
      <c r="DO30" s="223"/>
      <c r="DP30" s="223"/>
      <c r="DQ30" s="223" t="str">
        <f t="shared" si="13"/>
        <v/>
      </c>
      <c r="DR30" s="223"/>
      <c r="DS30" s="223"/>
      <c r="DT30" s="223"/>
      <c r="DU30" s="223" t="str">
        <f t="shared" si="14"/>
        <v/>
      </c>
      <c r="DV30" s="223"/>
      <c r="DX30" s="223"/>
      <c r="DY30" s="223" t="str">
        <f t="shared" si="15"/>
        <v/>
      </c>
      <c r="DZ30" s="223"/>
      <c r="EB30" s="223"/>
      <c r="EC30" s="223" t="str">
        <f t="shared" si="16"/>
        <v/>
      </c>
      <c r="ED30" s="223"/>
      <c r="EF30" s="223"/>
      <c r="EG30" s="223" t="str">
        <f t="shared" si="17"/>
        <v/>
      </c>
      <c r="EH30" s="223"/>
      <c r="EJ30" s="223"/>
      <c r="EK30" s="223" t="str">
        <f t="shared" si="18"/>
        <v/>
      </c>
      <c r="EL30" s="223"/>
      <c r="EN30" s="223"/>
      <c r="EO30" s="223" t="str">
        <f t="shared" si="19"/>
        <v/>
      </c>
      <c r="EP30" s="223"/>
      <c r="EQ30" s="223"/>
    </row>
    <row r="31" spans="1:147" x14ac:dyDescent="0.25">
      <c r="A31" s="210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01" t="s">
        <v>294</v>
      </c>
      <c r="C31" s="208" t="s">
        <v>1806</v>
      </c>
      <c r="D31" s="201" t="s">
        <v>8</v>
      </c>
      <c r="E31" s="206"/>
      <c r="F31" s="201"/>
      <c r="G31" s="201"/>
      <c r="H31" s="201"/>
      <c r="I31" s="206"/>
      <c r="J31" s="201"/>
      <c r="K31" s="201"/>
      <c r="L31" s="201"/>
      <c r="M31" s="206"/>
      <c r="N31" s="201"/>
      <c r="O31" s="201"/>
      <c r="P31" s="201"/>
      <c r="Q31" s="206"/>
      <c r="R31" s="201"/>
      <c r="S31" s="201"/>
      <c r="T31" s="201"/>
      <c r="U31" s="206"/>
      <c r="V31" s="201"/>
      <c r="W31" s="201"/>
      <c r="X31" s="201"/>
      <c r="Y31" s="206"/>
      <c r="Z31" s="201"/>
      <c r="AA31" s="201"/>
      <c r="AB31" s="201"/>
      <c r="AC31" s="206"/>
      <c r="AD31" s="201"/>
      <c r="AE31" s="201"/>
      <c r="AF31" s="201"/>
      <c r="AG31" s="206"/>
      <c r="AH31" s="201"/>
      <c r="AI31" s="201"/>
      <c r="AJ31" s="201"/>
      <c r="AK31" s="206">
        <v>1</v>
      </c>
      <c r="AL31" s="201"/>
      <c r="AM31" s="201"/>
      <c r="AN31" s="201"/>
      <c r="AO31" s="206"/>
      <c r="AP31" s="201"/>
      <c r="AQ31" s="201"/>
      <c r="AR31" s="201"/>
      <c r="AS31" s="206"/>
      <c r="AT31" s="201"/>
      <c r="AU31" s="201"/>
      <c r="AV31" s="201"/>
      <c r="AW31" s="206"/>
      <c r="AX31" s="201"/>
      <c r="AY31" s="201"/>
      <c r="AZ31" s="201"/>
      <c r="BA31" s="206"/>
      <c r="BB31" s="201"/>
      <c r="BC31" s="201"/>
      <c r="BD31" s="201"/>
      <c r="BE31" s="206"/>
      <c r="BF31" s="201"/>
      <c r="BG31" s="201"/>
      <c r="BH31" s="201"/>
      <c r="BI31" s="206"/>
      <c r="BJ31" s="201"/>
      <c r="BK31" s="201"/>
      <c r="BL31" s="201"/>
      <c r="BM31" s="206"/>
      <c r="BN31" s="201"/>
      <c r="BO31" s="201"/>
      <c r="BP31" s="201"/>
      <c r="BQ31" s="206"/>
      <c r="BR31" s="201"/>
      <c r="BS31" s="201"/>
      <c r="BT31" s="201"/>
      <c r="BU31" s="206"/>
      <c r="BV31" s="201"/>
      <c r="BW31" s="201"/>
      <c r="BX31" s="201"/>
      <c r="BY31" s="223" t="str">
        <f t="shared" si="2"/>
        <v/>
      </c>
      <c r="BZ31" s="223"/>
      <c r="CA31" s="223"/>
      <c r="CB31" s="223"/>
      <c r="CC31" s="223" t="str">
        <f t="shared" si="3"/>
        <v/>
      </c>
      <c r="CD31" s="223"/>
      <c r="CE31" s="223"/>
      <c r="CF31" s="223"/>
      <c r="CG31" s="223" t="str">
        <f t="shared" si="4"/>
        <v/>
      </c>
      <c r="CH31" s="223"/>
      <c r="CI31" s="223"/>
      <c r="CJ31" s="223"/>
      <c r="CK31" s="223" t="str">
        <f t="shared" si="5"/>
        <v/>
      </c>
      <c r="CL31" s="223"/>
      <c r="CM31" s="223"/>
      <c r="CN31" s="223"/>
      <c r="CO31" s="223" t="str">
        <f t="shared" si="6"/>
        <v/>
      </c>
      <c r="CP31" s="223"/>
      <c r="CQ31" s="223"/>
      <c r="CR31" s="223"/>
      <c r="CS31" s="223" t="str">
        <f t="shared" si="7"/>
        <v/>
      </c>
      <c r="CT31" s="223"/>
      <c r="CU31" s="223"/>
      <c r="CV31" s="223"/>
      <c r="CW31" s="223" t="str">
        <f t="shared" si="8"/>
        <v/>
      </c>
      <c r="CX31" s="223"/>
      <c r="CY31" s="223"/>
      <c r="CZ31" s="223"/>
      <c r="DA31" s="223" t="str">
        <f t="shared" si="9"/>
        <v/>
      </c>
      <c r="DB31" s="223"/>
      <c r="DC31" s="223"/>
      <c r="DD31" s="223"/>
      <c r="DE31" s="223" t="str">
        <f t="shared" si="10"/>
        <v xml:space="preserve">INSERT INTO SC_SystemeProduits(RefDimension,NomSysteme,typePresta,ligne,Quantite,formule,cte1,cte2,DateModif) values (9,'FV10','MATIERE',566,1,null,null,null,now());
</v>
      </c>
      <c r="DF31" s="223"/>
      <c r="DG31" s="223"/>
      <c r="DH31" s="223"/>
      <c r="DI31" s="223" t="str">
        <f t="shared" si="11"/>
        <v/>
      </c>
      <c r="DJ31" s="223"/>
      <c r="DK31" s="223"/>
      <c r="DL31" s="223"/>
      <c r="DM31" s="223" t="str">
        <f t="shared" si="12"/>
        <v/>
      </c>
      <c r="DN31" s="223"/>
      <c r="DO31" s="223"/>
      <c r="DP31" s="223"/>
      <c r="DQ31" s="223" t="str">
        <f t="shared" si="13"/>
        <v/>
      </c>
      <c r="DR31" s="223"/>
      <c r="DS31" s="223"/>
      <c r="DT31" s="223"/>
      <c r="DU31" s="223" t="str">
        <f t="shared" si="14"/>
        <v/>
      </c>
      <c r="DV31" s="223"/>
      <c r="DX31" s="223"/>
      <c r="DY31" s="223" t="str">
        <f t="shared" si="15"/>
        <v/>
      </c>
      <c r="DZ31" s="223"/>
      <c r="EB31" s="223"/>
      <c r="EC31" s="223" t="str">
        <f t="shared" si="16"/>
        <v/>
      </c>
      <c r="ED31" s="223"/>
      <c r="EF31" s="223"/>
      <c r="EG31" s="223" t="str">
        <f t="shared" si="17"/>
        <v/>
      </c>
      <c r="EH31" s="223"/>
      <c r="EJ31" s="223"/>
      <c r="EK31" s="223" t="str">
        <f t="shared" si="18"/>
        <v/>
      </c>
      <c r="EL31" s="223"/>
      <c r="EN31" s="223"/>
      <c r="EO31" s="223" t="str">
        <f t="shared" si="19"/>
        <v/>
      </c>
      <c r="EP31" s="223"/>
      <c r="EQ31" s="223"/>
    </row>
    <row r="32" spans="1:147" s="198" customFormat="1" x14ac:dyDescent="0.25">
      <c r="A32" s="210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01" t="s">
        <v>294</v>
      </c>
      <c r="C32" s="208" t="s">
        <v>1807</v>
      </c>
      <c r="D32" s="201" t="s">
        <v>8</v>
      </c>
      <c r="E32" s="206"/>
      <c r="F32" s="201"/>
      <c r="G32" s="201"/>
      <c r="H32" s="201"/>
      <c r="I32" s="206"/>
      <c r="J32" s="201"/>
      <c r="K32" s="201"/>
      <c r="L32" s="201"/>
      <c r="M32" s="206"/>
      <c r="N32" s="201"/>
      <c r="O32" s="201"/>
      <c r="P32" s="201"/>
      <c r="Q32" s="206"/>
      <c r="R32" s="201"/>
      <c r="S32" s="201"/>
      <c r="T32" s="201"/>
      <c r="U32" s="206"/>
      <c r="V32" s="201"/>
      <c r="W32" s="201"/>
      <c r="X32" s="201"/>
      <c r="Y32" s="206"/>
      <c r="Z32" s="201"/>
      <c r="AA32" s="201"/>
      <c r="AB32" s="201"/>
      <c r="AC32" s="206"/>
      <c r="AD32" s="201"/>
      <c r="AE32" s="201"/>
      <c r="AF32" s="201"/>
      <c r="AG32" s="206"/>
      <c r="AH32" s="201"/>
      <c r="AI32" s="201"/>
      <c r="AJ32" s="201"/>
      <c r="AK32" s="206"/>
      <c r="AL32" s="201"/>
      <c r="AM32" s="201"/>
      <c r="AN32" s="201"/>
      <c r="AO32" s="206">
        <v>1</v>
      </c>
      <c r="AP32" s="201"/>
      <c r="AQ32" s="201"/>
      <c r="AR32" s="201"/>
      <c r="AS32" s="206"/>
      <c r="AT32" s="201"/>
      <c r="AU32" s="201"/>
      <c r="AV32" s="201"/>
      <c r="AW32" s="206"/>
      <c r="AX32" s="201"/>
      <c r="AY32" s="201"/>
      <c r="AZ32" s="201"/>
      <c r="BA32" s="206"/>
      <c r="BB32" s="201"/>
      <c r="BC32" s="201"/>
      <c r="BD32" s="201"/>
      <c r="BE32" s="206"/>
      <c r="BF32" s="201"/>
      <c r="BG32" s="201"/>
      <c r="BH32" s="201"/>
      <c r="BI32" s="206"/>
      <c r="BJ32" s="201"/>
      <c r="BK32" s="201"/>
      <c r="BL32" s="201"/>
      <c r="BM32" s="206"/>
      <c r="BN32" s="201"/>
      <c r="BO32" s="201"/>
      <c r="BP32" s="201"/>
      <c r="BQ32" s="206"/>
      <c r="BR32" s="201"/>
      <c r="BS32" s="201"/>
      <c r="BT32" s="201"/>
      <c r="BU32" s="206"/>
      <c r="BV32" s="201"/>
      <c r="BW32" s="201"/>
      <c r="BX32" s="201"/>
      <c r="BY32" s="223" t="str">
        <f t="shared" si="2"/>
        <v/>
      </c>
      <c r="BZ32" s="223"/>
      <c r="CA32" s="223"/>
      <c r="CB32" s="223"/>
      <c r="CC32" s="223" t="str">
        <f t="shared" si="3"/>
        <v/>
      </c>
      <c r="CD32" s="223"/>
      <c r="CE32" s="223"/>
      <c r="CF32" s="223"/>
      <c r="CG32" s="223" t="str">
        <f t="shared" si="4"/>
        <v/>
      </c>
      <c r="CH32" s="223"/>
      <c r="CI32" s="223"/>
      <c r="CJ32" s="223"/>
      <c r="CK32" s="223" t="str">
        <f t="shared" si="5"/>
        <v/>
      </c>
      <c r="CL32" s="223"/>
      <c r="CM32" s="223"/>
      <c r="CN32" s="223"/>
      <c r="CO32" s="223" t="str">
        <f t="shared" si="6"/>
        <v/>
      </c>
      <c r="CP32" s="223"/>
      <c r="CQ32" s="223"/>
      <c r="CR32" s="223"/>
      <c r="CS32" s="223" t="str">
        <f t="shared" si="7"/>
        <v/>
      </c>
      <c r="CT32" s="223"/>
      <c r="CU32" s="223"/>
      <c r="CV32" s="223"/>
      <c r="CW32" s="223" t="str">
        <f t="shared" si="8"/>
        <v/>
      </c>
      <c r="CX32" s="223"/>
      <c r="CY32" s="223"/>
      <c r="CZ32" s="223"/>
      <c r="DA32" s="223" t="str">
        <f t="shared" si="9"/>
        <v/>
      </c>
      <c r="DB32" s="223"/>
      <c r="DC32" s="223"/>
      <c r="DD32" s="223"/>
      <c r="DE32" s="223" t="str">
        <f t="shared" si="10"/>
        <v/>
      </c>
      <c r="DF32" s="223"/>
      <c r="DG32" s="223"/>
      <c r="DH32" s="223"/>
      <c r="DI32" s="223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23"/>
      <c r="DK32" s="223"/>
      <c r="DL32" s="223"/>
      <c r="DM32" s="223" t="str">
        <f t="shared" si="12"/>
        <v/>
      </c>
      <c r="DN32" s="223"/>
      <c r="DO32" s="223"/>
      <c r="DP32" s="223"/>
      <c r="DQ32" s="223" t="str">
        <f t="shared" si="13"/>
        <v/>
      </c>
      <c r="DR32" s="223"/>
      <c r="DS32" s="223"/>
      <c r="DT32" s="223"/>
      <c r="DU32" s="223" t="str">
        <f t="shared" si="14"/>
        <v/>
      </c>
      <c r="DV32" s="223"/>
      <c r="DW32" s="223"/>
      <c r="DX32" s="223"/>
      <c r="DY32" s="223" t="str">
        <f t="shared" si="15"/>
        <v/>
      </c>
      <c r="DZ32" s="223"/>
      <c r="EA32" s="223"/>
      <c r="EB32" s="223"/>
      <c r="EC32" s="223" t="str">
        <f t="shared" si="16"/>
        <v/>
      </c>
      <c r="ED32" s="223"/>
      <c r="EE32" s="223"/>
      <c r="EF32" s="223"/>
      <c r="EG32" s="223" t="str">
        <f t="shared" si="17"/>
        <v/>
      </c>
      <c r="EH32" s="223"/>
      <c r="EI32" s="223"/>
      <c r="EJ32" s="223"/>
      <c r="EK32" s="223" t="str">
        <f t="shared" si="18"/>
        <v/>
      </c>
      <c r="EL32" s="223"/>
      <c r="EM32" s="223"/>
      <c r="EN32" s="223"/>
      <c r="EO32" s="223" t="str">
        <f t="shared" si="19"/>
        <v/>
      </c>
      <c r="EP32" s="223"/>
      <c r="EQ32" s="223"/>
    </row>
    <row r="33" spans="1:147" s="198" customFormat="1" x14ac:dyDescent="0.25">
      <c r="A33" s="210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01" t="s">
        <v>294</v>
      </c>
      <c r="C33" s="208" t="s">
        <v>1808</v>
      </c>
      <c r="D33" s="201" t="s">
        <v>8</v>
      </c>
      <c r="E33" s="206"/>
      <c r="F33" s="201"/>
      <c r="G33" s="201"/>
      <c r="H33" s="201"/>
      <c r="I33" s="206"/>
      <c r="J33" s="201"/>
      <c r="K33" s="201"/>
      <c r="L33" s="201"/>
      <c r="M33" s="206"/>
      <c r="N33" s="201"/>
      <c r="O33" s="201"/>
      <c r="P33" s="201"/>
      <c r="Q33" s="206"/>
      <c r="R33" s="201"/>
      <c r="S33" s="201"/>
      <c r="T33" s="201"/>
      <c r="U33" s="206"/>
      <c r="V33" s="201"/>
      <c r="W33" s="201"/>
      <c r="X33" s="201"/>
      <c r="Y33" s="206"/>
      <c r="Z33" s="201"/>
      <c r="AA33" s="201"/>
      <c r="AB33" s="201"/>
      <c r="AC33" s="206"/>
      <c r="AD33" s="201"/>
      <c r="AE33" s="201"/>
      <c r="AF33" s="201"/>
      <c r="AG33" s="206"/>
      <c r="AH33" s="201"/>
      <c r="AI33" s="201"/>
      <c r="AJ33" s="201"/>
      <c r="AK33" s="206"/>
      <c r="AL33" s="201"/>
      <c r="AM33" s="201"/>
      <c r="AN33" s="201"/>
      <c r="AO33" s="206"/>
      <c r="AP33" s="201"/>
      <c r="AQ33" s="201"/>
      <c r="AR33" s="201"/>
      <c r="AS33" s="206">
        <v>1</v>
      </c>
      <c r="AT33" s="201"/>
      <c r="AU33" s="201"/>
      <c r="AV33" s="201"/>
      <c r="AW33" s="206"/>
      <c r="AX33" s="201"/>
      <c r="AY33" s="201"/>
      <c r="AZ33" s="201"/>
      <c r="BA33" s="206"/>
      <c r="BB33" s="201"/>
      <c r="BC33" s="201"/>
      <c r="BD33" s="201"/>
      <c r="BE33" s="206"/>
      <c r="BF33" s="201"/>
      <c r="BG33" s="201"/>
      <c r="BH33" s="201"/>
      <c r="BI33" s="206"/>
      <c r="BJ33" s="201"/>
      <c r="BK33" s="201"/>
      <c r="BL33" s="201"/>
      <c r="BM33" s="206"/>
      <c r="BN33" s="201"/>
      <c r="BO33" s="201"/>
      <c r="BP33" s="201"/>
      <c r="BQ33" s="206"/>
      <c r="BR33" s="201"/>
      <c r="BS33" s="201"/>
      <c r="BT33" s="201"/>
      <c r="BU33" s="206"/>
      <c r="BV33" s="201"/>
      <c r="BW33" s="201"/>
      <c r="BX33" s="201"/>
      <c r="BY33" s="223" t="str">
        <f t="shared" si="2"/>
        <v/>
      </c>
      <c r="BZ33" s="223"/>
      <c r="CA33" s="223"/>
      <c r="CB33" s="223"/>
      <c r="CC33" s="223" t="str">
        <f t="shared" si="3"/>
        <v/>
      </c>
      <c r="CD33" s="223"/>
      <c r="CE33" s="223"/>
      <c r="CF33" s="223"/>
      <c r="CG33" s="223" t="str">
        <f t="shared" si="4"/>
        <v/>
      </c>
      <c r="CH33" s="223"/>
      <c r="CI33" s="223"/>
      <c r="CJ33" s="223"/>
      <c r="CK33" s="223" t="str">
        <f t="shared" si="5"/>
        <v/>
      </c>
      <c r="CL33" s="223"/>
      <c r="CM33" s="223"/>
      <c r="CN33" s="223"/>
      <c r="CO33" s="223" t="str">
        <f t="shared" si="6"/>
        <v/>
      </c>
      <c r="CP33" s="223"/>
      <c r="CQ33" s="223"/>
      <c r="CR33" s="223"/>
      <c r="CS33" s="223" t="str">
        <f t="shared" si="7"/>
        <v/>
      </c>
      <c r="CT33" s="223"/>
      <c r="CU33" s="223"/>
      <c r="CV33" s="223"/>
      <c r="CW33" s="223" t="str">
        <f t="shared" si="8"/>
        <v/>
      </c>
      <c r="CX33" s="223"/>
      <c r="CY33" s="223"/>
      <c r="CZ33" s="223"/>
      <c r="DA33" s="223" t="str">
        <f t="shared" si="9"/>
        <v/>
      </c>
      <c r="DB33" s="223"/>
      <c r="DC33" s="223"/>
      <c r="DD33" s="223"/>
      <c r="DE33" s="223" t="str">
        <f t="shared" si="10"/>
        <v/>
      </c>
      <c r="DF33" s="223"/>
      <c r="DG33" s="223"/>
      <c r="DH33" s="223"/>
      <c r="DI33" s="223" t="str">
        <f t="shared" si="11"/>
        <v/>
      </c>
      <c r="DJ33" s="223"/>
      <c r="DK33" s="223"/>
      <c r="DL33" s="223"/>
      <c r="DM33" s="223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23"/>
      <c r="DO33" s="223"/>
      <c r="DP33" s="223"/>
      <c r="DQ33" s="223" t="str">
        <f t="shared" si="13"/>
        <v/>
      </c>
      <c r="DR33" s="223"/>
      <c r="DS33" s="223"/>
      <c r="DT33" s="223"/>
      <c r="DU33" s="223" t="str">
        <f t="shared" si="14"/>
        <v/>
      </c>
      <c r="DV33" s="223"/>
      <c r="DW33" s="223"/>
      <c r="DX33" s="223"/>
      <c r="DY33" s="223" t="str">
        <f t="shared" si="15"/>
        <v/>
      </c>
      <c r="DZ33" s="223"/>
      <c r="EA33" s="223"/>
      <c r="EB33" s="223"/>
      <c r="EC33" s="223" t="str">
        <f t="shared" si="16"/>
        <v/>
      </c>
      <c r="ED33" s="223"/>
      <c r="EE33" s="223"/>
      <c r="EF33" s="223"/>
      <c r="EG33" s="223" t="str">
        <f t="shared" si="17"/>
        <v/>
      </c>
      <c r="EH33" s="223"/>
      <c r="EI33" s="223"/>
      <c r="EJ33" s="223"/>
      <c r="EK33" s="223" t="str">
        <f t="shared" si="18"/>
        <v/>
      </c>
      <c r="EL33" s="223"/>
      <c r="EM33" s="223"/>
      <c r="EN33" s="223"/>
      <c r="EO33" s="223" t="str">
        <f t="shared" si="19"/>
        <v/>
      </c>
      <c r="EP33" s="223"/>
      <c r="EQ33" s="223"/>
    </row>
    <row r="34" spans="1:147" s="198" customFormat="1" x14ac:dyDescent="0.25">
      <c r="A34" s="210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01" t="s">
        <v>294</v>
      </c>
      <c r="C34" s="208" t="s">
        <v>1809</v>
      </c>
      <c r="D34" s="201" t="s">
        <v>8</v>
      </c>
      <c r="E34" s="206"/>
      <c r="F34" s="201"/>
      <c r="G34" s="201"/>
      <c r="H34" s="201"/>
      <c r="I34" s="206"/>
      <c r="J34" s="201"/>
      <c r="K34" s="201"/>
      <c r="L34" s="201"/>
      <c r="M34" s="206"/>
      <c r="N34" s="201"/>
      <c r="O34" s="201"/>
      <c r="P34" s="201"/>
      <c r="Q34" s="206"/>
      <c r="R34" s="201"/>
      <c r="S34" s="201"/>
      <c r="T34" s="201"/>
      <c r="U34" s="206"/>
      <c r="V34" s="201"/>
      <c r="W34" s="201"/>
      <c r="X34" s="201"/>
      <c r="Y34" s="206"/>
      <c r="Z34" s="201"/>
      <c r="AA34" s="201"/>
      <c r="AB34" s="201"/>
      <c r="AC34" s="206"/>
      <c r="AD34" s="201"/>
      <c r="AE34" s="201"/>
      <c r="AF34" s="201"/>
      <c r="AG34" s="206"/>
      <c r="AH34" s="201"/>
      <c r="AI34" s="201"/>
      <c r="AJ34" s="201"/>
      <c r="AK34" s="206"/>
      <c r="AL34" s="201"/>
      <c r="AM34" s="201"/>
      <c r="AN34" s="201"/>
      <c r="AO34" s="206"/>
      <c r="AP34" s="201"/>
      <c r="AQ34" s="201"/>
      <c r="AR34" s="201"/>
      <c r="AS34" s="206"/>
      <c r="AT34" s="201"/>
      <c r="AU34" s="201"/>
      <c r="AV34" s="201"/>
      <c r="AW34" s="206">
        <v>1</v>
      </c>
      <c r="AX34" s="201"/>
      <c r="AY34" s="201"/>
      <c r="AZ34" s="201"/>
      <c r="BA34" s="206"/>
      <c r="BB34" s="201"/>
      <c r="BC34" s="201"/>
      <c r="BD34" s="201"/>
      <c r="BE34" s="206"/>
      <c r="BF34" s="201"/>
      <c r="BG34" s="201"/>
      <c r="BH34" s="201"/>
      <c r="BI34" s="206"/>
      <c r="BJ34" s="201"/>
      <c r="BK34" s="201"/>
      <c r="BL34" s="201"/>
      <c r="BM34" s="206"/>
      <c r="BN34" s="201"/>
      <c r="BO34" s="201"/>
      <c r="BP34" s="201"/>
      <c r="BQ34" s="206"/>
      <c r="BR34" s="201"/>
      <c r="BS34" s="201"/>
      <c r="BT34" s="201"/>
      <c r="BU34" s="206"/>
      <c r="BV34" s="201"/>
      <c r="BW34" s="201"/>
      <c r="BX34" s="201"/>
      <c r="BY34" s="223" t="str">
        <f t="shared" si="2"/>
        <v/>
      </c>
      <c r="BZ34" s="223"/>
      <c r="CA34" s="223"/>
      <c r="CB34" s="223"/>
      <c r="CC34" s="223" t="str">
        <f t="shared" si="3"/>
        <v/>
      </c>
      <c r="CD34" s="223"/>
      <c r="CE34" s="223"/>
      <c r="CF34" s="223"/>
      <c r="CG34" s="223" t="str">
        <f t="shared" si="4"/>
        <v/>
      </c>
      <c r="CH34" s="223"/>
      <c r="CI34" s="223"/>
      <c r="CJ34" s="223"/>
      <c r="CK34" s="223" t="str">
        <f t="shared" si="5"/>
        <v/>
      </c>
      <c r="CL34" s="223"/>
      <c r="CM34" s="223"/>
      <c r="CN34" s="223"/>
      <c r="CO34" s="223" t="str">
        <f t="shared" si="6"/>
        <v/>
      </c>
      <c r="CP34" s="223"/>
      <c r="CQ34" s="223"/>
      <c r="CR34" s="223"/>
      <c r="CS34" s="223" t="str">
        <f t="shared" si="7"/>
        <v/>
      </c>
      <c r="CT34" s="223"/>
      <c r="CU34" s="223"/>
      <c r="CV34" s="223"/>
      <c r="CW34" s="223" t="str">
        <f t="shared" si="8"/>
        <v/>
      </c>
      <c r="CX34" s="223"/>
      <c r="CY34" s="223"/>
      <c r="CZ34" s="223"/>
      <c r="DA34" s="223" t="str">
        <f t="shared" si="9"/>
        <v/>
      </c>
      <c r="DB34" s="223"/>
      <c r="DC34" s="223"/>
      <c r="DD34" s="223"/>
      <c r="DE34" s="223" t="str">
        <f t="shared" si="10"/>
        <v/>
      </c>
      <c r="DF34" s="223"/>
      <c r="DG34" s="223"/>
      <c r="DH34" s="223"/>
      <c r="DI34" s="223" t="str">
        <f t="shared" si="11"/>
        <v/>
      </c>
      <c r="DJ34" s="223"/>
      <c r="DK34" s="223"/>
      <c r="DL34" s="223"/>
      <c r="DM34" s="223" t="str">
        <f t="shared" si="12"/>
        <v/>
      </c>
      <c r="DN34" s="223"/>
      <c r="DO34" s="223"/>
      <c r="DP34" s="223"/>
      <c r="DQ34" s="223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23"/>
      <c r="DS34" s="223"/>
      <c r="DT34" s="223"/>
      <c r="DU34" s="223" t="str">
        <f t="shared" si="14"/>
        <v/>
      </c>
      <c r="DV34" s="223"/>
      <c r="DW34" s="223"/>
      <c r="DX34" s="223"/>
      <c r="DY34" s="223" t="str">
        <f t="shared" si="15"/>
        <v/>
      </c>
      <c r="DZ34" s="223"/>
      <c r="EA34" s="223"/>
      <c r="EB34" s="223"/>
      <c r="EC34" s="223" t="str">
        <f t="shared" si="16"/>
        <v/>
      </c>
      <c r="ED34" s="223"/>
      <c r="EE34" s="223"/>
      <c r="EF34" s="223"/>
      <c r="EG34" s="223" t="str">
        <f t="shared" si="17"/>
        <v/>
      </c>
      <c r="EH34" s="223"/>
      <c r="EI34" s="223"/>
      <c r="EJ34" s="223"/>
      <c r="EK34" s="223" t="str">
        <f t="shared" si="18"/>
        <v/>
      </c>
      <c r="EL34" s="223"/>
      <c r="EM34" s="223"/>
      <c r="EN34" s="223"/>
      <c r="EO34" s="223" t="str">
        <f t="shared" si="19"/>
        <v/>
      </c>
      <c r="EP34" s="223"/>
      <c r="EQ34" s="223"/>
    </row>
    <row r="35" spans="1:147" s="198" customFormat="1" x14ac:dyDescent="0.25">
      <c r="A35" s="210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01" t="s">
        <v>294</v>
      </c>
      <c r="C35" s="208" t="s">
        <v>1810</v>
      </c>
      <c r="D35" s="201" t="s">
        <v>8</v>
      </c>
      <c r="E35" s="206"/>
      <c r="F35" s="201"/>
      <c r="G35" s="201"/>
      <c r="H35" s="201"/>
      <c r="I35" s="206"/>
      <c r="J35" s="201"/>
      <c r="K35" s="201"/>
      <c r="L35" s="201"/>
      <c r="M35" s="206"/>
      <c r="N35" s="201"/>
      <c r="O35" s="201"/>
      <c r="P35" s="201"/>
      <c r="Q35" s="206"/>
      <c r="R35" s="201"/>
      <c r="S35" s="201"/>
      <c r="T35" s="201"/>
      <c r="U35" s="206"/>
      <c r="V35" s="201"/>
      <c r="W35" s="201"/>
      <c r="X35" s="201"/>
      <c r="Y35" s="206"/>
      <c r="Z35" s="201"/>
      <c r="AA35" s="201"/>
      <c r="AB35" s="201"/>
      <c r="AC35" s="206"/>
      <c r="AD35" s="201"/>
      <c r="AE35" s="201"/>
      <c r="AF35" s="201"/>
      <c r="AG35" s="206"/>
      <c r="AH35" s="201"/>
      <c r="AI35" s="201"/>
      <c r="AJ35" s="201"/>
      <c r="AK35" s="206"/>
      <c r="AL35" s="201"/>
      <c r="AM35" s="201"/>
      <c r="AN35" s="201"/>
      <c r="AO35" s="206"/>
      <c r="AP35" s="201"/>
      <c r="AQ35" s="201"/>
      <c r="AR35" s="201"/>
      <c r="AS35" s="206"/>
      <c r="AT35" s="201"/>
      <c r="AU35" s="201"/>
      <c r="AV35" s="201"/>
      <c r="AW35" s="206"/>
      <c r="AX35" s="201"/>
      <c r="AY35" s="201"/>
      <c r="AZ35" s="201"/>
      <c r="BA35" s="206">
        <v>1</v>
      </c>
      <c r="BB35" s="201"/>
      <c r="BC35" s="201"/>
      <c r="BD35" s="201"/>
      <c r="BE35" s="206"/>
      <c r="BF35" s="201"/>
      <c r="BG35" s="201"/>
      <c r="BH35" s="201"/>
      <c r="BI35" s="206"/>
      <c r="BJ35" s="201"/>
      <c r="BK35" s="201"/>
      <c r="BL35" s="201"/>
      <c r="BM35" s="206"/>
      <c r="BN35" s="201"/>
      <c r="BO35" s="201"/>
      <c r="BP35" s="201"/>
      <c r="BQ35" s="206"/>
      <c r="BR35" s="201"/>
      <c r="BS35" s="201"/>
      <c r="BT35" s="201"/>
      <c r="BU35" s="206"/>
      <c r="BV35" s="201"/>
      <c r="BW35" s="201"/>
      <c r="BX35" s="201"/>
      <c r="BY35" s="223" t="str">
        <f t="shared" si="2"/>
        <v/>
      </c>
      <c r="BZ35" s="223"/>
      <c r="CA35" s="223"/>
      <c r="CB35" s="223"/>
      <c r="CC35" s="223" t="str">
        <f t="shared" si="3"/>
        <v/>
      </c>
      <c r="CD35" s="223"/>
      <c r="CE35" s="223"/>
      <c r="CF35" s="223"/>
      <c r="CG35" s="223" t="str">
        <f t="shared" si="4"/>
        <v/>
      </c>
      <c r="CH35" s="223"/>
      <c r="CI35" s="223"/>
      <c r="CJ35" s="223"/>
      <c r="CK35" s="223" t="str">
        <f t="shared" si="5"/>
        <v/>
      </c>
      <c r="CL35" s="223"/>
      <c r="CM35" s="223"/>
      <c r="CN35" s="223"/>
      <c r="CO35" s="223" t="str">
        <f t="shared" si="6"/>
        <v/>
      </c>
      <c r="CP35" s="223"/>
      <c r="CQ35" s="223"/>
      <c r="CR35" s="223"/>
      <c r="CS35" s="223" t="str">
        <f t="shared" si="7"/>
        <v/>
      </c>
      <c r="CT35" s="223"/>
      <c r="CU35" s="223"/>
      <c r="CV35" s="223"/>
      <c r="CW35" s="223" t="str">
        <f t="shared" si="8"/>
        <v/>
      </c>
      <c r="CX35" s="223"/>
      <c r="CY35" s="223"/>
      <c r="CZ35" s="223"/>
      <c r="DA35" s="223" t="str">
        <f t="shared" si="9"/>
        <v/>
      </c>
      <c r="DB35" s="223"/>
      <c r="DC35" s="223"/>
      <c r="DD35" s="223"/>
      <c r="DE35" s="223" t="str">
        <f t="shared" si="10"/>
        <v/>
      </c>
      <c r="DF35" s="223"/>
      <c r="DG35" s="223"/>
      <c r="DH35" s="223"/>
      <c r="DI35" s="223" t="str">
        <f t="shared" si="11"/>
        <v/>
      </c>
      <c r="DJ35" s="223"/>
      <c r="DK35" s="223"/>
      <c r="DL35" s="223"/>
      <c r="DM35" s="223" t="str">
        <f t="shared" si="12"/>
        <v/>
      </c>
      <c r="DN35" s="223"/>
      <c r="DO35" s="223"/>
      <c r="DP35" s="223"/>
      <c r="DQ35" s="223" t="str">
        <f t="shared" si="13"/>
        <v/>
      </c>
      <c r="DR35" s="223"/>
      <c r="DS35" s="223"/>
      <c r="DT35" s="223"/>
      <c r="DU35" s="223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23"/>
      <c r="DW35" s="223"/>
      <c r="DX35" s="223"/>
      <c r="DY35" s="223" t="str">
        <f t="shared" si="15"/>
        <v/>
      </c>
      <c r="DZ35" s="223"/>
      <c r="EA35" s="223"/>
      <c r="EB35" s="223"/>
      <c r="EC35" s="223" t="str">
        <f t="shared" si="16"/>
        <v/>
      </c>
      <c r="ED35" s="223"/>
      <c r="EE35" s="223"/>
      <c r="EF35" s="223"/>
      <c r="EG35" s="223" t="str">
        <f t="shared" si="17"/>
        <v/>
      </c>
      <c r="EH35" s="223"/>
      <c r="EI35" s="223"/>
      <c r="EJ35" s="223"/>
      <c r="EK35" s="223" t="str">
        <f t="shared" si="18"/>
        <v/>
      </c>
      <c r="EL35" s="223"/>
      <c r="EM35" s="223"/>
      <c r="EN35" s="223"/>
      <c r="EO35" s="223" t="str">
        <f t="shared" si="19"/>
        <v/>
      </c>
      <c r="EP35" s="223"/>
      <c r="EQ35" s="223"/>
    </row>
    <row r="36" spans="1:147" s="198" customFormat="1" x14ac:dyDescent="0.25">
      <c r="A36" s="210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01" t="s">
        <v>294</v>
      </c>
      <c r="C36" s="208" t="s">
        <v>1811</v>
      </c>
      <c r="D36" s="201" t="s">
        <v>8</v>
      </c>
      <c r="E36" s="206"/>
      <c r="F36" s="201"/>
      <c r="G36" s="201"/>
      <c r="H36" s="201"/>
      <c r="I36" s="206"/>
      <c r="J36" s="201"/>
      <c r="K36" s="201"/>
      <c r="L36" s="201"/>
      <c r="M36" s="206"/>
      <c r="N36" s="201"/>
      <c r="O36" s="201"/>
      <c r="P36" s="201"/>
      <c r="Q36" s="206"/>
      <c r="R36" s="201"/>
      <c r="S36" s="201"/>
      <c r="T36" s="201"/>
      <c r="U36" s="206"/>
      <c r="V36" s="201"/>
      <c r="W36" s="201"/>
      <c r="X36" s="201"/>
      <c r="Y36" s="206"/>
      <c r="Z36" s="201"/>
      <c r="AA36" s="201"/>
      <c r="AB36" s="201"/>
      <c r="AC36" s="206"/>
      <c r="AD36" s="201"/>
      <c r="AE36" s="201"/>
      <c r="AF36" s="201"/>
      <c r="AG36" s="206"/>
      <c r="AH36" s="201"/>
      <c r="AI36" s="201"/>
      <c r="AJ36" s="201"/>
      <c r="AK36" s="206"/>
      <c r="AL36" s="201"/>
      <c r="AM36" s="201"/>
      <c r="AN36" s="201"/>
      <c r="AO36" s="206"/>
      <c r="AP36" s="201"/>
      <c r="AQ36" s="201"/>
      <c r="AR36" s="201"/>
      <c r="AS36" s="206"/>
      <c r="AT36" s="201"/>
      <c r="AU36" s="201"/>
      <c r="AV36" s="201"/>
      <c r="AW36" s="206"/>
      <c r="AX36" s="201"/>
      <c r="AY36" s="201"/>
      <c r="AZ36" s="201"/>
      <c r="BA36" s="206"/>
      <c r="BB36" s="201"/>
      <c r="BC36" s="201"/>
      <c r="BD36" s="201"/>
      <c r="BE36" s="206">
        <v>1</v>
      </c>
      <c r="BF36" s="201"/>
      <c r="BG36" s="201"/>
      <c r="BH36" s="201"/>
      <c r="BI36" s="206"/>
      <c r="BJ36" s="201"/>
      <c r="BK36" s="201"/>
      <c r="BL36" s="201"/>
      <c r="BM36" s="206"/>
      <c r="BN36" s="201"/>
      <c r="BO36" s="201"/>
      <c r="BP36" s="201"/>
      <c r="BQ36" s="206"/>
      <c r="BR36" s="201"/>
      <c r="BS36" s="201"/>
      <c r="BT36" s="201"/>
      <c r="BU36" s="206"/>
      <c r="BV36" s="201"/>
      <c r="BW36" s="201"/>
      <c r="BX36" s="201"/>
      <c r="BY36" s="223" t="str">
        <f t="shared" si="2"/>
        <v/>
      </c>
      <c r="BZ36" s="223"/>
      <c r="CA36" s="223"/>
      <c r="CB36" s="223"/>
      <c r="CC36" s="223" t="str">
        <f t="shared" si="3"/>
        <v/>
      </c>
      <c r="CD36" s="223"/>
      <c r="CE36" s="223"/>
      <c r="CF36" s="223"/>
      <c r="CG36" s="223" t="str">
        <f t="shared" si="4"/>
        <v/>
      </c>
      <c r="CH36" s="223"/>
      <c r="CI36" s="223"/>
      <c r="CJ36" s="223"/>
      <c r="CK36" s="223" t="str">
        <f t="shared" si="5"/>
        <v/>
      </c>
      <c r="CL36" s="223"/>
      <c r="CM36" s="223"/>
      <c r="CN36" s="223"/>
      <c r="CO36" s="223" t="str">
        <f t="shared" si="6"/>
        <v/>
      </c>
      <c r="CP36" s="223"/>
      <c r="CQ36" s="223"/>
      <c r="CR36" s="223"/>
      <c r="CS36" s="223" t="str">
        <f t="shared" si="7"/>
        <v/>
      </c>
      <c r="CT36" s="223"/>
      <c r="CU36" s="223"/>
      <c r="CV36" s="223"/>
      <c r="CW36" s="223" t="str">
        <f t="shared" si="8"/>
        <v/>
      </c>
      <c r="CX36" s="223"/>
      <c r="CY36" s="223"/>
      <c r="CZ36" s="223"/>
      <c r="DA36" s="223" t="str">
        <f t="shared" si="9"/>
        <v/>
      </c>
      <c r="DB36" s="223"/>
      <c r="DC36" s="223"/>
      <c r="DD36" s="223"/>
      <c r="DE36" s="223" t="str">
        <f t="shared" si="10"/>
        <v/>
      </c>
      <c r="DF36" s="223"/>
      <c r="DG36" s="223"/>
      <c r="DH36" s="223"/>
      <c r="DI36" s="223" t="str">
        <f t="shared" si="11"/>
        <v/>
      </c>
      <c r="DJ36" s="223"/>
      <c r="DK36" s="223"/>
      <c r="DL36" s="223"/>
      <c r="DM36" s="223" t="str">
        <f t="shared" si="12"/>
        <v/>
      </c>
      <c r="DN36" s="223"/>
      <c r="DO36" s="223"/>
      <c r="DP36" s="223"/>
      <c r="DQ36" s="223" t="str">
        <f t="shared" si="13"/>
        <v/>
      </c>
      <c r="DR36" s="223"/>
      <c r="DS36" s="223"/>
      <c r="DT36" s="223"/>
      <c r="DU36" s="223" t="str">
        <f t="shared" si="14"/>
        <v/>
      </c>
      <c r="DV36" s="223"/>
      <c r="DW36" s="223"/>
      <c r="DX36" s="223"/>
      <c r="DY36" s="223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23"/>
      <c r="EA36" s="223"/>
      <c r="EB36" s="223"/>
      <c r="EC36" s="223" t="str">
        <f t="shared" si="16"/>
        <v/>
      </c>
      <c r="ED36" s="223"/>
      <c r="EE36" s="223"/>
      <c r="EF36" s="223"/>
      <c r="EG36" s="223" t="str">
        <f t="shared" si="17"/>
        <v/>
      </c>
      <c r="EH36" s="223"/>
      <c r="EI36" s="223"/>
      <c r="EJ36" s="223"/>
      <c r="EK36" s="223" t="str">
        <f t="shared" si="18"/>
        <v/>
      </c>
      <c r="EL36" s="223"/>
      <c r="EM36" s="223"/>
      <c r="EN36" s="223"/>
      <c r="EO36" s="223" t="str">
        <f t="shared" si="19"/>
        <v/>
      </c>
      <c r="EP36" s="223"/>
      <c r="EQ36" s="223"/>
    </row>
    <row r="37" spans="1:147" s="198" customFormat="1" x14ac:dyDescent="0.25">
      <c r="A37" s="210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01" t="s">
        <v>294</v>
      </c>
      <c r="C37" s="208" t="s">
        <v>1812</v>
      </c>
      <c r="D37" s="201" t="s">
        <v>8</v>
      </c>
      <c r="E37" s="206"/>
      <c r="F37" s="201"/>
      <c r="G37" s="201"/>
      <c r="H37" s="201"/>
      <c r="I37" s="206"/>
      <c r="J37" s="201"/>
      <c r="K37" s="201"/>
      <c r="L37" s="201"/>
      <c r="M37" s="206"/>
      <c r="N37" s="201"/>
      <c r="O37" s="201"/>
      <c r="P37" s="201"/>
      <c r="Q37" s="206"/>
      <c r="R37" s="201"/>
      <c r="S37" s="201"/>
      <c r="T37" s="201"/>
      <c r="U37" s="206"/>
      <c r="V37" s="201"/>
      <c r="W37" s="201"/>
      <c r="X37" s="201"/>
      <c r="Y37" s="206"/>
      <c r="Z37" s="201"/>
      <c r="AA37" s="201"/>
      <c r="AB37" s="201"/>
      <c r="AC37" s="206"/>
      <c r="AD37" s="201"/>
      <c r="AE37" s="201"/>
      <c r="AF37" s="201"/>
      <c r="AG37" s="206"/>
      <c r="AH37" s="201"/>
      <c r="AI37" s="201"/>
      <c r="AJ37" s="201"/>
      <c r="AK37" s="206"/>
      <c r="AL37" s="201"/>
      <c r="AM37" s="201"/>
      <c r="AN37" s="201"/>
      <c r="AO37" s="206"/>
      <c r="AP37" s="201"/>
      <c r="AQ37" s="201"/>
      <c r="AR37" s="201"/>
      <c r="AS37" s="206"/>
      <c r="AT37" s="201"/>
      <c r="AU37" s="201"/>
      <c r="AV37" s="201"/>
      <c r="AW37" s="206"/>
      <c r="AX37" s="201"/>
      <c r="AY37" s="201"/>
      <c r="AZ37" s="201"/>
      <c r="BA37" s="206"/>
      <c r="BB37" s="201"/>
      <c r="BC37" s="201"/>
      <c r="BD37" s="201"/>
      <c r="BE37" s="206"/>
      <c r="BF37" s="201"/>
      <c r="BG37" s="201"/>
      <c r="BH37" s="201"/>
      <c r="BI37" s="206">
        <v>1</v>
      </c>
      <c r="BJ37" s="201"/>
      <c r="BK37" s="201"/>
      <c r="BL37" s="201"/>
      <c r="BM37" s="206">
        <v>1</v>
      </c>
      <c r="BN37" s="201"/>
      <c r="BO37" s="201"/>
      <c r="BP37" s="201"/>
      <c r="BQ37" s="206"/>
      <c r="BR37" s="201"/>
      <c r="BS37" s="201"/>
      <c r="BT37" s="201"/>
      <c r="BU37" s="206"/>
      <c r="BV37" s="201"/>
      <c r="BW37" s="201"/>
      <c r="BX37" s="201"/>
      <c r="BY37" s="223" t="str">
        <f t="shared" si="2"/>
        <v/>
      </c>
      <c r="BZ37" s="223"/>
      <c r="CA37" s="223"/>
      <c r="CB37" s="223"/>
      <c r="CC37" s="223" t="str">
        <f t="shared" si="3"/>
        <v/>
      </c>
      <c r="CD37" s="223"/>
      <c r="CE37" s="223"/>
      <c r="CF37" s="223"/>
      <c r="CG37" s="223" t="str">
        <f t="shared" si="4"/>
        <v/>
      </c>
      <c r="CH37" s="223"/>
      <c r="CI37" s="223"/>
      <c r="CJ37" s="223"/>
      <c r="CK37" s="223" t="str">
        <f t="shared" si="5"/>
        <v/>
      </c>
      <c r="CL37" s="223"/>
      <c r="CM37" s="223"/>
      <c r="CN37" s="223"/>
      <c r="CO37" s="223" t="str">
        <f t="shared" si="6"/>
        <v/>
      </c>
      <c r="CP37" s="223"/>
      <c r="CQ37" s="223"/>
      <c r="CR37" s="223"/>
      <c r="CS37" s="223" t="str">
        <f t="shared" si="7"/>
        <v/>
      </c>
      <c r="CT37" s="223"/>
      <c r="CU37" s="223"/>
      <c r="CV37" s="223"/>
      <c r="CW37" s="223" t="str">
        <f t="shared" si="8"/>
        <v/>
      </c>
      <c r="CX37" s="223"/>
      <c r="CY37" s="223"/>
      <c r="CZ37" s="223"/>
      <c r="DA37" s="223" t="str">
        <f t="shared" si="9"/>
        <v/>
      </c>
      <c r="DB37" s="223"/>
      <c r="DC37" s="223"/>
      <c r="DD37" s="223"/>
      <c r="DE37" s="223" t="str">
        <f t="shared" si="10"/>
        <v/>
      </c>
      <c r="DF37" s="223"/>
      <c r="DG37" s="223"/>
      <c r="DH37" s="223"/>
      <c r="DI37" s="223" t="str">
        <f t="shared" si="11"/>
        <v/>
      </c>
      <c r="DJ37" s="223"/>
      <c r="DK37" s="223"/>
      <c r="DL37" s="223"/>
      <c r="DM37" s="223" t="str">
        <f t="shared" si="12"/>
        <v/>
      </c>
      <c r="DN37" s="223"/>
      <c r="DO37" s="223"/>
      <c r="DP37" s="223"/>
      <c r="DQ37" s="223" t="str">
        <f t="shared" si="13"/>
        <v/>
      </c>
      <c r="DR37" s="223"/>
      <c r="DS37" s="223"/>
      <c r="DT37" s="223"/>
      <c r="DU37" s="223" t="str">
        <f t="shared" si="14"/>
        <v/>
      </c>
      <c r="DV37" s="223"/>
      <c r="DW37" s="223"/>
      <c r="DX37" s="223"/>
      <c r="DY37" s="223" t="str">
        <f t="shared" si="15"/>
        <v/>
      </c>
      <c r="DZ37" s="223"/>
      <c r="EA37" s="223"/>
      <c r="EB37" s="223"/>
      <c r="EC37" s="223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23"/>
      <c r="EE37" s="223"/>
      <c r="EF37" s="223"/>
      <c r="EG37" s="223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23"/>
      <c r="EI37" s="223"/>
      <c r="EJ37" s="223"/>
      <c r="EK37" s="223" t="str">
        <f t="shared" si="18"/>
        <v/>
      </c>
      <c r="EL37" s="223"/>
      <c r="EM37" s="223"/>
      <c r="EN37" s="223"/>
      <c r="EO37" s="223" t="str">
        <f t="shared" si="19"/>
        <v/>
      </c>
      <c r="EP37" s="223"/>
      <c r="EQ37" s="223"/>
    </row>
    <row r="38" spans="1:147" s="198" customFormat="1" x14ac:dyDescent="0.25">
      <c r="A38" s="210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01" t="s">
        <v>294</v>
      </c>
      <c r="C38" s="208" t="s">
        <v>1813</v>
      </c>
      <c r="D38" s="201" t="s">
        <v>8</v>
      </c>
      <c r="E38" s="206"/>
      <c r="F38" s="201"/>
      <c r="G38" s="201"/>
      <c r="H38" s="201"/>
      <c r="I38" s="206"/>
      <c r="J38" s="201"/>
      <c r="K38" s="201"/>
      <c r="L38" s="201"/>
      <c r="M38" s="206"/>
      <c r="N38" s="201"/>
      <c r="O38" s="201"/>
      <c r="P38" s="201"/>
      <c r="Q38" s="206"/>
      <c r="R38" s="201"/>
      <c r="S38" s="201"/>
      <c r="T38" s="201"/>
      <c r="U38" s="206"/>
      <c r="V38" s="201"/>
      <c r="W38" s="201"/>
      <c r="X38" s="201"/>
      <c r="Y38" s="206"/>
      <c r="Z38" s="201"/>
      <c r="AA38" s="201"/>
      <c r="AB38" s="201"/>
      <c r="AC38" s="206"/>
      <c r="AD38" s="201"/>
      <c r="AE38" s="201"/>
      <c r="AF38" s="201"/>
      <c r="AG38" s="206"/>
      <c r="AH38" s="201"/>
      <c r="AI38" s="201"/>
      <c r="AJ38" s="201"/>
      <c r="AK38" s="206"/>
      <c r="AL38" s="201"/>
      <c r="AM38" s="201"/>
      <c r="AN38" s="201"/>
      <c r="AO38" s="206"/>
      <c r="AP38" s="201"/>
      <c r="AQ38" s="201"/>
      <c r="AR38" s="201"/>
      <c r="AS38" s="206"/>
      <c r="AT38" s="201"/>
      <c r="AU38" s="201"/>
      <c r="AV38" s="201"/>
      <c r="AW38" s="206"/>
      <c r="AX38" s="201"/>
      <c r="AY38" s="201"/>
      <c r="AZ38" s="201"/>
      <c r="BA38" s="206"/>
      <c r="BB38" s="201"/>
      <c r="BC38" s="201"/>
      <c r="BD38" s="201"/>
      <c r="BE38" s="206"/>
      <c r="BF38" s="201"/>
      <c r="BG38" s="201"/>
      <c r="BH38" s="201"/>
      <c r="BI38" s="206"/>
      <c r="BJ38" s="201"/>
      <c r="BK38" s="201"/>
      <c r="BL38" s="201"/>
      <c r="BM38" s="206"/>
      <c r="BN38" s="201"/>
      <c r="BO38" s="201"/>
      <c r="BP38" s="201"/>
      <c r="BQ38" s="206">
        <v>1</v>
      </c>
      <c r="BR38" s="201"/>
      <c r="BS38" s="201"/>
      <c r="BT38" s="201"/>
      <c r="BU38" s="206">
        <v>1</v>
      </c>
      <c r="BV38" s="201"/>
      <c r="BW38" s="201"/>
      <c r="BX38" s="201"/>
      <c r="BY38" s="223" t="str">
        <f t="shared" si="2"/>
        <v/>
      </c>
      <c r="BZ38" s="223"/>
      <c r="CA38" s="223"/>
      <c r="CB38" s="223"/>
      <c r="CC38" s="223" t="str">
        <f t="shared" si="3"/>
        <v/>
      </c>
      <c r="CD38" s="223"/>
      <c r="CE38" s="223"/>
      <c r="CF38" s="223"/>
      <c r="CG38" s="223" t="str">
        <f t="shared" si="4"/>
        <v/>
      </c>
      <c r="CH38" s="223"/>
      <c r="CI38" s="223"/>
      <c r="CJ38" s="223"/>
      <c r="CK38" s="223" t="str">
        <f t="shared" si="5"/>
        <v/>
      </c>
      <c r="CL38" s="223"/>
      <c r="CM38" s="223"/>
      <c r="CN38" s="223"/>
      <c r="CO38" s="223" t="str">
        <f t="shared" si="6"/>
        <v/>
      </c>
      <c r="CP38" s="223"/>
      <c r="CQ38" s="223"/>
      <c r="CR38" s="223"/>
      <c r="CS38" s="223" t="str">
        <f t="shared" si="7"/>
        <v/>
      </c>
      <c r="CT38" s="223"/>
      <c r="CU38" s="223"/>
      <c r="CV38" s="223"/>
      <c r="CW38" s="223" t="str">
        <f t="shared" si="8"/>
        <v/>
      </c>
      <c r="CX38" s="223"/>
      <c r="CY38" s="223"/>
      <c r="CZ38" s="223"/>
      <c r="DA38" s="223" t="str">
        <f t="shared" si="9"/>
        <v/>
      </c>
      <c r="DB38" s="223"/>
      <c r="DC38" s="223"/>
      <c r="DD38" s="223"/>
      <c r="DE38" s="223" t="str">
        <f t="shared" si="10"/>
        <v/>
      </c>
      <c r="DF38" s="223"/>
      <c r="DG38" s="223"/>
      <c r="DH38" s="223"/>
      <c r="DI38" s="223" t="str">
        <f t="shared" si="11"/>
        <v/>
      </c>
      <c r="DJ38" s="223"/>
      <c r="DK38" s="223"/>
      <c r="DL38" s="223"/>
      <c r="DM38" s="223" t="str">
        <f t="shared" si="12"/>
        <v/>
      </c>
      <c r="DN38" s="223"/>
      <c r="DO38" s="223"/>
      <c r="DP38" s="223"/>
      <c r="DQ38" s="223" t="str">
        <f t="shared" si="13"/>
        <v/>
      </c>
      <c r="DR38" s="223"/>
      <c r="DS38" s="223"/>
      <c r="DT38" s="223"/>
      <c r="DU38" s="223" t="str">
        <f t="shared" si="14"/>
        <v/>
      </c>
      <c r="DV38" s="223"/>
      <c r="DW38" s="223"/>
      <c r="DX38" s="223"/>
      <c r="DY38" s="223" t="str">
        <f t="shared" si="15"/>
        <v/>
      </c>
      <c r="DZ38" s="223"/>
      <c r="EA38" s="223"/>
      <c r="EB38" s="223"/>
      <c r="EC38" s="223" t="str">
        <f t="shared" si="16"/>
        <v/>
      </c>
      <c r="ED38" s="223"/>
      <c r="EE38" s="223"/>
      <c r="EF38" s="223"/>
      <c r="EG38" s="223" t="str">
        <f t="shared" si="17"/>
        <v/>
      </c>
      <c r="EH38" s="223"/>
      <c r="EI38" s="223"/>
      <c r="EJ38" s="223"/>
      <c r="EK38" s="223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23"/>
      <c r="EM38" s="223"/>
      <c r="EN38" s="223"/>
      <c r="EO38" s="223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23"/>
      <c r="EQ38" s="223"/>
    </row>
    <row r="39" spans="1:147" s="198" customFormat="1" x14ac:dyDescent="0.25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201"/>
      <c r="AB39" s="201"/>
      <c r="AC39" s="201"/>
      <c r="AD39" s="201"/>
      <c r="AE39" s="201"/>
      <c r="AF39" s="201"/>
      <c r="AG39" s="201"/>
      <c r="AH39" s="201"/>
      <c r="AI39" s="201"/>
      <c r="AJ39" s="201"/>
      <c r="AK39" s="201"/>
      <c r="AL39" s="201"/>
      <c r="AM39" s="201"/>
      <c r="AN39" s="201"/>
      <c r="AO39" s="201"/>
      <c r="AP39" s="201"/>
      <c r="AQ39" s="201"/>
      <c r="AR39" s="201"/>
      <c r="AS39" s="201"/>
      <c r="AT39" s="201"/>
      <c r="AU39" s="201"/>
      <c r="AV39" s="201"/>
      <c r="AW39" s="201"/>
      <c r="AX39" s="201"/>
      <c r="AY39" s="201"/>
      <c r="AZ39" s="201"/>
      <c r="BA39" s="201"/>
      <c r="BB39" s="201"/>
      <c r="BC39" s="201"/>
      <c r="BD39" s="201"/>
      <c r="BE39" s="201"/>
      <c r="BF39" s="201"/>
      <c r="BG39" s="201"/>
      <c r="BH39" s="201"/>
      <c r="BI39" s="201"/>
      <c r="BJ39" s="201"/>
      <c r="BK39" s="201"/>
      <c r="BL39" s="201"/>
      <c r="BM39" s="201"/>
      <c r="BN39" s="201"/>
      <c r="BO39" s="201"/>
      <c r="BP39" s="201"/>
      <c r="BQ39" s="201"/>
      <c r="BR39" s="201"/>
      <c r="BS39" s="201"/>
      <c r="BT39" s="201"/>
      <c r="BU39" s="201"/>
      <c r="BV39" s="201"/>
      <c r="BW39" s="201"/>
      <c r="BX39" s="201"/>
      <c r="BY39" s="201" t="s">
        <v>285</v>
      </c>
      <c r="BZ39" s="201"/>
      <c r="CA39" s="223"/>
      <c r="CB39" s="201"/>
      <c r="CC39" s="201" t="s">
        <v>285</v>
      </c>
      <c r="CD39" s="201"/>
      <c r="CE39" s="223"/>
      <c r="CF39" s="201"/>
      <c r="CG39" s="201" t="s">
        <v>285</v>
      </c>
      <c r="CH39" s="201"/>
      <c r="CI39" s="223"/>
      <c r="CJ39" s="201"/>
      <c r="CK39" s="201" t="s">
        <v>285</v>
      </c>
      <c r="CL39" s="201"/>
      <c r="CM39" s="223"/>
      <c r="CN39" s="201"/>
      <c r="CO39" s="201" t="s">
        <v>285</v>
      </c>
      <c r="CP39" s="201"/>
      <c r="CQ39" s="223"/>
      <c r="CR39" s="201"/>
      <c r="CS39" s="201" t="s">
        <v>285</v>
      </c>
      <c r="CT39" s="201"/>
      <c r="CU39" s="223"/>
      <c r="CV39" s="201"/>
      <c r="CW39" s="201" t="s">
        <v>285</v>
      </c>
      <c r="CX39" s="201"/>
      <c r="CY39" s="223"/>
      <c r="CZ39" s="201"/>
      <c r="DA39" s="201" t="s">
        <v>285</v>
      </c>
      <c r="DB39" s="201"/>
      <c r="DC39" s="223"/>
      <c r="DD39" s="201"/>
      <c r="DE39" s="201" t="s">
        <v>285</v>
      </c>
      <c r="DF39" s="201"/>
      <c r="DG39" s="223"/>
      <c r="DH39" s="201"/>
      <c r="DI39" s="201" t="s">
        <v>285</v>
      </c>
      <c r="DJ39" s="201"/>
      <c r="DK39" s="223"/>
      <c r="DL39" s="201"/>
      <c r="DM39" s="201" t="s">
        <v>285</v>
      </c>
      <c r="DN39" s="201"/>
      <c r="DO39" s="223"/>
      <c r="DP39" s="201"/>
      <c r="DQ39" s="201" t="s">
        <v>285</v>
      </c>
      <c r="DR39" s="201"/>
      <c r="DS39" s="223"/>
      <c r="DT39" s="201"/>
      <c r="DU39" s="201" t="s">
        <v>285</v>
      </c>
      <c r="DV39" s="201"/>
      <c r="DW39" s="223"/>
      <c r="DX39" s="201"/>
      <c r="DY39" s="201" t="s">
        <v>285</v>
      </c>
      <c r="DZ39" s="201"/>
      <c r="EA39" s="223"/>
      <c r="EB39" s="201"/>
      <c r="EC39" s="201" t="s">
        <v>285</v>
      </c>
      <c r="ED39" s="201"/>
      <c r="EE39" s="223"/>
      <c r="EF39" s="201"/>
      <c r="EG39" s="201" t="s">
        <v>285</v>
      </c>
      <c r="EH39" s="201"/>
      <c r="EI39" s="223"/>
      <c r="EJ39" s="201"/>
      <c r="EK39" s="201" t="s">
        <v>285</v>
      </c>
      <c r="EL39" s="201"/>
      <c r="EM39" s="223"/>
      <c r="EN39" s="201"/>
      <c r="EO39" s="201" t="s">
        <v>285</v>
      </c>
      <c r="EP39" s="194"/>
      <c r="EQ39" s="194"/>
    </row>
    <row r="40" spans="1:147" s="198" customFormat="1" x14ac:dyDescent="0.25">
      <c r="A40" s="201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201"/>
      <c r="AN40" s="201"/>
      <c r="AO40" s="201"/>
      <c r="AP40" s="201"/>
      <c r="AQ40" s="201"/>
      <c r="AR40" s="201"/>
      <c r="AS40" s="201"/>
      <c r="AT40" s="201"/>
      <c r="AU40" s="201"/>
      <c r="AV40" s="201"/>
      <c r="AW40" s="201"/>
      <c r="AX40" s="201"/>
      <c r="AY40" s="201"/>
      <c r="AZ40" s="201"/>
      <c r="BA40" s="201"/>
      <c r="BB40" s="201"/>
      <c r="BC40" s="201"/>
      <c r="BD40" s="201"/>
      <c r="BE40" s="201"/>
      <c r="BF40" s="201"/>
      <c r="BG40" s="201"/>
      <c r="BH40" s="201"/>
      <c r="BI40" s="201"/>
      <c r="BJ40" s="201"/>
      <c r="BK40" s="201"/>
      <c r="BL40" s="201"/>
      <c r="BM40" s="201"/>
      <c r="BN40" s="201"/>
      <c r="BO40" s="201"/>
      <c r="BP40" s="201"/>
      <c r="BQ40" s="201"/>
      <c r="BR40" s="201"/>
      <c r="BS40" s="201"/>
      <c r="BT40" s="201"/>
      <c r="BU40" s="201"/>
      <c r="BV40" s="201"/>
      <c r="BW40" s="201"/>
      <c r="BX40" s="201"/>
      <c r="BY40" s="201" t="s">
        <v>285</v>
      </c>
      <c r="BZ40" s="201"/>
      <c r="CA40" s="223"/>
      <c r="CB40" s="201"/>
      <c r="CC40" s="201" t="s">
        <v>285</v>
      </c>
      <c r="CD40" s="201"/>
      <c r="CE40" s="223"/>
      <c r="CF40" s="201"/>
      <c r="CG40" s="201" t="s">
        <v>285</v>
      </c>
      <c r="CH40" s="201"/>
      <c r="CI40" s="223"/>
      <c r="CJ40" s="201"/>
      <c r="CK40" s="201" t="s">
        <v>285</v>
      </c>
      <c r="CL40" s="201"/>
      <c r="CM40" s="223"/>
      <c r="CN40" s="201"/>
      <c r="CO40" s="201" t="s">
        <v>285</v>
      </c>
      <c r="CP40" s="201"/>
      <c r="CQ40" s="223"/>
      <c r="CR40" s="201"/>
      <c r="CS40" s="201" t="s">
        <v>285</v>
      </c>
      <c r="CT40" s="201"/>
      <c r="CU40" s="223"/>
      <c r="CV40" s="201"/>
      <c r="CW40" s="201" t="s">
        <v>285</v>
      </c>
      <c r="CX40" s="201"/>
      <c r="CY40" s="223"/>
      <c r="CZ40" s="201"/>
      <c r="DA40" s="201" t="s">
        <v>285</v>
      </c>
      <c r="DB40" s="201"/>
      <c r="DC40" s="223"/>
      <c r="DD40" s="201"/>
      <c r="DE40" s="201" t="s">
        <v>285</v>
      </c>
      <c r="DF40" s="201"/>
      <c r="DG40" s="223"/>
      <c r="DH40" s="201"/>
      <c r="DI40" s="201" t="s">
        <v>285</v>
      </c>
      <c r="DJ40" s="201"/>
      <c r="DK40" s="223"/>
      <c r="DL40" s="201"/>
      <c r="DM40" s="201" t="s">
        <v>285</v>
      </c>
      <c r="DN40" s="201"/>
      <c r="DO40" s="223"/>
      <c r="DP40" s="201"/>
      <c r="DQ40" s="201" t="s">
        <v>285</v>
      </c>
      <c r="DR40" s="201"/>
      <c r="DS40" s="223"/>
      <c r="DT40" s="201"/>
      <c r="DU40" s="201" t="s">
        <v>285</v>
      </c>
      <c r="DV40" s="201"/>
      <c r="DW40" s="223"/>
      <c r="DX40" s="201"/>
      <c r="DY40" s="201" t="s">
        <v>285</v>
      </c>
      <c r="DZ40" s="201"/>
      <c r="EA40" s="223"/>
      <c r="EB40" s="201"/>
      <c r="EC40" s="201" t="s">
        <v>285</v>
      </c>
      <c r="ED40" s="201"/>
      <c r="EE40" s="223"/>
      <c r="EF40" s="201"/>
      <c r="EG40" s="201" t="s">
        <v>285</v>
      </c>
      <c r="EH40" s="201"/>
      <c r="EI40" s="223"/>
      <c r="EJ40" s="201"/>
      <c r="EK40" s="201" t="s">
        <v>285</v>
      </c>
      <c r="EL40" s="201"/>
      <c r="EM40" s="223"/>
      <c r="EN40" s="201"/>
      <c r="EO40" s="201" t="s">
        <v>285</v>
      </c>
      <c r="EP40" s="194"/>
      <c r="EQ40" s="194"/>
    </row>
    <row r="41" spans="1:147" s="198" customFormat="1" x14ac:dyDescent="0.25">
      <c r="A41" s="201"/>
      <c r="B41" s="201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201"/>
      <c r="Z41" s="201"/>
      <c r="AA41" s="201"/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1"/>
      <c r="AM41" s="201"/>
      <c r="AN41" s="201"/>
      <c r="AO41" s="201"/>
      <c r="AP41" s="201"/>
      <c r="AQ41" s="201"/>
      <c r="AR41" s="201"/>
      <c r="AS41" s="201"/>
      <c r="AT41" s="201"/>
      <c r="AU41" s="201"/>
      <c r="AV41" s="201"/>
      <c r="AW41" s="201"/>
      <c r="AX41" s="201"/>
      <c r="AY41" s="201"/>
      <c r="AZ41" s="201"/>
      <c r="BA41" s="201"/>
      <c r="BB41" s="201"/>
      <c r="BC41" s="201"/>
      <c r="BD41" s="201"/>
      <c r="BE41" s="201"/>
      <c r="BF41" s="201"/>
      <c r="BG41" s="201"/>
      <c r="BH41" s="201"/>
      <c r="BI41" s="201"/>
      <c r="BJ41" s="201"/>
      <c r="BK41" s="201"/>
      <c r="BL41" s="201"/>
      <c r="BM41" s="201"/>
      <c r="BN41" s="201"/>
      <c r="BO41" s="201"/>
      <c r="BP41" s="201"/>
      <c r="BQ41" s="201"/>
      <c r="BR41" s="201"/>
      <c r="BS41" s="201"/>
      <c r="BT41" s="201"/>
      <c r="BU41" s="201"/>
      <c r="BV41" s="201"/>
      <c r="BW41" s="201"/>
      <c r="BX41" s="201"/>
      <c r="BY41" s="201" t="s">
        <v>285</v>
      </c>
      <c r="BZ41" s="201"/>
      <c r="CA41" s="223"/>
      <c r="CB41" s="201"/>
      <c r="CC41" s="201" t="s">
        <v>285</v>
      </c>
      <c r="CD41" s="201"/>
      <c r="CE41" s="223"/>
      <c r="CF41" s="201"/>
      <c r="CG41" s="201" t="s">
        <v>285</v>
      </c>
      <c r="CH41" s="201"/>
      <c r="CI41" s="223"/>
      <c r="CJ41" s="201"/>
      <c r="CK41" s="201" t="s">
        <v>285</v>
      </c>
      <c r="CL41" s="201"/>
      <c r="CM41" s="223"/>
      <c r="CN41" s="201"/>
      <c r="CO41" s="201" t="s">
        <v>285</v>
      </c>
      <c r="CP41" s="201"/>
      <c r="CQ41" s="223"/>
      <c r="CR41" s="201"/>
      <c r="CS41" s="201" t="s">
        <v>285</v>
      </c>
      <c r="CT41" s="201"/>
      <c r="CU41" s="223"/>
      <c r="CV41" s="201"/>
      <c r="CW41" s="201" t="s">
        <v>285</v>
      </c>
      <c r="CX41" s="201"/>
      <c r="CY41" s="223"/>
      <c r="CZ41" s="201"/>
      <c r="DA41" s="201" t="s">
        <v>285</v>
      </c>
      <c r="DB41" s="201"/>
      <c r="DC41" s="223"/>
      <c r="DD41" s="201"/>
      <c r="DE41" s="201" t="s">
        <v>285</v>
      </c>
      <c r="DF41" s="201"/>
      <c r="DG41" s="223"/>
      <c r="DH41" s="201"/>
      <c r="DI41" s="201" t="s">
        <v>285</v>
      </c>
      <c r="DJ41" s="201"/>
      <c r="DK41" s="223"/>
      <c r="DL41" s="201"/>
      <c r="DM41" s="201" t="s">
        <v>285</v>
      </c>
      <c r="DN41" s="201"/>
      <c r="DO41" s="223"/>
      <c r="DP41" s="201"/>
      <c r="DQ41" s="201" t="s">
        <v>285</v>
      </c>
      <c r="DR41" s="201"/>
      <c r="DS41" s="223"/>
      <c r="DT41" s="201"/>
      <c r="DU41" s="201" t="s">
        <v>285</v>
      </c>
      <c r="DV41" s="201"/>
      <c r="DW41" s="223"/>
      <c r="DX41" s="201"/>
      <c r="DY41" s="201" t="s">
        <v>285</v>
      </c>
      <c r="DZ41" s="201"/>
      <c r="EA41" s="223"/>
      <c r="EB41" s="201"/>
      <c r="EC41" s="201" t="s">
        <v>285</v>
      </c>
      <c r="ED41" s="201"/>
      <c r="EE41" s="223"/>
      <c r="EF41" s="201"/>
      <c r="EG41" s="201" t="s">
        <v>285</v>
      </c>
      <c r="EH41" s="201"/>
      <c r="EI41" s="223"/>
      <c r="EJ41" s="201"/>
      <c r="EK41" s="201" t="s">
        <v>285</v>
      </c>
      <c r="EL41" s="201"/>
      <c r="EM41" s="223"/>
      <c r="EN41" s="201"/>
      <c r="EO41" s="201" t="s">
        <v>285</v>
      </c>
      <c r="EP41" s="194"/>
      <c r="EQ41" s="194"/>
    </row>
    <row r="42" spans="1:147" x14ac:dyDescent="0.25">
      <c r="A42" s="201"/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1"/>
      <c r="AI42" s="201"/>
      <c r="AJ42" s="201"/>
      <c r="AK42" s="201"/>
      <c r="AL42" s="201"/>
      <c r="AM42" s="201"/>
      <c r="AN42" s="201"/>
      <c r="AO42" s="201"/>
      <c r="AP42" s="20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H42" s="201"/>
      <c r="BI42" s="201"/>
      <c r="BJ42" s="201"/>
      <c r="BK42" s="201"/>
      <c r="BL42" s="201"/>
      <c r="BM42" s="201"/>
      <c r="BN42" s="201"/>
      <c r="BO42" s="201"/>
      <c r="BP42" s="201"/>
      <c r="BQ42" s="201"/>
      <c r="BR42" s="201"/>
      <c r="BS42" s="201"/>
      <c r="BT42" s="201"/>
      <c r="BU42" s="201"/>
      <c r="BV42" s="201"/>
      <c r="BW42" s="201"/>
      <c r="BX42" s="201"/>
      <c r="BY42" s="201" t="s">
        <v>285</v>
      </c>
      <c r="BZ42" s="201"/>
      <c r="CA42" s="223"/>
      <c r="CB42" s="201"/>
      <c r="CC42" s="201" t="s">
        <v>285</v>
      </c>
      <c r="CD42" s="201"/>
      <c r="CE42" s="223"/>
      <c r="CF42" s="201"/>
      <c r="CG42" s="201" t="s">
        <v>285</v>
      </c>
      <c r="CH42" s="201"/>
      <c r="CI42" s="223"/>
      <c r="CJ42" s="201"/>
      <c r="CK42" s="201" t="s">
        <v>285</v>
      </c>
      <c r="CL42" s="201"/>
      <c r="CM42" s="223"/>
      <c r="CN42" s="201"/>
      <c r="CO42" s="201" t="s">
        <v>285</v>
      </c>
      <c r="CP42" s="201"/>
      <c r="CQ42" s="223"/>
      <c r="CR42" s="201"/>
      <c r="CS42" s="201" t="s">
        <v>285</v>
      </c>
      <c r="CT42" s="201"/>
      <c r="CU42" s="223"/>
      <c r="CV42" s="201"/>
      <c r="CW42" s="201" t="s">
        <v>285</v>
      </c>
      <c r="CX42" s="201"/>
      <c r="CY42" s="223"/>
      <c r="CZ42" s="201"/>
      <c r="DA42" s="201" t="s">
        <v>285</v>
      </c>
      <c r="DB42" s="201"/>
      <c r="DC42" s="223"/>
      <c r="DD42" s="201"/>
      <c r="DE42" s="201" t="s">
        <v>285</v>
      </c>
      <c r="DF42" s="201"/>
      <c r="DG42" s="223"/>
      <c r="DH42" s="201"/>
      <c r="DI42" s="201" t="s">
        <v>285</v>
      </c>
      <c r="DJ42" s="201"/>
      <c r="DK42" s="223"/>
      <c r="DL42" s="201"/>
      <c r="DM42" s="201" t="s">
        <v>285</v>
      </c>
      <c r="DN42" s="201"/>
      <c r="DO42" s="223"/>
      <c r="DP42" s="201"/>
      <c r="DQ42" s="201" t="s">
        <v>285</v>
      </c>
      <c r="DR42" s="201"/>
      <c r="DS42" s="223"/>
      <c r="DT42" s="201"/>
      <c r="DU42" s="201" t="s">
        <v>285</v>
      </c>
      <c r="DV42" s="201"/>
      <c r="DX42" s="201"/>
      <c r="DY42" s="201" t="s">
        <v>285</v>
      </c>
      <c r="DZ42" s="201"/>
      <c r="EB42" s="201"/>
      <c r="EC42" s="201" t="s">
        <v>285</v>
      </c>
      <c r="ED42" s="201"/>
      <c r="EF42" s="201"/>
      <c r="EG42" s="201" t="s">
        <v>285</v>
      </c>
      <c r="EH42" s="201"/>
      <c r="EJ42" s="201"/>
      <c r="EK42" s="201" t="s">
        <v>285</v>
      </c>
      <c r="EL42" s="201"/>
      <c r="EN42" s="201"/>
      <c r="EO42" s="201" t="s">
        <v>285</v>
      </c>
    </row>
    <row r="43" spans="1:147" x14ac:dyDescent="0.25">
      <c r="A43" s="201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  <c r="BA43" s="201"/>
      <c r="BB43" s="201"/>
      <c r="BC43" s="201"/>
      <c r="BD43" s="201"/>
      <c r="BE43" s="201"/>
      <c r="BF43" s="201"/>
      <c r="BG43" s="201"/>
      <c r="BH43" s="201"/>
      <c r="BI43" s="201"/>
      <c r="BJ43" s="201"/>
      <c r="BK43" s="201"/>
      <c r="BL43" s="201"/>
      <c r="BM43" s="201"/>
      <c r="BN43" s="201"/>
      <c r="BO43" s="201"/>
      <c r="BP43" s="201"/>
      <c r="BQ43" s="201"/>
      <c r="BR43" s="201"/>
      <c r="BS43" s="201"/>
      <c r="BT43" s="201"/>
      <c r="BU43" s="201"/>
      <c r="BV43" s="201"/>
      <c r="BW43" s="201"/>
      <c r="BX43" s="201"/>
      <c r="BY43" s="201" t="s">
        <v>285</v>
      </c>
      <c r="BZ43" s="201"/>
      <c r="CA43" s="223"/>
      <c r="CB43" s="201"/>
      <c r="CC43" s="201" t="s">
        <v>285</v>
      </c>
      <c r="CD43" s="201"/>
      <c r="CE43" s="223"/>
      <c r="CF43" s="201"/>
      <c r="CG43" s="201" t="s">
        <v>285</v>
      </c>
      <c r="CH43" s="201"/>
      <c r="CI43" s="223"/>
      <c r="CJ43" s="201"/>
      <c r="CK43" s="201" t="s">
        <v>285</v>
      </c>
      <c r="CL43" s="201"/>
      <c r="CM43" s="223"/>
      <c r="CN43" s="201"/>
      <c r="CO43" s="201" t="s">
        <v>285</v>
      </c>
      <c r="CP43" s="201"/>
      <c r="CQ43" s="223"/>
      <c r="CR43" s="201"/>
      <c r="CS43" s="201" t="s">
        <v>285</v>
      </c>
      <c r="CT43" s="201"/>
      <c r="CU43" s="223"/>
      <c r="CV43" s="201"/>
      <c r="CW43" s="201" t="s">
        <v>285</v>
      </c>
      <c r="CX43" s="201"/>
      <c r="CY43" s="223"/>
      <c r="CZ43" s="201"/>
      <c r="DA43" s="201" t="s">
        <v>285</v>
      </c>
      <c r="DB43" s="201"/>
      <c r="DC43" s="223"/>
      <c r="DD43" s="201"/>
      <c r="DE43" s="201" t="s">
        <v>285</v>
      </c>
      <c r="DF43" s="201"/>
      <c r="DG43" s="223"/>
      <c r="DH43" s="201"/>
      <c r="DI43" s="201" t="s">
        <v>285</v>
      </c>
      <c r="DJ43" s="201"/>
      <c r="DK43" s="223"/>
      <c r="DL43" s="201"/>
      <c r="DM43" s="201" t="s">
        <v>285</v>
      </c>
      <c r="DN43" s="201"/>
      <c r="DO43" s="223"/>
      <c r="DP43" s="201"/>
      <c r="DQ43" s="201" t="s">
        <v>285</v>
      </c>
      <c r="DR43" s="201"/>
      <c r="DS43" s="223"/>
      <c r="DT43" s="201"/>
      <c r="DU43" s="201" t="s">
        <v>285</v>
      </c>
      <c r="DV43" s="201"/>
      <c r="DX43" s="201"/>
      <c r="DY43" s="201" t="s">
        <v>285</v>
      </c>
      <c r="DZ43" s="201"/>
      <c r="EB43" s="201"/>
      <c r="EC43" s="201" t="s">
        <v>285</v>
      </c>
      <c r="ED43" s="201"/>
      <c r="EF43" s="201"/>
      <c r="EG43" s="201" t="s">
        <v>285</v>
      </c>
      <c r="EH43" s="201"/>
      <c r="EJ43" s="201"/>
      <c r="EK43" s="201" t="s">
        <v>285</v>
      </c>
      <c r="EL43" s="201"/>
      <c r="EN43" s="201"/>
      <c r="EO43" s="201" t="s">
        <v>285</v>
      </c>
    </row>
    <row r="44" spans="1:147" x14ac:dyDescent="0.25">
      <c r="A44" s="201"/>
      <c r="B44" s="201"/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201"/>
      <c r="Z44" s="201"/>
      <c r="AA44" s="201"/>
      <c r="AB44" s="201"/>
      <c r="AC44" s="201"/>
      <c r="AD44" s="201"/>
      <c r="AE44" s="201"/>
      <c r="AF44" s="201"/>
      <c r="AG44" s="201"/>
      <c r="AH44" s="201"/>
      <c r="AI44" s="201"/>
      <c r="AJ44" s="201"/>
      <c r="AK44" s="201"/>
      <c r="AL44" s="201"/>
      <c r="AM44" s="201"/>
      <c r="AN44" s="201"/>
      <c r="AO44" s="201"/>
      <c r="AP44" s="201"/>
      <c r="AQ44" s="201"/>
      <c r="AR44" s="201"/>
      <c r="AS44" s="201"/>
      <c r="AT44" s="201"/>
      <c r="AU44" s="201"/>
      <c r="AV44" s="201"/>
      <c r="AW44" s="201"/>
      <c r="AX44" s="201"/>
      <c r="AY44" s="201"/>
      <c r="AZ44" s="201"/>
      <c r="BA44" s="201"/>
      <c r="BB44" s="201"/>
      <c r="BC44" s="201"/>
      <c r="BD44" s="201"/>
      <c r="BE44" s="201"/>
      <c r="BF44" s="201"/>
      <c r="BG44" s="201"/>
      <c r="BH44" s="201"/>
      <c r="BI44" s="201"/>
      <c r="BJ44" s="201"/>
      <c r="BK44" s="201"/>
      <c r="BL44" s="201"/>
      <c r="BM44" s="201"/>
      <c r="BN44" s="201"/>
      <c r="BO44" s="201"/>
      <c r="BP44" s="201"/>
      <c r="BQ44" s="201"/>
      <c r="BR44" s="201"/>
      <c r="BS44" s="201"/>
      <c r="BT44" s="201"/>
      <c r="BU44" s="201"/>
      <c r="BV44" s="201"/>
      <c r="BW44" s="201"/>
      <c r="BX44" s="201"/>
      <c r="BY44" s="201" t="s">
        <v>285</v>
      </c>
      <c r="BZ44" s="201"/>
      <c r="CA44" s="223"/>
      <c r="CB44" s="201"/>
      <c r="CC44" s="201" t="s">
        <v>285</v>
      </c>
      <c r="CD44" s="201"/>
      <c r="CE44" s="223"/>
      <c r="CF44" s="201"/>
      <c r="CG44" s="201" t="s">
        <v>285</v>
      </c>
      <c r="CH44" s="201"/>
      <c r="CI44" s="223"/>
      <c r="CJ44" s="201"/>
      <c r="CK44" s="201" t="s">
        <v>285</v>
      </c>
      <c r="CL44" s="201"/>
      <c r="CM44" s="223"/>
      <c r="CN44" s="201"/>
      <c r="CO44" s="201" t="s">
        <v>285</v>
      </c>
      <c r="CP44" s="201"/>
      <c r="CQ44" s="223"/>
      <c r="CR44" s="201"/>
      <c r="CS44" s="201" t="s">
        <v>285</v>
      </c>
      <c r="CT44" s="201"/>
      <c r="CU44" s="223"/>
      <c r="CV44" s="201"/>
      <c r="CW44" s="201" t="s">
        <v>285</v>
      </c>
      <c r="CX44" s="201"/>
      <c r="CY44" s="223"/>
      <c r="CZ44" s="201"/>
      <c r="DA44" s="201" t="s">
        <v>285</v>
      </c>
      <c r="DB44" s="201"/>
      <c r="DC44" s="223"/>
      <c r="DD44" s="201"/>
      <c r="DE44" s="201" t="s">
        <v>285</v>
      </c>
      <c r="DF44" s="201"/>
      <c r="DG44" s="223"/>
      <c r="DH44" s="201"/>
      <c r="DI44" s="201" t="s">
        <v>285</v>
      </c>
      <c r="DJ44" s="201"/>
      <c r="DK44" s="223"/>
      <c r="DL44" s="201"/>
      <c r="DM44" s="201" t="s">
        <v>285</v>
      </c>
      <c r="DN44" s="201"/>
      <c r="DO44" s="223"/>
      <c r="DP44" s="201"/>
      <c r="DQ44" s="201" t="s">
        <v>285</v>
      </c>
      <c r="DR44" s="201"/>
      <c r="DS44" s="223"/>
      <c r="DT44" s="201"/>
      <c r="DU44" s="201" t="s">
        <v>285</v>
      </c>
      <c r="DV44" s="201"/>
      <c r="DX44" s="201"/>
      <c r="DY44" s="201" t="s">
        <v>285</v>
      </c>
      <c r="DZ44" s="201"/>
      <c r="EB44" s="201"/>
      <c r="EC44" s="201" t="s">
        <v>285</v>
      </c>
      <c r="ED44" s="201"/>
      <c r="EF44" s="201"/>
      <c r="EG44" s="201" t="s">
        <v>285</v>
      </c>
      <c r="EH44" s="201"/>
      <c r="EJ44" s="201"/>
      <c r="EK44" s="201" t="s">
        <v>285</v>
      </c>
      <c r="EL44" s="201"/>
      <c r="EN44" s="201"/>
      <c r="EO44" s="201" t="s">
        <v>285</v>
      </c>
    </row>
    <row r="45" spans="1:147" x14ac:dyDescent="0.25">
      <c r="A45" s="201"/>
      <c r="B45" s="201"/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01"/>
      <c r="AR45" s="201"/>
      <c r="AS45" s="201"/>
      <c r="AT45" s="201"/>
      <c r="AU45" s="201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H45" s="201"/>
      <c r="BI45" s="201"/>
      <c r="BJ45" s="201"/>
      <c r="BK45" s="201"/>
      <c r="BL45" s="201"/>
      <c r="BM45" s="201"/>
      <c r="BN45" s="201"/>
      <c r="BO45" s="201"/>
      <c r="BP45" s="201"/>
      <c r="BQ45" s="201"/>
      <c r="BR45" s="201"/>
      <c r="BS45" s="201"/>
      <c r="BT45" s="201"/>
      <c r="BU45" s="201"/>
      <c r="BV45" s="201"/>
      <c r="BW45" s="201"/>
      <c r="BX45" s="201"/>
      <c r="BY45" s="201" t="s">
        <v>285</v>
      </c>
      <c r="BZ45" s="201"/>
      <c r="CA45" s="223"/>
      <c r="CB45" s="201"/>
      <c r="CC45" s="201" t="s">
        <v>285</v>
      </c>
      <c r="CD45" s="201"/>
      <c r="CE45" s="223"/>
      <c r="CF45" s="201"/>
      <c r="CG45" s="201" t="s">
        <v>285</v>
      </c>
      <c r="CH45" s="201"/>
      <c r="CI45" s="223"/>
      <c r="CJ45" s="201"/>
      <c r="CK45" s="201" t="s">
        <v>285</v>
      </c>
      <c r="CL45" s="201"/>
      <c r="CM45" s="223"/>
      <c r="CN45" s="201"/>
      <c r="CO45" s="201" t="s">
        <v>285</v>
      </c>
      <c r="CP45" s="201"/>
      <c r="CQ45" s="223"/>
      <c r="CR45" s="201"/>
      <c r="CS45" s="201" t="s">
        <v>285</v>
      </c>
      <c r="CT45" s="201"/>
      <c r="CU45" s="223"/>
      <c r="CV45" s="201"/>
      <c r="CW45" s="201" t="s">
        <v>285</v>
      </c>
      <c r="CX45" s="201"/>
      <c r="CY45" s="223"/>
      <c r="CZ45" s="201"/>
      <c r="DA45" s="201" t="s">
        <v>285</v>
      </c>
      <c r="DB45" s="201"/>
      <c r="DC45" s="223"/>
      <c r="DD45" s="201"/>
      <c r="DE45" s="201" t="s">
        <v>285</v>
      </c>
      <c r="DF45" s="201"/>
      <c r="DG45" s="223"/>
      <c r="DH45" s="201"/>
      <c r="DI45" s="201" t="s">
        <v>285</v>
      </c>
      <c r="DJ45" s="201"/>
      <c r="DK45" s="223"/>
      <c r="DL45" s="201"/>
      <c r="DM45" s="201" t="s">
        <v>285</v>
      </c>
      <c r="DN45" s="201"/>
      <c r="DO45" s="223"/>
      <c r="DP45" s="201"/>
      <c r="DQ45" s="201" t="s">
        <v>285</v>
      </c>
      <c r="DR45" s="201"/>
      <c r="DS45" s="223"/>
      <c r="DT45" s="201"/>
      <c r="DU45" s="201" t="s">
        <v>285</v>
      </c>
      <c r="DV45" s="201"/>
      <c r="DX45" s="201"/>
      <c r="DY45" s="201" t="s">
        <v>285</v>
      </c>
      <c r="DZ45" s="201"/>
      <c r="EB45" s="201"/>
      <c r="EC45" s="201" t="s">
        <v>285</v>
      </c>
      <c r="ED45" s="201"/>
      <c r="EF45" s="201"/>
      <c r="EG45" s="201" t="s">
        <v>285</v>
      </c>
      <c r="EH45" s="201"/>
      <c r="EJ45" s="201"/>
      <c r="EK45" s="201" t="s">
        <v>285</v>
      </c>
      <c r="EL45" s="201"/>
      <c r="EN45" s="201"/>
      <c r="EO45" s="201" t="s">
        <v>285</v>
      </c>
    </row>
    <row r="46" spans="1:147" x14ac:dyDescent="0.25">
      <c r="A46" s="201"/>
      <c r="B46" s="201"/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  <c r="U46" s="201"/>
      <c r="V46" s="201"/>
      <c r="W46" s="201"/>
      <c r="X46" s="201"/>
      <c r="Y46" s="201"/>
      <c r="Z46" s="201"/>
      <c r="AA46" s="201"/>
      <c r="AB46" s="201"/>
      <c r="AC46" s="201"/>
      <c r="AD46" s="201"/>
      <c r="AE46" s="201"/>
      <c r="AF46" s="201"/>
      <c r="AG46" s="201"/>
      <c r="AH46" s="201"/>
      <c r="AI46" s="201"/>
      <c r="AJ46" s="201"/>
      <c r="AK46" s="201"/>
      <c r="AL46" s="201"/>
      <c r="AM46" s="201"/>
      <c r="AN46" s="201"/>
      <c r="AO46" s="201"/>
      <c r="AP46" s="201"/>
      <c r="AQ46" s="201"/>
      <c r="AR46" s="201"/>
      <c r="AS46" s="201"/>
      <c r="AT46" s="201"/>
      <c r="AU46" s="201"/>
      <c r="AV46" s="201"/>
      <c r="AW46" s="201"/>
      <c r="AX46" s="201"/>
      <c r="AY46" s="201"/>
      <c r="AZ46" s="201"/>
      <c r="BA46" s="201"/>
      <c r="BB46" s="201"/>
      <c r="BC46" s="201"/>
      <c r="BD46" s="201"/>
      <c r="BE46" s="201"/>
      <c r="BF46" s="201"/>
      <c r="BG46" s="201"/>
      <c r="BH46" s="201"/>
      <c r="BI46" s="201"/>
      <c r="BJ46" s="201"/>
      <c r="BK46" s="201"/>
      <c r="BL46" s="201"/>
      <c r="BM46" s="201"/>
      <c r="BN46" s="201"/>
      <c r="BO46" s="201"/>
      <c r="BP46" s="201"/>
      <c r="BQ46" s="201"/>
      <c r="BR46" s="201"/>
      <c r="BS46" s="201"/>
      <c r="BT46" s="201"/>
      <c r="BU46" s="201"/>
      <c r="BV46" s="201"/>
      <c r="BW46" s="201"/>
      <c r="BX46" s="201"/>
      <c r="BY46" s="201" t="s">
        <v>285</v>
      </c>
      <c r="BZ46" s="201"/>
      <c r="CA46" s="223"/>
      <c r="CB46" s="201"/>
      <c r="CC46" s="201" t="s">
        <v>285</v>
      </c>
      <c r="CD46" s="201"/>
      <c r="CE46" s="223"/>
      <c r="CF46" s="201"/>
      <c r="CG46" s="201" t="s">
        <v>285</v>
      </c>
      <c r="CH46" s="201"/>
      <c r="CI46" s="223"/>
      <c r="CJ46" s="201"/>
      <c r="CK46" s="201" t="s">
        <v>285</v>
      </c>
      <c r="CL46" s="201"/>
      <c r="CM46" s="223"/>
      <c r="CN46" s="201"/>
      <c r="CO46" s="201" t="s">
        <v>285</v>
      </c>
      <c r="CP46" s="201"/>
      <c r="CQ46" s="223"/>
      <c r="CR46" s="201"/>
      <c r="CS46" s="201" t="s">
        <v>285</v>
      </c>
      <c r="CT46" s="201"/>
      <c r="CU46" s="223"/>
      <c r="CV46" s="201"/>
      <c r="CW46" s="201" t="s">
        <v>285</v>
      </c>
      <c r="CX46" s="201"/>
      <c r="CY46" s="223"/>
      <c r="CZ46" s="201"/>
      <c r="DA46" s="201" t="s">
        <v>285</v>
      </c>
      <c r="DB46" s="201"/>
      <c r="DC46" s="223"/>
      <c r="DD46" s="201"/>
      <c r="DE46" s="201" t="s">
        <v>285</v>
      </c>
      <c r="DF46" s="201"/>
      <c r="DG46" s="223"/>
      <c r="DH46" s="201"/>
      <c r="DI46" s="201" t="s">
        <v>285</v>
      </c>
      <c r="DJ46" s="201"/>
      <c r="DK46" s="223"/>
      <c r="DL46" s="201"/>
      <c r="DM46" s="201" t="s">
        <v>285</v>
      </c>
      <c r="DN46" s="201"/>
      <c r="DO46" s="223"/>
      <c r="DP46" s="201"/>
      <c r="DQ46" s="201" t="s">
        <v>285</v>
      </c>
      <c r="DR46" s="201"/>
      <c r="DS46" s="223"/>
      <c r="DT46" s="201"/>
      <c r="DU46" s="201" t="s">
        <v>285</v>
      </c>
      <c r="DV46" s="201"/>
      <c r="DX46" s="201"/>
      <c r="DY46" s="201" t="s">
        <v>285</v>
      </c>
      <c r="DZ46" s="201"/>
      <c r="EB46" s="201"/>
      <c r="EC46" s="201" t="s">
        <v>285</v>
      </c>
      <c r="ED46" s="201"/>
      <c r="EF46" s="201"/>
      <c r="EG46" s="201" t="s">
        <v>285</v>
      </c>
      <c r="EH46" s="201"/>
      <c r="EJ46" s="201"/>
      <c r="EK46" s="201" t="s">
        <v>285</v>
      </c>
      <c r="EL46" s="201"/>
      <c r="EN46" s="201"/>
      <c r="EO46" s="201" t="s">
        <v>285</v>
      </c>
    </row>
    <row r="47" spans="1:147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X47" s="201"/>
      <c r="Y47" s="201"/>
      <c r="Z47" s="201"/>
      <c r="AA47" s="201"/>
      <c r="AB47" s="201"/>
      <c r="AC47" s="201"/>
      <c r="AD47" s="201"/>
      <c r="AE47" s="201"/>
      <c r="AF47" s="201"/>
      <c r="AG47" s="201"/>
      <c r="AH47" s="201"/>
      <c r="AI47" s="201"/>
      <c r="AJ47" s="201"/>
      <c r="AK47" s="201"/>
      <c r="AL47" s="201"/>
      <c r="AM47" s="201"/>
      <c r="AN47" s="201"/>
      <c r="AO47" s="201"/>
      <c r="AP47" s="201"/>
      <c r="AQ47" s="201"/>
      <c r="AR47" s="201"/>
      <c r="AS47" s="201"/>
      <c r="AT47" s="201"/>
      <c r="AU47" s="201"/>
      <c r="AV47" s="201"/>
      <c r="AW47" s="201"/>
      <c r="AX47" s="201"/>
      <c r="AY47" s="201"/>
      <c r="AZ47" s="201"/>
      <c r="BA47" s="201"/>
      <c r="BB47" s="201"/>
      <c r="BC47" s="201"/>
      <c r="BD47" s="201"/>
      <c r="BE47" s="201"/>
      <c r="BF47" s="201"/>
      <c r="BG47" s="201"/>
      <c r="BH47" s="201"/>
      <c r="BI47" s="201"/>
      <c r="BJ47" s="201"/>
      <c r="BK47" s="201"/>
      <c r="BL47" s="201"/>
      <c r="BM47" s="201"/>
      <c r="BN47" s="201"/>
      <c r="BO47" s="201"/>
      <c r="BP47" s="201"/>
      <c r="BQ47" s="201"/>
      <c r="BR47" s="201"/>
      <c r="BS47" s="201"/>
      <c r="BT47" s="201"/>
      <c r="BU47" s="201"/>
      <c r="BV47" s="201"/>
      <c r="BW47" s="201"/>
      <c r="BX47" s="201"/>
      <c r="BY47" s="201" t="s">
        <v>285</v>
      </c>
      <c r="BZ47" s="201"/>
      <c r="CA47" s="223"/>
      <c r="CB47" s="201"/>
      <c r="CC47" s="201" t="s">
        <v>285</v>
      </c>
      <c r="CD47" s="201"/>
      <c r="CE47" s="223"/>
      <c r="CF47" s="201"/>
      <c r="CG47" s="201" t="s">
        <v>285</v>
      </c>
      <c r="CH47" s="201"/>
      <c r="CI47" s="223"/>
      <c r="CJ47" s="201"/>
      <c r="CK47" s="201" t="s">
        <v>285</v>
      </c>
      <c r="CL47" s="201"/>
      <c r="CM47" s="223"/>
      <c r="CN47" s="201"/>
      <c r="CO47" s="201" t="s">
        <v>285</v>
      </c>
      <c r="CP47" s="201"/>
      <c r="CQ47" s="223"/>
      <c r="CR47" s="201"/>
      <c r="CS47" s="201" t="s">
        <v>285</v>
      </c>
      <c r="CT47" s="201"/>
      <c r="CU47" s="223"/>
      <c r="CV47" s="201"/>
      <c r="CW47" s="201" t="s">
        <v>285</v>
      </c>
      <c r="CX47" s="201"/>
      <c r="CY47" s="223"/>
      <c r="CZ47" s="201"/>
      <c r="DA47" s="201" t="s">
        <v>285</v>
      </c>
      <c r="DB47" s="201"/>
      <c r="DC47" s="223"/>
      <c r="DD47" s="201"/>
      <c r="DE47" s="201" t="s">
        <v>285</v>
      </c>
      <c r="DF47" s="201"/>
      <c r="DG47" s="223"/>
      <c r="DH47" s="201"/>
      <c r="DI47" s="201" t="s">
        <v>285</v>
      </c>
      <c r="DJ47" s="201"/>
      <c r="DK47" s="223"/>
      <c r="DL47" s="201"/>
      <c r="DM47" s="201" t="s">
        <v>285</v>
      </c>
      <c r="DN47" s="201"/>
      <c r="DO47" s="223"/>
      <c r="DP47" s="201"/>
      <c r="DQ47" s="201" t="s">
        <v>285</v>
      </c>
      <c r="DR47" s="201"/>
      <c r="DS47" s="223"/>
      <c r="DT47" s="201"/>
      <c r="DU47" s="201" t="s">
        <v>285</v>
      </c>
      <c r="DV47" s="201"/>
      <c r="DX47" s="201"/>
      <c r="DY47" s="201" t="s">
        <v>285</v>
      </c>
      <c r="DZ47" s="201"/>
      <c r="EB47" s="201"/>
      <c r="EC47" s="201" t="s">
        <v>285</v>
      </c>
      <c r="ED47" s="201"/>
      <c r="EF47" s="201"/>
      <c r="EG47" s="201" t="s">
        <v>285</v>
      </c>
      <c r="EH47" s="201"/>
      <c r="EJ47" s="201"/>
      <c r="EK47" s="201" t="s">
        <v>285</v>
      </c>
      <c r="EL47" s="201"/>
      <c r="EN47" s="201"/>
      <c r="EO47" s="201" t="s">
        <v>285</v>
      </c>
    </row>
    <row r="48" spans="1:147" x14ac:dyDescent="0.25">
      <c r="BY48" s="201" t="s">
        <v>285</v>
      </c>
      <c r="BZ48" s="201"/>
      <c r="CA48" s="223"/>
      <c r="CB48" s="201"/>
      <c r="CC48" s="201" t="s">
        <v>285</v>
      </c>
      <c r="CD48" s="201"/>
      <c r="CE48" s="223"/>
      <c r="CF48" s="201"/>
      <c r="CG48" s="201" t="s">
        <v>285</v>
      </c>
      <c r="CH48" s="201"/>
      <c r="CI48" s="223"/>
      <c r="CJ48" s="201"/>
      <c r="CK48" s="201" t="s">
        <v>285</v>
      </c>
      <c r="CL48" s="201"/>
      <c r="CM48" s="223"/>
      <c r="CN48" s="201"/>
      <c r="CO48" s="201" t="s">
        <v>285</v>
      </c>
      <c r="CP48" s="201"/>
      <c r="CQ48" s="223"/>
      <c r="CR48" s="201"/>
      <c r="CS48" s="201" t="s">
        <v>285</v>
      </c>
      <c r="CT48" s="201"/>
      <c r="CU48" s="223"/>
      <c r="CV48" s="201"/>
      <c r="CW48" s="201" t="s">
        <v>285</v>
      </c>
      <c r="CX48" s="201"/>
      <c r="CY48" s="223"/>
      <c r="CZ48" s="201"/>
      <c r="DA48" s="201" t="s">
        <v>285</v>
      </c>
      <c r="DB48" s="201"/>
      <c r="DC48" s="223"/>
      <c r="DD48" s="201"/>
      <c r="DE48" s="201" t="s">
        <v>285</v>
      </c>
      <c r="DF48" s="201"/>
      <c r="DG48" s="223"/>
      <c r="DH48" s="201"/>
      <c r="DI48" s="201" t="s">
        <v>285</v>
      </c>
      <c r="DJ48" s="201"/>
      <c r="DK48" s="223"/>
      <c r="DL48" s="201"/>
      <c r="DM48" s="201" t="s">
        <v>285</v>
      </c>
      <c r="DN48" s="201"/>
      <c r="DO48" s="223"/>
      <c r="DP48" s="201"/>
      <c r="DQ48" s="201" t="s">
        <v>285</v>
      </c>
      <c r="DR48" s="201"/>
      <c r="DS48" s="223"/>
      <c r="DT48" s="201"/>
      <c r="DU48" s="201" t="s">
        <v>285</v>
      </c>
      <c r="DV48" s="201"/>
      <c r="DX48" s="201"/>
      <c r="DY48" s="201" t="s">
        <v>285</v>
      </c>
      <c r="DZ48" s="201"/>
      <c r="EB48" s="201"/>
      <c r="EC48" s="201" t="s">
        <v>285</v>
      </c>
      <c r="ED48" s="201"/>
      <c r="EF48" s="201"/>
      <c r="EG48" s="201" t="s">
        <v>285</v>
      </c>
      <c r="EH48" s="201"/>
      <c r="EJ48" s="201"/>
      <c r="EK48" s="201" t="s">
        <v>285</v>
      </c>
      <c r="EL48" s="201"/>
      <c r="EN48" s="201"/>
      <c r="EO48" s="201" t="s">
        <v>285</v>
      </c>
    </row>
    <row r="49" spans="77:145" x14ac:dyDescent="0.25">
      <c r="BY49" s="201" t="s">
        <v>285</v>
      </c>
      <c r="BZ49" s="201"/>
      <c r="CA49" s="223"/>
      <c r="CB49" s="201"/>
      <c r="CC49" s="201" t="s">
        <v>285</v>
      </c>
      <c r="CD49" s="201"/>
      <c r="CE49" s="223"/>
      <c r="CF49" s="201"/>
      <c r="CG49" s="201" t="s">
        <v>285</v>
      </c>
      <c r="CH49" s="201"/>
      <c r="CI49" s="223"/>
      <c r="CJ49" s="201"/>
      <c r="CK49" s="201" t="s">
        <v>285</v>
      </c>
      <c r="CL49" s="201"/>
      <c r="CM49" s="223"/>
      <c r="CN49" s="201"/>
      <c r="CO49" s="201" t="s">
        <v>285</v>
      </c>
      <c r="CP49" s="201"/>
      <c r="CQ49" s="223"/>
      <c r="CR49" s="201"/>
      <c r="CS49" s="201" t="s">
        <v>285</v>
      </c>
      <c r="CT49" s="201"/>
      <c r="CU49" s="223"/>
      <c r="CV49" s="201"/>
      <c r="CW49" s="201" t="s">
        <v>285</v>
      </c>
      <c r="CX49" s="201"/>
      <c r="CY49" s="223"/>
      <c r="CZ49" s="201"/>
      <c r="DA49" s="201" t="s">
        <v>285</v>
      </c>
      <c r="DB49" s="201"/>
      <c r="DC49" s="223"/>
      <c r="DD49" s="201"/>
      <c r="DE49" s="201" t="s">
        <v>285</v>
      </c>
      <c r="DF49" s="201"/>
      <c r="DG49" s="223"/>
      <c r="DH49" s="201"/>
      <c r="DI49" s="201" t="s">
        <v>285</v>
      </c>
      <c r="DJ49" s="201"/>
      <c r="DK49" s="223"/>
      <c r="DL49" s="201"/>
      <c r="DM49" s="201" t="s">
        <v>285</v>
      </c>
      <c r="DN49" s="201"/>
      <c r="DO49" s="223"/>
      <c r="DP49" s="201"/>
      <c r="DQ49" s="201" t="s">
        <v>285</v>
      </c>
      <c r="DR49" s="201"/>
      <c r="DS49" s="223"/>
      <c r="DT49" s="201"/>
      <c r="DU49" s="201" t="s">
        <v>285</v>
      </c>
      <c r="DV49" s="201"/>
      <c r="DX49" s="201"/>
      <c r="DY49" s="201" t="s">
        <v>285</v>
      </c>
      <c r="DZ49" s="201"/>
      <c r="EB49" s="201"/>
      <c r="EC49" s="201" t="s">
        <v>285</v>
      </c>
      <c r="ED49" s="201"/>
      <c r="EF49" s="201"/>
      <c r="EG49" s="201" t="s">
        <v>285</v>
      </c>
      <c r="EH49" s="201"/>
      <c r="EJ49" s="201"/>
      <c r="EK49" s="201" t="s">
        <v>285</v>
      </c>
      <c r="EL49" s="201"/>
      <c r="EN49" s="201"/>
      <c r="EO49" s="201" t="s">
        <v>285</v>
      </c>
    </row>
    <row r="50" spans="77:145" x14ac:dyDescent="0.25">
      <c r="BY50" s="201" t="s">
        <v>285</v>
      </c>
      <c r="BZ50" s="201"/>
      <c r="CA50" s="223"/>
      <c r="CB50" s="201"/>
      <c r="CC50" s="201" t="s">
        <v>285</v>
      </c>
      <c r="CD50" s="201"/>
      <c r="CE50" s="223"/>
      <c r="CF50" s="201"/>
      <c r="CG50" s="201" t="s">
        <v>285</v>
      </c>
      <c r="CH50" s="201"/>
      <c r="CI50" s="223"/>
      <c r="CJ50" s="201"/>
      <c r="CK50" s="201" t="s">
        <v>285</v>
      </c>
      <c r="CL50" s="201"/>
      <c r="CM50" s="223"/>
      <c r="CN50" s="201"/>
      <c r="CO50" s="201" t="s">
        <v>285</v>
      </c>
      <c r="CP50" s="201"/>
      <c r="CQ50" s="223"/>
      <c r="CR50" s="201"/>
      <c r="CS50" s="201" t="s">
        <v>285</v>
      </c>
      <c r="CT50" s="201"/>
      <c r="CU50" s="223"/>
      <c r="CV50" s="201"/>
      <c r="CW50" s="201" t="s">
        <v>285</v>
      </c>
      <c r="CX50" s="201"/>
      <c r="CY50" s="223"/>
      <c r="CZ50" s="201"/>
      <c r="DA50" s="201" t="s">
        <v>285</v>
      </c>
      <c r="DB50" s="201"/>
      <c r="DC50" s="223"/>
      <c r="DD50" s="201"/>
      <c r="DE50" s="201" t="s">
        <v>285</v>
      </c>
      <c r="DF50" s="201"/>
      <c r="DG50" s="223"/>
      <c r="DH50" s="201"/>
      <c r="DI50" s="201" t="s">
        <v>285</v>
      </c>
      <c r="DJ50" s="201"/>
      <c r="DK50" s="223"/>
      <c r="DL50" s="201"/>
      <c r="DM50" s="201" t="s">
        <v>285</v>
      </c>
      <c r="DN50" s="201"/>
      <c r="DO50" s="223"/>
      <c r="DP50" s="201"/>
      <c r="DQ50" s="201" t="s">
        <v>285</v>
      </c>
      <c r="DR50" s="201"/>
      <c r="DS50" s="223"/>
      <c r="DT50" s="201"/>
      <c r="DU50" s="201" t="s">
        <v>285</v>
      </c>
      <c r="DV50" s="201"/>
      <c r="DX50" s="201"/>
      <c r="DY50" s="201" t="s">
        <v>285</v>
      </c>
      <c r="DZ50" s="201"/>
      <c r="EB50" s="201"/>
      <c r="EC50" s="201" t="s">
        <v>285</v>
      </c>
      <c r="ED50" s="201"/>
      <c r="EF50" s="201"/>
      <c r="EG50" s="201" t="s">
        <v>285</v>
      </c>
      <c r="EH50" s="201"/>
      <c r="EJ50" s="201"/>
      <c r="EK50" s="201" t="s">
        <v>285</v>
      </c>
      <c r="EL50" s="201"/>
      <c r="EN50" s="201"/>
      <c r="EO50" s="201" t="s">
        <v>285</v>
      </c>
    </row>
    <row r="51" spans="77:145" x14ac:dyDescent="0.25">
      <c r="BY51" s="201" t="s">
        <v>285</v>
      </c>
      <c r="BZ51" s="201"/>
      <c r="CA51" s="223"/>
      <c r="CB51" s="201"/>
      <c r="CC51" s="201" t="s">
        <v>285</v>
      </c>
      <c r="CD51" s="201"/>
      <c r="CE51" s="223"/>
      <c r="CF51" s="201"/>
      <c r="CG51" s="201" t="s">
        <v>285</v>
      </c>
      <c r="CH51" s="201"/>
      <c r="CI51" s="223"/>
      <c r="CJ51" s="201"/>
      <c r="CK51" s="201" t="s">
        <v>285</v>
      </c>
      <c r="CL51" s="201"/>
      <c r="CM51" s="223"/>
      <c r="CN51" s="201"/>
      <c r="CO51" s="201" t="s">
        <v>285</v>
      </c>
      <c r="CP51" s="201"/>
      <c r="CQ51" s="223"/>
      <c r="CR51" s="201"/>
      <c r="CS51" s="201" t="s">
        <v>285</v>
      </c>
      <c r="CT51" s="201"/>
      <c r="CU51" s="223"/>
      <c r="CV51" s="201"/>
      <c r="CW51" s="201" t="s">
        <v>285</v>
      </c>
      <c r="CX51" s="201"/>
      <c r="CY51" s="223"/>
      <c r="CZ51" s="201"/>
      <c r="DA51" s="201" t="s">
        <v>285</v>
      </c>
      <c r="DB51" s="201"/>
      <c r="DC51" s="223"/>
      <c r="DD51" s="201"/>
      <c r="DE51" s="201" t="s">
        <v>285</v>
      </c>
      <c r="DF51" s="201"/>
      <c r="DG51" s="223"/>
      <c r="DH51" s="201"/>
      <c r="DI51" s="201" t="s">
        <v>285</v>
      </c>
      <c r="DJ51" s="201"/>
      <c r="DK51" s="223"/>
      <c r="DL51" s="201"/>
      <c r="DM51" s="201" t="s">
        <v>285</v>
      </c>
      <c r="DN51" s="201"/>
      <c r="DO51" s="223"/>
      <c r="DP51" s="201"/>
      <c r="DQ51" s="201" t="s">
        <v>285</v>
      </c>
      <c r="DR51" s="201"/>
      <c r="DS51" s="223"/>
      <c r="DT51" s="201"/>
      <c r="DU51" s="201" t="s">
        <v>285</v>
      </c>
      <c r="DV51" s="201"/>
      <c r="DX51" s="201"/>
      <c r="DY51" s="201" t="s">
        <v>285</v>
      </c>
      <c r="DZ51" s="201"/>
      <c r="EB51" s="201"/>
      <c r="EC51" s="201" t="s">
        <v>285</v>
      </c>
      <c r="ED51" s="201"/>
      <c r="EF51" s="201"/>
      <c r="EG51" s="201" t="s">
        <v>285</v>
      </c>
      <c r="EH51" s="201"/>
      <c r="EJ51" s="201"/>
      <c r="EK51" s="201" t="s">
        <v>285</v>
      </c>
      <c r="EL51" s="201"/>
      <c r="EN51" s="201"/>
      <c r="EO51" s="201" t="s">
        <v>285</v>
      </c>
    </row>
    <row r="52" spans="77:145" x14ac:dyDescent="0.25">
      <c r="BY52" s="201" t="s">
        <v>285</v>
      </c>
      <c r="BZ52" s="201"/>
      <c r="CA52" s="223"/>
      <c r="CB52" s="201"/>
      <c r="CC52" s="201" t="s">
        <v>285</v>
      </c>
      <c r="CD52" s="201"/>
      <c r="CE52" s="223"/>
      <c r="CF52" s="201"/>
      <c r="CG52" s="201" t="s">
        <v>285</v>
      </c>
      <c r="CH52" s="201"/>
      <c r="CI52" s="223"/>
      <c r="CJ52" s="201"/>
      <c r="CK52" s="201" t="s">
        <v>285</v>
      </c>
      <c r="CL52" s="201"/>
      <c r="CM52" s="223"/>
      <c r="CN52" s="201"/>
      <c r="CO52" s="201" t="s">
        <v>285</v>
      </c>
      <c r="CP52" s="201"/>
      <c r="CQ52" s="223"/>
      <c r="CR52" s="201"/>
      <c r="CS52" s="201" t="s">
        <v>285</v>
      </c>
      <c r="CT52" s="201"/>
      <c r="CU52" s="223"/>
      <c r="CV52" s="201"/>
      <c r="CW52" s="201" t="s">
        <v>285</v>
      </c>
      <c r="CX52" s="201"/>
      <c r="CY52" s="223"/>
      <c r="CZ52" s="201"/>
      <c r="DA52" s="201" t="s">
        <v>285</v>
      </c>
      <c r="DB52" s="201"/>
      <c r="DC52" s="223"/>
      <c r="DD52" s="201"/>
      <c r="DE52" s="201" t="s">
        <v>285</v>
      </c>
      <c r="DF52" s="201"/>
      <c r="DG52" s="223"/>
      <c r="DH52" s="201"/>
      <c r="DI52" s="201" t="s">
        <v>285</v>
      </c>
      <c r="DJ52" s="201"/>
      <c r="DK52" s="223"/>
      <c r="DL52" s="201"/>
      <c r="DM52" s="201" t="s">
        <v>285</v>
      </c>
      <c r="DN52" s="201"/>
      <c r="DO52" s="223"/>
      <c r="DP52" s="201"/>
      <c r="DQ52" s="201" t="s">
        <v>285</v>
      </c>
      <c r="DR52" s="201"/>
      <c r="DS52" s="223"/>
      <c r="DT52" s="201"/>
      <c r="DU52" s="201" t="s">
        <v>285</v>
      </c>
      <c r="DV52" s="201"/>
      <c r="DX52" s="201"/>
      <c r="DY52" s="201" t="s">
        <v>285</v>
      </c>
      <c r="DZ52" s="201"/>
      <c r="EB52" s="201"/>
      <c r="EC52" s="201" t="s">
        <v>285</v>
      </c>
      <c r="ED52" s="201"/>
      <c r="EF52" s="201"/>
      <c r="EG52" s="201" t="s">
        <v>285</v>
      </c>
      <c r="EH52" s="201"/>
      <c r="EJ52" s="201"/>
      <c r="EK52" s="201" t="s">
        <v>285</v>
      </c>
      <c r="EL52" s="201"/>
      <c r="EN52" s="201"/>
      <c r="EO52" s="201" t="s">
        <v>285</v>
      </c>
    </row>
    <row r="53" spans="77:145" x14ac:dyDescent="0.25">
      <c r="BY53" s="201" t="s">
        <v>285</v>
      </c>
      <c r="BZ53" s="201"/>
      <c r="CA53" s="223"/>
      <c r="CB53" s="201"/>
      <c r="CC53" s="201" t="s">
        <v>285</v>
      </c>
      <c r="CD53" s="201"/>
      <c r="CE53" s="223"/>
      <c r="CF53" s="201"/>
      <c r="CG53" s="201" t="s">
        <v>285</v>
      </c>
      <c r="CH53" s="201"/>
      <c r="CI53" s="223"/>
      <c r="CJ53" s="201"/>
      <c r="CK53" s="201" t="s">
        <v>285</v>
      </c>
      <c r="CL53" s="201"/>
      <c r="CM53" s="223"/>
      <c r="CN53" s="201"/>
      <c r="CO53" s="201" t="s">
        <v>285</v>
      </c>
      <c r="CP53" s="201"/>
      <c r="CQ53" s="223"/>
      <c r="CR53" s="201"/>
      <c r="CS53" s="201" t="s">
        <v>285</v>
      </c>
      <c r="CT53" s="201"/>
      <c r="CU53" s="223"/>
      <c r="CV53" s="201"/>
      <c r="CW53" s="201" t="s">
        <v>285</v>
      </c>
      <c r="CX53" s="201"/>
      <c r="CY53" s="223"/>
      <c r="CZ53" s="201"/>
      <c r="DA53" s="201" t="s">
        <v>285</v>
      </c>
      <c r="DB53" s="201"/>
      <c r="DC53" s="223"/>
      <c r="DD53" s="201"/>
      <c r="DE53" s="201" t="s">
        <v>285</v>
      </c>
      <c r="DF53" s="201"/>
      <c r="DG53" s="223"/>
      <c r="DH53" s="201"/>
      <c r="DI53" s="201" t="s">
        <v>285</v>
      </c>
      <c r="DJ53" s="201"/>
      <c r="DK53" s="223"/>
      <c r="DL53" s="201"/>
      <c r="DM53" s="201" t="s">
        <v>285</v>
      </c>
      <c r="DN53" s="201"/>
      <c r="DO53" s="223"/>
      <c r="DP53" s="201"/>
      <c r="DQ53" s="201" t="s">
        <v>285</v>
      </c>
      <c r="DR53" s="201"/>
      <c r="DS53" s="223"/>
      <c r="DT53" s="201"/>
      <c r="DU53" s="201" t="s">
        <v>285</v>
      </c>
      <c r="DV53" s="201"/>
      <c r="DX53" s="201"/>
      <c r="DY53" s="201" t="s">
        <v>285</v>
      </c>
      <c r="DZ53" s="201"/>
      <c r="EB53" s="201"/>
      <c r="EC53" s="201" t="s">
        <v>285</v>
      </c>
      <c r="ED53" s="201"/>
      <c r="EF53" s="201"/>
      <c r="EG53" s="201" t="s">
        <v>285</v>
      </c>
      <c r="EH53" s="201"/>
      <c r="EJ53" s="201"/>
      <c r="EK53" s="201" t="s">
        <v>285</v>
      </c>
      <c r="EL53" s="201"/>
      <c r="EN53" s="201"/>
      <c r="EO53" s="201" t="s">
        <v>285</v>
      </c>
    </row>
    <row r="54" spans="77:145" x14ac:dyDescent="0.25">
      <c r="BY54" s="201" t="s">
        <v>285</v>
      </c>
      <c r="BZ54" s="201"/>
      <c r="CA54" s="223"/>
      <c r="CB54" s="201"/>
      <c r="CC54" s="201" t="s">
        <v>285</v>
      </c>
      <c r="CD54" s="201"/>
      <c r="CE54" s="223"/>
      <c r="CF54" s="201"/>
      <c r="CG54" s="201" t="s">
        <v>285</v>
      </c>
      <c r="CH54" s="201"/>
      <c r="CI54" s="223"/>
      <c r="CJ54" s="201"/>
      <c r="CK54" s="201" t="s">
        <v>285</v>
      </c>
      <c r="CL54" s="201"/>
      <c r="CM54" s="223"/>
      <c r="CN54" s="201"/>
      <c r="CO54" s="201" t="s">
        <v>285</v>
      </c>
      <c r="CP54" s="201"/>
      <c r="CQ54" s="223"/>
      <c r="CR54" s="201"/>
      <c r="CS54" s="201" t="s">
        <v>285</v>
      </c>
      <c r="CT54" s="201"/>
      <c r="CU54" s="223"/>
      <c r="CV54" s="201"/>
      <c r="CW54" s="201" t="s">
        <v>285</v>
      </c>
      <c r="CX54" s="201"/>
      <c r="CY54" s="223"/>
      <c r="CZ54" s="201"/>
      <c r="DA54" s="201" t="s">
        <v>285</v>
      </c>
      <c r="DB54" s="201"/>
      <c r="DC54" s="223"/>
      <c r="DD54" s="201"/>
      <c r="DE54" s="201" t="s">
        <v>285</v>
      </c>
      <c r="DF54" s="201"/>
      <c r="DG54" s="223"/>
      <c r="DH54" s="201"/>
      <c r="DI54" s="201" t="s">
        <v>285</v>
      </c>
      <c r="DJ54" s="201"/>
      <c r="DK54" s="223"/>
      <c r="DL54" s="201"/>
      <c r="DM54" s="201" t="s">
        <v>285</v>
      </c>
      <c r="DN54" s="201"/>
      <c r="DO54" s="223"/>
      <c r="DP54" s="201"/>
      <c r="DQ54" s="201" t="s">
        <v>285</v>
      </c>
      <c r="DR54" s="201"/>
      <c r="DS54" s="223"/>
      <c r="DT54" s="201"/>
      <c r="DU54" s="201" t="s">
        <v>285</v>
      </c>
      <c r="DV54" s="201"/>
      <c r="DX54" s="201"/>
      <c r="DY54" s="201" t="s">
        <v>285</v>
      </c>
      <c r="DZ54" s="201"/>
      <c r="EB54" s="201"/>
      <c r="EC54" s="201" t="s">
        <v>285</v>
      </c>
      <c r="ED54" s="201"/>
      <c r="EF54" s="201"/>
      <c r="EG54" s="201" t="s">
        <v>285</v>
      </c>
      <c r="EH54" s="201"/>
      <c r="EJ54" s="201"/>
      <c r="EK54" s="201" t="s">
        <v>285</v>
      </c>
      <c r="EL54" s="201"/>
      <c r="EN54" s="201"/>
      <c r="EO54" s="201" t="s">
        <v>285</v>
      </c>
    </row>
    <row r="55" spans="77:145" x14ac:dyDescent="0.25">
      <c r="BY55" s="201" t="s">
        <v>285</v>
      </c>
      <c r="BZ55" s="201"/>
      <c r="CA55" s="223"/>
      <c r="CB55" s="201"/>
      <c r="CC55" s="201" t="s">
        <v>285</v>
      </c>
      <c r="CD55" s="201"/>
      <c r="CE55" s="223"/>
      <c r="CF55" s="201"/>
      <c r="CG55" s="201" t="s">
        <v>285</v>
      </c>
      <c r="CH55" s="201"/>
      <c r="CI55" s="223"/>
      <c r="CJ55" s="201"/>
      <c r="CK55" s="201" t="s">
        <v>285</v>
      </c>
      <c r="CL55" s="201"/>
      <c r="CM55" s="223"/>
      <c r="CN55" s="201"/>
      <c r="CO55" s="201" t="s">
        <v>285</v>
      </c>
      <c r="CP55" s="201"/>
      <c r="CQ55" s="223"/>
      <c r="CR55" s="201"/>
      <c r="CS55" s="201" t="s">
        <v>285</v>
      </c>
      <c r="CT55" s="201"/>
      <c r="CU55" s="223"/>
      <c r="CV55" s="201"/>
      <c r="CW55" s="201" t="s">
        <v>285</v>
      </c>
      <c r="CX55" s="201"/>
      <c r="CY55" s="223"/>
      <c r="CZ55" s="201"/>
      <c r="DA55" s="201" t="s">
        <v>285</v>
      </c>
      <c r="DB55" s="201"/>
      <c r="DC55" s="223"/>
      <c r="DD55" s="201"/>
      <c r="DE55" s="201" t="s">
        <v>285</v>
      </c>
      <c r="DF55" s="201"/>
      <c r="DG55" s="223"/>
      <c r="DH55" s="201"/>
      <c r="DI55" s="201" t="s">
        <v>285</v>
      </c>
      <c r="DJ55" s="201"/>
      <c r="DK55" s="223"/>
      <c r="DL55" s="201"/>
      <c r="DM55" s="201" t="s">
        <v>285</v>
      </c>
      <c r="DN55" s="201"/>
      <c r="DO55" s="223"/>
      <c r="DP55" s="201"/>
      <c r="DQ55" s="201" t="s">
        <v>285</v>
      </c>
      <c r="DR55" s="201"/>
      <c r="DS55" s="223"/>
      <c r="DT55" s="201"/>
      <c r="DU55" s="201" t="s">
        <v>285</v>
      </c>
      <c r="DV55" s="201"/>
      <c r="DX55" s="201"/>
      <c r="DY55" s="201" t="s">
        <v>285</v>
      </c>
      <c r="DZ55" s="201"/>
      <c r="EB55" s="201"/>
      <c r="EC55" s="201" t="s">
        <v>285</v>
      </c>
      <c r="ED55" s="201"/>
      <c r="EF55" s="201"/>
      <c r="EG55" s="201" t="s">
        <v>285</v>
      </c>
      <c r="EH55" s="201"/>
      <c r="EJ55" s="201"/>
      <c r="EK55" s="201" t="s">
        <v>285</v>
      </c>
      <c r="EL55" s="201"/>
      <c r="EN55" s="201"/>
      <c r="EO55" s="201" t="s">
        <v>285</v>
      </c>
    </row>
    <row r="56" spans="77:145" x14ac:dyDescent="0.25">
      <c r="BY56" s="201" t="s">
        <v>285</v>
      </c>
      <c r="BZ56" s="201"/>
      <c r="CA56" s="223"/>
      <c r="CB56" s="201"/>
      <c r="CC56" s="201" t="s">
        <v>285</v>
      </c>
      <c r="CD56" s="201"/>
      <c r="CE56" s="223"/>
      <c r="CF56" s="201"/>
      <c r="CG56" s="201" t="s">
        <v>285</v>
      </c>
      <c r="CH56" s="201"/>
      <c r="CI56" s="223"/>
      <c r="CJ56" s="201"/>
      <c r="CK56" s="201" t="s">
        <v>285</v>
      </c>
      <c r="CL56" s="201"/>
      <c r="CM56" s="223"/>
      <c r="CN56" s="201"/>
      <c r="CO56" s="201" t="s">
        <v>285</v>
      </c>
      <c r="CP56" s="201"/>
      <c r="CQ56" s="223"/>
      <c r="CR56" s="201"/>
      <c r="CS56" s="201" t="s">
        <v>285</v>
      </c>
      <c r="CT56" s="201"/>
      <c r="CU56" s="223"/>
      <c r="CV56" s="201"/>
      <c r="CW56" s="201" t="s">
        <v>285</v>
      </c>
      <c r="CX56" s="201"/>
      <c r="CY56" s="223"/>
      <c r="CZ56" s="201"/>
      <c r="DA56" s="201" t="s">
        <v>285</v>
      </c>
      <c r="DB56" s="201"/>
      <c r="DC56" s="223"/>
      <c r="DD56" s="201"/>
      <c r="DE56" s="201" t="s">
        <v>285</v>
      </c>
      <c r="DF56" s="201"/>
      <c r="DG56" s="223"/>
      <c r="DH56" s="201"/>
      <c r="DI56" s="201" t="s">
        <v>285</v>
      </c>
      <c r="DJ56" s="201"/>
      <c r="DK56" s="223"/>
      <c r="DL56" s="201"/>
      <c r="DM56" s="201" t="s">
        <v>285</v>
      </c>
      <c r="DN56" s="201"/>
      <c r="DO56" s="223"/>
      <c r="DP56" s="201"/>
      <c r="DQ56" s="201" t="s">
        <v>285</v>
      </c>
      <c r="DR56" s="201"/>
      <c r="DS56" s="223"/>
      <c r="DT56" s="201"/>
      <c r="DU56" s="201" t="s">
        <v>285</v>
      </c>
      <c r="DV56" s="201"/>
      <c r="DX56" s="201"/>
      <c r="DY56" s="201" t="s">
        <v>285</v>
      </c>
      <c r="DZ56" s="201"/>
      <c r="EB56" s="201"/>
      <c r="EC56" s="201" t="s">
        <v>285</v>
      </c>
      <c r="ED56" s="201"/>
      <c r="EF56" s="201"/>
      <c r="EG56" s="201" t="s">
        <v>285</v>
      </c>
      <c r="EH56" s="201"/>
      <c r="EJ56" s="201"/>
      <c r="EK56" s="201" t="s">
        <v>285</v>
      </c>
      <c r="EL56" s="201"/>
      <c r="EN56" s="201"/>
      <c r="EO56" s="201" t="s">
        <v>285</v>
      </c>
    </row>
    <row r="57" spans="77:145" x14ac:dyDescent="0.25">
      <c r="BY57" s="201" t="s">
        <v>285</v>
      </c>
      <c r="BZ57" s="201"/>
      <c r="CA57" s="223"/>
      <c r="CB57" s="201"/>
      <c r="CC57" s="201" t="s">
        <v>285</v>
      </c>
      <c r="CD57" s="201"/>
      <c r="CE57" s="223"/>
      <c r="CF57" s="201"/>
      <c r="CG57" s="201" t="s">
        <v>285</v>
      </c>
      <c r="CH57" s="201"/>
      <c r="CI57" s="223"/>
      <c r="CJ57" s="201"/>
      <c r="CK57" s="201" t="s">
        <v>285</v>
      </c>
      <c r="CL57" s="201"/>
      <c r="CM57" s="223"/>
      <c r="CN57" s="201"/>
      <c r="CO57" s="201" t="s">
        <v>285</v>
      </c>
      <c r="CP57" s="201"/>
      <c r="CQ57" s="223"/>
      <c r="CR57" s="201"/>
      <c r="CS57" s="201" t="s">
        <v>285</v>
      </c>
      <c r="CT57" s="201"/>
      <c r="CU57" s="223"/>
      <c r="CV57" s="201"/>
      <c r="CW57" s="201" t="s">
        <v>285</v>
      </c>
      <c r="CX57" s="201"/>
      <c r="CY57" s="223"/>
      <c r="CZ57" s="201"/>
      <c r="DA57" s="201" t="s">
        <v>285</v>
      </c>
      <c r="DB57" s="201"/>
      <c r="DC57" s="223"/>
      <c r="DD57" s="201"/>
      <c r="DE57" s="201" t="s">
        <v>285</v>
      </c>
      <c r="DF57" s="201"/>
      <c r="DG57" s="223"/>
      <c r="DH57" s="201"/>
      <c r="DI57" s="201" t="s">
        <v>285</v>
      </c>
      <c r="DJ57" s="201"/>
      <c r="DK57" s="223"/>
      <c r="DL57" s="201"/>
      <c r="DM57" s="201" t="s">
        <v>285</v>
      </c>
      <c r="DN57" s="201"/>
      <c r="DO57" s="223"/>
      <c r="DP57" s="201"/>
      <c r="DQ57" s="201" t="s">
        <v>285</v>
      </c>
      <c r="DR57" s="201"/>
      <c r="DS57" s="223"/>
      <c r="DT57" s="201"/>
      <c r="DU57" s="201" t="s">
        <v>285</v>
      </c>
      <c r="DV57" s="201"/>
      <c r="DX57" s="201"/>
      <c r="DY57" s="201" t="s">
        <v>285</v>
      </c>
      <c r="DZ57" s="201"/>
      <c r="EB57" s="201"/>
      <c r="EC57" s="201" t="s">
        <v>285</v>
      </c>
      <c r="ED57" s="201"/>
      <c r="EF57" s="201"/>
      <c r="EG57" s="201" t="s">
        <v>285</v>
      </c>
      <c r="EH57" s="201"/>
      <c r="EJ57" s="201"/>
      <c r="EK57" s="201" t="s">
        <v>285</v>
      </c>
      <c r="EL57" s="201"/>
      <c r="EN57" s="201"/>
      <c r="EO57" s="201" t="s">
        <v>285</v>
      </c>
    </row>
    <row r="58" spans="77:145" x14ac:dyDescent="0.25">
      <c r="BY58" s="201" t="s">
        <v>285</v>
      </c>
      <c r="BZ58" s="201"/>
      <c r="CA58" s="223"/>
      <c r="CB58" s="201"/>
      <c r="CC58" s="201" t="s">
        <v>285</v>
      </c>
      <c r="CD58" s="201"/>
      <c r="CE58" s="223"/>
      <c r="CF58" s="201"/>
      <c r="CG58" s="201" t="s">
        <v>285</v>
      </c>
      <c r="CH58" s="201"/>
      <c r="CI58" s="223"/>
      <c r="CJ58" s="201"/>
      <c r="CK58" s="201" t="s">
        <v>285</v>
      </c>
      <c r="CL58" s="201"/>
      <c r="CM58" s="223"/>
      <c r="CN58" s="201"/>
      <c r="CO58" s="201" t="s">
        <v>285</v>
      </c>
      <c r="CP58" s="201"/>
      <c r="CQ58" s="223"/>
      <c r="CR58" s="201"/>
      <c r="CS58" s="201" t="s">
        <v>285</v>
      </c>
      <c r="CT58" s="201"/>
      <c r="CU58" s="223"/>
      <c r="CV58" s="201"/>
      <c r="CW58" s="201" t="s">
        <v>285</v>
      </c>
      <c r="CX58" s="201"/>
      <c r="CY58" s="223"/>
      <c r="CZ58" s="201"/>
      <c r="DA58" s="201" t="s">
        <v>285</v>
      </c>
      <c r="DB58" s="201"/>
      <c r="DC58" s="223"/>
      <c r="DD58" s="201"/>
      <c r="DE58" s="201" t="s">
        <v>285</v>
      </c>
      <c r="DF58" s="201"/>
      <c r="DG58" s="223"/>
      <c r="DH58" s="201"/>
      <c r="DI58" s="201" t="s">
        <v>285</v>
      </c>
      <c r="DJ58" s="201"/>
      <c r="DK58" s="223"/>
      <c r="DL58" s="201"/>
      <c r="DM58" s="201" t="s">
        <v>285</v>
      </c>
      <c r="DN58" s="201"/>
      <c r="DO58" s="223"/>
      <c r="DP58" s="201"/>
      <c r="DQ58" s="201" t="s">
        <v>285</v>
      </c>
      <c r="DR58" s="201"/>
      <c r="DS58" s="223"/>
      <c r="DT58" s="201"/>
      <c r="DU58" s="201" t="s">
        <v>285</v>
      </c>
      <c r="DV58" s="201"/>
      <c r="DX58" s="201"/>
      <c r="DY58" s="201" t="s">
        <v>285</v>
      </c>
      <c r="DZ58" s="201"/>
      <c r="EB58" s="201"/>
      <c r="EC58" s="201" t="s">
        <v>285</v>
      </c>
      <c r="ED58" s="201"/>
      <c r="EF58" s="201"/>
      <c r="EG58" s="201" t="s">
        <v>285</v>
      </c>
      <c r="EH58" s="201"/>
      <c r="EJ58" s="201"/>
      <c r="EK58" s="201" t="s">
        <v>285</v>
      </c>
      <c r="EL58" s="201"/>
      <c r="EN58" s="201"/>
      <c r="EO58" s="201" t="s">
        <v>285</v>
      </c>
    </row>
    <row r="59" spans="77:145" x14ac:dyDescent="0.25">
      <c r="BY59" s="201" t="s">
        <v>285</v>
      </c>
      <c r="BZ59" s="201"/>
      <c r="CA59" s="223"/>
      <c r="CB59" s="201"/>
      <c r="CC59" s="201" t="s">
        <v>285</v>
      </c>
      <c r="CD59" s="201"/>
      <c r="CE59" s="223"/>
      <c r="CF59" s="201"/>
      <c r="CG59" s="201" t="s">
        <v>285</v>
      </c>
      <c r="CH59" s="201"/>
      <c r="CI59" s="223"/>
      <c r="CJ59" s="201"/>
      <c r="CK59" s="201" t="s">
        <v>285</v>
      </c>
      <c r="CL59" s="201"/>
      <c r="CM59" s="223"/>
      <c r="CN59" s="201"/>
      <c r="CO59" s="201" t="s">
        <v>285</v>
      </c>
      <c r="CP59" s="201"/>
      <c r="CQ59" s="223"/>
      <c r="CR59" s="201"/>
      <c r="CS59" s="201" t="s">
        <v>285</v>
      </c>
      <c r="CT59" s="201"/>
      <c r="CU59" s="223"/>
      <c r="CV59" s="201"/>
      <c r="CW59" s="201" t="s">
        <v>285</v>
      </c>
      <c r="CX59" s="201"/>
      <c r="CY59" s="223"/>
      <c r="CZ59" s="201"/>
      <c r="DA59" s="201" t="s">
        <v>285</v>
      </c>
      <c r="DB59" s="201"/>
      <c r="DC59" s="223"/>
      <c r="DD59" s="201"/>
      <c r="DE59" s="201" t="s">
        <v>285</v>
      </c>
      <c r="DF59" s="201"/>
      <c r="DG59" s="223"/>
      <c r="DH59" s="201"/>
      <c r="DI59" s="201" t="s">
        <v>285</v>
      </c>
      <c r="DJ59" s="201"/>
      <c r="DK59" s="223"/>
      <c r="DL59" s="201"/>
      <c r="DM59" s="201" t="s">
        <v>285</v>
      </c>
      <c r="DN59" s="201"/>
      <c r="DO59" s="223"/>
      <c r="DP59" s="201"/>
      <c r="DQ59" s="201" t="s">
        <v>285</v>
      </c>
      <c r="DR59" s="201"/>
      <c r="DS59" s="223"/>
      <c r="DT59" s="201"/>
      <c r="DU59" s="201" t="s">
        <v>285</v>
      </c>
      <c r="DV59" s="201"/>
      <c r="DX59" s="201"/>
      <c r="DY59" s="201" t="s">
        <v>285</v>
      </c>
      <c r="DZ59" s="201"/>
      <c r="EB59" s="201"/>
      <c r="EC59" s="201" t="s">
        <v>285</v>
      </c>
      <c r="ED59" s="201"/>
      <c r="EF59" s="201"/>
      <c r="EG59" s="201" t="s">
        <v>285</v>
      </c>
      <c r="EH59" s="201"/>
      <c r="EJ59" s="201"/>
      <c r="EK59" s="201" t="s">
        <v>285</v>
      </c>
      <c r="EL59" s="201"/>
      <c r="EN59" s="201"/>
      <c r="EO59" s="201" t="s">
        <v>285</v>
      </c>
    </row>
    <row r="60" spans="77:145" x14ac:dyDescent="0.25">
      <c r="BY60" s="201" t="s">
        <v>285</v>
      </c>
      <c r="BZ60" s="201"/>
      <c r="CA60" s="223"/>
      <c r="CB60" s="201"/>
      <c r="CC60" s="201" t="s">
        <v>285</v>
      </c>
      <c r="CD60" s="201"/>
      <c r="CE60" s="223"/>
      <c r="CF60" s="201"/>
      <c r="CG60" s="201" t="s">
        <v>285</v>
      </c>
      <c r="CH60" s="201"/>
      <c r="CI60" s="223"/>
      <c r="CJ60" s="201"/>
      <c r="CK60" s="201" t="s">
        <v>285</v>
      </c>
      <c r="CL60" s="201"/>
      <c r="CM60" s="223"/>
      <c r="CN60" s="201"/>
      <c r="CO60" s="201" t="s">
        <v>285</v>
      </c>
      <c r="CP60" s="201"/>
      <c r="CQ60" s="223"/>
      <c r="CR60" s="201"/>
      <c r="CS60" s="201" t="s">
        <v>285</v>
      </c>
      <c r="CT60" s="201"/>
      <c r="CU60" s="223"/>
      <c r="CV60" s="201"/>
      <c r="CW60" s="201" t="s">
        <v>285</v>
      </c>
      <c r="CX60" s="201"/>
      <c r="CY60" s="223"/>
      <c r="CZ60" s="201"/>
      <c r="DA60" s="201" t="s">
        <v>285</v>
      </c>
      <c r="DB60" s="201"/>
      <c r="DC60" s="223"/>
      <c r="DD60" s="201"/>
      <c r="DE60" s="201" t="s">
        <v>285</v>
      </c>
      <c r="DF60" s="201"/>
      <c r="DG60" s="223"/>
      <c r="DH60" s="201"/>
      <c r="DI60" s="201" t="s">
        <v>285</v>
      </c>
      <c r="DJ60" s="201"/>
      <c r="DK60" s="223"/>
      <c r="DL60" s="201"/>
      <c r="DM60" s="201" t="s">
        <v>285</v>
      </c>
      <c r="DN60" s="201"/>
      <c r="DO60" s="223"/>
      <c r="DP60" s="201"/>
      <c r="DQ60" s="201" t="s">
        <v>285</v>
      </c>
      <c r="DR60" s="201"/>
      <c r="DS60" s="223"/>
      <c r="DT60" s="201"/>
      <c r="DU60" s="201" t="s">
        <v>285</v>
      </c>
      <c r="DV60" s="201"/>
      <c r="DX60" s="201"/>
      <c r="DY60" s="201" t="s">
        <v>285</v>
      </c>
      <c r="DZ60" s="201"/>
      <c r="EB60" s="201"/>
      <c r="EC60" s="201" t="s">
        <v>285</v>
      </c>
      <c r="ED60" s="201"/>
      <c r="EF60" s="201"/>
      <c r="EG60" s="201" t="s">
        <v>285</v>
      </c>
      <c r="EH60" s="201"/>
      <c r="EJ60" s="201"/>
      <c r="EK60" s="201" t="s">
        <v>285</v>
      </c>
      <c r="EL60" s="201"/>
      <c r="EN60" s="201"/>
      <c r="EO60" s="201" t="s">
        <v>285</v>
      </c>
    </row>
    <row r="61" spans="77:145" x14ac:dyDescent="0.25">
      <c r="BY61" s="201" t="s">
        <v>285</v>
      </c>
      <c r="BZ61" s="201"/>
      <c r="CA61" s="223"/>
      <c r="CB61" s="201"/>
      <c r="CC61" s="201" t="s">
        <v>285</v>
      </c>
      <c r="CD61" s="201"/>
      <c r="CE61" s="223"/>
      <c r="CF61" s="201"/>
      <c r="CG61" s="201" t="s">
        <v>285</v>
      </c>
      <c r="CH61" s="201"/>
      <c r="CI61" s="223"/>
      <c r="CJ61" s="201"/>
      <c r="CK61" s="201" t="s">
        <v>285</v>
      </c>
      <c r="CL61" s="201"/>
      <c r="CM61" s="223"/>
      <c r="CN61" s="201"/>
      <c r="CO61" s="201" t="s">
        <v>285</v>
      </c>
      <c r="CP61" s="201"/>
      <c r="CQ61" s="223"/>
      <c r="CR61" s="201"/>
      <c r="CS61" s="201" t="s">
        <v>285</v>
      </c>
      <c r="CT61" s="201"/>
      <c r="CU61" s="223"/>
      <c r="CV61" s="201"/>
      <c r="CW61" s="201" t="s">
        <v>285</v>
      </c>
      <c r="CX61" s="201"/>
      <c r="CY61" s="223"/>
      <c r="CZ61" s="201"/>
      <c r="DA61" s="201" t="s">
        <v>285</v>
      </c>
      <c r="DB61" s="201"/>
      <c r="DC61" s="223"/>
      <c r="DD61" s="201"/>
      <c r="DE61" s="201" t="s">
        <v>285</v>
      </c>
      <c r="DF61" s="201"/>
      <c r="DG61" s="223"/>
      <c r="DH61" s="201"/>
      <c r="DI61" s="201" t="s">
        <v>285</v>
      </c>
      <c r="DJ61" s="201"/>
      <c r="DK61" s="223"/>
      <c r="DL61" s="201"/>
      <c r="DM61" s="201" t="s">
        <v>285</v>
      </c>
      <c r="DN61" s="201"/>
      <c r="DO61" s="223"/>
      <c r="DP61" s="201"/>
      <c r="DQ61" s="201" t="s">
        <v>285</v>
      </c>
      <c r="DR61" s="201"/>
      <c r="DS61" s="223"/>
      <c r="DT61" s="201"/>
      <c r="DU61" s="201" t="s">
        <v>285</v>
      </c>
      <c r="DV61" s="201"/>
      <c r="DX61" s="201"/>
      <c r="DY61" s="201" t="s">
        <v>285</v>
      </c>
      <c r="DZ61" s="201"/>
      <c r="EB61" s="201"/>
      <c r="EC61" s="201" t="s">
        <v>285</v>
      </c>
      <c r="ED61" s="201"/>
      <c r="EF61" s="201"/>
      <c r="EG61" s="201" t="s">
        <v>285</v>
      </c>
      <c r="EH61" s="201"/>
      <c r="EJ61" s="201"/>
      <c r="EK61" s="201" t="s">
        <v>285</v>
      </c>
      <c r="EL61" s="201"/>
      <c r="EN61" s="201"/>
      <c r="EO61" s="201" t="s">
        <v>285</v>
      </c>
    </row>
    <row r="62" spans="77:145" x14ac:dyDescent="0.25">
      <c r="BY62" s="201" t="s">
        <v>285</v>
      </c>
      <c r="BZ62" s="201"/>
      <c r="CA62" s="223"/>
      <c r="CB62" s="201"/>
      <c r="CC62" s="201" t="s">
        <v>285</v>
      </c>
      <c r="CD62" s="201"/>
      <c r="CE62" s="223"/>
      <c r="CF62" s="201"/>
      <c r="CG62" s="201" t="s">
        <v>285</v>
      </c>
      <c r="CH62" s="201"/>
      <c r="CI62" s="223"/>
      <c r="CJ62" s="201"/>
      <c r="CK62" s="201" t="s">
        <v>285</v>
      </c>
      <c r="CL62" s="201"/>
      <c r="CM62" s="223"/>
      <c r="CN62" s="201"/>
      <c r="CO62" s="201" t="s">
        <v>285</v>
      </c>
      <c r="CP62" s="201"/>
      <c r="CQ62" s="223"/>
      <c r="CR62" s="201"/>
      <c r="CS62" s="201" t="s">
        <v>285</v>
      </c>
      <c r="CT62" s="201"/>
      <c r="CU62" s="223"/>
      <c r="CV62" s="201"/>
      <c r="CW62" s="201" t="s">
        <v>285</v>
      </c>
      <c r="CX62" s="201"/>
      <c r="CY62" s="223"/>
      <c r="CZ62" s="201"/>
      <c r="DA62" s="201" t="s">
        <v>285</v>
      </c>
      <c r="DB62" s="201"/>
      <c r="DC62" s="223"/>
      <c r="DD62" s="201"/>
      <c r="DE62" s="201" t="s">
        <v>285</v>
      </c>
      <c r="DF62" s="201"/>
      <c r="DG62" s="223"/>
      <c r="DH62" s="201"/>
      <c r="DI62" s="201" t="s">
        <v>285</v>
      </c>
      <c r="DJ62" s="201"/>
      <c r="DK62" s="223"/>
      <c r="DL62" s="201"/>
      <c r="DM62" s="201" t="s">
        <v>285</v>
      </c>
      <c r="DN62" s="201"/>
      <c r="DO62" s="223"/>
      <c r="DP62" s="201"/>
      <c r="DQ62" s="201" t="s">
        <v>285</v>
      </c>
      <c r="DR62" s="201"/>
      <c r="DS62" s="223"/>
      <c r="DT62" s="201"/>
      <c r="DU62" s="201" t="s">
        <v>285</v>
      </c>
      <c r="DV62" s="201"/>
      <c r="DX62" s="201"/>
      <c r="DY62" s="201" t="s">
        <v>285</v>
      </c>
      <c r="DZ62" s="201"/>
      <c r="EB62" s="201"/>
      <c r="EC62" s="201" t="s">
        <v>285</v>
      </c>
      <c r="ED62" s="201"/>
      <c r="EF62" s="201"/>
      <c r="EG62" s="201" t="s">
        <v>285</v>
      </c>
      <c r="EH62" s="201"/>
      <c r="EJ62" s="201"/>
      <c r="EK62" s="201" t="s">
        <v>285</v>
      </c>
      <c r="EL62" s="201"/>
      <c r="EN62" s="201"/>
      <c r="EO62" s="201" t="s">
        <v>285</v>
      </c>
    </row>
    <row r="63" spans="77:145" x14ac:dyDescent="0.25">
      <c r="BY63" s="201" t="s">
        <v>285</v>
      </c>
      <c r="BZ63" s="201"/>
      <c r="CA63" s="223"/>
      <c r="CB63" s="201"/>
      <c r="CC63" s="201" t="s">
        <v>285</v>
      </c>
      <c r="CD63" s="201"/>
      <c r="CE63" s="223"/>
      <c r="CF63" s="201"/>
      <c r="CG63" s="201" t="s">
        <v>285</v>
      </c>
      <c r="CH63" s="201"/>
      <c r="CI63" s="223"/>
      <c r="CJ63" s="201"/>
      <c r="CK63" s="201" t="s">
        <v>285</v>
      </c>
      <c r="CL63" s="201"/>
      <c r="CM63" s="223"/>
      <c r="CN63" s="201"/>
      <c r="CO63" s="201" t="s">
        <v>285</v>
      </c>
      <c r="CP63" s="201"/>
      <c r="CQ63" s="223"/>
      <c r="CR63" s="201"/>
      <c r="CS63" s="201" t="s">
        <v>285</v>
      </c>
      <c r="CT63" s="201"/>
      <c r="CU63" s="223"/>
      <c r="CV63" s="201"/>
      <c r="CW63" s="201" t="s">
        <v>285</v>
      </c>
      <c r="CX63" s="201"/>
      <c r="CY63" s="223"/>
      <c r="CZ63" s="201"/>
      <c r="DA63" s="201" t="s">
        <v>285</v>
      </c>
      <c r="DB63" s="201"/>
      <c r="DC63" s="223"/>
      <c r="DD63" s="201"/>
      <c r="DE63" s="201" t="s">
        <v>285</v>
      </c>
      <c r="DF63" s="201"/>
      <c r="DG63" s="223"/>
      <c r="DH63" s="201"/>
      <c r="DI63" s="201" t="s">
        <v>285</v>
      </c>
      <c r="DJ63" s="201"/>
      <c r="DK63" s="223"/>
      <c r="DL63" s="201"/>
      <c r="DM63" s="201" t="s">
        <v>285</v>
      </c>
      <c r="DN63" s="201"/>
      <c r="DO63" s="223"/>
      <c r="DP63" s="201"/>
      <c r="DQ63" s="201" t="s">
        <v>285</v>
      </c>
      <c r="DR63" s="201"/>
      <c r="DS63" s="223"/>
      <c r="DT63" s="201"/>
      <c r="DU63" s="201" t="s">
        <v>285</v>
      </c>
      <c r="DV63" s="201"/>
      <c r="DX63" s="201"/>
      <c r="DY63" s="201" t="s">
        <v>285</v>
      </c>
      <c r="DZ63" s="201"/>
      <c r="EB63" s="201"/>
      <c r="EC63" s="201" t="s">
        <v>285</v>
      </c>
      <c r="ED63" s="201"/>
      <c r="EF63" s="201"/>
      <c r="EG63" s="201" t="s">
        <v>285</v>
      </c>
      <c r="EH63" s="201"/>
      <c r="EJ63" s="201"/>
      <c r="EK63" s="201" t="s">
        <v>285</v>
      </c>
      <c r="EL63" s="201"/>
      <c r="EN63" s="201"/>
      <c r="EO63" s="201" t="s">
        <v>285</v>
      </c>
    </row>
    <row r="64" spans="77:145" x14ac:dyDescent="0.25">
      <c r="BY64" s="201" t="s">
        <v>285</v>
      </c>
      <c r="BZ64" s="201"/>
      <c r="CA64" s="223"/>
      <c r="CB64" s="201"/>
      <c r="CC64" s="201" t="s">
        <v>285</v>
      </c>
      <c r="CD64" s="201"/>
      <c r="CE64" s="223"/>
      <c r="CF64" s="201"/>
      <c r="CG64" s="201" t="s">
        <v>285</v>
      </c>
      <c r="CH64" s="201"/>
      <c r="CI64" s="223"/>
      <c r="CJ64" s="201"/>
      <c r="CK64" s="201" t="s">
        <v>285</v>
      </c>
      <c r="CL64" s="201"/>
      <c r="CM64" s="223"/>
      <c r="CN64" s="201"/>
      <c r="CO64" s="201" t="s">
        <v>285</v>
      </c>
      <c r="CP64" s="201"/>
      <c r="CQ64" s="223"/>
      <c r="CR64" s="201"/>
      <c r="CS64" s="201" t="s">
        <v>285</v>
      </c>
      <c r="CT64" s="201"/>
      <c r="CU64" s="223"/>
      <c r="CV64" s="201"/>
      <c r="CW64" s="201" t="s">
        <v>285</v>
      </c>
      <c r="CX64" s="201"/>
      <c r="CY64" s="223"/>
      <c r="CZ64" s="201"/>
      <c r="DA64" s="201" t="s">
        <v>285</v>
      </c>
      <c r="DB64" s="201"/>
      <c r="DC64" s="223"/>
      <c r="DD64" s="201"/>
      <c r="DE64" s="201" t="s">
        <v>285</v>
      </c>
      <c r="DF64" s="201"/>
      <c r="DG64" s="223"/>
      <c r="DH64" s="201"/>
      <c r="DI64" s="201" t="s">
        <v>285</v>
      </c>
      <c r="DJ64" s="201"/>
      <c r="DK64" s="223"/>
      <c r="DL64" s="201"/>
      <c r="DM64" s="201" t="s">
        <v>285</v>
      </c>
      <c r="DN64" s="201"/>
      <c r="DO64" s="223"/>
      <c r="DP64" s="201"/>
      <c r="DQ64" s="201" t="s">
        <v>285</v>
      </c>
      <c r="DR64" s="201"/>
      <c r="DS64" s="223"/>
      <c r="DT64" s="201"/>
      <c r="DU64" s="201" t="s">
        <v>285</v>
      </c>
      <c r="DV64" s="201"/>
      <c r="DX64" s="201"/>
      <c r="DY64" s="201" t="s">
        <v>285</v>
      </c>
      <c r="DZ64" s="201"/>
      <c r="EB64" s="201"/>
      <c r="EC64" s="201" t="s">
        <v>285</v>
      </c>
      <c r="ED64" s="201"/>
      <c r="EF64" s="201"/>
      <c r="EG64" s="201" t="s">
        <v>285</v>
      </c>
      <c r="EH64" s="201"/>
      <c r="EJ64" s="201"/>
      <c r="EK64" s="201" t="s">
        <v>285</v>
      </c>
      <c r="EL64" s="201"/>
      <c r="EN64" s="201"/>
      <c r="EO64" s="201" t="s">
        <v>285</v>
      </c>
    </row>
    <row r="65" spans="77:145" x14ac:dyDescent="0.25">
      <c r="BY65" s="201" t="s">
        <v>285</v>
      </c>
      <c r="BZ65" s="201"/>
      <c r="CA65" s="223"/>
      <c r="CB65" s="201"/>
      <c r="CC65" s="201" t="s">
        <v>285</v>
      </c>
      <c r="CD65" s="201"/>
      <c r="CE65" s="223"/>
      <c r="CF65" s="201"/>
      <c r="CG65" s="201" t="s">
        <v>285</v>
      </c>
      <c r="CH65" s="201"/>
      <c r="CI65" s="223"/>
      <c r="CJ65" s="201"/>
      <c r="CK65" s="201" t="s">
        <v>285</v>
      </c>
      <c r="CL65" s="201"/>
      <c r="CM65" s="223"/>
      <c r="CN65" s="201"/>
      <c r="CO65" s="201" t="s">
        <v>285</v>
      </c>
      <c r="CP65" s="201"/>
      <c r="CQ65" s="223"/>
      <c r="CR65" s="201"/>
      <c r="CS65" s="201" t="s">
        <v>285</v>
      </c>
      <c r="CT65" s="201"/>
      <c r="CU65" s="223"/>
      <c r="CV65" s="201"/>
      <c r="CW65" s="201" t="s">
        <v>285</v>
      </c>
      <c r="CX65" s="201"/>
      <c r="CY65" s="223"/>
      <c r="CZ65" s="201"/>
      <c r="DA65" s="201" t="s">
        <v>285</v>
      </c>
      <c r="DB65" s="201"/>
      <c r="DC65" s="223"/>
      <c r="DD65" s="201"/>
      <c r="DE65" s="201" t="s">
        <v>285</v>
      </c>
      <c r="DF65" s="201"/>
      <c r="DG65" s="223"/>
      <c r="DH65" s="201"/>
      <c r="DI65" s="201" t="s">
        <v>285</v>
      </c>
      <c r="DJ65" s="201"/>
      <c r="DK65" s="223"/>
      <c r="DL65" s="201"/>
      <c r="DM65" s="201" t="s">
        <v>285</v>
      </c>
      <c r="DN65" s="201"/>
      <c r="DO65" s="223"/>
      <c r="DP65" s="201"/>
      <c r="DQ65" s="201" t="s">
        <v>285</v>
      </c>
      <c r="DR65" s="201"/>
      <c r="DS65" s="223"/>
      <c r="DT65" s="201"/>
      <c r="DU65" s="201" t="s">
        <v>285</v>
      </c>
      <c r="DV65" s="201"/>
      <c r="DX65" s="201"/>
      <c r="DY65" s="201" t="s">
        <v>285</v>
      </c>
      <c r="DZ65" s="201"/>
      <c r="EB65" s="201"/>
      <c r="EC65" s="201" t="s">
        <v>285</v>
      </c>
      <c r="ED65" s="201"/>
      <c r="EF65" s="201"/>
      <c r="EG65" s="201" t="s">
        <v>285</v>
      </c>
      <c r="EH65" s="201"/>
      <c r="EJ65" s="201"/>
      <c r="EK65" s="201" t="s">
        <v>285</v>
      </c>
      <c r="EL65" s="201"/>
      <c r="EN65" s="201"/>
      <c r="EO65" s="201" t="s">
        <v>285</v>
      </c>
    </row>
    <row r="66" spans="77:145" x14ac:dyDescent="0.25">
      <c r="BY66" s="201" t="s">
        <v>285</v>
      </c>
      <c r="BZ66" s="201"/>
      <c r="CA66" s="223"/>
      <c r="CB66" s="201"/>
      <c r="CC66" s="201" t="s">
        <v>285</v>
      </c>
      <c r="CD66" s="201"/>
      <c r="CE66" s="223"/>
      <c r="CF66" s="201"/>
      <c r="CG66" s="201" t="s">
        <v>285</v>
      </c>
      <c r="CH66" s="201"/>
      <c r="CI66" s="223"/>
      <c r="CJ66" s="201"/>
      <c r="CK66" s="201" t="s">
        <v>285</v>
      </c>
      <c r="CL66" s="201"/>
      <c r="CM66" s="223"/>
      <c r="CN66" s="201"/>
      <c r="CO66" s="201" t="s">
        <v>285</v>
      </c>
      <c r="CP66" s="201"/>
      <c r="CQ66" s="223"/>
      <c r="CR66" s="201"/>
      <c r="CS66" s="201" t="s">
        <v>285</v>
      </c>
      <c r="CT66" s="201"/>
      <c r="CU66" s="223"/>
      <c r="CV66" s="201"/>
      <c r="CW66" s="201" t="s">
        <v>285</v>
      </c>
      <c r="CX66" s="201"/>
      <c r="CY66" s="223"/>
      <c r="CZ66" s="201"/>
      <c r="DA66" s="201" t="s">
        <v>285</v>
      </c>
      <c r="DB66" s="201"/>
      <c r="DC66" s="223"/>
      <c r="DD66" s="201"/>
      <c r="DE66" s="201" t="s">
        <v>285</v>
      </c>
      <c r="DF66" s="201"/>
      <c r="DG66" s="223"/>
      <c r="DH66" s="201"/>
      <c r="DI66" s="201" t="s">
        <v>285</v>
      </c>
      <c r="DJ66" s="201"/>
      <c r="DK66" s="223"/>
      <c r="DL66" s="201"/>
      <c r="DM66" s="201" t="s">
        <v>285</v>
      </c>
      <c r="DN66" s="201"/>
      <c r="DO66" s="223"/>
      <c r="DP66" s="201"/>
      <c r="DQ66" s="201" t="s">
        <v>285</v>
      </c>
      <c r="DR66" s="201"/>
      <c r="DS66" s="223"/>
      <c r="DT66" s="201"/>
      <c r="DU66" s="201" t="s">
        <v>285</v>
      </c>
      <c r="DV66" s="201"/>
      <c r="DX66" s="201"/>
      <c r="DY66" s="201" t="s">
        <v>285</v>
      </c>
      <c r="DZ66" s="201"/>
      <c r="EB66" s="201"/>
      <c r="EC66" s="201" t="s">
        <v>285</v>
      </c>
      <c r="ED66" s="201"/>
      <c r="EF66" s="201"/>
      <c r="EG66" s="201" t="s">
        <v>285</v>
      </c>
      <c r="EH66" s="201"/>
      <c r="EJ66" s="201"/>
      <c r="EK66" s="201" t="s">
        <v>285</v>
      </c>
      <c r="EL66" s="201"/>
      <c r="EN66" s="201"/>
      <c r="EO66" s="201" t="s">
        <v>285</v>
      </c>
    </row>
    <row r="67" spans="77:145" x14ac:dyDescent="0.25">
      <c r="BY67" s="201" t="s">
        <v>285</v>
      </c>
      <c r="BZ67" s="201"/>
      <c r="CA67" s="223"/>
      <c r="CB67" s="201"/>
      <c r="CC67" s="201" t="s">
        <v>285</v>
      </c>
      <c r="CD67" s="201"/>
      <c r="CE67" s="223"/>
      <c r="CF67" s="201"/>
      <c r="CG67" s="201" t="s">
        <v>285</v>
      </c>
      <c r="CH67" s="201"/>
      <c r="CI67" s="223"/>
      <c r="CJ67" s="201"/>
      <c r="CK67" s="201" t="s">
        <v>285</v>
      </c>
      <c r="CL67" s="201"/>
      <c r="CM67" s="223"/>
      <c r="CN67" s="201"/>
      <c r="CO67" s="201" t="s">
        <v>285</v>
      </c>
      <c r="CP67" s="201"/>
      <c r="CQ67" s="223"/>
      <c r="CR67" s="201"/>
      <c r="CS67" s="201" t="s">
        <v>285</v>
      </c>
      <c r="CT67" s="201"/>
      <c r="CU67" s="223"/>
      <c r="CV67" s="201"/>
      <c r="CW67" s="201" t="s">
        <v>285</v>
      </c>
      <c r="CX67" s="201"/>
      <c r="CY67" s="223"/>
      <c r="CZ67" s="201"/>
      <c r="DA67" s="201" t="s">
        <v>285</v>
      </c>
      <c r="DB67" s="201"/>
      <c r="DC67" s="223"/>
      <c r="DD67" s="201"/>
      <c r="DE67" s="201" t="s">
        <v>285</v>
      </c>
      <c r="DF67" s="201"/>
      <c r="DG67" s="223"/>
      <c r="DH67" s="201"/>
      <c r="DI67" s="201" t="s">
        <v>285</v>
      </c>
      <c r="DJ67" s="201"/>
      <c r="DK67" s="223"/>
      <c r="DL67" s="201"/>
      <c r="DM67" s="201" t="s">
        <v>285</v>
      </c>
      <c r="DN67" s="201"/>
      <c r="DO67" s="223"/>
      <c r="DP67" s="201"/>
      <c r="DQ67" s="201" t="s">
        <v>285</v>
      </c>
      <c r="DR67" s="201"/>
      <c r="DS67" s="223"/>
      <c r="DT67" s="201"/>
      <c r="DU67" s="201" t="s">
        <v>285</v>
      </c>
      <c r="DV67" s="201"/>
      <c r="DX67" s="201"/>
      <c r="DY67" s="201" t="s">
        <v>285</v>
      </c>
      <c r="DZ67" s="201"/>
      <c r="EB67" s="201"/>
      <c r="EC67" s="201" t="s">
        <v>285</v>
      </c>
      <c r="ED67" s="201"/>
      <c r="EF67" s="201"/>
      <c r="EG67" s="201" t="s">
        <v>285</v>
      </c>
      <c r="EH67" s="201"/>
      <c r="EJ67" s="201"/>
      <c r="EK67" s="201" t="s">
        <v>285</v>
      </c>
      <c r="EL67" s="201"/>
      <c r="EN67" s="201"/>
      <c r="EO67" s="201" t="s">
        <v>285</v>
      </c>
    </row>
    <row r="68" spans="77:145" x14ac:dyDescent="0.25">
      <c r="BY68" s="201" t="s">
        <v>285</v>
      </c>
      <c r="BZ68" s="201"/>
      <c r="CA68" s="223"/>
      <c r="CB68" s="201"/>
      <c r="CC68" s="201" t="s">
        <v>285</v>
      </c>
      <c r="CD68" s="201"/>
      <c r="CE68" s="223"/>
      <c r="CF68" s="201"/>
      <c r="CG68" s="201" t="s">
        <v>285</v>
      </c>
      <c r="CH68" s="201"/>
      <c r="CI68" s="223"/>
      <c r="CJ68" s="201"/>
      <c r="CK68" s="201" t="s">
        <v>285</v>
      </c>
      <c r="CL68" s="201"/>
      <c r="CM68" s="223"/>
      <c r="CN68" s="201"/>
      <c r="CO68" s="201" t="s">
        <v>285</v>
      </c>
      <c r="CP68" s="201"/>
      <c r="CQ68" s="223"/>
      <c r="CR68" s="201"/>
      <c r="CS68" s="201" t="s">
        <v>285</v>
      </c>
      <c r="CT68" s="201"/>
      <c r="CU68" s="223"/>
      <c r="CV68" s="201"/>
      <c r="CW68" s="201" t="s">
        <v>285</v>
      </c>
      <c r="CX68" s="201"/>
      <c r="CY68" s="223"/>
      <c r="CZ68" s="201"/>
      <c r="DA68" s="201" t="s">
        <v>285</v>
      </c>
      <c r="DB68" s="201"/>
      <c r="DC68" s="223"/>
      <c r="DD68" s="201"/>
      <c r="DE68" s="201" t="s">
        <v>285</v>
      </c>
      <c r="DF68" s="201"/>
      <c r="DG68" s="223"/>
      <c r="DH68" s="201"/>
      <c r="DI68" s="201" t="s">
        <v>285</v>
      </c>
      <c r="DJ68" s="201"/>
      <c r="DK68" s="223"/>
      <c r="DL68" s="201"/>
      <c r="DM68" s="201" t="s">
        <v>285</v>
      </c>
      <c r="DN68" s="201"/>
      <c r="DO68" s="223"/>
      <c r="DP68" s="201"/>
      <c r="DQ68" s="201" t="s">
        <v>285</v>
      </c>
      <c r="DR68" s="201"/>
      <c r="DS68" s="223"/>
      <c r="DT68" s="201"/>
      <c r="DU68" s="201" t="s">
        <v>285</v>
      </c>
      <c r="DV68" s="201"/>
      <c r="DX68" s="201"/>
      <c r="DY68" s="201" t="s">
        <v>285</v>
      </c>
      <c r="DZ68" s="201"/>
      <c r="EB68" s="201"/>
      <c r="EC68" s="201" t="s">
        <v>285</v>
      </c>
      <c r="ED68" s="201"/>
      <c r="EF68" s="201"/>
      <c r="EG68" s="201" t="s">
        <v>285</v>
      </c>
      <c r="EH68" s="201"/>
      <c r="EJ68" s="201"/>
      <c r="EK68" s="201" t="s">
        <v>285</v>
      </c>
      <c r="EL68" s="201"/>
      <c r="EN68" s="201"/>
      <c r="EO68" s="201" t="s">
        <v>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EO68"/>
  <sheetViews>
    <sheetView workbookViewId="0">
      <selection activeCell="F9" sqref="F9"/>
    </sheetView>
  </sheetViews>
  <sheetFormatPr baseColWidth="10" defaultColWidth="11.42578125" defaultRowHeight="15" x14ac:dyDescent="0.25"/>
  <cols>
    <col min="1" max="1" width="7.140625" style="203" customWidth="1"/>
    <col min="2" max="4" width="11.42578125" style="201"/>
    <col min="5" max="5" width="8.85546875" style="201" bestFit="1" customWidth="1"/>
    <col min="6" max="6" width="51.85546875" style="203" bestFit="1" customWidth="1"/>
    <col min="7" max="7" width="5.28515625" style="203" customWidth="1"/>
    <col min="8" max="8" width="5.28515625" style="201" customWidth="1"/>
    <col min="9" max="10" width="5.28515625" style="203" customWidth="1"/>
    <col min="11" max="11" width="5.28515625" style="201" customWidth="1"/>
    <col min="12" max="13" width="5.28515625" style="203" customWidth="1"/>
    <col min="14" max="14" width="5.28515625" style="201" customWidth="1"/>
    <col min="15" max="16" width="5.28515625" style="203" customWidth="1"/>
    <col min="17" max="17" width="5.28515625" style="201" customWidth="1"/>
    <col min="18" max="19" width="5.28515625" style="203" customWidth="1"/>
    <col min="20" max="20" width="5.28515625" style="201" customWidth="1"/>
    <col min="21" max="22" width="5.28515625" style="203" customWidth="1"/>
    <col min="23" max="23" width="5.28515625" style="201" customWidth="1"/>
    <col min="24" max="25" width="5.28515625" style="203" customWidth="1"/>
    <col min="26" max="26" width="5.28515625" style="201" customWidth="1"/>
    <col min="27" max="28" width="5.28515625" style="203" customWidth="1"/>
    <col min="29" max="29" width="5.28515625" style="201" customWidth="1"/>
    <col min="30" max="31" width="5.28515625" style="203" customWidth="1"/>
    <col min="32" max="32" width="5.28515625" style="201" customWidth="1"/>
    <col min="33" max="34" width="5.28515625" style="203" customWidth="1"/>
    <col min="35" max="35" width="5.28515625" style="201" customWidth="1"/>
    <col min="36" max="37" width="5.28515625" style="203" customWidth="1"/>
    <col min="38" max="38" width="5.28515625" style="201" customWidth="1"/>
    <col min="39" max="40" width="5.28515625" style="203" customWidth="1"/>
    <col min="41" max="41" width="5.28515625" style="201" customWidth="1"/>
    <col min="42" max="43" width="5.28515625" style="203" customWidth="1"/>
    <col min="44" max="44" width="5.28515625" style="201" customWidth="1"/>
    <col min="45" max="46" width="5.28515625" style="203" customWidth="1"/>
    <col min="47" max="47" width="5.28515625" style="201" customWidth="1"/>
    <col min="48" max="49" width="5.28515625" style="203" customWidth="1"/>
    <col min="50" max="50" width="5.28515625" style="201" customWidth="1"/>
    <col min="51" max="52" width="5.28515625" style="203" customWidth="1"/>
    <col min="53" max="53" width="5.28515625" style="201" customWidth="1"/>
    <col min="54" max="55" width="5.28515625" style="203" customWidth="1"/>
    <col min="56" max="56" width="5.28515625" style="201" customWidth="1"/>
    <col min="57" max="58" width="5.28515625" style="203" customWidth="1"/>
    <col min="59" max="59" width="5.28515625" style="201" customWidth="1"/>
    <col min="60" max="61" width="5.28515625" style="203" customWidth="1"/>
    <col min="62" max="62" width="5.28515625" style="201" customWidth="1"/>
    <col min="63" max="64" width="5.28515625" style="203" customWidth="1"/>
    <col min="65" max="65" width="5.28515625" style="201" customWidth="1"/>
    <col min="66" max="67" width="5.28515625" style="203" customWidth="1"/>
    <col min="68" max="68" width="5.28515625" style="201" customWidth="1"/>
    <col min="69" max="70" width="5.28515625" style="203" customWidth="1"/>
    <col min="71" max="71" width="5.28515625" style="201" customWidth="1"/>
    <col min="72" max="73" width="5.28515625" style="203" customWidth="1"/>
    <col min="74" max="74" width="5.28515625" style="201" customWidth="1"/>
    <col min="75" max="76" width="5.28515625" style="203" customWidth="1"/>
    <col min="77" max="77" width="3.28515625" style="201" customWidth="1"/>
    <col min="78" max="79" width="3.28515625" style="203" customWidth="1"/>
    <col min="80" max="80" width="3.28515625" style="201" customWidth="1"/>
    <col min="81" max="82" width="3.28515625" style="203" customWidth="1"/>
    <col min="83" max="83" width="3.28515625" style="201" customWidth="1"/>
    <col min="84" max="85" width="3.28515625" style="203" customWidth="1"/>
    <col min="86" max="86" width="3.28515625" style="201" customWidth="1"/>
    <col min="87" max="88" width="3.28515625" style="203" customWidth="1"/>
    <col min="89" max="89" width="3.28515625" style="201" customWidth="1"/>
    <col min="90" max="91" width="3.28515625" style="203" customWidth="1"/>
    <col min="92" max="92" width="3.28515625" style="201" customWidth="1"/>
    <col min="93" max="94" width="3.28515625" style="203" customWidth="1"/>
    <col min="95" max="95" width="3.28515625" style="201" customWidth="1"/>
    <col min="96" max="97" width="3.28515625" style="203" customWidth="1"/>
    <col min="98" max="98" width="3.28515625" style="201" customWidth="1"/>
    <col min="99" max="100" width="3.28515625" style="203" customWidth="1"/>
    <col min="101" max="101" width="3.28515625" style="201" customWidth="1"/>
    <col min="102" max="103" width="3.28515625" style="203" customWidth="1"/>
    <col min="104" max="104" width="3.28515625" style="201" customWidth="1"/>
    <col min="105" max="106" width="3.28515625" style="203" customWidth="1"/>
    <col min="107" max="107" width="3.28515625" style="201" customWidth="1"/>
    <col min="108" max="109" width="3.28515625" style="203" customWidth="1"/>
    <col min="110" max="110" width="3.28515625" style="201" customWidth="1"/>
    <col min="111" max="112" width="3.28515625" style="203" customWidth="1"/>
    <col min="113" max="16384" width="11.42578125" style="201"/>
  </cols>
  <sheetData>
    <row r="1" spans="1:145" ht="14.25" customHeight="1" x14ac:dyDescent="0.25">
      <c r="A1" s="209" t="s">
        <v>1950</v>
      </c>
      <c r="B1" s="209"/>
      <c r="C1" s="209" t="s">
        <v>1951</v>
      </c>
      <c r="D1" s="209" t="s">
        <v>296</v>
      </c>
      <c r="E1" s="209">
        <v>1</v>
      </c>
      <c r="F1" s="209"/>
      <c r="G1" s="209"/>
      <c r="H1" s="209"/>
      <c r="I1" s="209">
        <v>2</v>
      </c>
      <c r="J1" s="209"/>
      <c r="K1" s="209"/>
      <c r="L1" s="209"/>
      <c r="M1" s="209">
        <v>3</v>
      </c>
      <c r="N1" s="209"/>
      <c r="O1" s="209"/>
      <c r="P1" s="209"/>
      <c r="Q1" s="209">
        <v>4</v>
      </c>
      <c r="R1" s="209"/>
      <c r="S1" s="209"/>
      <c r="T1" s="209"/>
      <c r="U1" s="209">
        <v>5</v>
      </c>
      <c r="V1" s="209"/>
      <c r="W1" s="209"/>
      <c r="X1" s="209"/>
      <c r="Y1" s="209">
        <v>6</v>
      </c>
      <c r="Z1" s="209"/>
      <c r="AA1" s="209"/>
      <c r="AB1" s="209"/>
      <c r="AC1" s="209">
        <v>7</v>
      </c>
      <c r="AD1" s="209"/>
      <c r="AE1" s="209"/>
      <c r="AF1" s="209"/>
      <c r="AG1" s="209">
        <v>8</v>
      </c>
      <c r="AH1" s="209"/>
      <c r="AI1" s="209"/>
      <c r="AJ1" s="209"/>
      <c r="AK1" s="209">
        <v>9</v>
      </c>
      <c r="AL1" s="209"/>
      <c r="AM1" s="209"/>
      <c r="AN1" s="209"/>
      <c r="AO1" s="209">
        <v>10</v>
      </c>
      <c r="AP1" s="209"/>
      <c r="AQ1" s="209"/>
      <c r="AR1" s="209"/>
      <c r="AS1" s="209">
        <v>11</v>
      </c>
      <c r="AT1" s="209"/>
      <c r="AU1" s="209"/>
      <c r="AV1" s="209"/>
      <c r="AW1" s="209">
        <v>12</v>
      </c>
      <c r="AX1" s="209"/>
      <c r="AY1" s="209"/>
      <c r="AZ1" s="209"/>
      <c r="BA1" s="209">
        <v>13</v>
      </c>
      <c r="BB1" s="209"/>
      <c r="BC1" s="209"/>
      <c r="BD1" s="209"/>
      <c r="BE1" s="209">
        <v>14</v>
      </c>
      <c r="BF1" s="209"/>
      <c r="BG1" s="209"/>
      <c r="BH1" s="209"/>
      <c r="BI1" s="209">
        <v>15</v>
      </c>
      <c r="BJ1" s="209"/>
      <c r="BK1" s="209"/>
      <c r="BL1" s="209"/>
      <c r="BM1" s="209">
        <v>16</v>
      </c>
      <c r="BN1" s="209"/>
      <c r="BO1" s="209"/>
      <c r="BP1" s="209"/>
      <c r="BQ1" s="209">
        <v>17</v>
      </c>
      <c r="BR1" s="209"/>
      <c r="BS1" s="209"/>
      <c r="BT1" s="209"/>
      <c r="BU1" s="209">
        <v>18</v>
      </c>
      <c r="BV1" s="209"/>
      <c r="BW1" s="209"/>
      <c r="BX1" s="209"/>
      <c r="BY1" s="191" t="s">
        <v>1959</v>
      </c>
      <c r="BZ1" s="209"/>
      <c r="CA1" s="209"/>
      <c r="CB1" s="209"/>
      <c r="CC1" s="209"/>
      <c r="CD1" s="209"/>
      <c r="CE1" s="209"/>
      <c r="CF1" s="209"/>
      <c r="CG1" s="209"/>
      <c r="CH1" s="209"/>
      <c r="CI1" s="209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/>
      <c r="DG1" s="209"/>
      <c r="DH1" s="209"/>
      <c r="DI1" s="209"/>
      <c r="DJ1" s="209"/>
      <c r="DK1" s="209"/>
      <c r="DL1" s="209"/>
      <c r="DM1" s="209"/>
      <c r="DN1" s="209"/>
      <c r="DO1" s="209"/>
      <c r="DP1" s="209"/>
      <c r="DQ1" s="209"/>
      <c r="DR1" s="209"/>
      <c r="DS1" s="209"/>
      <c r="DT1" s="209"/>
      <c r="DU1" s="209"/>
      <c r="DV1" s="209"/>
      <c r="DW1" s="209"/>
      <c r="DX1" s="209"/>
      <c r="DY1" s="209"/>
      <c r="DZ1" s="209"/>
    </row>
    <row r="2" spans="1:145" x14ac:dyDescent="0.25">
      <c r="A2" s="209"/>
      <c r="B2" s="209"/>
      <c r="C2" s="209" t="s">
        <v>242</v>
      </c>
      <c r="D2" s="209" t="s">
        <v>243</v>
      </c>
      <c r="E2" s="209">
        <v>2</v>
      </c>
      <c r="F2" s="209"/>
      <c r="G2" s="209"/>
      <c r="H2" s="209"/>
      <c r="I2" s="209">
        <v>3</v>
      </c>
      <c r="J2" s="209"/>
      <c r="K2" s="209"/>
      <c r="L2" s="209"/>
      <c r="M2" s="209">
        <v>4</v>
      </c>
      <c r="N2" s="209"/>
      <c r="O2" s="209"/>
      <c r="P2" s="209"/>
      <c r="Q2" s="209">
        <v>5</v>
      </c>
      <c r="R2" s="209"/>
      <c r="S2" s="209"/>
      <c r="T2" s="209"/>
      <c r="U2" s="209">
        <v>6</v>
      </c>
      <c r="V2" s="209"/>
      <c r="W2" s="209"/>
      <c r="X2" s="209"/>
      <c r="Y2" s="209">
        <v>7</v>
      </c>
      <c r="Z2" s="209"/>
      <c r="AA2" s="209"/>
      <c r="AB2" s="209"/>
      <c r="AC2" s="209">
        <v>8</v>
      </c>
      <c r="AD2" s="209"/>
      <c r="AE2" s="209"/>
      <c r="AF2" s="209"/>
      <c r="AG2" s="209">
        <v>9</v>
      </c>
      <c r="AH2" s="209"/>
      <c r="AI2" s="209"/>
      <c r="AJ2" s="209"/>
      <c r="AK2" s="209">
        <v>10</v>
      </c>
      <c r="AL2" s="209"/>
      <c r="AM2" s="209"/>
      <c r="AN2" s="209"/>
      <c r="AO2" s="209">
        <v>12</v>
      </c>
      <c r="AP2" s="209"/>
      <c r="AQ2" s="209"/>
      <c r="AR2" s="209"/>
      <c r="AS2" s="209">
        <v>12</v>
      </c>
      <c r="AT2" s="209"/>
      <c r="AU2" s="209"/>
      <c r="AV2" s="209"/>
      <c r="AW2" s="209">
        <v>14</v>
      </c>
      <c r="AX2" s="209"/>
      <c r="AY2" s="209"/>
      <c r="AZ2" s="209"/>
      <c r="BA2" s="209">
        <v>14</v>
      </c>
      <c r="BB2" s="209"/>
      <c r="BC2" s="209"/>
      <c r="BD2" s="209"/>
      <c r="BE2" s="209">
        <v>16</v>
      </c>
      <c r="BF2" s="209"/>
      <c r="BG2" s="209"/>
      <c r="BH2" s="209"/>
      <c r="BI2" s="209">
        <v>18</v>
      </c>
      <c r="BJ2" s="209"/>
      <c r="BK2" s="209"/>
      <c r="BL2" s="209"/>
      <c r="BM2" s="209">
        <v>18</v>
      </c>
      <c r="BN2" s="209"/>
      <c r="BO2" s="209"/>
      <c r="BP2" s="209"/>
      <c r="BQ2" s="209">
        <v>20</v>
      </c>
      <c r="BR2" s="209"/>
      <c r="BS2" s="209"/>
      <c r="BT2" s="209"/>
      <c r="BU2" s="209">
        <v>20</v>
      </c>
      <c r="BV2" s="209"/>
      <c r="BW2" s="209"/>
      <c r="BX2" s="209"/>
      <c r="BY2" s="223">
        <v>2</v>
      </c>
      <c r="BZ2" s="223"/>
      <c r="CA2" s="223"/>
      <c r="CB2" s="223"/>
      <c r="CC2" s="223">
        <v>3</v>
      </c>
      <c r="CD2" s="223"/>
      <c r="CE2" s="223"/>
      <c r="CF2" s="223"/>
      <c r="CG2" s="223">
        <v>4</v>
      </c>
      <c r="CH2" s="226"/>
      <c r="CI2" s="226"/>
      <c r="CJ2" s="226"/>
      <c r="CK2" s="223">
        <v>5</v>
      </c>
      <c r="CL2" s="226"/>
      <c r="CM2" s="226"/>
      <c r="CN2" s="226"/>
      <c r="CO2" s="223">
        <v>6</v>
      </c>
      <c r="CP2" s="226"/>
      <c r="CQ2" s="226"/>
      <c r="CR2" s="226"/>
      <c r="CS2" s="223">
        <v>7</v>
      </c>
      <c r="CT2" s="226"/>
      <c r="CU2" s="226"/>
      <c r="CV2" s="226"/>
      <c r="CW2" s="223">
        <v>8</v>
      </c>
      <c r="CX2" s="226"/>
      <c r="CY2" s="226"/>
      <c r="CZ2" s="226"/>
      <c r="DA2" s="223">
        <v>9</v>
      </c>
      <c r="DB2" s="226"/>
      <c r="DC2" s="226"/>
      <c r="DD2" s="226"/>
      <c r="DE2" s="223">
        <v>10</v>
      </c>
      <c r="DF2" s="226"/>
      <c r="DG2" s="226"/>
      <c r="DH2" s="226"/>
      <c r="DI2" s="223" t="s">
        <v>286</v>
      </c>
      <c r="DJ2" s="226"/>
      <c r="DK2" s="226"/>
      <c r="DL2" s="226"/>
      <c r="DM2" s="223" t="s">
        <v>287</v>
      </c>
      <c r="DN2" s="226"/>
      <c r="DO2" s="226"/>
      <c r="DP2" s="226"/>
      <c r="DQ2" s="223" t="s">
        <v>288</v>
      </c>
      <c r="DR2" s="226"/>
      <c r="DS2" s="226"/>
      <c r="DT2" s="226"/>
      <c r="DU2" s="223" t="s">
        <v>289</v>
      </c>
      <c r="DV2" s="226"/>
      <c r="DW2" s="226"/>
      <c r="DX2" s="226"/>
      <c r="DY2" s="223">
        <v>16</v>
      </c>
      <c r="DZ2" s="226"/>
      <c r="EA2" s="226"/>
      <c r="EB2" s="226"/>
      <c r="EC2" s="223" t="s">
        <v>290</v>
      </c>
      <c r="ED2" s="226"/>
      <c r="EE2" s="226"/>
      <c r="EF2" s="226"/>
      <c r="EG2" s="223" t="s">
        <v>291</v>
      </c>
      <c r="EH2" s="226"/>
      <c r="EI2" s="226"/>
      <c r="EJ2" s="226"/>
      <c r="EK2" s="223" t="s">
        <v>292</v>
      </c>
      <c r="EL2" s="226"/>
      <c r="EM2" s="226"/>
      <c r="EN2" s="226"/>
      <c r="EO2" s="223" t="s">
        <v>293</v>
      </c>
    </row>
    <row r="3" spans="1:145" x14ac:dyDescent="0.25">
      <c r="A3" s="209"/>
      <c r="B3" s="209"/>
      <c r="C3" s="209"/>
      <c r="D3" s="209" t="s">
        <v>244</v>
      </c>
      <c r="E3" s="209" t="s">
        <v>245</v>
      </c>
      <c r="F3" s="209"/>
      <c r="G3" s="209"/>
      <c r="H3" s="209"/>
      <c r="I3" s="209" t="s">
        <v>245</v>
      </c>
      <c r="J3" s="209"/>
      <c r="K3" s="209"/>
      <c r="L3" s="209"/>
      <c r="M3" s="209" t="s">
        <v>245</v>
      </c>
      <c r="N3" s="209"/>
      <c r="O3" s="209"/>
      <c r="P3" s="209"/>
      <c r="Q3" s="209" t="s">
        <v>245</v>
      </c>
      <c r="R3" s="209"/>
      <c r="S3" s="209"/>
      <c r="T3" s="209"/>
      <c r="U3" s="209" t="s">
        <v>245</v>
      </c>
      <c r="V3" s="209"/>
      <c r="W3" s="209"/>
      <c r="X3" s="209"/>
      <c r="Y3" s="209" t="s">
        <v>245</v>
      </c>
      <c r="Z3" s="209"/>
      <c r="AA3" s="209"/>
      <c r="AB3" s="209"/>
      <c r="AC3" s="209" t="s">
        <v>245</v>
      </c>
      <c r="AD3" s="209"/>
      <c r="AE3" s="209"/>
      <c r="AF3" s="209"/>
      <c r="AG3" s="209" t="s">
        <v>245</v>
      </c>
      <c r="AH3" s="209"/>
      <c r="AI3" s="209"/>
      <c r="AJ3" s="209"/>
      <c r="AK3" s="209" t="s">
        <v>245</v>
      </c>
      <c r="AL3" s="209"/>
      <c r="AM3" s="209"/>
      <c r="AN3" s="209"/>
      <c r="AO3" s="209" t="s">
        <v>245</v>
      </c>
      <c r="AP3" s="209"/>
      <c r="AQ3" s="209"/>
      <c r="AR3" s="209"/>
      <c r="AS3" s="209" t="s">
        <v>245</v>
      </c>
      <c r="AT3" s="209"/>
      <c r="AU3" s="209"/>
      <c r="AV3" s="209"/>
      <c r="AW3" s="209" t="s">
        <v>245</v>
      </c>
      <c r="AX3" s="209"/>
      <c r="AY3" s="209"/>
      <c r="AZ3" s="209"/>
      <c r="BA3" s="209" t="s">
        <v>245</v>
      </c>
      <c r="BB3" s="209"/>
      <c r="BC3" s="209"/>
      <c r="BD3" s="209"/>
      <c r="BE3" s="209" t="s">
        <v>245</v>
      </c>
      <c r="BF3" s="209"/>
      <c r="BG3" s="209"/>
      <c r="BH3" s="209"/>
      <c r="BI3" s="209" t="s">
        <v>245</v>
      </c>
      <c r="BJ3" s="209"/>
      <c r="BK3" s="209"/>
      <c r="BL3" s="209"/>
      <c r="BM3" s="209" t="s">
        <v>245</v>
      </c>
      <c r="BN3" s="209"/>
      <c r="BO3" s="209"/>
      <c r="BP3" s="209"/>
      <c r="BQ3" s="209" t="s">
        <v>245</v>
      </c>
      <c r="BR3" s="209"/>
      <c r="BS3" s="209"/>
      <c r="BT3" s="209"/>
      <c r="BU3" s="209" t="s">
        <v>245</v>
      </c>
      <c r="BV3" s="209"/>
      <c r="BW3" s="209"/>
      <c r="BX3" s="209"/>
      <c r="BY3" s="223"/>
      <c r="BZ3" s="223"/>
      <c r="CA3" s="223"/>
      <c r="CB3" s="223"/>
      <c r="CC3" s="223"/>
      <c r="CD3" s="223"/>
      <c r="CE3" s="223"/>
      <c r="CF3" s="223"/>
      <c r="CG3" s="223"/>
      <c r="CH3" s="223"/>
      <c r="CI3" s="223"/>
      <c r="CJ3" s="223"/>
      <c r="CK3" s="223"/>
      <c r="CL3" s="223"/>
      <c r="CM3" s="223"/>
      <c r="CN3" s="223"/>
      <c r="CO3" s="223"/>
      <c r="CP3" s="223"/>
      <c r="CQ3" s="223"/>
      <c r="CR3" s="223"/>
      <c r="CS3" s="223"/>
      <c r="CT3" s="223"/>
      <c r="CU3" s="223"/>
      <c r="CV3" s="223"/>
      <c r="CW3" s="223"/>
      <c r="CX3" s="223"/>
      <c r="CY3" s="223"/>
      <c r="CZ3" s="223"/>
      <c r="DA3" s="223"/>
      <c r="DB3" s="223"/>
      <c r="DC3" s="223"/>
      <c r="DD3" s="223"/>
      <c r="DE3" s="223"/>
      <c r="DF3" s="223"/>
      <c r="DG3" s="223"/>
      <c r="DH3" s="223"/>
      <c r="DI3" s="223"/>
      <c r="DJ3" s="223"/>
      <c r="DK3" s="223"/>
      <c r="DL3" s="223"/>
      <c r="DM3" s="223"/>
      <c r="DN3" s="223"/>
      <c r="DO3" s="223"/>
      <c r="DP3" s="223"/>
      <c r="DQ3" s="223"/>
      <c r="DR3" s="223"/>
      <c r="DS3" s="223"/>
      <c r="DT3" s="223"/>
      <c r="DU3" s="223"/>
      <c r="DV3" s="223"/>
      <c r="DW3" s="223"/>
      <c r="DX3" s="223"/>
      <c r="DY3" s="223"/>
      <c r="DZ3" s="223"/>
      <c r="EA3" s="223"/>
      <c r="EB3" s="223"/>
      <c r="EC3" s="223"/>
      <c r="ED3" s="223"/>
      <c r="EE3" s="223"/>
      <c r="EF3" s="223"/>
      <c r="EG3" s="223"/>
      <c r="EH3" s="223"/>
      <c r="EI3" s="223"/>
      <c r="EJ3" s="223"/>
      <c r="EK3" s="223"/>
      <c r="EL3" s="223"/>
      <c r="EM3" s="223"/>
      <c r="EN3" s="223"/>
      <c r="EO3" s="223"/>
    </row>
    <row r="4" spans="1:145" x14ac:dyDescent="0.25">
      <c r="A4" s="210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09" t="s">
        <v>294</v>
      </c>
      <c r="C4" s="209" t="s">
        <v>345</v>
      </c>
      <c r="D4" s="209" t="s">
        <v>8</v>
      </c>
      <c r="E4" s="209"/>
      <c r="F4" s="211" t="s">
        <v>1024</v>
      </c>
      <c r="G4" s="211" t="s">
        <v>629</v>
      </c>
      <c r="H4" s="209"/>
      <c r="I4" s="209"/>
      <c r="J4" s="211" t="s">
        <v>1024</v>
      </c>
      <c r="K4" s="211" t="s">
        <v>629</v>
      </c>
      <c r="L4" s="209"/>
      <c r="M4" s="209"/>
      <c r="N4" s="211" t="s">
        <v>1024</v>
      </c>
      <c r="O4" s="211" t="s">
        <v>629</v>
      </c>
      <c r="P4" s="209"/>
      <c r="Q4" s="209"/>
      <c r="R4" s="211" t="s">
        <v>1024</v>
      </c>
      <c r="S4" s="211" t="s">
        <v>629</v>
      </c>
      <c r="T4" s="209"/>
      <c r="U4" s="209"/>
      <c r="V4" s="211" t="s">
        <v>1024</v>
      </c>
      <c r="W4" s="211" t="s">
        <v>629</v>
      </c>
      <c r="X4" s="209"/>
      <c r="Y4" s="209"/>
      <c r="Z4" s="211" t="s">
        <v>1024</v>
      </c>
      <c r="AA4" s="211" t="s">
        <v>629</v>
      </c>
      <c r="AB4" s="209"/>
      <c r="AC4" s="209"/>
      <c r="AD4" s="211" t="s">
        <v>1024</v>
      </c>
      <c r="AE4" s="211" t="s">
        <v>629</v>
      </c>
      <c r="AF4" s="209"/>
      <c r="AG4" s="209"/>
      <c r="AH4" s="211" t="s">
        <v>1024</v>
      </c>
      <c r="AI4" s="211" t="s">
        <v>629</v>
      </c>
      <c r="AJ4" s="209"/>
      <c r="AK4" s="209"/>
      <c r="AL4" s="211" t="s">
        <v>1024</v>
      </c>
      <c r="AM4" s="211" t="s">
        <v>629</v>
      </c>
      <c r="AN4" s="209"/>
      <c r="AO4" s="209"/>
      <c r="AP4" s="211" t="s">
        <v>1024</v>
      </c>
      <c r="AQ4" s="211" t="s">
        <v>629</v>
      </c>
      <c r="AR4" s="209"/>
      <c r="AS4" s="209"/>
      <c r="AT4" s="211" t="s">
        <v>1024</v>
      </c>
      <c r="AU4" s="211" t="s">
        <v>629</v>
      </c>
      <c r="AV4" s="209"/>
      <c r="AW4" s="209"/>
      <c r="AX4" s="211" t="s">
        <v>1024</v>
      </c>
      <c r="AY4" s="211" t="s">
        <v>629</v>
      </c>
      <c r="AZ4" s="209"/>
      <c r="BA4" s="209"/>
      <c r="BB4" s="211" t="s">
        <v>1024</v>
      </c>
      <c r="BC4" s="211" t="s">
        <v>629</v>
      </c>
      <c r="BD4" s="209"/>
      <c r="BE4" s="209"/>
      <c r="BF4" s="211" t="s">
        <v>1024</v>
      </c>
      <c r="BG4" s="211" t="s">
        <v>629</v>
      </c>
      <c r="BH4" s="209"/>
      <c r="BI4" s="209"/>
      <c r="BJ4" s="211" t="s">
        <v>1024</v>
      </c>
      <c r="BK4" s="211" t="s">
        <v>629</v>
      </c>
      <c r="BL4" s="209"/>
      <c r="BM4" s="209"/>
      <c r="BN4" s="211" t="s">
        <v>1024</v>
      </c>
      <c r="BO4" s="211" t="s">
        <v>629</v>
      </c>
      <c r="BP4" s="209"/>
      <c r="BQ4" s="209"/>
      <c r="BR4" s="211" t="s">
        <v>1024</v>
      </c>
      <c r="BS4" s="211" t="s">
        <v>629</v>
      </c>
      <c r="BT4" s="209"/>
      <c r="BU4" s="209"/>
      <c r="BV4" s="211" t="s">
        <v>1024</v>
      </c>
      <c r="BW4" s="211" t="s">
        <v>629</v>
      </c>
      <c r="BX4" s="209"/>
      <c r="BY4" s="223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23"/>
      <c r="CA4" s="223"/>
      <c r="CB4" s="223"/>
      <c r="CC4" s="223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23"/>
      <c r="CE4" s="223"/>
      <c r="CF4" s="223"/>
      <c r="CG4" s="223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23"/>
      <c r="CI4" s="223"/>
      <c r="CJ4" s="223"/>
      <c r="CK4" s="223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23"/>
      <c r="CM4" s="223"/>
      <c r="CN4" s="223"/>
      <c r="CO4" s="223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23"/>
      <c r="CQ4" s="223"/>
      <c r="CR4" s="223"/>
      <c r="CS4" s="223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23"/>
      <c r="CU4" s="223"/>
      <c r="CV4" s="223"/>
      <c r="CW4" s="223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23"/>
      <c r="CY4" s="223"/>
      <c r="CZ4" s="223"/>
      <c r="DA4" s="223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23"/>
      <c r="DC4" s="223"/>
      <c r="DD4" s="223"/>
      <c r="DE4" s="223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23"/>
      <c r="DG4" s="223"/>
      <c r="DH4" s="223"/>
      <c r="DI4" s="223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23"/>
      <c r="DK4" s="223"/>
      <c r="DL4" s="223"/>
      <c r="DM4" s="223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23"/>
      <c r="DO4" s="223"/>
      <c r="DP4" s="223"/>
      <c r="DQ4" s="223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23"/>
      <c r="DS4" s="223"/>
      <c r="DT4" s="223"/>
      <c r="DU4" s="223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23"/>
      <c r="DW4" s="223"/>
      <c r="DX4" s="223"/>
      <c r="DY4" s="223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23"/>
      <c r="EA4" s="223"/>
      <c r="EB4" s="223"/>
      <c r="EC4" s="223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23"/>
      <c r="EE4" s="223"/>
      <c r="EF4" s="223"/>
      <c r="EG4" s="223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23"/>
      <c r="EI4" s="223"/>
      <c r="EJ4" s="223"/>
      <c r="EK4" s="223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23"/>
      <c r="EM4" s="223"/>
      <c r="EN4" s="223"/>
      <c r="EO4" s="223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25">
      <c r="A5" s="210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09" t="s">
        <v>294</v>
      </c>
      <c r="C5" s="209" t="s">
        <v>580</v>
      </c>
      <c r="D5" s="209" t="s">
        <v>8</v>
      </c>
      <c r="E5" s="209">
        <v>16</v>
      </c>
      <c r="F5" s="209"/>
      <c r="G5" s="209"/>
      <c r="H5" s="209"/>
      <c r="I5" s="209">
        <v>16</v>
      </c>
      <c r="J5" s="209"/>
      <c r="K5" s="209"/>
      <c r="L5" s="209"/>
      <c r="M5" s="209">
        <v>16</v>
      </c>
      <c r="N5" s="209"/>
      <c r="O5" s="209"/>
      <c r="P5" s="209"/>
      <c r="Q5" s="209">
        <v>16</v>
      </c>
      <c r="R5" s="209"/>
      <c r="S5" s="209"/>
      <c r="T5" s="209"/>
      <c r="U5" s="209">
        <v>16</v>
      </c>
      <c r="V5" s="209"/>
      <c r="W5" s="209"/>
      <c r="X5" s="209"/>
      <c r="Y5" s="209">
        <v>16</v>
      </c>
      <c r="Z5" s="209"/>
      <c r="AA5" s="209"/>
      <c r="AB5" s="209"/>
      <c r="AC5" s="209">
        <v>16</v>
      </c>
      <c r="AD5" s="209"/>
      <c r="AE5" s="209"/>
      <c r="AF5" s="209"/>
      <c r="AG5" s="209">
        <v>16</v>
      </c>
      <c r="AH5" s="209"/>
      <c r="AI5" s="209"/>
      <c r="AJ5" s="209"/>
      <c r="AK5" s="209">
        <v>16</v>
      </c>
      <c r="AL5" s="209"/>
      <c r="AM5" s="209"/>
      <c r="AN5" s="209"/>
      <c r="AO5" s="209">
        <v>16</v>
      </c>
      <c r="AP5" s="209"/>
      <c r="AQ5" s="209"/>
      <c r="AR5" s="209"/>
      <c r="AS5" s="209">
        <v>16</v>
      </c>
      <c r="AT5" s="209"/>
      <c r="AU5" s="209"/>
      <c r="AV5" s="209"/>
      <c r="AW5" s="209">
        <v>16</v>
      </c>
      <c r="AX5" s="209"/>
      <c r="AY5" s="209"/>
      <c r="AZ5" s="209"/>
      <c r="BA5" s="209">
        <v>16</v>
      </c>
      <c r="BB5" s="209"/>
      <c r="BC5" s="209"/>
      <c r="BD5" s="209"/>
      <c r="BE5" s="209">
        <v>16</v>
      </c>
      <c r="BF5" s="209"/>
      <c r="BG5" s="209"/>
      <c r="BH5" s="209"/>
      <c r="BI5" s="209">
        <v>16</v>
      </c>
      <c r="BJ5" s="209"/>
      <c r="BK5" s="209"/>
      <c r="BL5" s="209"/>
      <c r="BM5" s="209">
        <v>16</v>
      </c>
      <c r="BN5" s="209"/>
      <c r="BO5" s="209"/>
      <c r="BP5" s="209"/>
      <c r="BQ5" s="209">
        <v>16</v>
      </c>
      <c r="BR5" s="209"/>
      <c r="BS5" s="209"/>
      <c r="BT5" s="209"/>
      <c r="BU5" s="209">
        <v>16</v>
      </c>
      <c r="BV5" s="209"/>
      <c r="BW5" s="209"/>
      <c r="BX5" s="209"/>
      <c r="BY5" s="223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23"/>
      <c r="CA5" s="223"/>
      <c r="CB5" s="223"/>
      <c r="CC5" s="223" t="str">
        <f t="shared" si="0"/>
        <v xml:space="preserve">INSERT INTO SC_SystemeProduits(RefDimension,NomSysteme,typePresta,ligne,Quantite,formule,cte1,cte2,DateModif) values (2,'FV11','MATIERE',378,16,null,null,null,now());
</v>
      </c>
      <c r="CD5" s="223"/>
      <c r="CE5" s="223"/>
      <c r="CF5" s="223"/>
      <c r="CG5" s="223" t="str">
        <f t="shared" si="0"/>
        <v xml:space="preserve">INSERT INTO SC_SystemeProduits(RefDimension,NomSysteme,typePresta,ligne,Quantite,formule,cte1,cte2,DateModif) values (3,'FV11','MATIERE',378,16,null,null,null,now());
</v>
      </c>
      <c r="CH5" s="223"/>
      <c r="CI5" s="223"/>
      <c r="CJ5" s="223"/>
      <c r="CK5" s="223" t="str">
        <f t="shared" si="0"/>
        <v xml:space="preserve">INSERT INTO SC_SystemeProduits(RefDimension,NomSysteme,typePresta,ligne,Quantite,formule,cte1,cte2,DateModif) values (4,'FV11','MATIERE',378,16,null,null,null,now());
</v>
      </c>
      <c r="CL5" s="223"/>
      <c r="CM5" s="223"/>
      <c r="CN5" s="223"/>
      <c r="CO5" s="223" t="str">
        <f t="shared" si="0"/>
        <v xml:space="preserve">INSERT INTO SC_SystemeProduits(RefDimension,NomSysteme,typePresta,ligne,Quantite,formule,cte1,cte2,DateModif) values (5,'FV11','MATIERE',378,16,null,null,null,now());
</v>
      </c>
      <c r="CP5" s="223"/>
      <c r="CQ5" s="223"/>
      <c r="CR5" s="223"/>
      <c r="CS5" s="223" t="str">
        <f t="shared" si="0"/>
        <v xml:space="preserve">INSERT INTO SC_SystemeProduits(RefDimension,NomSysteme,typePresta,ligne,Quantite,formule,cte1,cte2,DateModif) values (6,'FV11','MATIERE',378,16,null,null,null,now());
</v>
      </c>
      <c r="CT5" s="223"/>
      <c r="CU5" s="223"/>
      <c r="CV5" s="223"/>
      <c r="CW5" s="223" t="str">
        <f t="shared" si="0"/>
        <v xml:space="preserve">INSERT INTO SC_SystemeProduits(RefDimension,NomSysteme,typePresta,ligne,Quantite,formule,cte1,cte2,DateModif) values (7,'FV11','MATIERE',378,16,null,null,null,now());
</v>
      </c>
      <c r="CX5" s="223"/>
      <c r="CY5" s="223"/>
      <c r="CZ5" s="223"/>
      <c r="DA5" s="223" t="str">
        <f t="shared" si="0"/>
        <v xml:space="preserve">INSERT INTO SC_SystemeProduits(RefDimension,NomSysteme,typePresta,ligne,Quantite,formule,cte1,cte2,DateModif) values (8,'FV11','MATIERE',378,16,null,null,null,now());
</v>
      </c>
      <c r="DB5" s="223"/>
      <c r="DC5" s="223"/>
      <c r="DD5" s="223"/>
      <c r="DE5" s="223" t="str">
        <f t="shared" si="0"/>
        <v xml:space="preserve">INSERT INTO SC_SystemeProduits(RefDimension,NomSysteme,typePresta,ligne,Quantite,formule,cte1,cte2,DateModif) values (9,'FV11','MATIERE',378,16,null,null,null,now());
</v>
      </c>
      <c r="DF5" s="223"/>
      <c r="DG5" s="223"/>
      <c r="DH5" s="223"/>
      <c r="DI5" s="223" t="str">
        <f t="shared" si="0"/>
        <v xml:space="preserve">INSERT INTO SC_SystemeProduits(RefDimension,NomSysteme,typePresta,ligne,Quantite,formule,cte1,cte2,DateModif) values (10,'FV11','MATIERE',378,16,null,null,null,now());
</v>
      </c>
      <c r="DJ5" s="223"/>
      <c r="DK5" s="223"/>
      <c r="DL5" s="223"/>
      <c r="DM5" s="223" t="str">
        <f t="shared" si="0"/>
        <v xml:space="preserve">INSERT INTO SC_SystemeProduits(RefDimension,NomSysteme,typePresta,ligne,Quantite,formule,cte1,cte2,DateModif) values (11,'FV11','MATIERE',378,16,null,null,null,now());
</v>
      </c>
      <c r="DN5" s="223"/>
      <c r="DO5" s="223"/>
      <c r="DP5" s="223"/>
      <c r="DQ5" s="223" t="str">
        <f t="shared" si="0"/>
        <v xml:space="preserve">INSERT INTO SC_SystemeProduits(RefDimension,NomSysteme,typePresta,ligne,Quantite,formule,cte1,cte2,DateModif) values (12,'FV11','MATIERE',378,16,null,null,null,now());
</v>
      </c>
      <c r="DR5" s="223"/>
      <c r="DS5" s="223"/>
      <c r="DT5" s="223"/>
      <c r="DU5" s="223" t="str">
        <f t="shared" si="0"/>
        <v xml:space="preserve">INSERT INTO SC_SystemeProduits(RefDimension,NomSysteme,typePresta,ligne,Quantite,formule,cte1,cte2,DateModif) values (13,'FV11','MATIERE',378,16,null,null,null,now());
</v>
      </c>
      <c r="DV5" s="223"/>
      <c r="DW5" s="223"/>
      <c r="DX5" s="223"/>
      <c r="DY5" s="223" t="str">
        <f t="shared" si="0"/>
        <v xml:space="preserve">INSERT INTO SC_SystemeProduits(RefDimension,NomSysteme,typePresta,ligne,Quantite,formule,cte1,cte2,DateModif) values (14,'FV11','MATIERE',378,16,null,null,null,now());
</v>
      </c>
      <c r="DZ5" s="223"/>
      <c r="EA5" s="223"/>
      <c r="EB5" s="223"/>
      <c r="EC5" s="223" t="str">
        <f t="shared" si="0"/>
        <v xml:space="preserve">INSERT INTO SC_SystemeProduits(RefDimension,NomSysteme,typePresta,ligne,Quantite,formule,cte1,cte2,DateModif) values (15,'FV11','MATIERE',378,16,null,null,null,now());
</v>
      </c>
      <c r="ED5" s="223"/>
      <c r="EE5" s="223"/>
      <c r="EF5" s="223"/>
      <c r="EG5" s="223" t="str">
        <f t="shared" si="0"/>
        <v xml:space="preserve">INSERT INTO SC_SystemeProduits(RefDimension,NomSysteme,typePresta,ligne,Quantite,formule,cte1,cte2,DateModif) values (16,'FV11','MATIERE',378,16,null,null,null,now());
</v>
      </c>
      <c r="EH5" s="223"/>
      <c r="EI5" s="223"/>
      <c r="EJ5" s="223"/>
      <c r="EK5" s="223" t="str">
        <f t="shared" si="0"/>
        <v xml:space="preserve">INSERT INTO SC_SystemeProduits(RefDimension,NomSysteme,typePresta,ligne,Quantite,formule,cte1,cte2,DateModif) values (17,'FV11','MATIERE',378,16,null,null,null,now());
</v>
      </c>
      <c r="EL5" s="223"/>
      <c r="EM5" s="223"/>
      <c r="EN5" s="223"/>
      <c r="EO5" s="223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06" customFormat="1" x14ac:dyDescent="0.25">
      <c r="A6" s="210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09" t="s">
        <v>294</v>
      </c>
      <c r="C6" s="209" t="s">
        <v>346</v>
      </c>
      <c r="D6" s="209" t="s">
        <v>8</v>
      </c>
      <c r="E6" s="209"/>
      <c r="F6" s="211" t="s">
        <v>663</v>
      </c>
      <c r="G6" s="211" t="s">
        <v>629</v>
      </c>
      <c r="H6" s="209"/>
      <c r="I6" s="209"/>
      <c r="J6" s="211" t="s">
        <v>663</v>
      </c>
      <c r="K6" s="211" t="s">
        <v>629</v>
      </c>
      <c r="L6" s="209"/>
      <c r="M6" s="209"/>
      <c r="N6" s="211" t="s">
        <v>663</v>
      </c>
      <c r="O6" s="211" t="s">
        <v>629</v>
      </c>
      <c r="P6" s="209"/>
      <c r="Q6" s="209"/>
      <c r="R6" s="211" t="s">
        <v>663</v>
      </c>
      <c r="S6" s="211" t="s">
        <v>629</v>
      </c>
      <c r="T6" s="209"/>
      <c r="U6" s="209"/>
      <c r="V6" s="211" t="s">
        <v>663</v>
      </c>
      <c r="W6" s="211" t="s">
        <v>629</v>
      </c>
      <c r="X6" s="209"/>
      <c r="Y6" s="209"/>
      <c r="Z6" s="211" t="s">
        <v>663</v>
      </c>
      <c r="AA6" s="211" t="s">
        <v>629</v>
      </c>
      <c r="AB6" s="209"/>
      <c r="AC6" s="209"/>
      <c r="AD6" s="211" t="s">
        <v>663</v>
      </c>
      <c r="AE6" s="211" t="s">
        <v>629</v>
      </c>
      <c r="AF6" s="209"/>
      <c r="AG6" s="209"/>
      <c r="AH6" s="211" t="s">
        <v>663</v>
      </c>
      <c r="AI6" s="211" t="s">
        <v>629</v>
      </c>
      <c r="AJ6" s="209"/>
      <c r="AK6" s="209"/>
      <c r="AL6" s="211" t="s">
        <v>663</v>
      </c>
      <c r="AM6" s="211" t="s">
        <v>629</v>
      </c>
      <c r="AN6" s="209"/>
      <c r="AO6" s="209"/>
      <c r="AP6" s="211" t="s">
        <v>663</v>
      </c>
      <c r="AQ6" s="211" t="s">
        <v>629</v>
      </c>
      <c r="AR6" s="209"/>
      <c r="AS6" s="209"/>
      <c r="AT6" s="211" t="s">
        <v>663</v>
      </c>
      <c r="AU6" s="211" t="s">
        <v>629</v>
      </c>
      <c r="AV6" s="209"/>
      <c r="AW6" s="209"/>
      <c r="AX6" s="211" t="s">
        <v>663</v>
      </c>
      <c r="AY6" s="211" t="s">
        <v>629</v>
      </c>
      <c r="AZ6" s="209"/>
      <c r="BA6" s="209"/>
      <c r="BB6" s="211" t="s">
        <v>663</v>
      </c>
      <c r="BC6" s="211" t="s">
        <v>629</v>
      </c>
      <c r="BD6" s="209"/>
      <c r="BE6" s="209"/>
      <c r="BF6" s="211" t="s">
        <v>663</v>
      </c>
      <c r="BG6" s="211" t="s">
        <v>629</v>
      </c>
      <c r="BH6" s="209"/>
      <c r="BI6" s="209"/>
      <c r="BJ6" s="211" t="s">
        <v>663</v>
      </c>
      <c r="BK6" s="211" t="s">
        <v>629</v>
      </c>
      <c r="BL6" s="209"/>
      <c r="BM6" s="209"/>
      <c r="BN6" s="211" t="s">
        <v>663</v>
      </c>
      <c r="BO6" s="211" t="s">
        <v>629</v>
      </c>
      <c r="BP6" s="209"/>
      <c r="BQ6" s="209"/>
      <c r="BR6" s="211" t="s">
        <v>663</v>
      </c>
      <c r="BS6" s="211" t="s">
        <v>629</v>
      </c>
      <c r="BT6" s="209"/>
      <c r="BU6" s="209"/>
      <c r="BV6" s="211" t="s">
        <v>663</v>
      </c>
      <c r="BW6" s="211" t="s">
        <v>629</v>
      </c>
      <c r="BX6" s="209"/>
      <c r="BY6" s="223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23"/>
      <c r="CA6" s="223"/>
      <c r="CB6" s="223"/>
      <c r="CC6" s="223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23"/>
      <c r="CE6" s="223"/>
      <c r="CF6" s="223"/>
      <c r="CG6" s="223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23"/>
      <c r="CI6" s="223"/>
      <c r="CJ6" s="223"/>
      <c r="CK6" s="223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23"/>
      <c r="CM6" s="223"/>
      <c r="CN6" s="223"/>
      <c r="CO6" s="223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23"/>
      <c r="CQ6" s="223"/>
      <c r="CR6" s="223"/>
      <c r="CS6" s="223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23"/>
      <c r="CU6" s="223"/>
      <c r="CV6" s="223"/>
      <c r="CW6" s="223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23"/>
      <c r="CY6" s="223"/>
      <c r="CZ6" s="223"/>
      <c r="DA6" s="223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23"/>
      <c r="DC6" s="223"/>
      <c r="DD6" s="223"/>
      <c r="DE6" s="223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23"/>
      <c r="DG6" s="223"/>
      <c r="DH6" s="223"/>
      <c r="DI6" s="223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23"/>
      <c r="DK6" s="223"/>
      <c r="DL6" s="223"/>
      <c r="DM6" s="223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23"/>
      <c r="DO6" s="223"/>
      <c r="DP6" s="223"/>
      <c r="DQ6" s="223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23"/>
      <c r="DS6" s="223"/>
      <c r="DT6" s="223"/>
      <c r="DU6" s="223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23"/>
      <c r="DW6" s="223"/>
      <c r="DX6" s="223"/>
      <c r="DY6" s="223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23"/>
      <c r="EA6" s="223"/>
      <c r="EB6" s="223"/>
      <c r="EC6" s="223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23"/>
      <c r="EE6" s="223"/>
      <c r="EF6" s="223"/>
      <c r="EG6" s="223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23"/>
      <c r="EI6" s="223"/>
      <c r="EJ6" s="223"/>
      <c r="EK6" s="223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23"/>
      <c r="EM6" s="223"/>
      <c r="EN6" s="223"/>
      <c r="EO6" s="223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06" customFormat="1" x14ac:dyDescent="0.25">
      <c r="A7" s="210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09" t="s">
        <v>294</v>
      </c>
      <c r="C7" s="209" t="s">
        <v>581</v>
      </c>
      <c r="D7" s="209" t="s">
        <v>8</v>
      </c>
      <c r="E7" s="209"/>
      <c r="F7" s="211" t="s">
        <v>1028</v>
      </c>
      <c r="G7" s="211" t="s">
        <v>629</v>
      </c>
      <c r="H7" s="209"/>
      <c r="I7" s="209"/>
      <c r="J7" s="211" t="s">
        <v>1028</v>
      </c>
      <c r="K7" s="211" t="s">
        <v>629</v>
      </c>
      <c r="L7" s="209"/>
      <c r="M7" s="209"/>
      <c r="N7" s="211" t="s">
        <v>1028</v>
      </c>
      <c r="O7" s="211" t="s">
        <v>629</v>
      </c>
      <c r="P7" s="209"/>
      <c r="Q7" s="209"/>
      <c r="R7" s="211" t="s">
        <v>1028</v>
      </c>
      <c r="S7" s="211" t="s">
        <v>629</v>
      </c>
      <c r="T7" s="209"/>
      <c r="U7" s="209"/>
      <c r="V7" s="211" t="s">
        <v>1028</v>
      </c>
      <c r="W7" s="211" t="s">
        <v>629</v>
      </c>
      <c r="X7" s="209"/>
      <c r="Y7" s="209"/>
      <c r="Z7" s="211" t="s">
        <v>1028</v>
      </c>
      <c r="AA7" s="211" t="s">
        <v>629</v>
      </c>
      <c r="AB7" s="209"/>
      <c r="AC7" s="209"/>
      <c r="AD7" s="211" t="s">
        <v>1028</v>
      </c>
      <c r="AE7" s="211" t="s">
        <v>629</v>
      </c>
      <c r="AF7" s="209"/>
      <c r="AG7" s="209"/>
      <c r="AH7" s="211" t="s">
        <v>1028</v>
      </c>
      <c r="AI7" s="211" t="s">
        <v>629</v>
      </c>
      <c r="AJ7" s="209"/>
      <c r="AK7" s="209"/>
      <c r="AL7" s="211" t="s">
        <v>1028</v>
      </c>
      <c r="AM7" s="211" t="s">
        <v>629</v>
      </c>
      <c r="AN7" s="209"/>
      <c r="AO7" s="209"/>
      <c r="AP7" s="211" t="s">
        <v>1028</v>
      </c>
      <c r="AQ7" s="211" t="s">
        <v>629</v>
      </c>
      <c r="AR7" s="209"/>
      <c r="AS7" s="209"/>
      <c r="AT7" s="211" t="s">
        <v>1028</v>
      </c>
      <c r="AU7" s="211" t="s">
        <v>629</v>
      </c>
      <c r="AV7" s="209"/>
      <c r="AW7" s="209"/>
      <c r="AX7" s="211" t="s">
        <v>1028</v>
      </c>
      <c r="AY7" s="211" t="s">
        <v>629</v>
      </c>
      <c r="AZ7" s="209"/>
      <c r="BA7" s="209"/>
      <c r="BB7" s="211" t="s">
        <v>1028</v>
      </c>
      <c r="BC7" s="211" t="s">
        <v>629</v>
      </c>
      <c r="BD7" s="209"/>
      <c r="BE7" s="209"/>
      <c r="BF7" s="211" t="s">
        <v>1028</v>
      </c>
      <c r="BG7" s="211" t="s">
        <v>629</v>
      </c>
      <c r="BH7" s="209"/>
      <c r="BI7" s="209"/>
      <c r="BJ7" s="211" t="s">
        <v>1028</v>
      </c>
      <c r="BK7" s="211" t="s">
        <v>629</v>
      </c>
      <c r="BL7" s="209"/>
      <c r="BM7" s="209"/>
      <c r="BN7" s="211" t="s">
        <v>1028</v>
      </c>
      <c r="BO7" s="211" t="s">
        <v>629</v>
      </c>
      <c r="BP7" s="209"/>
      <c r="BQ7" s="209"/>
      <c r="BR7" s="211" t="s">
        <v>1028</v>
      </c>
      <c r="BS7" s="211" t="s">
        <v>629</v>
      </c>
      <c r="BT7" s="209"/>
      <c r="BU7" s="209"/>
      <c r="BV7" s="211" t="s">
        <v>1028</v>
      </c>
      <c r="BW7" s="211" t="s">
        <v>629</v>
      </c>
      <c r="BX7" s="209"/>
      <c r="BY7" s="223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23"/>
      <c r="CA7" s="223"/>
      <c r="CB7" s="223"/>
      <c r="CC7" s="223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23"/>
      <c r="CE7" s="223"/>
      <c r="CF7" s="223"/>
      <c r="CG7" s="223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23"/>
      <c r="CI7" s="223"/>
      <c r="CJ7" s="223"/>
      <c r="CK7" s="223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23"/>
      <c r="CM7" s="223"/>
      <c r="CN7" s="223"/>
      <c r="CO7" s="223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23"/>
      <c r="CQ7" s="223"/>
      <c r="CR7" s="223"/>
      <c r="CS7" s="223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23"/>
      <c r="CU7" s="223"/>
      <c r="CV7" s="223"/>
      <c r="CW7" s="223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23"/>
      <c r="CY7" s="223"/>
      <c r="CZ7" s="223"/>
      <c r="DA7" s="223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23"/>
      <c r="DC7" s="223"/>
      <c r="DD7" s="223"/>
      <c r="DE7" s="223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23"/>
      <c r="DG7" s="223"/>
      <c r="DH7" s="223"/>
      <c r="DI7" s="223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23"/>
      <c r="DK7" s="223"/>
      <c r="DL7" s="223"/>
      <c r="DM7" s="223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23"/>
      <c r="DO7" s="223"/>
      <c r="DP7" s="223"/>
      <c r="DQ7" s="223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23"/>
      <c r="DS7" s="223"/>
      <c r="DT7" s="223"/>
      <c r="DU7" s="223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23"/>
      <c r="DW7" s="223"/>
      <c r="DX7" s="223"/>
      <c r="DY7" s="223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23"/>
      <c r="EA7" s="223"/>
      <c r="EB7" s="223"/>
      <c r="EC7" s="223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23"/>
      <c r="EE7" s="223"/>
      <c r="EF7" s="223"/>
      <c r="EG7" s="223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23"/>
      <c r="EI7" s="223"/>
      <c r="EJ7" s="223"/>
      <c r="EK7" s="223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23"/>
      <c r="EM7" s="223"/>
      <c r="EN7" s="223"/>
      <c r="EO7" s="223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06" customFormat="1" x14ac:dyDescent="0.25">
      <c r="A8" s="210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09" t="s">
        <v>294</v>
      </c>
      <c r="C8" s="209" t="s">
        <v>249</v>
      </c>
      <c r="D8" s="209" t="s">
        <v>284</v>
      </c>
      <c r="E8" s="209"/>
      <c r="F8" s="211" t="s">
        <v>1025</v>
      </c>
      <c r="G8" s="211" t="s">
        <v>629</v>
      </c>
      <c r="H8" s="209"/>
      <c r="I8" s="209"/>
      <c r="J8" s="211" t="s">
        <v>1025</v>
      </c>
      <c r="K8" s="211" t="s">
        <v>629</v>
      </c>
      <c r="L8" s="209"/>
      <c r="M8" s="209"/>
      <c r="N8" s="211" t="s">
        <v>1025</v>
      </c>
      <c r="O8" s="211" t="s">
        <v>629</v>
      </c>
      <c r="P8" s="209"/>
      <c r="Q8" s="209"/>
      <c r="R8" s="211" t="s">
        <v>1025</v>
      </c>
      <c r="S8" s="211" t="s">
        <v>629</v>
      </c>
      <c r="T8" s="209"/>
      <c r="U8" s="209"/>
      <c r="V8" s="211" t="s">
        <v>1025</v>
      </c>
      <c r="W8" s="211" t="s">
        <v>629</v>
      </c>
      <c r="X8" s="209"/>
      <c r="Y8" s="209"/>
      <c r="Z8" s="211" t="s">
        <v>1025</v>
      </c>
      <c r="AA8" s="211" t="s">
        <v>629</v>
      </c>
      <c r="AB8" s="209"/>
      <c r="AC8" s="209"/>
      <c r="AD8" s="211" t="s">
        <v>1025</v>
      </c>
      <c r="AE8" s="211" t="s">
        <v>629</v>
      </c>
      <c r="AF8" s="209"/>
      <c r="AG8" s="209"/>
      <c r="AH8" s="211" t="s">
        <v>1025</v>
      </c>
      <c r="AI8" s="211" t="s">
        <v>629</v>
      </c>
      <c r="AJ8" s="209"/>
      <c r="AK8" s="209"/>
      <c r="AL8" s="211" t="s">
        <v>1025</v>
      </c>
      <c r="AM8" s="211" t="s">
        <v>629</v>
      </c>
      <c r="AN8" s="209"/>
      <c r="AO8" s="209"/>
      <c r="AP8" s="211" t="s">
        <v>1025</v>
      </c>
      <c r="AQ8" s="211" t="s">
        <v>629</v>
      </c>
      <c r="AR8" s="209"/>
      <c r="AS8" s="209"/>
      <c r="AT8" s="211" t="s">
        <v>1025</v>
      </c>
      <c r="AU8" s="211" t="s">
        <v>629</v>
      </c>
      <c r="AV8" s="209"/>
      <c r="AW8" s="209"/>
      <c r="AX8" s="211" t="s">
        <v>1025</v>
      </c>
      <c r="AY8" s="211" t="s">
        <v>629</v>
      </c>
      <c r="AZ8" s="209"/>
      <c r="BA8" s="209"/>
      <c r="BB8" s="211" t="s">
        <v>1025</v>
      </c>
      <c r="BC8" s="211" t="s">
        <v>629</v>
      </c>
      <c r="BD8" s="209"/>
      <c r="BE8" s="209"/>
      <c r="BF8" s="211" t="s">
        <v>1025</v>
      </c>
      <c r="BG8" s="211" t="s">
        <v>629</v>
      </c>
      <c r="BH8" s="209"/>
      <c r="BI8" s="209"/>
      <c r="BJ8" s="211" t="s">
        <v>1025</v>
      </c>
      <c r="BK8" s="211" t="s">
        <v>629</v>
      </c>
      <c r="BL8" s="209"/>
      <c r="BM8" s="209"/>
      <c r="BN8" s="211" t="s">
        <v>1025</v>
      </c>
      <c r="BO8" s="211" t="s">
        <v>629</v>
      </c>
      <c r="BP8" s="209"/>
      <c r="BQ8" s="209"/>
      <c r="BR8" s="211" t="s">
        <v>1025</v>
      </c>
      <c r="BS8" s="211" t="s">
        <v>629</v>
      </c>
      <c r="BT8" s="209"/>
      <c r="BU8" s="209"/>
      <c r="BV8" s="211" t="s">
        <v>1025</v>
      </c>
      <c r="BW8" s="211" t="s">
        <v>629</v>
      </c>
      <c r="BX8" s="209"/>
      <c r="BY8" s="223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23"/>
      <c r="CA8" s="223"/>
      <c r="CB8" s="223"/>
      <c r="CC8" s="223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23"/>
      <c r="CE8" s="223"/>
      <c r="CF8" s="223"/>
      <c r="CG8" s="223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23"/>
      <c r="CI8" s="223"/>
      <c r="CJ8" s="223"/>
      <c r="CK8" s="223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23"/>
      <c r="CM8" s="223"/>
      <c r="CN8" s="223"/>
      <c r="CO8" s="223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23"/>
      <c r="CQ8" s="223"/>
      <c r="CR8" s="223"/>
      <c r="CS8" s="223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23"/>
      <c r="CU8" s="223"/>
      <c r="CV8" s="223"/>
      <c r="CW8" s="223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23"/>
      <c r="CY8" s="223"/>
      <c r="CZ8" s="223"/>
      <c r="DA8" s="223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23"/>
      <c r="DC8" s="223"/>
      <c r="DD8" s="223"/>
      <c r="DE8" s="223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23"/>
      <c r="DG8" s="223"/>
      <c r="DH8" s="223"/>
      <c r="DI8" s="223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23"/>
      <c r="DK8" s="223"/>
      <c r="DL8" s="223"/>
      <c r="DM8" s="223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23"/>
      <c r="DO8" s="223"/>
      <c r="DP8" s="223"/>
      <c r="DQ8" s="223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23"/>
      <c r="DS8" s="223"/>
      <c r="DT8" s="223"/>
      <c r="DU8" s="223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23"/>
      <c r="DW8" s="223"/>
      <c r="DX8" s="223"/>
      <c r="DY8" s="223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23"/>
      <c r="EA8" s="223"/>
      <c r="EB8" s="223"/>
      <c r="EC8" s="223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23"/>
      <c r="EE8" s="223"/>
      <c r="EF8" s="223"/>
      <c r="EG8" s="223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23"/>
      <c r="EI8" s="223"/>
      <c r="EJ8" s="223"/>
      <c r="EK8" s="223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23"/>
      <c r="EM8" s="223"/>
      <c r="EN8" s="223"/>
      <c r="EO8" s="223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06" customFormat="1" x14ac:dyDescent="0.25">
      <c r="A9" s="210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09" t="s">
        <v>294</v>
      </c>
      <c r="C9" s="209" t="s">
        <v>1018</v>
      </c>
      <c r="D9" s="209" t="s">
        <v>284</v>
      </c>
      <c r="E9" s="209"/>
      <c r="F9" s="211" t="s">
        <v>1026</v>
      </c>
      <c r="G9" s="211" t="s">
        <v>629</v>
      </c>
      <c r="H9" s="209"/>
      <c r="I9" s="209"/>
      <c r="J9" s="211" t="s">
        <v>1026</v>
      </c>
      <c r="K9" s="211" t="s">
        <v>629</v>
      </c>
      <c r="L9" s="209"/>
      <c r="M9" s="209"/>
      <c r="N9" s="211" t="s">
        <v>1026</v>
      </c>
      <c r="O9" s="211" t="s">
        <v>629</v>
      </c>
      <c r="P9" s="209"/>
      <c r="Q9" s="209"/>
      <c r="R9" s="211" t="s">
        <v>1026</v>
      </c>
      <c r="S9" s="211" t="s">
        <v>629</v>
      </c>
      <c r="T9" s="209"/>
      <c r="U9" s="209"/>
      <c r="V9" s="211" t="s">
        <v>1026</v>
      </c>
      <c r="W9" s="211" t="s">
        <v>629</v>
      </c>
      <c r="X9" s="209"/>
      <c r="Y9" s="209"/>
      <c r="Z9" s="211" t="s">
        <v>1026</v>
      </c>
      <c r="AA9" s="211" t="s">
        <v>629</v>
      </c>
      <c r="AB9" s="209"/>
      <c r="AC9" s="209"/>
      <c r="AD9" s="211" t="s">
        <v>1026</v>
      </c>
      <c r="AE9" s="211" t="s">
        <v>629</v>
      </c>
      <c r="AF9" s="209"/>
      <c r="AG9" s="209"/>
      <c r="AH9" s="211" t="s">
        <v>1026</v>
      </c>
      <c r="AI9" s="211" t="s">
        <v>629</v>
      </c>
      <c r="AJ9" s="209"/>
      <c r="AK9" s="209"/>
      <c r="AL9" s="211" t="s">
        <v>1026</v>
      </c>
      <c r="AM9" s="211" t="s">
        <v>629</v>
      </c>
      <c r="AN9" s="209"/>
      <c r="AO9" s="209"/>
      <c r="AP9" s="211" t="s">
        <v>1026</v>
      </c>
      <c r="AQ9" s="211" t="s">
        <v>629</v>
      </c>
      <c r="AR9" s="209"/>
      <c r="AS9" s="209"/>
      <c r="AT9" s="211" t="s">
        <v>1026</v>
      </c>
      <c r="AU9" s="211" t="s">
        <v>629</v>
      </c>
      <c r="AV9" s="209"/>
      <c r="AW9" s="209"/>
      <c r="AX9" s="211" t="s">
        <v>1026</v>
      </c>
      <c r="AY9" s="211" t="s">
        <v>629</v>
      </c>
      <c r="AZ9" s="209"/>
      <c r="BA9" s="209"/>
      <c r="BB9" s="211" t="s">
        <v>1026</v>
      </c>
      <c r="BC9" s="211" t="s">
        <v>629</v>
      </c>
      <c r="BD9" s="209"/>
      <c r="BE9" s="209"/>
      <c r="BF9" s="211" t="s">
        <v>1026</v>
      </c>
      <c r="BG9" s="211" t="s">
        <v>629</v>
      </c>
      <c r="BH9" s="209"/>
      <c r="BI9" s="209"/>
      <c r="BJ9" s="211" t="s">
        <v>1026</v>
      </c>
      <c r="BK9" s="211" t="s">
        <v>629</v>
      </c>
      <c r="BL9" s="209"/>
      <c r="BM9" s="209"/>
      <c r="BN9" s="211" t="s">
        <v>1026</v>
      </c>
      <c r="BO9" s="211" t="s">
        <v>629</v>
      </c>
      <c r="BP9" s="209"/>
      <c r="BQ9" s="209"/>
      <c r="BR9" s="211" t="s">
        <v>1026</v>
      </c>
      <c r="BS9" s="211" t="s">
        <v>629</v>
      </c>
      <c r="BT9" s="209"/>
      <c r="BU9" s="209"/>
      <c r="BV9" s="211" t="s">
        <v>1026</v>
      </c>
      <c r="BW9" s="211" t="s">
        <v>629</v>
      </c>
      <c r="BX9" s="209"/>
      <c r="BY9" s="223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23"/>
      <c r="CA9" s="223"/>
      <c r="CB9" s="223"/>
      <c r="CC9" s="223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23"/>
      <c r="CE9" s="223"/>
      <c r="CF9" s="223"/>
      <c r="CG9" s="223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23"/>
      <c r="CI9" s="223"/>
      <c r="CJ9" s="223"/>
      <c r="CK9" s="223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23"/>
      <c r="CM9" s="223"/>
      <c r="CN9" s="223"/>
      <c r="CO9" s="223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23"/>
      <c r="CQ9" s="223"/>
      <c r="CR9" s="223"/>
      <c r="CS9" s="223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23"/>
      <c r="CU9" s="223"/>
      <c r="CV9" s="223"/>
      <c r="CW9" s="223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23"/>
      <c r="CY9" s="223"/>
      <c r="CZ9" s="223"/>
      <c r="DA9" s="223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23"/>
      <c r="DC9" s="223"/>
      <c r="DD9" s="223"/>
      <c r="DE9" s="223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23"/>
      <c r="DG9" s="223"/>
      <c r="DH9" s="223"/>
      <c r="DI9" s="223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23"/>
      <c r="DK9" s="223"/>
      <c r="DL9" s="223"/>
      <c r="DM9" s="223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23"/>
      <c r="DO9" s="223"/>
      <c r="DP9" s="223"/>
      <c r="DQ9" s="223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23"/>
      <c r="DS9" s="223"/>
      <c r="DT9" s="223"/>
      <c r="DU9" s="223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23"/>
      <c r="DW9" s="223"/>
      <c r="DX9" s="223"/>
      <c r="DY9" s="223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23"/>
      <c r="EA9" s="223"/>
      <c r="EB9" s="223"/>
      <c r="EC9" s="223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23"/>
      <c r="EE9" s="223"/>
      <c r="EF9" s="223"/>
      <c r="EG9" s="223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23"/>
      <c r="EI9" s="223"/>
      <c r="EJ9" s="223"/>
      <c r="EK9" s="223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23"/>
      <c r="EM9" s="223"/>
      <c r="EN9" s="223"/>
      <c r="EO9" s="223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06" customFormat="1" x14ac:dyDescent="0.25">
      <c r="A10" s="210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09" t="s">
        <v>294</v>
      </c>
      <c r="C10" s="209" t="s">
        <v>1019</v>
      </c>
      <c r="D10" s="209" t="s">
        <v>42</v>
      </c>
      <c r="E10" s="209"/>
      <c r="F10" s="211" t="s">
        <v>958</v>
      </c>
      <c r="G10" s="211" t="s">
        <v>629</v>
      </c>
      <c r="H10" s="209"/>
      <c r="I10" s="209"/>
      <c r="J10" s="211" t="s">
        <v>958</v>
      </c>
      <c r="K10" s="211" t="s">
        <v>629</v>
      </c>
      <c r="L10" s="209"/>
      <c r="M10" s="209"/>
      <c r="N10" s="211" t="s">
        <v>958</v>
      </c>
      <c r="O10" s="211" t="s">
        <v>629</v>
      </c>
      <c r="P10" s="209"/>
      <c r="Q10" s="209"/>
      <c r="R10" s="211" t="s">
        <v>958</v>
      </c>
      <c r="S10" s="211" t="s">
        <v>629</v>
      </c>
      <c r="T10" s="209"/>
      <c r="U10" s="209"/>
      <c r="V10" s="211" t="s">
        <v>958</v>
      </c>
      <c r="W10" s="211" t="s">
        <v>629</v>
      </c>
      <c r="X10" s="209"/>
      <c r="Y10" s="209"/>
      <c r="Z10" s="211" t="s">
        <v>958</v>
      </c>
      <c r="AA10" s="211" t="s">
        <v>629</v>
      </c>
      <c r="AB10" s="209"/>
      <c r="AC10" s="209"/>
      <c r="AD10" s="211" t="s">
        <v>958</v>
      </c>
      <c r="AE10" s="211" t="s">
        <v>629</v>
      </c>
      <c r="AF10" s="209"/>
      <c r="AG10" s="209"/>
      <c r="AH10" s="211" t="s">
        <v>958</v>
      </c>
      <c r="AI10" s="211" t="s">
        <v>629</v>
      </c>
      <c r="AJ10" s="209"/>
      <c r="AK10" s="209"/>
      <c r="AL10" s="211" t="s">
        <v>958</v>
      </c>
      <c r="AM10" s="211" t="s">
        <v>629</v>
      </c>
      <c r="AN10" s="209"/>
      <c r="AO10" s="209"/>
      <c r="AP10" s="211" t="s">
        <v>958</v>
      </c>
      <c r="AQ10" s="211" t="s">
        <v>629</v>
      </c>
      <c r="AR10" s="209"/>
      <c r="AS10" s="209"/>
      <c r="AT10" s="211" t="s">
        <v>958</v>
      </c>
      <c r="AU10" s="211" t="s">
        <v>629</v>
      </c>
      <c r="AV10" s="209"/>
      <c r="AW10" s="209"/>
      <c r="AX10" s="211" t="s">
        <v>958</v>
      </c>
      <c r="AY10" s="211" t="s">
        <v>629</v>
      </c>
      <c r="AZ10" s="209"/>
      <c r="BA10" s="209"/>
      <c r="BB10" s="211" t="s">
        <v>958</v>
      </c>
      <c r="BC10" s="211" t="s">
        <v>629</v>
      </c>
      <c r="BD10" s="209"/>
      <c r="BE10" s="209"/>
      <c r="BF10" s="211" t="s">
        <v>958</v>
      </c>
      <c r="BG10" s="211" t="s">
        <v>629</v>
      </c>
      <c r="BH10" s="209"/>
      <c r="BI10" s="209"/>
      <c r="BJ10" s="211" t="s">
        <v>958</v>
      </c>
      <c r="BK10" s="211" t="s">
        <v>629</v>
      </c>
      <c r="BL10" s="209"/>
      <c r="BM10" s="209"/>
      <c r="BN10" s="211" t="s">
        <v>958</v>
      </c>
      <c r="BO10" s="211" t="s">
        <v>629</v>
      </c>
      <c r="BP10" s="209"/>
      <c r="BQ10" s="209"/>
      <c r="BR10" s="211" t="s">
        <v>958</v>
      </c>
      <c r="BS10" s="211" t="s">
        <v>629</v>
      </c>
      <c r="BT10" s="209"/>
      <c r="BU10" s="209"/>
      <c r="BV10" s="211" t="s">
        <v>958</v>
      </c>
      <c r="BW10" s="211" t="s">
        <v>629</v>
      </c>
      <c r="BX10" s="209"/>
      <c r="BY10" s="223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23"/>
      <c r="CA10" s="223"/>
      <c r="CB10" s="223"/>
      <c r="CC10" s="223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23"/>
      <c r="CE10" s="223"/>
      <c r="CF10" s="223"/>
      <c r="CG10" s="223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23"/>
      <c r="CI10" s="223"/>
      <c r="CJ10" s="223"/>
      <c r="CK10" s="223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23"/>
      <c r="CM10" s="223"/>
      <c r="CN10" s="223"/>
      <c r="CO10" s="223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23"/>
      <c r="CQ10" s="223"/>
      <c r="CR10" s="223"/>
      <c r="CS10" s="223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23"/>
      <c r="CU10" s="223"/>
      <c r="CV10" s="223"/>
      <c r="CW10" s="223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23"/>
      <c r="CY10" s="223"/>
      <c r="CZ10" s="223"/>
      <c r="DA10" s="223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23"/>
      <c r="DC10" s="223"/>
      <c r="DD10" s="223"/>
      <c r="DE10" s="223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23"/>
      <c r="DG10" s="223"/>
      <c r="DH10" s="223"/>
      <c r="DI10" s="223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23"/>
      <c r="DK10" s="223"/>
      <c r="DL10" s="223"/>
      <c r="DM10" s="223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23"/>
      <c r="DO10" s="223"/>
      <c r="DP10" s="223"/>
      <c r="DQ10" s="223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23"/>
      <c r="DS10" s="223"/>
      <c r="DT10" s="223"/>
      <c r="DU10" s="223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23"/>
      <c r="DW10" s="223"/>
      <c r="DX10" s="223"/>
      <c r="DY10" s="223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23"/>
      <c r="EA10" s="223"/>
      <c r="EB10" s="223"/>
      <c r="EC10" s="223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23"/>
      <c r="EE10" s="223"/>
      <c r="EF10" s="223"/>
      <c r="EG10" s="223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23"/>
      <c r="EI10" s="223"/>
      <c r="EJ10" s="223"/>
      <c r="EK10" s="223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23"/>
      <c r="EM10" s="223"/>
      <c r="EN10" s="223"/>
      <c r="EO10" s="223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06" customFormat="1" x14ac:dyDescent="0.25">
      <c r="A11" s="210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09" t="s">
        <v>294</v>
      </c>
      <c r="C11" s="209" t="s">
        <v>1020</v>
      </c>
      <c r="D11" s="209" t="s">
        <v>8</v>
      </c>
      <c r="E11" s="209">
        <v>8</v>
      </c>
      <c r="F11" s="209"/>
      <c r="G11" s="209"/>
      <c r="H11" s="209"/>
      <c r="I11" s="209">
        <v>8</v>
      </c>
      <c r="J11" s="209"/>
      <c r="K11" s="209"/>
      <c r="L11" s="209"/>
      <c r="M11" s="209">
        <v>8</v>
      </c>
      <c r="N11" s="209"/>
      <c r="O11" s="209"/>
      <c r="P11" s="209"/>
      <c r="Q11" s="209">
        <v>8</v>
      </c>
      <c r="R11" s="209"/>
      <c r="S11" s="209"/>
      <c r="T11" s="209"/>
      <c r="U11" s="209">
        <v>8</v>
      </c>
      <c r="V11" s="209"/>
      <c r="W11" s="209"/>
      <c r="X11" s="209"/>
      <c r="Y11" s="209">
        <v>8</v>
      </c>
      <c r="Z11" s="209"/>
      <c r="AA11" s="209"/>
      <c r="AB11" s="209"/>
      <c r="AC11" s="209">
        <v>8</v>
      </c>
      <c r="AD11" s="209"/>
      <c r="AE11" s="209"/>
      <c r="AF11" s="209"/>
      <c r="AG11" s="209">
        <v>8</v>
      </c>
      <c r="AH11" s="209"/>
      <c r="AI11" s="209"/>
      <c r="AJ11" s="209"/>
      <c r="AK11" s="209">
        <v>8</v>
      </c>
      <c r="AL11" s="209"/>
      <c r="AM11" s="209"/>
      <c r="AN11" s="209"/>
      <c r="AO11" s="209">
        <v>8</v>
      </c>
      <c r="AP11" s="209"/>
      <c r="AQ11" s="209"/>
      <c r="AR11" s="209"/>
      <c r="AS11" s="209">
        <v>8</v>
      </c>
      <c r="AT11" s="209"/>
      <c r="AU11" s="209"/>
      <c r="AV11" s="209"/>
      <c r="AW11" s="209">
        <v>8</v>
      </c>
      <c r="AX11" s="209"/>
      <c r="AY11" s="209"/>
      <c r="AZ11" s="209"/>
      <c r="BA11" s="209">
        <v>8</v>
      </c>
      <c r="BB11" s="209"/>
      <c r="BC11" s="209"/>
      <c r="BD11" s="209"/>
      <c r="BE11" s="209">
        <v>8</v>
      </c>
      <c r="BF11" s="209"/>
      <c r="BG11" s="209"/>
      <c r="BH11" s="209"/>
      <c r="BI11" s="209">
        <v>8</v>
      </c>
      <c r="BJ11" s="209"/>
      <c r="BK11" s="209"/>
      <c r="BL11" s="209"/>
      <c r="BM11" s="209">
        <v>8</v>
      </c>
      <c r="BN11" s="209"/>
      <c r="BO11" s="209"/>
      <c r="BP11" s="209"/>
      <c r="BQ11" s="209">
        <v>8</v>
      </c>
      <c r="BR11" s="209"/>
      <c r="BS11" s="209"/>
      <c r="BT11" s="209"/>
      <c r="BU11" s="209">
        <v>8</v>
      </c>
      <c r="BV11" s="209"/>
      <c r="BW11" s="209"/>
      <c r="BX11" s="209"/>
      <c r="BY11" s="223" t="str">
        <f t="shared" si="2"/>
        <v xml:space="preserve">INSERT INTO SC_SystemeProduits(RefDimension,NomSysteme,typePresta,ligne,Quantite,formule,cte1,cte2,DateModif) values (1,'FV11','MATIERE',399,8,null,null,null,now());
</v>
      </c>
      <c r="BZ11" s="223"/>
      <c r="CA11" s="223"/>
      <c r="CB11" s="223"/>
      <c r="CC11" s="223" t="str">
        <f t="shared" si="0"/>
        <v xml:space="preserve">INSERT INTO SC_SystemeProduits(RefDimension,NomSysteme,typePresta,ligne,Quantite,formule,cte1,cte2,DateModif) values (2,'FV11','MATIERE',399,8,null,null,null,now());
</v>
      </c>
      <c r="CD11" s="223"/>
      <c r="CE11" s="223"/>
      <c r="CF11" s="223"/>
      <c r="CG11" s="223" t="str">
        <f t="shared" si="0"/>
        <v xml:space="preserve">INSERT INTO SC_SystemeProduits(RefDimension,NomSysteme,typePresta,ligne,Quantite,formule,cte1,cte2,DateModif) values (3,'FV11','MATIERE',399,8,null,null,null,now());
</v>
      </c>
      <c r="CH11" s="223"/>
      <c r="CI11" s="223"/>
      <c r="CJ11" s="223"/>
      <c r="CK11" s="223" t="str">
        <f t="shared" si="0"/>
        <v xml:space="preserve">INSERT INTO SC_SystemeProduits(RefDimension,NomSysteme,typePresta,ligne,Quantite,formule,cte1,cte2,DateModif) values (4,'FV11','MATIERE',399,8,null,null,null,now());
</v>
      </c>
      <c r="CL11" s="223"/>
      <c r="CM11" s="223"/>
      <c r="CN11" s="223"/>
      <c r="CO11" s="223" t="str">
        <f t="shared" si="0"/>
        <v xml:space="preserve">INSERT INTO SC_SystemeProduits(RefDimension,NomSysteme,typePresta,ligne,Quantite,formule,cte1,cte2,DateModif) values (5,'FV11','MATIERE',399,8,null,null,null,now());
</v>
      </c>
      <c r="CP11" s="223"/>
      <c r="CQ11" s="223"/>
      <c r="CR11" s="223"/>
      <c r="CS11" s="223" t="str">
        <f t="shared" si="0"/>
        <v xml:space="preserve">INSERT INTO SC_SystemeProduits(RefDimension,NomSysteme,typePresta,ligne,Quantite,formule,cte1,cte2,DateModif) values (6,'FV11','MATIERE',399,8,null,null,null,now());
</v>
      </c>
      <c r="CT11" s="223"/>
      <c r="CU11" s="223"/>
      <c r="CV11" s="223"/>
      <c r="CW11" s="223" t="str">
        <f t="shared" si="0"/>
        <v xml:space="preserve">INSERT INTO SC_SystemeProduits(RefDimension,NomSysteme,typePresta,ligne,Quantite,formule,cte1,cte2,DateModif) values (7,'FV11','MATIERE',399,8,null,null,null,now());
</v>
      </c>
      <c r="CX11" s="223"/>
      <c r="CY11" s="223"/>
      <c r="CZ11" s="223"/>
      <c r="DA11" s="223" t="str">
        <f t="shared" si="0"/>
        <v xml:space="preserve">INSERT INTO SC_SystemeProduits(RefDimension,NomSysteme,typePresta,ligne,Quantite,formule,cte1,cte2,DateModif) values (8,'FV11','MATIERE',399,8,null,null,null,now());
</v>
      </c>
      <c r="DB11" s="223"/>
      <c r="DC11" s="223"/>
      <c r="DD11" s="223"/>
      <c r="DE11" s="223" t="str">
        <f t="shared" si="0"/>
        <v xml:space="preserve">INSERT INTO SC_SystemeProduits(RefDimension,NomSysteme,typePresta,ligne,Quantite,formule,cte1,cte2,DateModif) values (9,'FV11','MATIERE',399,8,null,null,null,now());
</v>
      </c>
      <c r="DF11" s="223"/>
      <c r="DG11" s="223"/>
      <c r="DH11" s="223"/>
      <c r="DI11" s="223" t="str">
        <f t="shared" si="0"/>
        <v xml:space="preserve">INSERT INTO SC_SystemeProduits(RefDimension,NomSysteme,typePresta,ligne,Quantite,formule,cte1,cte2,DateModif) values (10,'FV11','MATIERE',399,8,null,null,null,now());
</v>
      </c>
      <c r="DJ11" s="223"/>
      <c r="DK11" s="223"/>
      <c r="DL11" s="223"/>
      <c r="DM11" s="223" t="str">
        <f t="shared" si="0"/>
        <v xml:space="preserve">INSERT INTO SC_SystemeProduits(RefDimension,NomSysteme,typePresta,ligne,Quantite,formule,cte1,cte2,DateModif) values (11,'FV11','MATIERE',399,8,null,null,null,now());
</v>
      </c>
      <c r="DN11" s="223"/>
      <c r="DO11" s="223"/>
      <c r="DP11" s="223"/>
      <c r="DQ11" s="223" t="str">
        <f t="shared" si="0"/>
        <v xml:space="preserve">INSERT INTO SC_SystemeProduits(RefDimension,NomSysteme,typePresta,ligne,Quantite,formule,cte1,cte2,DateModif) values (12,'FV11','MATIERE',399,8,null,null,null,now());
</v>
      </c>
      <c r="DR11" s="223"/>
      <c r="DS11" s="223"/>
      <c r="DT11" s="223"/>
      <c r="DU11" s="223" t="str">
        <f t="shared" si="0"/>
        <v xml:space="preserve">INSERT INTO SC_SystemeProduits(RefDimension,NomSysteme,typePresta,ligne,Quantite,formule,cte1,cte2,DateModif) values (13,'FV11','MATIERE',399,8,null,null,null,now());
</v>
      </c>
      <c r="DV11" s="223"/>
      <c r="DW11" s="223"/>
      <c r="DX11" s="223"/>
      <c r="DY11" s="223" t="str">
        <f t="shared" si="0"/>
        <v xml:space="preserve">INSERT INTO SC_SystemeProduits(RefDimension,NomSysteme,typePresta,ligne,Quantite,formule,cte1,cte2,DateModif) values (14,'FV11','MATIERE',399,8,null,null,null,now());
</v>
      </c>
      <c r="DZ11" s="223"/>
      <c r="EA11" s="223"/>
      <c r="EB11" s="223"/>
      <c r="EC11" s="223" t="str">
        <f t="shared" si="0"/>
        <v xml:space="preserve">INSERT INTO SC_SystemeProduits(RefDimension,NomSysteme,typePresta,ligne,Quantite,formule,cte1,cte2,DateModif) values (15,'FV11','MATIERE',399,8,null,null,null,now());
</v>
      </c>
      <c r="ED11" s="223"/>
      <c r="EE11" s="223"/>
      <c r="EF11" s="223"/>
      <c r="EG11" s="223" t="str">
        <f t="shared" si="0"/>
        <v xml:space="preserve">INSERT INTO SC_SystemeProduits(RefDimension,NomSysteme,typePresta,ligne,Quantite,formule,cte1,cte2,DateModif) values (16,'FV11','MATIERE',399,8,null,null,null,now());
</v>
      </c>
      <c r="EH11" s="223"/>
      <c r="EI11" s="223"/>
      <c r="EJ11" s="223"/>
      <c r="EK11" s="223" t="str">
        <f t="shared" si="0"/>
        <v xml:space="preserve">INSERT INTO SC_SystemeProduits(RefDimension,NomSysteme,typePresta,ligne,Quantite,formule,cte1,cte2,DateModif) values (17,'FV11','MATIERE',399,8,null,null,null,now());
</v>
      </c>
      <c r="EL11" s="223"/>
      <c r="EM11" s="223"/>
      <c r="EN11" s="223"/>
      <c r="EO11" s="223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06" customFormat="1" x14ac:dyDescent="0.25">
      <c r="A12" s="210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09" t="s">
        <v>294</v>
      </c>
      <c r="C12" s="209" t="s">
        <v>1498</v>
      </c>
      <c r="D12" s="209" t="s">
        <v>42</v>
      </c>
      <c r="E12" s="209"/>
      <c r="F12" s="211" t="s">
        <v>641</v>
      </c>
      <c r="G12" s="211" t="s">
        <v>629</v>
      </c>
      <c r="H12" s="209"/>
      <c r="I12" s="209"/>
      <c r="J12" s="211" t="s">
        <v>641</v>
      </c>
      <c r="K12" s="211" t="s">
        <v>629</v>
      </c>
      <c r="L12" s="209"/>
      <c r="M12" s="209"/>
      <c r="N12" s="211" t="s">
        <v>641</v>
      </c>
      <c r="O12" s="211" t="s">
        <v>629</v>
      </c>
      <c r="P12" s="209"/>
      <c r="Q12" s="209"/>
      <c r="R12" s="211" t="s">
        <v>641</v>
      </c>
      <c r="S12" s="211" t="s">
        <v>629</v>
      </c>
      <c r="T12" s="209"/>
      <c r="U12" s="209"/>
      <c r="V12" s="211" t="s">
        <v>641</v>
      </c>
      <c r="W12" s="211" t="s">
        <v>629</v>
      </c>
      <c r="X12" s="209"/>
      <c r="Y12" s="209"/>
      <c r="Z12" s="211" t="s">
        <v>641</v>
      </c>
      <c r="AA12" s="211" t="s">
        <v>629</v>
      </c>
      <c r="AB12" s="209"/>
      <c r="AC12" s="209"/>
      <c r="AD12" s="211" t="s">
        <v>641</v>
      </c>
      <c r="AE12" s="211" t="s">
        <v>629</v>
      </c>
      <c r="AF12" s="209"/>
      <c r="AG12" s="209"/>
      <c r="AH12" s="211" t="s">
        <v>641</v>
      </c>
      <c r="AI12" s="211" t="s">
        <v>629</v>
      </c>
      <c r="AJ12" s="209"/>
      <c r="AK12" s="209"/>
      <c r="AL12" s="211" t="s">
        <v>641</v>
      </c>
      <c r="AM12" s="211" t="s">
        <v>629</v>
      </c>
      <c r="AN12" s="209"/>
      <c r="AO12" s="209"/>
      <c r="AP12" s="211" t="s">
        <v>641</v>
      </c>
      <c r="AQ12" s="211" t="s">
        <v>629</v>
      </c>
      <c r="AR12" s="209"/>
      <c r="AS12" s="209"/>
      <c r="AT12" s="211" t="s">
        <v>641</v>
      </c>
      <c r="AU12" s="211" t="s">
        <v>629</v>
      </c>
      <c r="AV12" s="209"/>
      <c r="AW12" s="209"/>
      <c r="AX12" s="211" t="s">
        <v>641</v>
      </c>
      <c r="AY12" s="211" t="s">
        <v>629</v>
      </c>
      <c r="AZ12" s="209"/>
      <c r="BA12" s="209"/>
      <c r="BB12" s="211" t="s">
        <v>641</v>
      </c>
      <c r="BC12" s="211" t="s">
        <v>629</v>
      </c>
      <c r="BD12" s="209"/>
      <c r="BE12" s="209"/>
      <c r="BF12" s="211" t="s">
        <v>641</v>
      </c>
      <c r="BG12" s="211" t="s">
        <v>629</v>
      </c>
      <c r="BH12" s="209"/>
      <c r="BI12" s="209"/>
      <c r="BJ12" s="211" t="s">
        <v>641</v>
      </c>
      <c r="BK12" s="211" t="s">
        <v>629</v>
      </c>
      <c r="BL12" s="209"/>
      <c r="BM12" s="209"/>
      <c r="BN12" s="211" t="s">
        <v>641</v>
      </c>
      <c r="BO12" s="211" t="s">
        <v>629</v>
      </c>
      <c r="BP12" s="209"/>
      <c r="BQ12" s="209"/>
      <c r="BR12" s="211" t="s">
        <v>641</v>
      </c>
      <c r="BS12" s="211" t="s">
        <v>629</v>
      </c>
      <c r="BT12" s="209"/>
      <c r="BU12" s="209"/>
      <c r="BV12" s="211" t="s">
        <v>641</v>
      </c>
      <c r="BW12" s="211" t="s">
        <v>629</v>
      </c>
      <c r="BX12" s="209"/>
      <c r="BY12" s="223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23"/>
      <c r="CA12" s="223"/>
      <c r="CB12" s="223"/>
      <c r="CC12" s="223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23"/>
      <c r="CE12" s="223"/>
      <c r="CF12" s="223"/>
      <c r="CG12" s="223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23"/>
      <c r="CI12" s="223"/>
      <c r="CJ12" s="223"/>
      <c r="CK12" s="223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23"/>
      <c r="CM12" s="223"/>
      <c r="CN12" s="223"/>
      <c r="CO12" s="223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23"/>
      <c r="CQ12" s="223"/>
      <c r="CR12" s="223"/>
      <c r="CS12" s="223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23"/>
      <c r="CU12" s="223"/>
      <c r="CV12" s="223"/>
      <c r="CW12" s="223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23"/>
      <c r="CY12" s="223"/>
      <c r="CZ12" s="223"/>
      <c r="DA12" s="223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23"/>
      <c r="DC12" s="223"/>
      <c r="DD12" s="223"/>
      <c r="DE12" s="223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23"/>
      <c r="DG12" s="223"/>
      <c r="DH12" s="223"/>
      <c r="DI12" s="223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23"/>
      <c r="DK12" s="223"/>
      <c r="DL12" s="223"/>
      <c r="DM12" s="223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23"/>
      <c r="DO12" s="223"/>
      <c r="DP12" s="223"/>
      <c r="DQ12" s="223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23"/>
      <c r="DS12" s="223"/>
      <c r="DT12" s="223"/>
      <c r="DU12" s="223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23"/>
      <c r="DW12" s="223"/>
      <c r="DX12" s="223"/>
      <c r="DY12" s="223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23"/>
      <c r="EA12" s="223"/>
      <c r="EB12" s="223"/>
      <c r="EC12" s="223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23"/>
      <c r="EE12" s="223"/>
      <c r="EF12" s="223"/>
      <c r="EG12" s="223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23"/>
      <c r="EI12" s="223"/>
      <c r="EJ12" s="223"/>
      <c r="EK12" s="223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23"/>
      <c r="EM12" s="223"/>
      <c r="EN12" s="223"/>
      <c r="EO12" s="223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06" customFormat="1" x14ac:dyDescent="0.25">
      <c r="A13" s="210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09"/>
      <c r="C13" s="209"/>
      <c r="D13" s="209" t="s">
        <v>285</v>
      </c>
      <c r="E13" s="209"/>
      <c r="F13" s="209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  <c r="AQ13" s="209"/>
      <c r="AR13" s="209"/>
      <c r="AS13" s="209"/>
      <c r="AT13" s="209"/>
      <c r="AU13" s="209"/>
      <c r="AV13" s="209"/>
      <c r="AW13" s="209"/>
      <c r="AX13" s="209"/>
      <c r="AY13" s="209"/>
      <c r="AZ13" s="209"/>
      <c r="BA13" s="209"/>
      <c r="BB13" s="209"/>
      <c r="BC13" s="209"/>
      <c r="BD13" s="209"/>
      <c r="BE13" s="209"/>
      <c r="BF13" s="209"/>
      <c r="BG13" s="209"/>
      <c r="BH13" s="209"/>
      <c r="BI13" s="209"/>
      <c r="BJ13" s="209"/>
      <c r="BK13" s="209"/>
      <c r="BL13" s="209"/>
      <c r="BM13" s="209"/>
      <c r="BN13" s="209"/>
      <c r="BO13" s="209"/>
      <c r="BP13" s="209"/>
      <c r="BQ13" s="209"/>
      <c r="BR13" s="209"/>
      <c r="BS13" s="209"/>
      <c r="BT13" s="209"/>
      <c r="BU13" s="209"/>
      <c r="BV13" s="209"/>
      <c r="BW13" s="209"/>
      <c r="BX13" s="209"/>
      <c r="BY13" s="223" t="str">
        <f t="shared" si="2"/>
        <v/>
      </c>
      <c r="BZ13" s="223"/>
      <c r="CA13" s="223"/>
      <c r="CB13" s="223"/>
      <c r="CC13" s="223" t="str">
        <f t="shared" si="0"/>
        <v/>
      </c>
      <c r="CD13" s="223"/>
      <c r="CE13" s="223"/>
      <c r="CF13" s="223"/>
      <c r="CG13" s="223" t="str">
        <f t="shared" si="0"/>
        <v/>
      </c>
      <c r="CH13" s="223"/>
      <c r="CI13" s="223"/>
      <c r="CJ13" s="223"/>
      <c r="CK13" s="223" t="str">
        <f t="shared" si="0"/>
        <v/>
      </c>
      <c r="CL13" s="223"/>
      <c r="CM13" s="223"/>
      <c r="CN13" s="223"/>
      <c r="CO13" s="223" t="str">
        <f t="shared" si="0"/>
        <v/>
      </c>
      <c r="CP13" s="223"/>
      <c r="CQ13" s="223"/>
      <c r="CR13" s="223"/>
      <c r="CS13" s="223" t="str">
        <f t="shared" si="0"/>
        <v/>
      </c>
      <c r="CT13" s="223"/>
      <c r="CU13" s="223"/>
      <c r="CV13" s="223"/>
      <c r="CW13" s="223" t="str">
        <f t="shared" si="0"/>
        <v/>
      </c>
      <c r="CX13" s="223"/>
      <c r="CY13" s="223"/>
      <c r="CZ13" s="223"/>
      <c r="DA13" s="223" t="str">
        <f t="shared" si="0"/>
        <v/>
      </c>
      <c r="DB13" s="223"/>
      <c r="DC13" s="223"/>
      <c r="DD13" s="223"/>
      <c r="DE13" s="223" t="str">
        <f t="shared" si="0"/>
        <v/>
      </c>
      <c r="DF13" s="223"/>
      <c r="DG13" s="223"/>
      <c r="DH13" s="223"/>
      <c r="DI13" s="223" t="str">
        <f t="shared" si="0"/>
        <v/>
      </c>
      <c r="DJ13" s="223"/>
      <c r="DK13" s="223"/>
      <c r="DL13" s="223"/>
      <c r="DM13" s="223" t="str">
        <f t="shared" si="0"/>
        <v/>
      </c>
      <c r="DN13" s="223"/>
      <c r="DO13" s="223"/>
      <c r="DP13" s="223"/>
      <c r="DQ13" s="223" t="str">
        <f t="shared" si="0"/>
        <v/>
      </c>
      <c r="DR13" s="223"/>
      <c r="DS13" s="223"/>
      <c r="DT13" s="223"/>
      <c r="DU13" s="223" t="str">
        <f t="shared" si="0"/>
        <v/>
      </c>
      <c r="DV13" s="223"/>
      <c r="DW13" s="223"/>
      <c r="DX13" s="223"/>
      <c r="DY13" s="223" t="str">
        <f t="shared" si="0"/>
        <v/>
      </c>
      <c r="DZ13" s="223"/>
      <c r="EA13" s="223"/>
      <c r="EB13" s="223"/>
      <c r="EC13" s="223" t="str">
        <f t="shared" si="0"/>
        <v/>
      </c>
      <c r="ED13" s="223"/>
      <c r="EE13" s="223"/>
      <c r="EF13" s="223"/>
      <c r="EG13" s="223" t="str">
        <f t="shared" si="0"/>
        <v/>
      </c>
      <c r="EH13" s="223"/>
      <c r="EI13" s="223"/>
      <c r="EJ13" s="223"/>
      <c r="EK13" s="223" t="str">
        <f t="shared" si="0"/>
        <v/>
      </c>
      <c r="EL13" s="223"/>
      <c r="EM13" s="223"/>
      <c r="EN13" s="223"/>
      <c r="EO13" s="223" t="str">
        <f t="shared" si="1"/>
        <v/>
      </c>
    </row>
    <row r="14" spans="1:145" s="206" customFormat="1" x14ac:dyDescent="0.25">
      <c r="A14" s="210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09" t="s">
        <v>298</v>
      </c>
      <c r="C14" s="209" t="s">
        <v>1021</v>
      </c>
      <c r="D14" s="209" t="s">
        <v>105</v>
      </c>
      <c r="E14" s="209"/>
      <c r="F14" s="211" t="s">
        <v>686</v>
      </c>
      <c r="G14" s="211" t="s">
        <v>629</v>
      </c>
      <c r="H14" s="209"/>
      <c r="I14" s="209"/>
      <c r="J14" s="211" t="s">
        <v>686</v>
      </c>
      <c r="K14" s="211" t="s">
        <v>629</v>
      </c>
      <c r="L14" s="209"/>
      <c r="M14" s="209"/>
      <c r="N14" s="211" t="s">
        <v>686</v>
      </c>
      <c r="O14" s="211" t="s">
        <v>629</v>
      </c>
      <c r="P14" s="209"/>
      <c r="Q14" s="209"/>
      <c r="R14" s="211" t="s">
        <v>686</v>
      </c>
      <c r="S14" s="211" t="s">
        <v>629</v>
      </c>
      <c r="T14" s="209"/>
      <c r="U14" s="209"/>
      <c r="V14" s="211" t="s">
        <v>686</v>
      </c>
      <c r="W14" s="211" t="s">
        <v>629</v>
      </c>
      <c r="X14" s="209"/>
      <c r="Y14" s="209"/>
      <c r="Z14" s="211" t="s">
        <v>686</v>
      </c>
      <c r="AA14" s="211" t="s">
        <v>629</v>
      </c>
      <c r="AB14" s="209"/>
      <c r="AC14" s="209"/>
      <c r="AD14" s="211" t="s">
        <v>686</v>
      </c>
      <c r="AE14" s="211" t="s">
        <v>629</v>
      </c>
      <c r="AF14" s="209"/>
      <c r="AG14" s="209"/>
      <c r="AH14" s="211" t="s">
        <v>686</v>
      </c>
      <c r="AI14" s="211" t="s">
        <v>629</v>
      </c>
      <c r="AJ14" s="209"/>
      <c r="AK14" s="209"/>
      <c r="AL14" s="211" t="s">
        <v>686</v>
      </c>
      <c r="AM14" s="211" t="s">
        <v>629</v>
      </c>
      <c r="AN14" s="209"/>
      <c r="AO14" s="209"/>
      <c r="AP14" s="211" t="s">
        <v>686</v>
      </c>
      <c r="AQ14" s="211" t="s">
        <v>629</v>
      </c>
      <c r="AR14" s="209"/>
      <c r="AS14" s="209"/>
      <c r="AT14" s="211" t="s">
        <v>686</v>
      </c>
      <c r="AU14" s="211" t="s">
        <v>629</v>
      </c>
      <c r="AV14" s="209"/>
      <c r="AW14" s="209"/>
      <c r="AX14" s="211" t="s">
        <v>686</v>
      </c>
      <c r="AY14" s="211" t="s">
        <v>629</v>
      </c>
      <c r="AZ14" s="209"/>
      <c r="BA14" s="209"/>
      <c r="BB14" s="211" t="s">
        <v>686</v>
      </c>
      <c r="BC14" s="211" t="s">
        <v>629</v>
      </c>
      <c r="BD14" s="209"/>
      <c r="BE14" s="209"/>
      <c r="BF14" s="211" t="s">
        <v>686</v>
      </c>
      <c r="BG14" s="211" t="s">
        <v>629</v>
      </c>
      <c r="BH14" s="209"/>
      <c r="BI14" s="209"/>
      <c r="BJ14" s="211" t="s">
        <v>686</v>
      </c>
      <c r="BK14" s="211" t="s">
        <v>629</v>
      </c>
      <c r="BL14" s="209"/>
      <c r="BM14" s="209"/>
      <c r="BN14" s="211" t="s">
        <v>686</v>
      </c>
      <c r="BO14" s="211" t="s">
        <v>629</v>
      </c>
      <c r="BP14" s="209"/>
      <c r="BQ14" s="209"/>
      <c r="BR14" s="211" t="s">
        <v>686</v>
      </c>
      <c r="BS14" s="211" t="s">
        <v>629</v>
      </c>
      <c r="BT14" s="209"/>
      <c r="BU14" s="209"/>
      <c r="BV14" s="211" t="s">
        <v>686</v>
      </c>
      <c r="BW14" s="211" t="s">
        <v>629</v>
      </c>
      <c r="BX14" s="209"/>
      <c r="BY14" s="223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23"/>
      <c r="CA14" s="223"/>
      <c r="CB14" s="223"/>
      <c r="CC14" s="223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23"/>
      <c r="CE14" s="223"/>
      <c r="CF14" s="223"/>
      <c r="CG14" s="223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23"/>
      <c r="CI14" s="223"/>
      <c r="CJ14" s="223"/>
      <c r="CK14" s="223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23"/>
      <c r="CM14" s="223"/>
      <c r="CN14" s="223"/>
      <c r="CO14" s="223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23"/>
      <c r="CQ14" s="223"/>
      <c r="CR14" s="223"/>
      <c r="CS14" s="223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23"/>
      <c r="CU14" s="223"/>
      <c r="CV14" s="223"/>
      <c r="CW14" s="223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23"/>
      <c r="CY14" s="223"/>
      <c r="CZ14" s="223"/>
      <c r="DA14" s="223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23"/>
      <c r="DC14" s="223"/>
      <c r="DD14" s="223"/>
      <c r="DE14" s="223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23"/>
      <c r="DG14" s="223"/>
      <c r="DH14" s="223"/>
      <c r="DI14" s="223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23"/>
      <c r="DK14" s="223"/>
      <c r="DL14" s="223"/>
      <c r="DM14" s="223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23"/>
      <c r="DO14" s="223"/>
      <c r="DP14" s="223"/>
      <c r="DQ14" s="223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23"/>
      <c r="DS14" s="223"/>
      <c r="DT14" s="223"/>
      <c r="DU14" s="223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23"/>
      <c r="DW14" s="223"/>
      <c r="DX14" s="223"/>
      <c r="DY14" s="223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23"/>
      <c r="EA14" s="223"/>
      <c r="EB14" s="223"/>
      <c r="EC14" s="223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23"/>
      <c r="EE14" s="223"/>
      <c r="EF14" s="223"/>
      <c r="EG14" s="223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23"/>
      <c r="EI14" s="223"/>
      <c r="EJ14" s="223"/>
      <c r="EK14" s="223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23"/>
      <c r="EM14" s="223"/>
      <c r="EN14" s="223"/>
      <c r="EO14" s="223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06" customFormat="1" x14ac:dyDescent="0.25">
      <c r="A15" s="210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09" t="s">
        <v>298</v>
      </c>
      <c r="C15" s="209" t="s">
        <v>1022</v>
      </c>
      <c r="D15" s="209" t="s">
        <v>105</v>
      </c>
      <c r="E15" s="209"/>
      <c r="F15" s="211" t="s">
        <v>686</v>
      </c>
      <c r="G15" s="211" t="s">
        <v>629</v>
      </c>
      <c r="H15" s="209"/>
      <c r="I15" s="209"/>
      <c r="J15" s="211" t="s">
        <v>686</v>
      </c>
      <c r="K15" s="211" t="s">
        <v>629</v>
      </c>
      <c r="L15" s="209"/>
      <c r="M15" s="209"/>
      <c r="N15" s="211" t="s">
        <v>686</v>
      </c>
      <c r="O15" s="211" t="s">
        <v>629</v>
      </c>
      <c r="P15" s="209"/>
      <c r="Q15" s="209"/>
      <c r="R15" s="211" t="s">
        <v>686</v>
      </c>
      <c r="S15" s="211" t="s">
        <v>629</v>
      </c>
      <c r="T15" s="209"/>
      <c r="U15" s="209"/>
      <c r="V15" s="211" t="s">
        <v>686</v>
      </c>
      <c r="W15" s="211" t="s">
        <v>629</v>
      </c>
      <c r="X15" s="209"/>
      <c r="Y15" s="209"/>
      <c r="Z15" s="211" t="s">
        <v>686</v>
      </c>
      <c r="AA15" s="211" t="s">
        <v>629</v>
      </c>
      <c r="AB15" s="209"/>
      <c r="AC15" s="209"/>
      <c r="AD15" s="211" t="s">
        <v>686</v>
      </c>
      <c r="AE15" s="211" t="s">
        <v>629</v>
      </c>
      <c r="AF15" s="209"/>
      <c r="AG15" s="209"/>
      <c r="AH15" s="211" t="s">
        <v>686</v>
      </c>
      <c r="AI15" s="211" t="s">
        <v>629</v>
      </c>
      <c r="AJ15" s="209"/>
      <c r="AK15" s="209"/>
      <c r="AL15" s="211" t="s">
        <v>686</v>
      </c>
      <c r="AM15" s="211" t="s">
        <v>629</v>
      </c>
      <c r="AN15" s="209"/>
      <c r="AO15" s="209"/>
      <c r="AP15" s="211" t="s">
        <v>686</v>
      </c>
      <c r="AQ15" s="211" t="s">
        <v>629</v>
      </c>
      <c r="AR15" s="209"/>
      <c r="AS15" s="209"/>
      <c r="AT15" s="211" t="s">
        <v>686</v>
      </c>
      <c r="AU15" s="211" t="s">
        <v>629</v>
      </c>
      <c r="AV15" s="209"/>
      <c r="AW15" s="209"/>
      <c r="AX15" s="211" t="s">
        <v>686</v>
      </c>
      <c r="AY15" s="211" t="s">
        <v>629</v>
      </c>
      <c r="AZ15" s="209"/>
      <c r="BA15" s="209"/>
      <c r="BB15" s="211" t="s">
        <v>686</v>
      </c>
      <c r="BC15" s="211" t="s">
        <v>629</v>
      </c>
      <c r="BD15" s="209"/>
      <c r="BE15" s="209"/>
      <c r="BF15" s="211" t="s">
        <v>686</v>
      </c>
      <c r="BG15" s="211" t="s">
        <v>629</v>
      </c>
      <c r="BH15" s="209"/>
      <c r="BI15" s="209"/>
      <c r="BJ15" s="211" t="s">
        <v>686</v>
      </c>
      <c r="BK15" s="211" t="s">
        <v>629</v>
      </c>
      <c r="BL15" s="209"/>
      <c r="BM15" s="209"/>
      <c r="BN15" s="211" t="s">
        <v>686</v>
      </c>
      <c r="BO15" s="211" t="s">
        <v>629</v>
      </c>
      <c r="BP15" s="209"/>
      <c r="BQ15" s="209"/>
      <c r="BR15" s="211" t="s">
        <v>686</v>
      </c>
      <c r="BS15" s="211" t="s">
        <v>629</v>
      </c>
      <c r="BT15" s="209"/>
      <c r="BU15" s="209"/>
      <c r="BV15" s="211" t="s">
        <v>686</v>
      </c>
      <c r="BW15" s="211" t="s">
        <v>629</v>
      </c>
      <c r="BX15" s="209"/>
      <c r="BY15" s="223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23"/>
      <c r="CA15" s="223"/>
      <c r="CB15" s="223"/>
      <c r="CC15" s="223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23"/>
      <c r="CE15" s="223"/>
      <c r="CF15" s="223"/>
      <c r="CG15" s="223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23"/>
      <c r="CI15" s="223"/>
      <c r="CJ15" s="223"/>
      <c r="CK15" s="223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23"/>
      <c r="CM15" s="223"/>
      <c r="CN15" s="223"/>
      <c r="CO15" s="223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23"/>
      <c r="CQ15" s="223"/>
      <c r="CR15" s="223"/>
      <c r="CS15" s="223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23"/>
      <c r="CU15" s="223"/>
      <c r="CV15" s="223"/>
      <c r="CW15" s="223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23"/>
      <c r="CY15" s="223"/>
      <c r="CZ15" s="223"/>
      <c r="DA15" s="223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23"/>
      <c r="DC15" s="223"/>
      <c r="DD15" s="223"/>
      <c r="DE15" s="223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23"/>
      <c r="DG15" s="223"/>
      <c r="DH15" s="223"/>
      <c r="DI15" s="223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23"/>
      <c r="DK15" s="223"/>
      <c r="DL15" s="223"/>
      <c r="DM15" s="223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23"/>
      <c r="DO15" s="223"/>
      <c r="DP15" s="223"/>
      <c r="DQ15" s="223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23"/>
      <c r="DS15" s="223"/>
      <c r="DT15" s="223"/>
      <c r="DU15" s="223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23"/>
      <c r="DW15" s="223"/>
      <c r="DX15" s="223"/>
      <c r="DY15" s="223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23"/>
      <c r="EA15" s="223"/>
      <c r="EB15" s="223"/>
      <c r="EC15" s="223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23"/>
      <c r="EE15" s="223"/>
      <c r="EF15" s="223"/>
      <c r="EG15" s="223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23"/>
      <c r="EI15" s="223"/>
      <c r="EJ15" s="223"/>
      <c r="EK15" s="223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23"/>
      <c r="EM15" s="223"/>
      <c r="EN15" s="223"/>
      <c r="EO15" s="223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06" customFormat="1" x14ac:dyDescent="0.25">
      <c r="A16" s="210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09"/>
      <c r="C16" s="209"/>
      <c r="D16" s="209" t="s">
        <v>285</v>
      </c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09"/>
      <c r="BB16" s="209"/>
      <c r="BC16" s="209"/>
      <c r="BD16" s="209"/>
      <c r="BE16" s="209"/>
      <c r="BF16" s="209"/>
      <c r="BG16" s="209"/>
      <c r="BH16" s="209"/>
      <c r="BI16" s="209"/>
      <c r="BJ16" s="209"/>
      <c r="BK16" s="209"/>
      <c r="BL16" s="209"/>
      <c r="BM16" s="209"/>
      <c r="BN16" s="209"/>
      <c r="BO16" s="209"/>
      <c r="BP16" s="209"/>
      <c r="BQ16" s="209"/>
      <c r="BR16" s="209"/>
      <c r="BS16" s="209"/>
      <c r="BT16" s="209"/>
      <c r="BU16" s="209"/>
      <c r="BV16" s="209"/>
      <c r="BW16" s="209"/>
      <c r="BX16" s="209"/>
      <c r="BY16" s="223" t="str">
        <f t="shared" si="2"/>
        <v/>
      </c>
      <c r="BZ16" s="223"/>
      <c r="CA16" s="223"/>
      <c r="CB16" s="223"/>
      <c r="CC16" s="223" t="str">
        <f t="shared" si="0"/>
        <v/>
      </c>
      <c r="CD16" s="223"/>
      <c r="CE16" s="223"/>
      <c r="CF16" s="223"/>
      <c r="CG16" s="223" t="str">
        <f t="shared" si="0"/>
        <v/>
      </c>
      <c r="CH16" s="223"/>
      <c r="CI16" s="223"/>
      <c r="CJ16" s="223"/>
      <c r="CK16" s="223" t="str">
        <f t="shared" si="0"/>
        <v/>
      </c>
      <c r="CL16" s="223"/>
      <c r="CM16" s="223"/>
      <c r="CN16" s="223"/>
      <c r="CO16" s="223" t="str">
        <f t="shared" si="0"/>
        <v/>
      </c>
      <c r="CP16" s="223"/>
      <c r="CQ16" s="223"/>
      <c r="CR16" s="223"/>
      <c r="CS16" s="223" t="str">
        <f t="shared" si="0"/>
        <v/>
      </c>
      <c r="CT16" s="223"/>
      <c r="CU16" s="223"/>
      <c r="CV16" s="223"/>
      <c r="CW16" s="223" t="str">
        <f t="shared" si="0"/>
        <v/>
      </c>
      <c r="CX16" s="223"/>
      <c r="CY16" s="223"/>
      <c r="CZ16" s="223"/>
      <c r="DA16" s="223" t="str">
        <f t="shared" si="0"/>
        <v/>
      </c>
      <c r="DB16" s="223"/>
      <c r="DC16" s="223"/>
      <c r="DD16" s="223"/>
      <c r="DE16" s="223" t="str">
        <f t="shared" si="0"/>
        <v/>
      </c>
      <c r="DF16" s="223"/>
      <c r="DG16" s="223"/>
      <c r="DH16" s="223"/>
      <c r="DI16" s="223" t="str">
        <f t="shared" si="0"/>
        <v/>
      </c>
      <c r="DJ16" s="223"/>
      <c r="DK16" s="223"/>
      <c r="DL16" s="223"/>
      <c r="DM16" s="223" t="str">
        <f t="shared" si="0"/>
        <v/>
      </c>
      <c r="DN16" s="223"/>
      <c r="DO16" s="223"/>
      <c r="DP16" s="223"/>
      <c r="DQ16" s="223" t="str">
        <f t="shared" si="0"/>
        <v/>
      </c>
      <c r="DR16" s="223"/>
      <c r="DS16" s="223"/>
      <c r="DT16" s="223"/>
      <c r="DU16" s="223" t="str">
        <f t="shared" si="0"/>
        <v/>
      </c>
      <c r="DV16" s="223"/>
      <c r="DW16" s="223"/>
      <c r="DX16" s="223"/>
      <c r="DY16" s="223" t="str">
        <f t="shared" si="0"/>
        <v/>
      </c>
      <c r="DZ16" s="223"/>
      <c r="EA16" s="223"/>
      <c r="EB16" s="223"/>
      <c r="EC16" s="223" t="str">
        <f t="shared" si="0"/>
        <v/>
      </c>
      <c r="ED16" s="223"/>
      <c r="EE16" s="223"/>
      <c r="EF16" s="223"/>
      <c r="EG16" s="223" t="str">
        <f t="shared" si="0"/>
        <v/>
      </c>
      <c r="EH16" s="223"/>
      <c r="EI16" s="223"/>
      <c r="EJ16" s="223"/>
      <c r="EK16" s="223" t="str">
        <f t="shared" si="0"/>
        <v/>
      </c>
      <c r="EL16" s="223"/>
      <c r="EM16" s="223"/>
      <c r="EN16" s="223"/>
      <c r="EO16" s="223" t="str">
        <f t="shared" si="1"/>
        <v/>
      </c>
    </row>
    <row r="17" spans="1:145" s="206" customFormat="1" x14ac:dyDescent="0.25">
      <c r="A17" s="210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09"/>
      <c r="C17" s="209"/>
      <c r="D17" s="209" t="s">
        <v>285</v>
      </c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  <c r="AQ17" s="209"/>
      <c r="AR17" s="209"/>
      <c r="AS17" s="209"/>
      <c r="AT17" s="209"/>
      <c r="AU17" s="209"/>
      <c r="AV17" s="209"/>
      <c r="AW17" s="209"/>
      <c r="AX17" s="209"/>
      <c r="AY17" s="209"/>
      <c r="AZ17" s="209"/>
      <c r="BA17" s="209"/>
      <c r="BB17" s="209"/>
      <c r="BC17" s="209"/>
      <c r="BD17" s="209"/>
      <c r="BE17" s="209"/>
      <c r="BF17" s="209"/>
      <c r="BG17" s="209"/>
      <c r="BH17" s="209"/>
      <c r="BI17" s="209"/>
      <c r="BJ17" s="209"/>
      <c r="BK17" s="209"/>
      <c r="BL17" s="209"/>
      <c r="BM17" s="209"/>
      <c r="BN17" s="209"/>
      <c r="BO17" s="209"/>
      <c r="BP17" s="209"/>
      <c r="BQ17" s="209"/>
      <c r="BR17" s="209"/>
      <c r="BS17" s="209"/>
      <c r="BT17" s="209"/>
      <c r="BU17" s="209"/>
      <c r="BV17" s="209"/>
      <c r="BW17" s="209"/>
      <c r="BX17" s="209"/>
      <c r="BY17" s="223" t="str">
        <f t="shared" si="2"/>
        <v/>
      </c>
      <c r="BZ17" s="223"/>
      <c r="CA17" s="223"/>
      <c r="CB17" s="223"/>
      <c r="CC17" s="223" t="str">
        <f t="shared" si="0"/>
        <v/>
      </c>
      <c r="CD17" s="223"/>
      <c r="CE17" s="223"/>
      <c r="CF17" s="223"/>
      <c r="CG17" s="223" t="str">
        <f t="shared" si="0"/>
        <v/>
      </c>
      <c r="CH17" s="223"/>
      <c r="CI17" s="223"/>
      <c r="CJ17" s="223"/>
      <c r="CK17" s="223" t="str">
        <f t="shared" si="0"/>
        <v/>
      </c>
      <c r="CL17" s="223"/>
      <c r="CM17" s="223"/>
      <c r="CN17" s="223"/>
      <c r="CO17" s="223" t="str">
        <f t="shared" si="0"/>
        <v/>
      </c>
      <c r="CP17" s="223"/>
      <c r="CQ17" s="223"/>
      <c r="CR17" s="223"/>
      <c r="CS17" s="223" t="str">
        <f t="shared" si="0"/>
        <v/>
      </c>
      <c r="CT17" s="223"/>
      <c r="CU17" s="223"/>
      <c r="CV17" s="223"/>
      <c r="CW17" s="223" t="str">
        <f t="shared" si="0"/>
        <v/>
      </c>
      <c r="CX17" s="223"/>
      <c r="CY17" s="223"/>
      <c r="CZ17" s="223"/>
      <c r="DA17" s="223" t="str">
        <f t="shared" si="0"/>
        <v/>
      </c>
      <c r="DB17" s="223"/>
      <c r="DC17" s="223"/>
      <c r="DD17" s="223"/>
      <c r="DE17" s="223" t="str">
        <f t="shared" si="0"/>
        <v/>
      </c>
      <c r="DF17" s="223"/>
      <c r="DG17" s="223"/>
      <c r="DH17" s="223"/>
      <c r="DI17" s="223" t="str">
        <f t="shared" si="0"/>
        <v/>
      </c>
      <c r="DJ17" s="223"/>
      <c r="DK17" s="223"/>
      <c r="DL17" s="223"/>
      <c r="DM17" s="223" t="str">
        <f t="shared" si="0"/>
        <v/>
      </c>
      <c r="DN17" s="223"/>
      <c r="DO17" s="223"/>
      <c r="DP17" s="223"/>
      <c r="DQ17" s="223" t="str">
        <f t="shared" si="0"/>
        <v/>
      </c>
      <c r="DR17" s="223"/>
      <c r="DS17" s="223"/>
      <c r="DT17" s="223"/>
      <c r="DU17" s="223" t="str">
        <f t="shared" si="0"/>
        <v/>
      </c>
      <c r="DV17" s="223"/>
      <c r="DW17" s="223"/>
      <c r="DX17" s="223"/>
      <c r="DY17" s="223" t="str">
        <f t="shared" si="0"/>
        <v/>
      </c>
      <c r="DZ17" s="223"/>
      <c r="EA17" s="223"/>
      <c r="EB17" s="223"/>
      <c r="EC17" s="223" t="str">
        <f t="shared" si="0"/>
        <v/>
      </c>
      <c r="ED17" s="223"/>
      <c r="EE17" s="223"/>
      <c r="EF17" s="223"/>
      <c r="EG17" s="223" t="str">
        <f t="shared" si="0"/>
        <v/>
      </c>
      <c r="EH17" s="223"/>
      <c r="EI17" s="223"/>
      <c r="EJ17" s="223"/>
      <c r="EK17" s="223" t="str">
        <f t="shared" si="0"/>
        <v/>
      </c>
      <c r="EL17" s="223"/>
      <c r="EM17" s="223"/>
      <c r="EN17" s="223"/>
      <c r="EO17" s="223" t="str">
        <f t="shared" si="1"/>
        <v/>
      </c>
    </row>
    <row r="18" spans="1:145" s="207" customFormat="1" x14ac:dyDescent="0.25">
      <c r="A18" s="210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09" t="s">
        <v>299</v>
      </c>
      <c r="C18" s="209" t="s">
        <v>159</v>
      </c>
      <c r="D18" s="209" t="s">
        <v>160</v>
      </c>
      <c r="E18" s="209"/>
      <c r="F18" s="211" t="s">
        <v>1952</v>
      </c>
      <c r="G18" s="211" t="s">
        <v>629</v>
      </c>
      <c r="H18" s="211" t="s">
        <v>712</v>
      </c>
      <c r="I18" s="209">
        <v>1.2299999999999998</v>
      </c>
      <c r="J18" s="211" t="s">
        <v>1952</v>
      </c>
      <c r="K18" s="211" t="s">
        <v>629</v>
      </c>
      <c r="L18" s="211" t="s">
        <v>712</v>
      </c>
      <c r="M18" s="209">
        <v>1.2299999999999998</v>
      </c>
      <c r="N18" s="211" t="s">
        <v>1952</v>
      </c>
      <c r="O18" s="211" t="s">
        <v>629</v>
      </c>
      <c r="P18" s="211" t="s">
        <v>712</v>
      </c>
      <c r="Q18" s="209">
        <v>1.2299999999999998</v>
      </c>
      <c r="R18" s="211" t="s">
        <v>1952</v>
      </c>
      <c r="S18" s="211" t="s">
        <v>629</v>
      </c>
      <c r="T18" s="211" t="s">
        <v>712</v>
      </c>
      <c r="U18" s="209">
        <v>1.2299999999999998</v>
      </c>
      <c r="V18" s="211" t="s">
        <v>1952</v>
      </c>
      <c r="W18" s="211" t="s">
        <v>629</v>
      </c>
      <c r="X18" s="211" t="s">
        <v>712</v>
      </c>
      <c r="Y18" s="209">
        <v>1.2299999999999998</v>
      </c>
      <c r="Z18" s="211" t="s">
        <v>1952</v>
      </c>
      <c r="AA18" s="211" t="s">
        <v>629</v>
      </c>
      <c r="AB18" s="211" t="s">
        <v>712</v>
      </c>
      <c r="AC18" s="209">
        <v>1.2299999999999998</v>
      </c>
      <c r="AD18" s="211" t="s">
        <v>1952</v>
      </c>
      <c r="AE18" s="211" t="s">
        <v>629</v>
      </c>
      <c r="AF18" s="211" t="s">
        <v>712</v>
      </c>
      <c r="AG18" s="209">
        <v>1.2299999999999998</v>
      </c>
      <c r="AH18" s="211" t="s">
        <v>1952</v>
      </c>
      <c r="AI18" s="211" t="s">
        <v>629</v>
      </c>
      <c r="AJ18" s="211" t="s">
        <v>712</v>
      </c>
      <c r="AK18" s="209">
        <v>1.2299999999999998</v>
      </c>
      <c r="AL18" s="211" t="s">
        <v>1952</v>
      </c>
      <c r="AM18" s="211" t="s">
        <v>629</v>
      </c>
      <c r="AN18" s="211" t="s">
        <v>712</v>
      </c>
      <c r="AO18" s="209">
        <v>1.2299999999999998</v>
      </c>
      <c r="AP18" s="211" t="s">
        <v>1952</v>
      </c>
      <c r="AQ18" s="211" t="s">
        <v>629</v>
      </c>
      <c r="AR18" s="211" t="s">
        <v>712</v>
      </c>
      <c r="AS18" s="209">
        <v>1.2299999999999998</v>
      </c>
      <c r="AT18" s="211" t="s">
        <v>1952</v>
      </c>
      <c r="AU18" s="211" t="s">
        <v>629</v>
      </c>
      <c r="AV18" s="211" t="s">
        <v>712</v>
      </c>
      <c r="AW18" s="209">
        <v>1.2299999999999998</v>
      </c>
      <c r="AX18" s="211" t="s">
        <v>1952</v>
      </c>
      <c r="AY18" s="211" t="s">
        <v>629</v>
      </c>
      <c r="AZ18" s="211" t="s">
        <v>712</v>
      </c>
      <c r="BA18" s="209">
        <v>1.2299999999999998</v>
      </c>
      <c r="BB18" s="211" t="s">
        <v>1952</v>
      </c>
      <c r="BC18" s="211" t="s">
        <v>629</v>
      </c>
      <c r="BD18" s="211" t="s">
        <v>712</v>
      </c>
      <c r="BE18" s="209">
        <v>1.2299999999999998</v>
      </c>
      <c r="BF18" s="211" t="s">
        <v>1952</v>
      </c>
      <c r="BG18" s="211" t="s">
        <v>629</v>
      </c>
      <c r="BH18" s="211" t="s">
        <v>712</v>
      </c>
      <c r="BI18" s="209">
        <v>1.2299999999999998</v>
      </c>
      <c r="BJ18" s="211" t="s">
        <v>1952</v>
      </c>
      <c r="BK18" s="211" t="s">
        <v>629</v>
      </c>
      <c r="BL18" s="211" t="s">
        <v>712</v>
      </c>
      <c r="BM18" s="209">
        <v>1.2299999999999998</v>
      </c>
      <c r="BN18" s="211" t="s">
        <v>1952</v>
      </c>
      <c r="BO18" s="211" t="s">
        <v>629</v>
      </c>
      <c r="BP18" s="211" t="s">
        <v>712</v>
      </c>
      <c r="BQ18" s="209">
        <v>1.2299999999999998</v>
      </c>
      <c r="BR18" s="211" t="s">
        <v>1952</v>
      </c>
      <c r="BS18" s="211" t="s">
        <v>629</v>
      </c>
      <c r="BT18" s="211" t="s">
        <v>712</v>
      </c>
      <c r="BU18" s="209">
        <v>1.2299999999999998</v>
      </c>
      <c r="BV18" s="211" t="s">
        <v>1952</v>
      </c>
      <c r="BW18" s="211" t="s">
        <v>629</v>
      </c>
      <c r="BX18" s="211" t="s">
        <v>712</v>
      </c>
      <c r="BY18" s="223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23"/>
      <c r="CA18" s="223"/>
      <c r="CB18" s="223"/>
      <c r="CC18" s="223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23"/>
      <c r="CE18" s="223"/>
      <c r="CF18" s="223"/>
      <c r="CG18" s="223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23"/>
      <c r="CI18" s="223"/>
      <c r="CJ18" s="223"/>
      <c r="CK18" s="223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23"/>
      <c r="CM18" s="223"/>
      <c r="CN18" s="223"/>
      <c r="CO18" s="223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23"/>
      <c r="CQ18" s="223"/>
      <c r="CR18" s="223"/>
      <c r="CS18" s="223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23"/>
      <c r="CU18" s="223"/>
      <c r="CV18" s="223"/>
      <c r="CW18" s="223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23"/>
      <c r="CY18" s="223"/>
      <c r="CZ18" s="223"/>
      <c r="DA18" s="223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23"/>
      <c r="DC18" s="223"/>
      <c r="DD18" s="223"/>
      <c r="DE18" s="223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23"/>
      <c r="DG18" s="223"/>
      <c r="DH18" s="223"/>
      <c r="DI18" s="223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23"/>
      <c r="DK18" s="223"/>
      <c r="DL18" s="223"/>
      <c r="DM18" s="223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23"/>
      <c r="DO18" s="223"/>
      <c r="DP18" s="223"/>
      <c r="DQ18" s="223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23"/>
      <c r="DS18" s="223"/>
      <c r="DT18" s="223"/>
      <c r="DU18" s="223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23"/>
      <c r="DW18" s="223"/>
      <c r="DX18" s="223"/>
      <c r="DY18" s="223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23"/>
      <c r="EA18" s="223"/>
      <c r="EB18" s="223"/>
      <c r="EC18" s="223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23"/>
      <c r="EE18" s="223"/>
      <c r="EF18" s="223"/>
      <c r="EG18" s="223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23"/>
      <c r="EI18" s="223"/>
      <c r="EJ18" s="223"/>
      <c r="EK18" s="223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23"/>
      <c r="EM18" s="223"/>
      <c r="EN18" s="223"/>
      <c r="EO18" s="223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07" customFormat="1" x14ac:dyDescent="0.25">
      <c r="A19" s="21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09"/>
      <c r="C19" s="209"/>
      <c r="D19" s="209" t="s">
        <v>285</v>
      </c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209"/>
      <c r="AS19" s="209"/>
      <c r="AT19" s="209"/>
      <c r="AU19" s="209"/>
      <c r="AV19" s="209"/>
      <c r="AW19" s="209"/>
      <c r="AX19" s="209"/>
      <c r="AY19" s="209"/>
      <c r="AZ19" s="209"/>
      <c r="BA19" s="209"/>
      <c r="BB19" s="209"/>
      <c r="BC19" s="209"/>
      <c r="BD19" s="209"/>
      <c r="BE19" s="209"/>
      <c r="BF19" s="209"/>
      <c r="BG19" s="209"/>
      <c r="BH19" s="209"/>
      <c r="BI19" s="209"/>
      <c r="BJ19" s="209"/>
      <c r="BK19" s="209"/>
      <c r="BL19" s="209"/>
      <c r="BM19" s="209"/>
      <c r="BN19" s="209"/>
      <c r="BO19" s="209"/>
      <c r="BP19" s="209"/>
      <c r="BQ19" s="209"/>
      <c r="BR19" s="209"/>
      <c r="BS19" s="209"/>
      <c r="BT19" s="209"/>
      <c r="BU19" s="209"/>
      <c r="BV19" s="209"/>
      <c r="BW19" s="209"/>
      <c r="BX19" s="209"/>
      <c r="BY19" s="223" t="str">
        <f t="shared" si="2"/>
        <v/>
      </c>
      <c r="BZ19" s="223"/>
      <c r="CA19" s="223"/>
      <c r="CB19" s="223"/>
      <c r="CC19" s="223" t="str">
        <f t="shared" si="0"/>
        <v/>
      </c>
      <c r="CD19" s="223"/>
      <c r="CE19" s="223"/>
      <c r="CF19" s="223"/>
      <c r="CG19" s="223" t="str">
        <f t="shared" si="0"/>
        <v/>
      </c>
      <c r="CH19" s="223"/>
      <c r="CI19" s="223"/>
      <c r="CJ19" s="223"/>
      <c r="CK19" s="223" t="str">
        <f t="shared" si="0"/>
        <v/>
      </c>
      <c r="CL19" s="223"/>
      <c r="CM19" s="223"/>
      <c r="CN19" s="223"/>
      <c r="CO19" s="223" t="str">
        <f t="shared" si="0"/>
        <v/>
      </c>
      <c r="CP19" s="223"/>
      <c r="CQ19" s="223"/>
      <c r="CR19" s="223"/>
      <c r="CS19" s="223" t="str">
        <f t="shared" si="0"/>
        <v/>
      </c>
      <c r="CT19" s="223"/>
      <c r="CU19" s="223"/>
      <c r="CV19" s="223"/>
      <c r="CW19" s="223" t="str">
        <f t="shared" si="0"/>
        <v/>
      </c>
      <c r="CX19" s="223"/>
      <c r="CY19" s="223"/>
      <c r="CZ19" s="223"/>
      <c r="DA19" s="223" t="str">
        <f t="shared" si="0"/>
        <v/>
      </c>
      <c r="DB19" s="223"/>
      <c r="DC19" s="223"/>
      <c r="DD19" s="223"/>
      <c r="DE19" s="223" t="str">
        <f t="shared" si="0"/>
        <v/>
      </c>
      <c r="DF19" s="223"/>
      <c r="DG19" s="223"/>
      <c r="DH19" s="223"/>
      <c r="DI19" s="223" t="str">
        <f t="shared" si="0"/>
        <v/>
      </c>
      <c r="DJ19" s="223"/>
      <c r="DK19" s="223"/>
      <c r="DL19" s="223"/>
      <c r="DM19" s="223" t="str">
        <f t="shared" si="0"/>
        <v/>
      </c>
      <c r="DN19" s="223"/>
      <c r="DO19" s="223"/>
      <c r="DP19" s="223"/>
      <c r="DQ19" s="223" t="str">
        <f t="shared" si="0"/>
        <v/>
      </c>
      <c r="DR19" s="223"/>
      <c r="DS19" s="223"/>
      <c r="DT19" s="223"/>
      <c r="DU19" s="223" t="str">
        <f t="shared" si="0"/>
        <v/>
      </c>
      <c r="DV19" s="223"/>
      <c r="DW19" s="223"/>
      <c r="DX19" s="223"/>
      <c r="DY19" s="223" t="str">
        <f t="shared" si="0"/>
        <v/>
      </c>
      <c r="DZ19" s="223"/>
      <c r="EA19" s="223"/>
      <c r="EB19" s="223"/>
      <c r="EC19" s="223" t="str">
        <f t="shared" si="0"/>
        <v/>
      </c>
      <c r="ED19" s="223"/>
      <c r="EE19" s="223"/>
      <c r="EF19" s="223"/>
      <c r="EG19" s="223" t="str">
        <f t="shared" si="0"/>
        <v/>
      </c>
      <c r="EH19" s="223"/>
      <c r="EI19" s="223"/>
      <c r="EJ19" s="223"/>
      <c r="EK19" s="223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23"/>
      <c r="EM19" s="223"/>
      <c r="EN19" s="223"/>
      <c r="EO19" s="223" t="str">
        <f t="shared" si="1"/>
        <v/>
      </c>
    </row>
    <row r="20" spans="1:145" s="207" customFormat="1" ht="15.75" customHeight="1" x14ac:dyDescent="0.25">
      <c r="A20" s="210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09"/>
      <c r="C20" s="209"/>
      <c r="D20" s="209" t="s">
        <v>285</v>
      </c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09"/>
      <c r="BB20" s="209"/>
      <c r="BC20" s="209"/>
      <c r="BD20" s="209"/>
      <c r="BE20" s="209"/>
      <c r="BF20" s="209"/>
      <c r="BG20" s="209"/>
      <c r="BH20" s="209"/>
      <c r="BI20" s="209"/>
      <c r="BJ20" s="209"/>
      <c r="BK20" s="209"/>
      <c r="BL20" s="209"/>
      <c r="BM20" s="209"/>
      <c r="BN20" s="209"/>
      <c r="BO20" s="209"/>
      <c r="BP20" s="209"/>
      <c r="BQ20" s="209"/>
      <c r="BR20" s="209"/>
      <c r="BS20" s="209"/>
      <c r="BT20" s="209"/>
      <c r="BU20" s="209"/>
      <c r="BV20" s="209"/>
      <c r="BW20" s="209"/>
      <c r="BX20" s="209"/>
      <c r="BY20" s="223" t="str">
        <f t="shared" si="2"/>
        <v/>
      </c>
      <c r="BZ20" s="223"/>
      <c r="CA20" s="223"/>
      <c r="CB20" s="223"/>
      <c r="CC20" s="223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23"/>
      <c r="CE20" s="223"/>
      <c r="CF20" s="223"/>
      <c r="CG20" s="223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23"/>
      <c r="CI20" s="223"/>
      <c r="CJ20" s="223"/>
      <c r="CK20" s="223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23"/>
      <c r="CM20" s="223"/>
      <c r="CN20" s="223"/>
      <c r="CO20" s="223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23"/>
      <c r="CQ20" s="223"/>
      <c r="CR20" s="223"/>
      <c r="CS20" s="223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23"/>
      <c r="CU20" s="223"/>
      <c r="CV20" s="223"/>
      <c r="CW20" s="223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23"/>
      <c r="CY20" s="223"/>
      <c r="CZ20" s="223"/>
      <c r="DA20" s="223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23"/>
      <c r="DC20" s="223"/>
      <c r="DD20" s="223"/>
      <c r="DE20" s="223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23"/>
      <c r="DG20" s="223"/>
      <c r="DH20" s="223"/>
      <c r="DI20" s="223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23"/>
      <c r="DK20" s="223"/>
      <c r="DL20" s="223"/>
      <c r="DM20" s="223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23"/>
      <c r="DO20" s="223"/>
      <c r="DP20" s="223"/>
      <c r="DQ20" s="223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23"/>
      <c r="DS20" s="223"/>
      <c r="DT20" s="223"/>
      <c r="DU20" s="223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23"/>
      <c r="DW20" s="223"/>
      <c r="DX20" s="223"/>
      <c r="DY20" s="223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23"/>
      <c r="EA20" s="223"/>
      <c r="EB20" s="223"/>
      <c r="EC20" s="223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23"/>
      <c r="EE20" s="223"/>
      <c r="EF20" s="223"/>
      <c r="EG20" s="223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23"/>
      <c r="EI20" s="223"/>
      <c r="EJ20" s="223"/>
      <c r="EK20" s="223" t="str">
        <f t="shared" si="3"/>
        <v/>
      </c>
      <c r="EL20" s="223"/>
      <c r="EM20" s="223"/>
      <c r="EN20" s="223"/>
      <c r="EO20" s="223" t="str">
        <f t="shared" si="1"/>
        <v/>
      </c>
    </row>
    <row r="21" spans="1:145" s="207" customFormat="1" ht="19.5" customHeight="1" x14ac:dyDescent="0.25">
      <c r="A21" s="210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09" t="s">
        <v>298</v>
      </c>
      <c r="C21" s="213" t="s">
        <v>1880</v>
      </c>
      <c r="D21" s="209" t="s">
        <v>42</v>
      </c>
      <c r="E21" s="209"/>
      <c r="F21" s="212" t="s">
        <v>686</v>
      </c>
      <c r="G21" s="212" t="s">
        <v>665</v>
      </c>
      <c r="H21" s="212"/>
      <c r="I21" s="209"/>
      <c r="J21" s="212" t="s">
        <v>686</v>
      </c>
      <c r="K21" s="212" t="s">
        <v>665</v>
      </c>
      <c r="L21" s="212"/>
      <c r="M21" s="209"/>
      <c r="N21" s="212" t="s">
        <v>686</v>
      </c>
      <c r="O21" s="212" t="s">
        <v>665</v>
      </c>
      <c r="P21" s="212"/>
      <c r="Q21" s="209"/>
      <c r="R21" s="212" t="s">
        <v>686</v>
      </c>
      <c r="S21" s="212" t="s">
        <v>665</v>
      </c>
      <c r="T21" s="212"/>
      <c r="U21" s="209"/>
      <c r="V21" s="212" t="s">
        <v>686</v>
      </c>
      <c r="W21" s="212" t="s">
        <v>665</v>
      </c>
      <c r="X21" s="212"/>
      <c r="Y21" s="209"/>
      <c r="Z21" s="212" t="s">
        <v>686</v>
      </c>
      <c r="AA21" s="212" t="s">
        <v>665</v>
      </c>
      <c r="AB21" s="212"/>
      <c r="AC21" s="209"/>
      <c r="AD21" s="212" t="s">
        <v>686</v>
      </c>
      <c r="AE21" s="212" t="s">
        <v>665</v>
      </c>
      <c r="AF21" s="212"/>
      <c r="AG21" s="209"/>
      <c r="AH21" s="212" t="s">
        <v>686</v>
      </c>
      <c r="AI21" s="212" t="s">
        <v>665</v>
      </c>
      <c r="AJ21" s="212"/>
      <c r="AK21" s="209"/>
      <c r="AL21" s="212" t="s">
        <v>686</v>
      </c>
      <c r="AM21" s="212" t="s">
        <v>665</v>
      </c>
      <c r="AN21" s="212"/>
      <c r="AO21" s="209"/>
      <c r="AP21" s="212" t="s">
        <v>686</v>
      </c>
      <c r="AQ21" s="212" t="s">
        <v>665</v>
      </c>
      <c r="AR21" s="212"/>
      <c r="AS21" s="209"/>
      <c r="AT21" s="212" t="s">
        <v>686</v>
      </c>
      <c r="AU21" s="212" t="s">
        <v>665</v>
      </c>
      <c r="AV21" s="212"/>
      <c r="AW21" s="209"/>
      <c r="AX21" s="212" t="s">
        <v>686</v>
      </c>
      <c r="AY21" s="212" t="s">
        <v>665</v>
      </c>
      <c r="AZ21" s="212"/>
      <c r="BA21" s="209"/>
      <c r="BB21" s="212" t="s">
        <v>686</v>
      </c>
      <c r="BC21" s="212" t="s">
        <v>665</v>
      </c>
      <c r="BD21" s="212"/>
      <c r="BE21" s="209"/>
      <c r="BF21" s="212" t="s">
        <v>686</v>
      </c>
      <c r="BG21" s="212" t="s">
        <v>665</v>
      </c>
      <c r="BH21" s="212"/>
      <c r="BI21" s="209"/>
      <c r="BJ21" s="212" t="s">
        <v>686</v>
      </c>
      <c r="BK21" s="212" t="s">
        <v>665</v>
      </c>
      <c r="BL21" s="212"/>
      <c r="BM21" s="209"/>
      <c r="BN21" s="212" t="s">
        <v>686</v>
      </c>
      <c r="BO21" s="212" t="s">
        <v>665</v>
      </c>
      <c r="BP21" s="212"/>
      <c r="BQ21" s="209"/>
      <c r="BR21" s="212" t="s">
        <v>686</v>
      </c>
      <c r="BS21" s="212" t="s">
        <v>665</v>
      </c>
      <c r="BT21" s="212"/>
      <c r="BU21" s="209"/>
      <c r="BV21" s="212" t="s">
        <v>686</v>
      </c>
      <c r="BW21" s="212" t="s">
        <v>665</v>
      </c>
      <c r="BX21" s="212"/>
      <c r="BY21" s="223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23"/>
      <c r="CA21" s="223"/>
      <c r="CB21" s="223"/>
      <c r="CC21" s="223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23"/>
      <c r="CE21" s="223"/>
      <c r="CF21" s="223"/>
      <c r="CG21" s="223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23"/>
      <c r="CI21" s="223"/>
      <c r="CJ21" s="223"/>
      <c r="CK21" s="223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23"/>
      <c r="CM21" s="223"/>
      <c r="CN21" s="223"/>
      <c r="CO21" s="223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23"/>
      <c r="CQ21" s="223"/>
      <c r="CR21" s="223"/>
      <c r="CS21" s="223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23"/>
      <c r="CU21" s="223"/>
      <c r="CV21" s="223"/>
      <c r="CW21" s="223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23"/>
      <c r="CY21" s="223"/>
      <c r="CZ21" s="223"/>
      <c r="DA21" s="223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23"/>
      <c r="DC21" s="223"/>
      <c r="DD21" s="223"/>
      <c r="DE21" s="223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23"/>
      <c r="DG21" s="223"/>
      <c r="DH21" s="223"/>
      <c r="DI21" s="223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23"/>
      <c r="DK21" s="223"/>
      <c r="DL21" s="223"/>
      <c r="DM21" s="223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23"/>
      <c r="DO21" s="223"/>
      <c r="DP21" s="223"/>
      <c r="DQ21" s="223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23"/>
      <c r="DS21" s="223"/>
      <c r="DT21" s="223"/>
      <c r="DU21" s="223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23"/>
      <c r="DW21" s="223"/>
      <c r="DX21" s="223"/>
      <c r="DY21" s="223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23"/>
      <c r="EA21" s="223"/>
      <c r="EB21" s="223"/>
      <c r="EC21" s="223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23"/>
      <c r="EE21" s="223"/>
      <c r="EF21" s="223"/>
      <c r="EG21" s="223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23"/>
      <c r="EI21" s="223"/>
      <c r="EJ21" s="223"/>
      <c r="EK21" s="223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23"/>
      <c r="EM21" s="223"/>
      <c r="EN21" s="223"/>
      <c r="EO21" s="223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07" customFormat="1" x14ac:dyDescent="0.25">
      <c r="A22" s="210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09"/>
      <c r="C22" s="209"/>
      <c r="D22" s="209" t="s">
        <v>285</v>
      </c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  <c r="BA22" s="209"/>
      <c r="BB22" s="209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09"/>
      <c r="BS22" s="209"/>
      <c r="BT22" s="209"/>
      <c r="BU22" s="209"/>
      <c r="BV22" s="209"/>
      <c r="BW22" s="209"/>
      <c r="BX22" s="209"/>
      <c r="BY22" s="223" t="str">
        <f t="shared" si="2"/>
        <v/>
      </c>
      <c r="BZ22" s="223"/>
      <c r="CA22" s="223"/>
      <c r="CB22" s="223"/>
      <c r="CC22" s="223" t="str">
        <f t="shared" si="4"/>
        <v/>
      </c>
      <c r="CD22" s="223"/>
      <c r="CE22" s="223"/>
      <c r="CF22" s="223"/>
      <c r="CG22" s="223" t="str">
        <f t="shared" si="5"/>
        <v/>
      </c>
      <c r="CH22" s="223"/>
      <c r="CI22" s="223"/>
      <c r="CJ22" s="223"/>
      <c r="CK22" s="223" t="str">
        <f t="shared" si="6"/>
        <v/>
      </c>
      <c r="CL22" s="223"/>
      <c r="CM22" s="223"/>
      <c r="CN22" s="223"/>
      <c r="CO22" s="223" t="str">
        <f t="shared" si="7"/>
        <v/>
      </c>
      <c r="CP22" s="223"/>
      <c r="CQ22" s="223"/>
      <c r="CR22" s="223"/>
      <c r="CS22" s="223" t="str">
        <f t="shared" si="8"/>
        <v/>
      </c>
      <c r="CT22" s="223"/>
      <c r="CU22" s="223"/>
      <c r="CV22" s="223"/>
      <c r="CW22" s="223" t="str">
        <f t="shared" si="9"/>
        <v/>
      </c>
      <c r="CX22" s="223"/>
      <c r="CY22" s="223"/>
      <c r="CZ22" s="223"/>
      <c r="DA22" s="223" t="str">
        <f t="shared" si="10"/>
        <v/>
      </c>
      <c r="DB22" s="223"/>
      <c r="DC22" s="223"/>
      <c r="DD22" s="223"/>
      <c r="DE22" s="223" t="str">
        <f t="shared" si="11"/>
        <v/>
      </c>
      <c r="DF22" s="223"/>
      <c r="DG22" s="223"/>
      <c r="DH22" s="223"/>
      <c r="DI22" s="223" t="str">
        <f t="shared" si="12"/>
        <v/>
      </c>
      <c r="DJ22" s="223"/>
      <c r="DK22" s="223"/>
      <c r="DL22" s="223"/>
      <c r="DM22" s="223" t="str">
        <f t="shared" si="13"/>
        <v/>
      </c>
      <c r="DN22" s="223"/>
      <c r="DO22" s="223"/>
      <c r="DP22" s="223"/>
      <c r="DQ22" s="223" t="str">
        <f t="shared" si="14"/>
        <v/>
      </c>
      <c r="DR22" s="223"/>
      <c r="DS22" s="223"/>
      <c r="DT22" s="223"/>
      <c r="DU22" s="223" t="str">
        <f t="shared" si="15"/>
        <v/>
      </c>
      <c r="DV22" s="223"/>
      <c r="DW22" s="223"/>
      <c r="DX22" s="223"/>
      <c r="DY22" s="223" t="str">
        <f t="shared" si="16"/>
        <v/>
      </c>
      <c r="DZ22" s="223"/>
      <c r="EA22" s="223"/>
      <c r="EB22" s="223"/>
      <c r="EC22" s="223" t="str">
        <f t="shared" si="17"/>
        <v/>
      </c>
      <c r="ED22" s="223"/>
      <c r="EE22" s="223"/>
      <c r="EF22" s="223"/>
      <c r="EG22" s="223" t="str">
        <f t="shared" si="18"/>
        <v/>
      </c>
      <c r="EH22" s="223"/>
      <c r="EI22" s="223"/>
      <c r="EJ22" s="223"/>
      <c r="EK22" s="223" t="str">
        <f t="shared" si="3"/>
        <v/>
      </c>
      <c r="EL22" s="223"/>
      <c r="EM22" s="223"/>
      <c r="EN22" s="223"/>
      <c r="EO22" s="223" t="str">
        <f t="shared" si="1"/>
        <v/>
      </c>
    </row>
    <row r="23" spans="1:145" s="207" customFormat="1" x14ac:dyDescent="0.25">
      <c r="A23" s="210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09"/>
      <c r="C23" s="209"/>
      <c r="D23" s="209" t="s">
        <v>285</v>
      </c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  <c r="AX23" s="209"/>
      <c r="AY23" s="209"/>
      <c r="AZ23" s="209"/>
      <c r="BA23" s="209"/>
      <c r="BB23" s="209"/>
      <c r="BC23" s="209"/>
      <c r="BD23" s="209"/>
      <c r="BE23" s="209"/>
      <c r="BF23" s="209"/>
      <c r="BG23" s="209"/>
      <c r="BH23" s="209"/>
      <c r="BI23" s="209"/>
      <c r="BJ23" s="209"/>
      <c r="BK23" s="209"/>
      <c r="BL23" s="209"/>
      <c r="BM23" s="209"/>
      <c r="BN23" s="209"/>
      <c r="BO23" s="209"/>
      <c r="BP23" s="209"/>
      <c r="BQ23" s="209"/>
      <c r="BR23" s="209"/>
      <c r="BS23" s="209"/>
      <c r="BT23" s="209"/>
      <c r="BU23" s="209"/>
      <c r="BV23" s="209"/>
      <c r="BW23" s="209"/>
      <c r="BX23" s="209"/>
      <c r="BY23" s="223" t="str">
        <f t="shared" si="2"/>
        <v/>
      </c>
      <c r="BZ23" s="223"/>
      <c r="CA23" s="223"/>
      <c r="CB23" s="223"/>
      <c r="CC23" s="223" t="str">
        <f t="shared" si="4"/>
        <v/>
      </c>
      <c r="CD23" s="223"/>
      <c r="CE23" s="223"/>
      <c r="CF23" s="223"/>
      <c r="CG23" s="223" t="str">
        <f t="shared" si="5"/>
        <v/>
      </c>
      <c r="CH23" s="223"/>
      <c r="CI23" s="223"/>
      <c r="CJ23" s="223"/>
      <c r="CK23" s="223" t="str">
        <f t="shared" si="6"/>
        <v/>
      </c>
      <c r="CL23" s="223"/>
      <c r="CM23" s="223"/>
      <c r="CN23" s="223"/>
      <c r="CO23" s="223" t="str">
        <f t="shared" si="7"/>
        <v/>
      </c>
      <c r="CP23" s="223"/>
      <c r="CQ23" s="223"/>
      <c r="CR23" s="223"/>
      <c r="CS23" s="223" t="str">
        <f t="shared" si="8"/>
        <v/>
      </c>
      <c r="CT23" s="223"/>
      <c r="CU23" s="223"/>
      <c r="CV23" s="223"/>
      <c r="CW23" s="223" t="str">
        <f t="shared" si="9"/>
        <v/>
      </c>
      <c r="CX23" s="223"/>
      <c r="CY23" s="223"/>
      <c r="CZ23" s="223"/>
      <c r="DA23" s="223" t="str">
        <f t="shared" si="10"/>
        <v/>
      </c>
      <c r="DB23" s="223"/>
      <c r="DC23" s="223"/>
      <c r="DD23" s="223"/>
      <c r="DE23" s="223" t="str">
        <f t="shared" si="11"/>
        <v/>
      </c>
      <c r="DF23" s="223"/>
      <c r="DG23" s="223"/>
      <c r="DH23" s="223"/>
      <c r="DI23" s="223" t="str">
        <f t="shared" si="12"/>
        <v/>
      </c>
      <c r="DJ23" s="223"/>
      <c r="DK23" s="223"/>
      <c r="DL23" s="223"/>
      <c r="DM23" s="223" t="str">
        <f t="shared" si="13"/>
        <v/>
      </c>
      <c r="DN23" s="223"/>
      <c r="DO23" s="223"/>
      <c r="DP23" s="223"/>
      <c r="DQ23" s="223" t="str">
        <f t="shared" si="14"/>
        <v/>
      </c>
      <c r="DR23" s="223"/>
      <c r="DS23" s="223"/>
      <c r="DT23" s="223"/>
      <c r="DU23" s="223" t="str">
        <f t="shared" si="15"/>
        <v/>
      </c>
      <c r="DV23" s="223"/>
      <c r="DW23" s="223"/>
      <c r="DX23" s="223"/>
      <c r="DY23" s="223" t="str">
        <f t="shared" si="16"/>
        <v/>
      </c>
      <c r="DZ23" s="223"/>
      <c r="EA23" s="223"/>
      <c r="EB23" s="223"/>
      <c r="EC23" s="223" t="str">
        <f t="shared" si="17"/>
        <v/>
      </c>
      <c r="ED23" s="223"/>
      <c r="EE23" s="223"/>
      <c r="EF23" s="223"/>
      <c r="EG23" s="223" t="str">
        <f t="shared" si="18"/>
        <v/>
      </c>
      <c r="EH23" s="223"/>
      <c r="EI23" s="223"/>
      <c r="EJ23" s="223"/>
      <c r="EK23" s="223" t="str">
        <f t="shared" si="3"/>
        <v/>
      </c>
      <c r="EL23" s="223"/>
      <c r="EM23" s="223"/>
      <c r="EN23" s="223"/>
      <c r="EO23" s="223" t="str">
        <f t="shared" si="1"/>
        <v/>
      </c>
    </row>
    <row r="24" spans="1:145" s="207" customFormat="1" x14ac:dyDescent="0.25">
      <c r="A24" s="210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09" t="s">
        <v>294</v>
      </c>
      <c r="C24" s="217" t="s">
        <v>1798</v>
      </c>
      <c r="D24" s="209" t="s">
        <v>8</v>
      </c>
      <c r="E24" s="214"/>
      <c r="F24" s="209"/>
      <c r="G24" s="209"/>
      <c r="H24" s="209"/>
      <c r="I24" s="214">
        <v>1</v>
      </c>
      <c r="J24" s="209"/>
      <c r="K24" s="209"/>
      <c r="L24" s="209"/>
      <c r="M24" s="214"/>
      <c r="N24" s="209"/>
      <c r="O24" s="209"/>
      <c r="P24" s="209"/>
      <c r="Q24" s="214"/>
      <c r="R24" s="209"/>
      <c r="S24" s="209"/>
      <c r="T24" s="209"/>
      <c r="U24" s="214"/>
      <c r="V24" s="209"/>
      <c r="W24" s="209"/>
      <c r="X24" s="209"/>
      <c r="Y24" s="214"/>
      <c r="Z24" s="209"/>
      <c r="AA24" s="209"/>
      <c r="AB24" s="209"/>
      <c r="AC24" s="214"/>
      <c r="AD24" s="209"/>
      <c r="AE24" s="209"/>
      <c r="AF24" s="209"/>
      <c r="AG24" s="214"/>
      <c r="AH24" s="209"/>
      <c r="AI24" s="209"/>
      <c r="AJ24" s="209"/>
      <c r="AK24" s="214"/>
      <c r="AL24" s="209"/>
      <c r="AM24" s="209"/>
      <c r="AN24" s="209"/>
      <c r="AO24" s="214"/>
      <c r="AP24" s="209"/>
      <c r="AQ24" s="209"/>
      <c r="AR24" s="209"/>
      <c r="AS24" s="214"/>
      <c r="AT24" s="209"/>
      <c r="AU24" s="209"/>
      <c r="AV24" s="209"/>
      <c r="AW24" s="214"/>
      <c r="AX24" s="209"/>
      <c r="AY24" s="209"/>
      <c r="AZ24" s="209"/>
      <c r="BA24" s="214"/>
      <c r="BB24" s="209"/>
      <c r="BC24" s="209"/>
      <c r="BD24" s="209"/>
      <c r="BE24" s="214"/>
      <c r="BF24" s="209"/>
      <c r="BG24" s="209"/>
      <c r="BH24" s="209"/>
      <c r="BI24" s="214"/>
      <c r="BJ24" s="209"/>
      <c r="BK24" s="209"/>
      <c r="BL24" s="209"/>
      <c r="BM24" s="214"/>
      <c r="BN24" s="209"/>
      <c r="BO24" s="209"/>
      <c r="BP24" s="209"/>
      <c r="BQ24" s="214"/>
      <c r="BR24" s="209"/>
      <c r="BS24" s="209"/>
      <c r="BT24" s="209"/>
      <c r="BU24" s="214"/>
      <c r="BV24" s="209"/>
      <c r="BW24" s="209"/>
      <c r="BX24" s="209"/>
      <c r="BY24" s="223" t="str">
        <f t="shared" si="2"/>
        <v/>
      </c>
      <c r="BZ24" s="223"/>
      <c r="CA24" s="223"/>
      <c r="CB24" s="223"/>
      <c r="CC24" s="223" t="str">
        <f t="shared" si="4"/>
        <v xml:space="preserve">INSERT INTO SC_SystemeProduits(RefDimension,NomSysteme,typePresta,ligne,Quantite,formule,cte1,cte2,DateModif) values (2,'FV11','MATIERE',558,1,null,null,null,now());
</v>
      </c>
      <c r="CD24" s="223"/>
      <c r="CE24" s="223"/>
      <c r="CF24" s="223"/>
      <c r="CG24" s="223" t="str">
        <f t="shared" si="5"/>
        <v/>
      </c>
      <c r="CH24" s="223"/>
      <c r="CI24" s="223"/>
      <c r="CJ24" s="223"/>
      <c r="CK24" s="223" t="str">
        <f t="shared" si="6"/>
        <v/>
      </c>
      <c r="CL24" s="223"/>
      <c r="CM24" s="223"/>
      <c r="CN24" s="223"/>
      <c r="CO24" s="223" t="str">
        <f t="shared" si="7"/>
        <v/>
      </c>
      <c r="CP24" s="223"/>
      <c r="CQ24" s="223"/>
      <c r="CR24" s="223"/>
      <c r="CS24" s="223" t="str">
        <f t="shared" si="8"/>
        <v/>
      </c>
      <c r="CT24" s="223"/>
      <c r="CU24" s="223"/>
      <c r="CV24" s="223"/>
      <c r="CW24" s="223" t="str">
        <f t="shared" si="9"/>
        <v/>
      </c>
      <c r="CX24" s="223"/>
      <c r="CY24" s="223"/>
      <c r="CZ24" s="223"/>
      <c r="DA24" s="223" t="str">
        <f t="shared" si="10"/>
        <v/>
      </c>
      <c r="DB24" s="223"/>
      <c r="DC24" s="223"/>
      <c r="DD24" s="223"/>
      <c r="DE24" s="223" t="str">
        <f t="shared" si="11"/>
        <v/>
      </c>
      <c r="DF24" s="223"/>
      <c r="DG24" s="223"/>
      <c r="DH24" s="223"/>
      <c r="DI24" s="223" t="str">
        <f t="shared" si="12"/>
        <v/>
      </c>
      <c r="DJ24" s="223"/>
      <c r="DK24" s="223"/>
      <c r="DL24" s="223"/>
      <c r="DM24" s="223" t="str">
        <f t="shared" si="13"/>
        <v/>
      </c>
      <c r="DN24" s="223"/>
      <c r="DO24" s="223"/>
      <c r="DP24" s="223"/>
      <c r="DQ24" s="223" t="str">
        <f t="shared" si="14"/>
        <v/>
      </c>
      <c r="DR24" s="223"/>
      <c r="DS24" s="223"/>
      <c r="DT24" s="223"/>
      <c r="DU24" s="223" t="str">
        <f t="shared" si="15"/>
        <v/>
      </c>
      <c r="DV24" s="223"/>
      <c r="DW24" s="223"/>
      <c r="DX24" s="223"/>
      <c r="DY24" s="223" t="str">
        <f t="shared" si="16"/>
        <v/>
      </c>
      <c r="DZ24" s="223"/>
      <c r="EA24" s="223"/>
      <c r="EB24" s="223"/>
      <c r="EC24" s="223" t="str">
        <f t="shared" si="17"/>
        <v/>
      </c>
      <c r="ED24" s="223"/>
      <c r="EE24" s="223"/>
      <c r="EF24" s="223"/>
      <c r="EG24" s="223" t="str">
        <f t="shared" si="18"/>
        <v/>
      </c>
      <c r="EH24" s="223"/>
      <c r="EI24" s="223"/>
      <c r="EJ24" s="223"/>
      <c r="EK24" s="223" t="str">
        <f t="shared" si="3"/>
        <v/>
      </c>
      <c r="EL24" s="223"/>
      <c r="EM24" s="223"/>
      <c r="EN24" s="223"/>
      <c r="EO24" s="223" t="str">
        <f t="shared" si="1"/>
        <v/>
      </c>
    </row>
    <row r="25" spans="1:145" x14ac:dyDescent="0.25">
      <c r="A25" s="210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09" t="s">
        <v>294</v>
      </c>
      <c r="C25" s="217" t="s">
        <v>1799</v>
      </c>
      <c r="D25" s="209" t="s">
        <v>8</v>
      </c>
      <c r="E25" s="214"/>
      <c r="F25" s="209"/>
      <c r="G25" s="209"/>
      <c r="H25" s="209"/>
      <c r="I25" s="214"/>
      <c r="J25" s="209"/>
      <c r="K25" s="209"/>
      <c r="L25" s="209"/>
      <c r="M25" s="214">
        <v>1</v>
      </c>
      <c r="N25" s="209"/>
      <c r="O25" s="209"/>
      <c r="P25" s="209"/>
      <c r="Q25" s="214"/>
      <c r="R25" s="209"/>
      <c r="S25" s="209"/>
      <c r="T25" s="209"/>
      <c r="U25" s="214"/>
      <c r="V25" s="209"/>
      <c r="W25" s="209"/>
      <c r="X25" s="209"/>
      <c r="Y25" s="214"/>
      <c r="Z25" s="209"/>
      <c r="AA25" s="209"/>
      <c r="AB25" s="209"/>
      <c r="AC25" s="214"/>
      <c r="AD25" s="209"/>
      <c r="AE25" s="209"/>
      <c r="AF25" s="209"/>
      <c r="AG25" s="214"/>
      <c r="AH25" s="209"/>
      <c r="AI25" s="209"/>
      <c r="AJ25" s="209"/>
      <c r="AK25" s="214"/>
      <c r="AL25" s="209"/>
      <c r="AM25" s="209"/>
      <c r="AN25" s="209"/>
      <c r="AO25" s="214"/>
      <c r="AP25" s="209"/>
      <c r="AQ25" s="209"/>
      <c r="AR25" s="209"/>
      <c r="AS25" s="214"/>
      <c r="AT25" s="209"/>
      <c r="AU25" s="209"/>
      <c r="AV25" s="209"/>
      <c r="AW25" s="214"/>
      <c r="AX25" s="209"/>
      <c r="AY25" s="209"/>
      <c r="AZ25" s="209"/>
      <c r="BA25" s="214"/>
      <c r="BB25" s="209"/>
      <c r="BC25" s="209"/>
      <c r="BD25" s="209"/>
      <c r="BE25" s="214"/>
      <c r="BF25" s="209"/>
      <c r="BG25" s="209"/>
      <c r="BH25" s="209"/>
      <c r="BI25" s="214"/>
      <c r="BJ25" s="209"/>
      <c r="BK25" s="209"/>
      <c r="BL25" s="209"/>
      <c r="BM25" s="214"/>
      <c r="BN25" s="209"/>
      <c r="BO25" s="209"/>
      <c r="BP25" s="209"/>
      <c r="BQ25" s="214"/>
      <c r="BR25" s="209"/>
      <c r="BS25" s="209"/>
      <c r="BT25" s="209"/>
      <c r="BU25" s="214"/>
      <c r="BV25" s="209"/>
      <c r="BW25" s="209"/>
      <c r="BX25" s="209"/>
      <c r="BY25" s="223" t="str">
        <f t="shared" si="2"/>
        <v/>
      </c>
      <c r="BZ25" s="223"/>
      <c r="CA25" s="223"/>
      <c r="CB25" s="223"/>
      <c r="CC25" s="223" t="str">
        <f t="shared" si="4"/>
        <v/>
      </c>
      <c r="CD25" s="223"/>
      <c r="CE25" s="223"/>
      <c r="CF25" s="223"/>
      <c r="CG25" s="223" t="str">
        <f t="shared" si="5"/>
        <v xml:space="preserve">INSERT INTO SC_SystemeProduits(RefDimension,NomSysteme,typePresta,ligne,Quantite,formule,cte1,cte2,DateModif) values (3,'FV11','MATIERE',559,1,null,null,null,now());
</v>
      </c>
      <c r="CH25" s="223"/>
      <c r="CI25" s="223"/>
      <c r="CJ25" s="223"/>
      <c r="CK25" s="223" t="str">
        <f t="shared" si="6"/>
        <v/>
      </c>
      <c r="CL25" s="223"/>
      <c r="CM25" s="223"/>
      <c r="CN25" s="223"/>
      <c r="CO25" s="223" t="str">
        <f t="shared" si="7"/>
        <v/>
      </c>
      <c r="CP25" s="223"/>
      <c r="CQ25" s="223"/>
      <c r="CR25" s="223"/>
      <c r="CS25" s="223" t="str">
        <f t="shared" si="8"/>
        <v/>
      </c>
      <c r="CT25" s="223"/>
      <c r="CU25" s="223"/>
      <c r="CV25" s="223"/>
      <c r="CW25" s="223" t="str">
        <f t="shared" si="9"/>
        <v/>
      </c>
      <c r="CX25" s="223"/>
      <c r="CY25" s="223"/>
      <c r="CZ25" s="223"/>
      <c r="DA25" s="223" t="str">
        <f t="shared" si="10"/>
        <v/>
      </c>
      <c r="DB25" s="223"/>
      <c r="DC25" s="223"/>
      <c r="DD25" s="223"/>
      <c r="DE25" s="223" t="str">
        <f t="shared" si="11"/>
        <v/>
      </c>
      <c r="DF25" s="223"/>
      <c r="DG25" s="223"/>
      <c r="DH25" s="223"/>
      <c r="DI25" s="223" t="str">
        <f t="shared" si="12"/>
        <v/>
      </c>
      <c r="DJ25" s="223"/>
      <c r="DK25" s="223"/>
      <c r="DL25" s="223"/>
      <c r="DM25" s="223" t="str">
        <f t="shared" si="13"/>
        <v/>
      </c>
      <c r="DN25" s="223"/>
      <c r="DO25" s="223"/>
      <c r="DP25" s="223"/>
      <c r="DQ25" s="223" t="str">
        <f t="shared" si="14"/>
        <v/>
      </c>
      <c r="DR25" s="223"/>
      <c r="DS25" s="223"/>
      <c r="DT25" s="223"/>
      <c r="DU25" s="223" t="str">
        <f t="shared" si="15"/>
        <v/>
      </c>
      <c r="DV25" s="223"/>
      <c r="DW25" s="223"/>
      <c r="DX25" s="223"/>
      <c r="DY25" s="223" t="str">
        <f t="shared" si="16"/>
        <v/>
      </c>
      <c r="DZ25" s="223"/>
      <c r="EA25" s="223"/>
      <c r="EB25" s="223"/>
      <c r="EC25" s="223" t="str">
        <f t="shared" si="17"/>
        <v/>
      </c>
      <c r="ED25" s="223"/>
      <c r="EE25" s="223"/>
      <c r="EF25" s="223"/>
      <c r="EG25" s="223" t="str">
        <f t="shared" si="18"/>
        <v/>
      </c>
      <c r="EH25" s="223"/>
      <c r="EI25" s="223"/>
      <c r="EJ25" s="223"/>
      <c r="EK25" s="223" t="str">
        <f t="shared" si="3"/>
        <v/>
      </c>
      <c r="EL25" s="223"/>
      <c r="EM25" s="223"/>
      <c r="EN25" s="223"/>
      <c r="EO25" s="223" t="str">
        <f t="shared" si="1"/>
        <v/>
      </c>
    </row>
    <row r="26" spans="1:145" x14ac:dyDescent="0.25">
      <c r="A26" s="210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09" t="s">
        <v>294</v>
      </c>
      <c r="C26" s="217" t="s">
        <v>1800</v>
      </c>
      <c r="D26" s="209" t="s">
        <v>8</v>
      </c>
      <c r="E26" s="214"/>
      <c r="F26" s="209"/>
      <c r="G26" s="209"/>
      <c r="H26" s="209"/>
      <c r="I26" s="214"/>
      <c r="J26" s="209"/>
      <c r="K26" s="209"/>
      <c r="L26" s="209"/>
      <c r="M26" s="214"/>
      <c r="N26" s="209"/>
      <c r="O26" s="209"/>
      <c r="P26" s="209"/>
      <c r="Q26" s="214">
        <v>1</v>
      </c>
      <c r="R26" s="209"/>
      <c r="S26" s="209"/>
      <c r="T26" s="209"/>
      <c r="U26" s="214"/>
      <c r="V26" s="209"/>
      <c r="W26" s="209"/>
      <c r="X26" s="209"/>
      <c r="Y26" s="214"/>
      <c r="Z26" s="209"/>
      <c r="AA26" s="209"/>
      <c r="AB26" s="209"/>
      <c r="AC26" s="214"/>
      <c r="AD26" s="209"/>
      <c r="AE26" s="209"/>
      <c r="AF26" s="209"/>
      <c r="AG26" s="214"/>
      <c r="AH26" s="209"/>
      <c r="AI26" s="209"/>
      <c r="AJ26" s="209"/>
      <c r="AK26" s="214"/>
      <c r="AL26" s="209"/>
      <c r="AM26" s="209"/>
      <c r="AN26" s="209"/>
      <c r="AO26" s="214"/>
      <c r="AP26" s="209"/>
      <c r="AQ26" s="209"/>
      <c r="AR26" s="209"/>
      <c r="AS26" s="214"/>
      <c r="AT26" s="209"/>
      <c r="AU26" s="209"/>
      <c r="AV26" s="209"/>
      <c r="AW26" s="214"/>
      <c r="AX26" s="209"/>
      <c r="AY26" s="209"/>
      <c r="AZ26" s="209"/>
      <c r="BA26" s="214"/>
      <c r="BB26" s="209"/>
      <c r="BC26" s="209"/>
      <c r="BD26" s="209"/>
      <c r="BE26" s="214"/>
      <c r="BF26" s="209"/>
      <c r="BG26" s="209"/>
      <c r="BH26" s="209"/>
      <c r="BI26" s="214"/>
      <c r="BJ26" s="209"/>
      <c r="BK26" s="209"/>
      <c r="BL26" s="209"/>
      <c r="BM26" s="214"/>
      <c r="BN26" s="209"/>
      <c r="BO26" s="209"/>
      <c r="BP26" s="209"/>
      <c r="BQ26" s="214"/>
      <c r="BR26" s="209"/>
      <c r="BS26" s="209"/>
      <c r="BT26" s="209"/>
      <c r="BU26" s="214"/>
      <c r="BV26" s="209"/>
      <c r="BW26" s="209"/>
      <c r="BX26" s="209"/>
      <c r="BY26" s="223" t="str">
        <f t="shared" si="2"/>
        <v/>
      </c>
      <c r="BZ26" s="223"/>
      <c r="CA26" s="223"/>
      <c r="CB26" s="223"/>
      <c r="CC26" s="223" t="str">
        <f t="shared" si="4"/>
        <v/>
      </c>
      <c r="CD26" s="223"/>
      <c r="CE26" s="223"/>
      <c r="CF26" s="223"/>
      <c r="CG26" s="223" t="str">
        <f t="shared" si="5"/>
        <v/>
      </c>
      <c r="CH26" s="223"/>
      <c r="CI26" s="223"/>
      <c r="CJ26" s="223"/>
      <c r="CK26" s="223" t="str">
        <f t="shared" si="6"/>
        <v xml:space="preserve">INSERT INTO SC_SystemeProduits(RefDimension,NomSysteme,typePresta,ligne,Quantite,formule,cte1,cte2,DateModif) values (4,'FV11','MATIERE',560,1,null,null,null,now());
</v>
      </c>
      <c r="CL26" s="223"/>
      <c r="CM26" s="223"/>
      <c r="CN26" s="223"/>
      <c r="CO26" s="223" t="str">
        <f t="shared" si="7"/>
        <v/>
      </c>
      <c r="CP26" s="223"/>
      <c r="CQ26" s="223"/>
      <c r="CR26" s="223"/>
      <c r="CS26" s="223" t="str">
        <f t="shared" si="8"/>
        <v/>
      </c>
      <c r="CT26" s="223"/>
      <c r="CU26" s="223"/>
      <c r="CV26" s="223"/>
      <c r="CW26" s="223" t="str">
        <f t="shared" si="9"/>
        <v/>
      </c>
      <c r="CX26" s="223"/>
      <c r="CY26" s="223"/>
      <c r="CZ26" s="223"/>
      <c r="DA26" s="223" t="str">
        <f t="shared" si="10"/>
        <v/>
      </c>
      <c r="DB26" s="223"/>
      <c r="DC26" s="223"/>
      <c r="DD26" s="223"/>
      <c r="DE26" s="223" t="str">
        <f t="shared" si="11"/>
        <v/>
      </c>
      <c r="DF26" s="223"/>
      <c r="DG26" s="223"/>
      <c r="DH26" s="223"/>
      <c r="DI26" s="223" t="str">
        <f t="shared" si="12"/>
        <v/>
      </c>
      <c r="DJ26" s="223"/>
      <c r="DK26" s="223"/>
      <c r="DL26" s="223"/>
      <c r="DM26" s="223" t="str">
        <f t="shared" si="13"/>
        <v/>
      </c>
      <c r="DN26" s="223"/>
      <c r="DO26" s="223"/>
      <c r="DP26" s="223"/>
      <c r="DQ26" s="223" t="str">
        <f t="shared" si="14"/>
        <v/>
      </c>
      <c r="DR26" s="223"/>
      <c r="DS26" s="223"/>
      <c r="DT26" s="223"/>
      <c r="DU26" s="223" t="str">
        <f t="shared" si="15"/>
        <v/>
      </c>
      <c r="DV26" s="223"/>
      <c r="DW26" s="223"/>
      <c r="DX26" s="223"/>
      <c r="DY26" s="223" t="str">
        <f t="shared" si="16"/>
        <v/>
      </c>
      <c r="DZ26" s="223"/>
      <c r="EA26" s="223"/>
      <c r="EB26" s="223"/>
      <c r="EC26" s="223" t="str">
        <f t="shared" si="17"/>
        <v/>
      </c>
      <c r="ED26" s="223"/>
      <c r="EE26" s="223"/>
      <c r="EF26" s="223"/>
      <c r="EG26" s="223" t="str">
        <f t="shared" si="18"/>
        <v/>
      </c>
      <c r="EH26" s="223"/>
      <c r="EI26" s="223"/>
      <c r="EJ26" s="223"/>
      <c r="EK26" s="223" t="str">
        <f t="shared" si="3"/>
        <v/>
      </c>
      <c r="EL26" s="223"/>
      <c r="EM26" s="223"/>
      <c r="EN26" s="223"/>
      <c r="EO26" s="223" t="str">
        <f t="shared" si="1"/>
        <v/>
      </c>
    </row>
    <row r="27" spans="1:145" x14ac:dyDescent="0.25">
      <c r="A27" s="210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09" t="s">
        <v>294</v>
      </c>
      <c r="C27" s="217" t="s">
        <v>1801</v>
      </c>
      <c r="D27" s="209" t="s">
        <v>8</v>
      </c>
      <c r="E27" s="214"/>
      <c r="F27" s="209"/>
      <c r="G27" s="209"/>
      <c r="H27" s="209"/>
      <c r="I27" s="214"/>
      <c r="J27" s="209"/>
      <c r="K27" s="209"/>
      <c r="L27" s="209"/>
      <c r="M27" s="214"/>
      <c r="N27" s="209"/>
      <c r="O27" s="209"/>
      <c r="P27" s="209"/>
      <c r="Q27" s="214"/>
      <c r="R27" s="209"/>
      <c r="S27" s="209"/>
      <c r="T27" s="209"/>
      <c r="U27" s="214">
        <v>1</v>
      </c>
      <c r="V27" s="209"/>
      <c r="W27" s="209"/>
      <c r="X27" s="209"/>
      <c r="Y27" s="214"/>
      <c r="Z27" s="209"/>
      <c r="AA27" s="209"/>
      <c r="AB27" s="209"/>
      <c r="AC27" s="214"/>
      <c r="AD27" s="209"/>
      <c r="AE27" s="209"/>
      <c r="AF27" s="209"/>
      <c r="AG27" s="214"/>
      <c r="AH27" s="209"/>
      <c r="AI27" s="209"/>
      <c r="AJ27" s="209"/>
      <c r="AK27" s="214"/>
      <c r="AL27" s="209"/>
      <c r="AM27" s="209"/>
      <c r="AN27" s="209"/>
      <c r="AO27" s="214"/>
      <c r="AP27" s="209"/>
      <c r="AQ27" s="209"/>
      <c r="AR27" s="209"/>
      <c r="AS27" s="214"/>
      <c r="AT27" s="209"/>
      <c r="AU27" s="209"/>
      <c r="AV27" s="209"/>
      <c r="AW27" s="214"/>
      <c r="AX27" s="209"/>
      <c r="AY27" s="209"/>
      <c r="AZ27" s="209"/>
      <c r="BA27" s="214"/>
      <c r="BB27" s="209"/>
      <c r="BC27" s="209"/>
      <c r="BD27" s="209"/>
      <c r="BE27" s="214"/>
      <c r="BF27" s="209"/>
      <c r="BG27" s="209"/>
      <c r="BH27" s="209"/>
      <c r="BI27" s="214"/>
      <c r="BJ27" s="209"/>
      <c r="BK27" s="209"/>
      <c r="BL27" s="209"/>
      <c r="BM27" s="214"/>
      <c r="BN27" s="209"/>
      <c r="BO27" s="209"/>
      <c r="BP27" s="209"/>
      <c r="BQ27" s="214"/>
      <c r="BR27" s="209"/>
      <c r="BS27" s="209"/>
      <c r="BT27" s="209"/>
      <c r="BU27" s="214"/>
      <c r="BV27" s="209"/>
      <c r="BW27" s="209"/>
      <c r="BX27" s="209"/>
      <c r="BY27" s="223" t="str">
        <f t="shared" si="2"/>
        <v/>
      </c>
      <c r="BZ27" s="223"/>
      <c r="CA27" s="223"/>
      <c r="CB27" s="223"/>
      <c r="CC27" s="223" t="str">
        <f t="shared" si="4"/>
        <v/>
      </c>
      <c r="CD27" s="223"/>
      <c r="CE27" s="223"/>
      <c r="CF27" s="223"/>
      <c r="CG27" s="223" t="str">
        <f t="shared" si="5"/>
        <v/>
      </c>
      <c r="CH27" s="223"/>
      <c r="CI27" s="223"/>
      <c r="CJ27" s="223"/>
      <c r="CK27" s="223" t="str">
        <f t="shared" si="6"/>
        <v/>
      </c>
      <c r="CL27" s="223"/>
      <c r="CM27" s="223"/>
      <c r="CN27" s="223"/>
      <c r="CO27" s="223" t="str">
        <f t="shared" si="7"/>
        <v xml:space="preserve">INSERT INTO SC_SystemeProduits(RefDimension,NomSysteme,typePresta,ligne,Quantite,formule,cte1,cte2,DateModif) values (5,'FV11','MATIERE',561,1,null,null,null,now());
</v>
      </c>
      <c r="CP27" s="223"/>
      <c r="CQ27" s="223"/>
      <c r="CR27" s="223"/>
      <c r="CS27" s="223" t="str">
        <f t="shared" si="8"/>
        <v/>
      </c>
      <c r="CT27" s="223"/>
      <c r="CU27" s="223"/>
      <c r="CV27" s="223"/>
      <c r="CW27" s="223" t="str">
        <f t="shared" si="9"/>
        <v/>
      </c>
      <c r="CX27" s="223"/>
      <c r="CY27" s="223"/>
      <c r="CZ27" s="223"/>
      <c r="DA27" s="223" t="str">
        <f t="shared" si="10"/>
        <v/>
      </c>
      <c r="DB27" s="223"/>
      <c r="DC27" s="223"/>
      <c r="DD27" s="223"/>
      <c r="DE27" s="223" t="str">
        <f t="shared" si="11"/>
        <v/>
      </c>
      <c r="DF27" s="223"/>
      <c r="DG27" s="223"/>
      <c r="DH27" s="223"/>
      <c r="DI27" s="223" t="str">
        <f t="shared" si="12"/>
        <v/>
      </c>
      <c r="DJ27" s="223"/>
      <c r="DK27" s="223"/>
      <c r="DL27" s="223"/>
      <c r="DM27" s="223" t="str">
        <f t="shared" si="13"/>
        <v/>
      </c>
      <c r="DN27" s="223"/>
      <c r="DO27" s="223"/>
      <c r="DP27" s="223"/>
      <c r="DQ27" s="223" t="str">
        <f t="shared" si="14"/>
        <v/>
      </c>
      <c r="DR27" s="223"/>
      <c r="DS27" s="223"/>
      <c r="DT27" s="223"/>
      <c r="DU27" s="223" t="str">
        <f t="shared" si="15"/>
        <v/>
      </c>
      <c r="DV27" s="223"/>
      <c r="DW27" s="223"/>
      <c r="DX27" s="223"/>
      <c r="DY27" s="223" t="str">
        <f t="shared" si="16"/>
        <v/>
      </c>
      <c r="DZ27" s="223"/>
      <c r="EA27" s="223"/>
      <c r="EB27" s="223"/>
      <c r="EC27" s="223" t="str">
        <f t="shared" si="17"/>
        <v/>
      </c>
      <c r="ED27" s="223"/>
      <c r="EE27" s="223"/>
      <c r="EF27" s="223"/>
      <c r="EG27" s="223" t="str">
        <f t="shared" si="18"/>
        <v/>
      </c>
      <c r="EH27" s="223"/>
      <c r="EI27" s="223"/>
      <c r="EJ27" s="223"/>
      <c r="EK27" s="223" t="str">
        <f t="shared" si="3"/>
        <v/>
      </c>
      <c r="EL27" s="223"/>
      <c r="EM27" s="223"/>
      <c r="EN27" s="223"/>
      <c r="EO27" s="223" t="str">
        <f t="shared" si="1"/>
        <v/>
      </c>
    </row>
    <row r="28" spans="1:145" x14ac:dyDescent="0.25">
      <c r="A28" s="210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09" t="s">
        <v>294</v>
      </c>
      <c r="C28" s="217" t="s">
        <v>1803</v>
      </c>
      <c r="D28" s="209" t="s">
        <v>8</v>
      </c>
      <c r="E28" s="214"/>
      <c r="F28" s="209"/>
      <c r="G28" s="209"/>
      <c r="H28" s="209"/>
      <c r="I28" s="214"/>
      <c r="J28" s="209"/>
      <c r="K28" s="209"/>
      <c r="L28" s="209"/>
      <c r="M28" s="214"/>
      <c r="N28" s="209"/>
      <c r="O28" s="209"/>
      <c r="P28" s="209"/>
      <c r="Q28" s="214"/>
      <c r="R28" s="209"/>
      <c r="S28" s="209"/>
      <c r="T28" s="209"/>
      <c r="U28" s="214"/>
      <c r="V28" s="209"/>
      <c r="W28" s="209"/>
      <c r="X28" s="209"/>
      <c r="Y28" s="214">
        <v>1</v>
      </c>
      <c r="Z28" s="209"/>
      <c r="AA28" s="209"/>
      <c r="AB28" s="209"/>
      <c r="AC28" s="214"/>
      <c r="AD28" s="209"/>
      <c r="AE28" s="209"/>
      <c r="AF28" s="209"/>
      <c r="AG28" s="214"/>
      <c r="AH28" s="209"/>
      <c r="AI28" s="209"/>
      <c r="AJ28" s="209"/>
      <c r="AK28" s="214"/>
      <c r="AL28" s="209"/>
      <c r="AM28" s="209"/>
      <c r="AN28" s="209"/>
      <c r="AO28" s="214"/>
      <c r="AP28" s="209"/>
      <c r="AQ28" s="209"/>
      <c r="AR28" s="209"/>
      <c r="AS28" s="214"/>
      <c r="AT28" s="209"/>
      <c r="AU28" s="209"/>
      <c r="AV28" s="209"/>
      <c r="AW28" s="214"/>
      <c r="AX28" s="209"/>
      <c r="AY28" s="209"/>
      <c r="AZ28" s="209"/>
      <c r="BA28" s="214"/>
      <c r="BB28" s="209"/>
      <c r="BC28" s="209"/>
      <c r="BD28" s="209"/>
      <c r="BE28" s="214"/>
      <c r="BF28" s="209"/>
      <c r="BG28" s="209"/>
      <c r="BH28" s="209"/>
      <c r="BI28" s="214"/>
      <c r="BJ28" s="209"/>
      <c r="BK28" s="209"/>
      <c r="BL28" s="209"/>
      <c r="BM28" s="214"/>
      <c r="BN28" s="209"/>
      <c r="BO28" s="209"/>
      <c r="BP28" s="209"/>
      <c r="BQ28" s="214"/>
      <c r="BR28" s="209"/>
      <c r="BS28" s="209"/>
      <c r="BT28" s="209"/>
      <c r="BU28" s="214"/>
      <c r="BV28" s="209"/>
      <c r="BW28" s="209"/>
      <c r="BX28" s="209"/>
      <c r="BY28" s="223" t="str">
        <f t="shared" si="2"/>
        <v/>
      </c>
      <c r="BZ28" s="223"/>
      <c r="CA28" s="223"/>
      <c r="CB28" s="223"/>
      <c r="CC28" s="223" t="str">
        <f t="shared" si="4"/>
        <v/>
      </c>
      <c r="CD28" s="223"/>
      <c r="CE28" s="223"/>
      <c r="CF28" s="223"/>
      <c r="CG28" s="223" t="str">
        <f t="shared" si="5"/>
        <v/>
      </c>
      <c r="CH28" s="223"/>
      <c r="CI28" s="223"/>
      <c r="CJ28" s="223"/>
      <c r="CK28" s="223" t="str">
        <f t="shared" si="6"/>
        <v/>
      </c>
      <c r="CL28" s="223"/>
      <c r="CM28" s="223"/>
      <c r="CN28" s="223"/>
      <c r="CO28" s="223" t="str">
        <f t="shared" si="7"/>
        <v/>
      </c>
      <c r="CP28" s="223"/>
      <c r="CQ28" s="223"/>
      <c r="CR28" s="223"/>
      <c r="CS28" s="223" t="str">
        <f t="shared" si="8"/>
        <v xml:space="preserve">INSERT INTO SC_SystemeProduits(RefDimension,NomSysteme,typePresta,ligne,Quantite,formule,cte1,cte2,DateModif) values (6,'FV11','MATIERE',563,1,null,null,null,now());
</v>
      </c>
      <c r="CT28" s="223"/>
      <c r="CU28" s="223"/>
      <c r="CV28" s="223"/>
      <c r="CW28" s="223" t="str">
        <f t="shared" si="9"/>
        <v/>
      </c>
      <c r="CX28" s="223"/>
      <c r="CY28" s="223"/>
      <c r="CZ28" s="223"/>
      <c r="DA28" s="223" t="str">
        <f t="shared" si="10"/>
        <v/>
      </c>
      <c r="DB28" s="223"/>
      <c r="DC28" s="223"/>
      <c r="DD28" s="223"/>
      <c r="DE28" s="223" t="str">
        <f t="shared" si="11"/>
        <v/>
      </c>
      <c r="DF28" s="223"/>
      <c r="DG28" s="223"/>
      <c r="DH28" s="223"/>
      <c r="DI28" s="223" t="str">
        <f t="shared" si="12"/>
        <v/>
      </c>
      <c r="DJ28" s="223"/>
      <c r="DK28" s="223"/>
      <c r="DL28" s="223"/>
      <c r="DM28" s="223" t="str">
        <f t="shared" si="13"/>
        <v/>
      </c>
      <c r="DN28" s="223"/>
      <c r="DO28" s="223"/>
      <c r="DP28" s="223"/>
      <c r="DQ28" s="223" t="str">
        <f t="shared" si="14"/>
        <v/>
      </c>
      <c r="DR28" s="223"/>
      <c r="DS28" s="223"/>
      <c r="DT28" s="223"/>
      <c r="DU28" s="223" t="str">
        <f t="shared" si="15"/>
        <v/>
      </c>
      <c r="DV28" s="223"/>
      <c r="DW28" s="223"/>
      <c r="DX28" s="223"/>
      <c r="DY28" s="223" t="str">
        <f t="shared" si="16"/>
        <v/>
      </c>
      <c r="DZ28" s="223"/>
      <c r="EA28" s="223"/>
      <c r="EB28" s="223"/>
      <c r="EC28" s="223" t="str">
        <f t="shared" si="17"/>
        <v/>
      </c>
      <c r="ED28" s="223"/>
      <c r="EE28" s="223"/>
      <c r="EF28" s="223"/>
      <c r="EG28" s="223" t="str">
        <f t="shared" si="18"/>
        <v/>
      </c>
      <c r="EH28" s="223"/>
      <c r="EI28" s="223"/>
      <c r="EJ28" s="223"/>
      <c r="EK28" s="223" t="str">
        <f t="shared" si="3"/>
        <v/>
      </c>
      <c r="EL28" s="223"/>
      <c r="EM28" s="223"/>
      <c r="EN28" s="223"/>
      <c r="EO28" s="223" t="str">
        <f t="shared" si="1"/>
        <v/>
      </c>
    </row>
    <row r="29" spans="1:145" x14ac:dyDescent="0.25">
      <c r="A29" s="210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09" t="s">
        <v>294</v>
      </c>
      <c r="C29" s="217" t="s">
        <v>1804</v>
      </c>
      <c r="D29" s="209" t="s">
        <v>8</v>
      </c>
      <c r="E29" s="214"/>
      <c r="F29" s="209"/>
      <c r="G29" s="209"/>
      <c r="H29" s="209"/>
      <c r="I29" s="214"/>
      <c r="J29" s="209"/>
      <c r="K29" s="209"/>
      <c r="L29" s="209"/>
      <c r="M29" s="214"/>
      <c r="N29" s="209"/>
      <c r="O29" s="209"/>
      <c r="P29" s="209"/>
      <c r="Q29" s="214"/>
      <c r="R29" s="209"/>
      <c r="S29" s="209"/>
      <c r="T29" s="209"/>
      <c r="U29" s="214"/>
      <c r="V29" s="209"/>
      <c r="W29" s="209"/>
      <c r="X29" s="209"/>
      <c r="Y29" s="214"/>
      <c r="Z29" s="209"/>
      <c r="AA29" s="209"/>
      <c r="AB29" s="209"/>
      <c r="AC29" s="214">
        <v>1</v>
      </c>
      <c r="AD29" s="209"/>
      <c r="AE29" s="209"/>
      <c r="AF29" s="209"/>
      <c r="AG29" s="214"/>
      <c r="AH29" s="209"/>
      <c r="AI29" s="209"/>
      <c r="AJ29" s="209"/>
      <c r="AK29" s="214"/>
      <c r="AL29" s="209"/>
      <c r="AM29" s="209"/>
      <c r="AN29" s="209"/>
      <c r="AO29" s="214"/>
      <c r="AP29" s="209"/>
      <c r="AQ29" s="209"/>
      <c r="AR29" s="209"/>
      <c r="AS29" s="214"/>
      <c r="AT29" s="209"/>
      <c r="AU29" s="209"/>
      <c r="AV29" s="209"/>
      <c r="AW29" s="214"/>
      <c r="AX29" s="209"/>
      <c r="AY29" s="209"/>
      <c r="AZ29" s="209"/>
      <c r="BA29" s="214"/>
      <c r="BB29" s="209"/>
      <c r="BC29" s="209"/>
      <c r="BD29" s="209"/>
      <c r="BE29" s="214"/>
      <c r="BF29" s="209"/>
      <c r="BG29" s="209"/>
      <c r="BH29" s="209"/>
      <c r="BI29" s="214"/>
      <c r="BJ29" s="209"/>
      <c r="BK29" s="209"/>
      <c r="BL29" s="209"/>
      <c r="BM29" s="214"/>
      <c r="BN29" s="209"/>
      <c r="BO29" s="209"/>
      <c r="BP29" s="209"/>
      <c r="BQ29" s="214"/>
      <c r="BR29" s="209"/>
      <c r="BS29" s="209"/>
      <c r="BT29" s="209"/>
      <c r="BU29" s="214"/>
      <c r="BV29" s="209"/>
      <c r="BW29" s="209"/>
      <c r="BX29" s="209"/>
      <c r="BY29" s="223" t="str">
        <f t="shared" si="2"/>
        <v/>
      </c>
      <c r="BZ29" s="223"/>
      <c r="CA29" s="223"/>
      <c r="CB29" s="223"/>
      <c r="CC29" s="223" t="str">
        <f t="shared" si="4"/>
        <v/>
      </c>
      <c r="CD29" s="223"/>
      <c r="CE29" s="223"/>
      <c r="CF29" s="223"/>
      <c r="CG29" s="223" t="str">
        <f t="shared" si="5"/>
        <v/>
      </c>
      <c r="CH29" s="223"/>
      <c r="CI29" s="223"/>
      <c r="CJ29" s="223"/>
      <c r="CK29" s="223" t="str">
        <f t="shared" si="6"/>
        <v/>
      </c>
      <c r="CL29" s="223"/>
      <c r="CM29" s="223"/>
      <c r="CN29" s="223"/>
      <c r="CO29" s="223" t="str">
        <f t="shared" si="7"/>
        <v/>
      </c>
      <c r="CP29" s="223"/>
      <c r="CQ29" s="223"/>
      <c r="CR29" s="223"/>
      <c r="CS29" s="223" t="str">
        <f t="shared" si="8"/>
        <v/>
      </c>
      <c r="CT29" s="223"/>
      <c r="CU29" s="223"/>
      <c r="CV29" s="223"/>
      <c r="CW29" s="223" t="str">
        <f t="shared" si="9"/>
        <v xml:space="preserve">INSERT INTO SC_SystemeProduits(RefDimension,NomSysteme,typePresta,ligne,Quantite,formule,cte1,cte2,DateModif) values (7,'FV11','MATIERE',564,1,null,null,null,now());
</v>
      </c>
      <c r="CX29" s="223"/>
      <c r="CY29" s="223"/>
      <c r="CZ29" s="223"/>
      <c r="DA29" s="223" t="str">
        <f t="shared" si="10"/>
        <v/>
      </c>
      <c r="DB29" s="223"/>
      <c r="DC29" s="223"/>
      <c r="DD29" s="223"/>
      <c r="DE29" s="223" t="str">
        <f t="shared" si="11"/>
        <v/>
      </c>
      <c r="DF29" s="223"/>
      <c r="DG29" s="223"/>
      <c r="DH29" s="223"/>
      <c r="DI29" s="223" t="str">
        <f t="shared" si="12"/>
        <v/>
      </c>
      <c r="DJ29" s="223"/>
      <c r="DK29" s="223"/>
      <c r="DL29" s="223"/>
      <c r="DM29" s="223" t="str">
        <f t="shared" si="13"/>
        <v/>
      </c>
      <c r="DN29" s="223"/>
      <c r="DO29" s="223"/>
      <c r="DP29" s="223"/>
      <c r="DQ29" s="223" t="str">
        <f t="shared" si="14"/>
        <v/>
      </c>
      <c r="DR29" s="223"/>
      <c r="DS29" s="223"/>
      <c r="DT29" s="223"/>
      <c r="DU29" s="223" t="str">
        <f t="shared" si="15"/>
        <v/>
      </c>
      <c r="DV29" s="223"/>
      <c r="DW29" s="223"/>
      <c r="DX29" s="223"/>
      <c r="DY29" s="223" t="str">
        <f t="shared" si="16"/>
        <v/>
      </c>
      <c r="DZ29" s="223"/>
      <c r="EA29" s="223"/>
      <c r="EB29" s="223"/>
      <c r="EC29" s="223" t="str">
        <f t="shared" si="17"/>
        <v/>
      </c>
      <c r="ED29" s="223"/>
      <c r="EE29" s="223"/>
      <c r="EF29" s="223"/>
      <c r="EG29" s="223" t="str">
        <f t="shared" si="18"/>
        <v/>
      </c>
      <c r="EH29" s="223"/>
      <c r="EI29" s="223"/>
      <c r="EJ29" s="223"/>
      <c r="EK29" s="223" t="str">
        <f t="shared" si="3"/>
        <v/>
      </c>
      <c r="EL29" s="223"/>
      <c r="EM29" s="223"/>
      <c r="EN29" s="223"/>
      <c r="EO29" s="223" t="str">
        <f t="shared" si="1"/>
        <v/>
      </c>
    </row>
    <row r="30" spans="1:145" x14ac:dyDescent="0.25">
      <c r="A30" s="210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09" t="s">
        <v>294</v>
      </c>
      <c r="C30" s="217" t="s">
        <v>1805</v>
      </c>
      <c r="D30" s="209" t="s">
        <v>8</v>
      </c>
      <c r="E30" s="214"/>
      <c r="F30" s="209"/>
      <c r="G30" s="209"/>
      <c r="H30" s="209"/>
      <c r="I30" s="214"/>
      <c r="J30" s="209"/>
      <c r="K30" s="209"/>
      <c r="L30" s="209"/>
      <c r="M30" s="214"/>
      <c r="N30" s="209"/>
      <c r="O30" s="209"/>
      <c r="P30" s="209"/>
      <c r="Q30" s="214"/>
      <c r="R30" s="209"/>
      <c r="S30" s="209"/>
      <c r="T30" s="209"/>
      <c r="U30" s="214"/>
      <c r="V30" s="209"/>
      <c r="W30" s="209"/>
      <c r="X30" s="209"/>
      <c r="Y30" s="214"/>
      <c r="Z30" s="209"/>
      <c r="AA30" s="209"/>
      <c r="AB30" s="209"/>
      <c r="AC30" s="214"/>
      <c r="AD30" s="209"/>
      <c r="AE30" s="209"/>
      <c r="AF30" s="209"/>
      <c r="AG30" s="214">
        <v>1</v>
      </c>
      <c r="AH30" s="209"/>
      <c r="AI30" s="209"/>
      <c r="AJ30" s="209"/>
      <c r="AK30" s="214"/>
      <c r="AL30" s="209"/>
      <c r="AM30" s="209"/>
      <c r="AN30" s="209"/>
      <c r="AO30" s="214"/>
      <c r="AP30" s="209"/>
      <c r="AQ30" s="209"/>
      <c r="AR30" s="209"/>
      <c r="AS30" s="214"/>
      <c r="AT30" s="209"/>
      <c r="AU30" s="209"/>
      <c r="AV30" s="209"/>
      <c r="AW30" s="214"/>
      <c r="AX30" s="209"/>
      <c r="AY30" s="209"/>
      <c r="AZ30" s="209"/>
      <c r="BA30" s="214"/>
      <c r="BB30" s="209"/>
      <c r="BC30" s="209"/>
      <c r="BD30" s="209"/>
      <c r="BE30" s="214"/>
      <c r="BF30" s="209"/>
      <c r="BG30" s="209"/>
      <c r="BH30" s="209"/>
      <c r="BI30" s="214"/>
      <c r="BJ30" s="209"/>
      <c r="BK30" s="209"/>
      <c r="BL30" s="209"/>
      <c r="BM30" s="214"/>
      <c r="BN30" s="209"/>
      <c r="BO30" s="209"/>
      <c r="BP30" s="209"/>
      <c r="BQ30" s="214"/>
      <c r="BR30" s="209"/>
      <c r="BS30" s="209"/>
      <c r="BT30" s="209"/>
      <c r="BU30" s="214"/>
      <c r="BV30" s="209"/>
      <c r="BW30" s="209"/>
      <c r="BX30" s="209"/>
      <c r="BY30" s="223" t="str">
        <f t="shared" si="2"/>
        <v/>
      </c>
      <c r="BZ30" s="223"/>
      <c r="CA30" s="223"/>
      <c r="CB30" s="223"/>
      <c r="CC30" s="223" t="str">
        <f t="shared" si="4"/>
        <v/>
      </c>
      <c r="CD30" s="223"/>
      <c r="CE30" s="223"/>
      <c r="CF30" s="223"/>
      <c r="CG30" s="223" t="str">
        <f t="shared" si="5"/>
        <v/>
      </c>
      <c r="CH30" s="223"/>
      <c r="CI30" s="223"/>
      <c r="CJ30" s="223"/>
      <c r="CK30" s="223" t="str">
        <f t="shared" si="6"/>
        <v/>
      </c>
      <c r="CL30" s="223"/>
      <c r="CM30" s="223"/>
      <c r="CN30" s="223"/>
      <c r="CO30" s="223" t="str">
        <f t="shared" si="7"/>
        <v/>
      </c>
      <c r="CP30" s="223"/>
      <c r="CQ30" s="223"/>
      <c r="CR30" s="223"/>
      <c r="CS30" s="223" t="str">
        <f t="shared" si="8"/>
        <v/>
      </c>
      <c r="CT30" s="223"/>
      <c r="CU30" s="223"/>
      <c r="CV30" s="223"/>
      <c r="CW30" s="223" t="str">
        <f t="shared" si="9"/>
        <v/>
      </c>
      <c r="CX30" s="223"/>
      <c r="CY30" s="223"/>
      <c r="CZ30" s="223"/>
      <c r="DA30" s="223" t="str">
        <f t="shared" si="10"/>
        <v xml:space="preserve">INSERT INTO SC_SystemeProduits(RefDimension,NomSysteme,typePresta,ligne,Quantite,formule,cte1,cte2,DateModif) values (8,'FV11','MATIERE',565,1,null,null,null,now());
</v>
      </c>
      <c r="DB30" s="223"/>
      <c r="DC30" s="223"/>
      <c r="DD30" s="223"/>
      <c r="DE30" s="223" t="str">
        <f t="shared" si="11"/>
        <v/>
      </c>
      <c r="DF30" s="223"/>
      <c r="DG30" s="223"/>
      <c r="DH30" s="223"/>
      <c r="DI30" s="223" t="str">
        <f t="shared" si="12"/>
        <v/>
      </c>
      <c r="DJ30" s="223"/>
      <c r="DK30" s="223"/>
      <c r="DL30" s="223"/>
      <c r="DM30" s="223" t="str">
        <f t="shared" si="13"/>
        <v/>
      </c>
      <c r="DN30" s="223"/>
      <c r="DO30" s="223"/>
      <c r="DP30" s="223"/>
      <c r="DQ30" s="223" t="str">
        <f t="shared" si="14"/>
        <v/>
      </c>
      <c r="DR30" s="223"/>
      <c r="DS30" s="223"/>
      <c r="DT30" s="223"/>
      <c r="DU30" s="223" t="str">
        <f t="shared" si="15"/>
        <v/>
      </c>
      <c r="DV30" s="223"/>
      <c r="DW30" s="223"/>
      <c r="DX30" s="223"/>
      <c r="DY30" s="223" t="str">
        <f t="shared" si="16"/>
        <v/>
      </c>
      <c r="DZ30" s="223"/>
      <c r="EA30" s="223"/>
      <c r="EB30" s="223"/>
      <c r="EC30" s="223" t="str">
        <f t="shared" si="17"/>
        <v/>
      </c>
      <c r="ED30" s="223"/>
      <c r="EE30" s="223"/>
      <c r="EF30" s="223"/>
      <c r="EG30" s="223" t="str">
        <f t="shared" si="18"/>
        <v/>
      </c>
      <c r="EH30" s="223"/>
      <c r="EI30" s="223"/>
      <c r="EJ30" s="223"/>
      <c r="EK30" s="223" t="str">
        <f t="shared" si="3"/>
        <v/>
      </c>
      <c r="EL30" s="223"/>
      <c r="EM30" s="223"/>
      <c r="EN30" s="223"/>
      <c r="EO30" s="223" t="str">
        <f t="shared" si="1"/>
        <v/>
      </c>
    </row>
    <row r="31" spans="1:145" s="203" customFormat="1" x14ac:dyDescent="0.25">
      <c r="A31" s="210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09" t="s">
        <v>294</v>
      </c>
      <c r="C31" s="217" t="s">
        <v>1806</v>
      </c>
      <c r="D31" s="209" t="s">
        <v>8</v>
      </c>
      <c r="E31" s="214"/>
      <c r="F31" s="209"/>
      <c r="G31" s="209"/>
      <c r="H31" s="209"/>
      <c r="I31" s="214"/>
      <c r="J31" s="209"/>
      <c r="K31" s="209"/>
      <c r="L31" s="209"/>
      <c r="M31" s="214"/>
      <c r="N31" s="209"/>
      <c r="O31" s="209"/>
      <c r="P31" s="209"/>
      <c r="Q31" s="214"/>
      <c r="R31" s="209"/>
      <c r="S31" s="209"/>
      <c r="T31" s="209"/>
      <c r="U31" s="214"/>
      <c r="V31" s="209"/>
      <c r="W31" s="209"/>
      <c r="X31" s="209"/>
      <c r="Y31" s="214"/>
      <c r="Z31" s="209"/>
      <c r="AA31" s="209"/>
      <c r="AB31" s="209"/>
      <c r="AC31" s="214"/>
      <c r="AD31" s="209"/>
      <c r="AE31" s="209"/>
      <c r="AF31" s="209"/>
      <c r="AG31" s="214"/>
      <c r="AH31" s="209"/>
      <c r="AI31" s="209"/>
      <c r="AJ31" s="209"/>
      <c r="AK31" s="214">
        <v>1</v>
      </c>
      <c r="AL31" s="209"/>
      <c r="AM31" s="209"/>
      <c r="AN31" s="209"/>
      <c r="AO31" s="214"/>
      <c r="AP31" s="209"/>
      <c r="AQ31" s="209"/>
      <c r="AR31" s="209"/>
      <c r="AS31" s="214"/>
      <c r="AT31" s="209"/>
      <c r="AU31" s="209"/>
      <c r="AV31" s="209"/>
      <c r="AW31" s="214"/>
      <c r="AX31" s="209"/>
      <c r="AY31" s="209"/>
      <c r="AZ31" s="209"/>
      <c r="BA31" s="214"/>
      <c r="BB31" s="209"/>
      <c r="BC31" s="209"/>
      <c r="BD31" s="209"/>
      <c r="BE31" s="214"/>
      <c r="BF31" s="209"/>
      <c r="BG31" s="209"/>
      <c r="BH31" s="209"/>
      <c r="BI31" s="214"/>
      <c r="BJ31" s="209"/>
      <c r="BK31" s="209"/>
      <c r="BL31" s="209"/>
      <c r="BM31" s="214"/>
      <c r="BN31" s="209"/>
      <c r="BO31" s="209"/>
      <c r="BP31" s="209"/>
      <c r="BQ31" s="214"/>
      <c r="BR31" s="209"/>
      <c r="BS31" s="209"/>
      <c r="BT31" s="209"/>
      <c r="BU31" s="214"/>
      <c r="BV31" s="209"/>
      <c r="BW31" s="209"/>
      <c r="BX31" s="209"/>
      <c r="BY31" s="223" t="str">
        <f t="shared" si="2"/>
        <v/>
      </c>
      <c r="BZ31" s="223"/>
      <c r="CA31" s="223"/>
      <c r="CB31" s="223"/>
      <c r="CC31" s="223" t="str">
        <f t="shared" si="4"/>
        <v/>
      </c>
      <c r="CD31" s="223"/>
      <c r="CE31" s="223"/>
      <c r="CF31" s="223"/>
      <c r="CG31" s="223" t="str">
        <f t="shared" si="5"/>
        <v/>
      </c>
      <c r="CH31" s="223"/>
      <c r="CI31" s="223"/>
      <c r="CJ31" s="223"/>
      <c r="CK31" s="223" t="str">
        <f t="shared" si="6"/>
        <v/>
      </c>
      <c r="CL31" s="223"/>
      <c r="CM31" s="223"/>
      <c r="CN31" s="223"/>
      <c r="CO31" s="223" t="str">
        <f t="shared" si="7"/>
        <v/>
      </c>
      <c r="CP31" s="223"/>
      <c r="CQ31" s="223"/>
      <c r="CR31" s="223"/>
      <c r="CS31" s="223" t="str">
        <f t="shared" si="8"/>
        <v/>
      </c>
      <c r="CT31" s="223"/>
      <c r="CU31" s="223"/>
      <c r="CV31" s="223"/>
      <c r="CW31" s="223" t="str">
        <f t="shared" si="9"/>
        <v/>
      </c>
      <c r="CX31" s="223"/>
      <c r="CY31" s="223"/>
      <c r="CZ31" s="223"/>
      <c r="DA31" s="223" t="str">
        <f t="shared" si="10"/>
        <v/>
      </c>
      <c r="DB31" s="223"/>
      <c r="DC31" s="223"/>
      <c r="DD31" s="223"/>
      <c r="DE31" s="223" t="str">
        <f t="shared" si="11"/>
        <v xml:space="preserve">INSERT INTO SC_SystemeProduits(RefDimension,NomSysteme,typePresta,ligne,Quantite,formule,cte1,cte2,DateModif) values (9,'FV11','MATIERE',566,1,null,null,null,now());
</v>
      </c>
      <c r="DF31" s="223"/>
      <c r="DG31" s="223"/>
      <c r="DH31" s="223"/>
      <c r="DI31" s="223" t="str">
        <f t="shared" si="12"/>
        <v/>
      </c>
      <c r="DJ31" s="223"/>
      <c r="DK31" s="223"/>
      <c r="DL31" s="223"/>
      <c r="DM31" s="223" t="str">
        <f t="shared" si="13"/>
        <v/>
      </c>
      <c r="DN31" s="223"/>
      <c r="DO31" s="223"/>
      <c r="DP31" s="223"/>
      <c r="DQ31" s="223" t="str">
        <f t="shared" si="14"/>
        <v/>
      </c>
      <c r="DR31" s="223"/>
      <c r="DS31" s="223"/>
      <c r="DT31" s="223"/>
      <c r="DU31" s="223" t="str">
        <f t="shared" si="15"/>
        <v/>
      </c>
      <c r="DV31" s="223"/>
      <c r="DW31" s="223"/>
      <c r="DX31" s="223"/>
      <c r="DY31" s="223" t="str">
        <f t="shared" si="16"/>
        <v/>
      </c>
      <c r="DZ31" s="223"/>
      <c r="EA31" s="223"/>
      <c r="EB31" s="223"/>
      <c r="EC31" s="223" t="str">
        <f t="shared" si="17"/>
        <v/>
      </c>
      <c r="ED31" s="223"/>
      <c r="EE31" s="223"/>
      <c r="EF31" s="223"/>
      <c r="EG31" s="223" t="str">
        <f t="shared" si="18"/>
        <v/>
      </c>
      <c r="EH31" s="223"/>
      <c r="EI31" s="223"/>
      <c r="EJ31" s="223"/>
      <c r="EK31" s="223" t="str">
        <f t="shared" si="3"/>
        <v/>
      </c>
      <c r="EL31" s="223"/>
      <c r="EM31" s="223"/>
      <c r="EN31" s="223"/>
      <c r="EO31" s="223" t="str">
        <f t="shared" si="1"/>
        <v/>
      </c>
    </row>
    <row r="32" spans="1:145" s="203" customFormat="1" x14ac:dyDescent="0.25">
      <c r="A32" s="210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09" t="s">
        <v>294</v>
      </c>
      <c r="C32" s="217" t="s">
        <v>1807</v>
      </c>
      <c r="D32" s="209" t="s">
        <v>8</v>
      </c>
      <c r="E32" s="214"/>
      <c r="F32" s="209"/>
      <c r="G32" s="209"/>
      <c r="H32" s="209"/>
      <c r="I32" s="214"/>
      <c r="J32" s="209"/>
      <c r="K32" s="209"/>
      <c r="L32" s="209"/>
      <c r="M32" s="214"/>
      <c r="N32" s="209"/>
      <c r="O32" s="209"/>
      <c r="P32" s="209"/>
      <c r="Q32" s="214"/>
      <c r="R32" s="209"/>
      <c r="S32" s="209"/>
      <c r="T32" s="209"/>
      <c r="U32" s="214"/>
      <c r="V32" s="209"/>
      <c r="W32" s="209"/>
      <c r="X32" s="209"/>
      <c r="Y32" s="214"/>
      <c r="Z32" s="209"/>
      <c r="AA32" s="209"/>
      <c r="AB32" s="209"/>
      <c r="AC32" s="214"/>
      <c r="AD32" s="209"/>
      <c r="AE32" s="209"/>
      <c r="AF32" s="209"/>
      <c r="AG32" s="214"/>
      <c r="AH32" s="209"/>
      <c r="AI32" s="209"/>
      <c r="AJ32" s="209"/>
      <c r="AK32" s="214"/>
      <c r="AL32" s="209"/>
      <c r="AM32" s="209"/>
      <c r="AN32" s="209"/>
      <c r="AO32" s="214">
        <v>1</v>
      </c>
      <c r="AP32" s="209"/>
      <c r="AQ32" s="209"/>
      <c r="AR32" s="209"/>
      <c r="AS32" s="214"/>
      <c r="AT32" s="209"/>
      <c r="AU32" s="209"/>
      <c r="AV32" s="209"/>
      <c r="AW32" s="214"/>
      <c r="AX32" s="209"/>
      <c r="AY32" s="209"/>
      <c r="AZ32" s="209"/>
      <c r="BA32" s="214"/>
      <c r="BB32" s="209"/>
      <c r="BC32" s="209"/>
      <c r="BD32" s="209"/>
      <c r="BE32" s="214"/>
      <c r="BF32" s="209"/>
      <c r="BG32" s="209"/>
      <c r="BH32" s="209"/>
      <c r="BI32" s="214"/>
      <c r="BJ32" s="209"/>
      <c r="BK32" s="209"/>
      <c r="BL32" s="209"/>
      <c r="BM32" s="214"/>
      <c r="BN32" s="209"/>
      <c r="BO32" s="209"/>
      <c r="BP32" s="209"/>
      <c r="BQ32" s="214"/>
      <c r="BR32" s="209"/>
      <c r="BS32" s="209"/>
      <c r="BT32" s="209"/>
      <c r="BU32" s="214"/>
      <c r="BV32" s="209"/>
      <c r="BW32" s="209"/>
      <c r="BX32" s="209"/>
      <c r="BY32" s="223" t="str">
        <f t="shared" si="2"/>
        <v/>
      </c>
      <c r="BZ32" s="223"/>
      <c r="CA32" s="223"/>
      <c r="CB32" s="223"/>
      <c r="CC32" s="223" t="str">
        <f t="shared" si="4"/>
        <v/>
      </c>
      <c r="CD32" s="223"/>
      <c r="CE32" s="223"/>
      <c r="CF32" s="223"/>
      <c r="CG32" s="223" t="str">
        <f t="shared" si="5"/>
        <v/>
      </c>
      <c r="CH32" s="223"/>
      <c r="CI32" s="223"/>
      <c r="CJ32" s="223"/>
      <c r="CK32" s="223" t="str">
        <f t="shared" si="6"/>
        <v/>
      </c>
      <c r="CL32" s="223"/>
      <c r="CM32" s="223"/>
      <c r="CN32" s="223"/>
      <c r="CO32" s="223" t="str">
        <f t="shared" si="7"/>
        <v/>
      </c>
      <c r="CP32" s="223"/>
      <c r="CQ32" s="223"/>
      <c r="CR32" s="223"/>
      <c r="CS32" s="223" t="str">
        <f t="shared" si="8"/>
        <v/>
      </c>
      <c r="CT32" s="223"/>
      <c r="CU32" s="223"/>
      <c r="CV32" s="223"/>
      <c r="CW32" s="223" t="str">
        <f t="shared" si="9"/>
        <v/>
      </c>
      <c r="CX32" s="223"/>
      <c r="CY32" s="223"/>
      <c r="CZ32" s="223"/>
      <c r="DA32" s="223" t="str">
        <f t="shared" si="10"/>
        <v/>
      </c>
      <c r="DB32" s="223"/>
      <c r="DC32" s="223"/>
      <c r="DD32" s="223"/>
      <c r="DE32" s="223" t="str">
        <f t="shared" si="11"/>
        <v/>
      </c>
      <c r="DF32" s="223"/>
      <c r="DG32" s="223"/>
      <c r="DH32" s="223"/>
      <c r="DI32" s="223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23"/>
      <c r="DK32" s="223"/>
      <c r="DL32" s="223"/>
      <c r="DM32" s="223" t="str">
        <f t="shared" si="13"/>
        <v/>
      </c>
      <c r="DN32" s="223"/>
      <c r="DO32" s="223"/>
      <c r="DP32" s="223"/>
      <c r="DQ32" s="223" t="str">
        <f t="shared" si="14"/>
        <v/>
      </c>
      <c r="DR32" s="223"/>
      <c r="DS32" s="223"/>
      <c r="DT32" s="223"/>
      <c r="DU32" s="223" t="str">
        <f t="shared" si="15"/>
        <v/>
      </c>
      <c r="DV32" s="223"/>
      <c r="DW32" s="223"/>
      <c r="DX32" s="223"/>
      <c r="DY32" s="223" t="str">
        <f t="shared" si="16"/>
        <v/>
      </c>
      <c r="DZ32" s="223"/>
      <c r="EA32" s="223"/>
      <c r="EB32" s="223"/>
      <c r="EC32" s="223" t="str">
        <f t="shared" si="17"/>
        <v/>
      </c>
      <c r="ED32" s="223"/>
      <c r="EE32" s="223"/>
      <c r="EF32" s="223"/>
      <c r="EG32" s="223" t="str">
        <f t="shared" si="18"/>
        <v/>
      </c>
      <c r="EH32" s="223"/>
      <c r="EI32" s="223"/>
      <c r="EJ32" s="223"/>
      <c r="EK32" s="223" t="str">
        <f t="shared" si="3"/>
        <v/>
      </c>
      <c r="EL32" s="223"/>
      <c r="EM32" s="223"/>
      <c r="EN32" s="223"/>
      <c r="EO32" s="223" t="str">
        <f t="shared" si="1"/>
        <v/>
      </c>
    </row>
    <row r="33" spans="1:145" s="203" customFormat="1" x14ac:dyDescent="0.25">
      <c r="A33" s="210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09" t="s">
        <v>294</v>
      </c>
      <c r="C33" s="217" t="s">
        <v>1808</v>
      </c>
      <c r="D33" s="209" t="s">
        <v>8</v>
      </c>
      <c r="E33" s="214"/>
      <c r="F33" s="209"/>
      <c r="G33" s="209"/>
      <c r="H33" s="209"/>
      <c r="I33" s="214"/>
      <c r="J33" s="209"/>
      <c r="K33" s="209"/>
      <c r="L33" s="209"/>
      <c r="M33" s="214"/>
      <c r="N33" s="209"/>
      <c r="O33" s="209"/>
      <c r="P33" s="209"/>
      <c r="Q33" s="214"/>
      <c r="R33" s="209"/>
      <c r="S33" s="209"/>
      <c r="T33" s="209"/>
      <c r="U33" s="214"/>
      <c r="V33" s="209"/>
      <c r="W33" s="209"/>
      <c r="X33" s="209"/>
      <c r="Y33" s="214"/>
      <c r="Z33" s="209"/>
      <c r="AA33" s="209"/>
      <c r="AB33" s="209"/>
      <c r="AC33" s="214"/>
      <c r="AD33" s="209"/>
      <c r="AE33" s="209"/>
      <c r="AF33" s="209"/>
      <c r="AG33" s="214"/>
      <c r="AH33" s="209"/>
      <c r="AI33" s="209"/>
      <c r="AJ33" s="209"/>
      <c r="AK33" s="214"/>
      <c r="AL33" s="209"/>
      <c r="AM33" s="209"/>
      <c r="AN33" s="209"/>
      <c r="AO33" s="214"/>
      <c r="AP33" s="209"/>
      <c r="AQ33" s="209"/>
      <c r="AR33" s="209"/>
      <c r="AS33" s="214">
        <v>1</v>
      </c>
      <c r="AT33" s="209"/>
      <c r="AU33" s="209"/>
      <c r="AV33" s="209"/>
      <c r="AW33" s="214"/>
      <c r="AX33" s="209"/>
      <c r="AY33" s="209"/>
      <c r="AZ33" s="209"/>
      <c r="BA33" s="214"/>
      <c r="BB33" s="209"/>
      <c r="BC33" s="209"/>
      <c r="BD33" s="209"/>
      <c r="BE33" s="214"/>
      <c r="BF33" s="209"/>
      <c r="BG33" s="209"/>
      <c r="BH33" s="209"/>
      <c r="BI33" s="214"/>
      <c r="BJ33" s="209"/>
      <c r="BK33" s="209"/>
      <c r="BL33" s="209"/>
      <c r="BM33" s="214"/>
      <c r="BN33" s="209"/>
      <c r="BO33" s="209"/>
      <c r="BP33" s="209"/>
      <c r="BQ33" s="214"/>
      <c r="BR33" s="209"/>
      <c r="BS33" s="209"/>
      <c r="BT33" s="209"/>
      <c r="BU33" s="214"/>
      <c r="BV33" s="209"/>
      <c r="BW33" s="209"/>
      <c r="BX33" s="209"/>
      <c r="BY33" s="223" t="str">
        <f t="shared" si="2"/>
        <v/>
      </c>
      <c r="BZ33" s="223"/>
      <c r="CA33" s="223"/>
      <c r="CB33" s="223"/>
      <c r="CC33" s="223" t="str">
        <f t="shared" si="4"/>
        <v/>
      </c>
      <c r="CD33" s="223"/>
      <c r="CE33" s="223"/>
      <c r="CF33" s="223"/>
      <c r="CG33" s="223" t="str">
        <f t="shared" si="5"/>
        <v/>
      </c>
      <c r="CH33" s="223"/>
      <c r="CI33" s="223"/>
      <c r="CJ33" s="223"/>
      <c r="CK33" s="223" t="str">
        <f t="shared" si="6"/>
        <v/>
      </c>
      <c r="CL33" s="223"/>
      <c r="CM33" s="223"/>
      <c r="CN33" s="223"/>
      <c r="CO33" s="223" t="str">
        <f t="shared" si="7"/>
        <v/>
      </c>
      <c r="CP33" s="223"/>
      <c r="CQ33" s="223"/>
      <c r="CR33" s="223"/>
      <c r="CS33" s="223" t="str">
        <f t="shared" si="8"/>
        <v/>
      </c>
      <c r="CT33" s="223"/>
      <c r="CU33" s="223"/>
      <c r="CV33" s="223"/>
      <c r="CW33" s="223" t="str">
        <f t="shared" si="9"/>
        <v/>
      </c>
      <c r="CX33" s="223"/>
      <c r="CY33" s="223"/>
      <c r="CZ33" s="223"/>
      <c r="DA33" s="223" t="str">
        <f t="shared" si="10"/>
        <v/>
      </c>
      <c r="DB33" s="223"/>
      <c r="DC33" s="223"/>
      <c r="DD33" s="223"/>
      <c r="DE33" s="223" t="str">
        <f t="shared" si="11"/>
        <v/>
      </c>
      <c r="DF33" s="223"/>
      <c r="DG33" s="223"/>
      <c r="DH33" s="223"/>
      <c r="DI33" s="223" t="str">
        <f t="shared" si="12"/>
        <v/>
      </c>
      <c r="DJ33" s="223"/>
      <c r="DK33" s="223"/>
      <c r="DL33" s="223"/>
      <c r="DM33" s="223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23"/>
      <c r="DO33" s="223"/>
      <c r="DP33" s="223"/>
      <c r="DQ33" s="223" t="str">
        <f t="shared" si="14"/>
        <v/>
      </c>
      <c r="DR33" s="223"/>
      <c r="DS33" s="223"/>
      <c r="DT33" s="223"/>
      <c r="DU33" s="223" t="str">
        <f t="shared" si="15"/>
        <v/>
      </c>
      <c r="DV33" s="223"/>
      <c r="DW33" s="223"/>
      <c r="DX33" s="223"/>
      <c r="DY33" s="223" t="str">
        <f t="shared" si="16"/>
        <v/>
      </c>
      <c r="DZ33" s="223"/>
      <c r="EA33" s="223"/>
      <c r="EB33" s="223"/>
      <c r="EC33" s="223" t="str">
        <f t="shared" si="17"/>
        <v/>
      </c>
      <c r="ED33" s="223"/>
      <c r="EE33" s="223"/>
      <c r="EF33" s="223"/>
      <c r="EG33" s="223" t="str">
        <f t="shared" si="18"/>
        <v/>
      </c>
      <c r="EH33" s="223"/>
      <c r="EI33" s="223"/>
      <c r="EJ33" s="223"/>
      <c r="EK33" s="223" t="str">
        <f t="shared" si="3"/>
        <v/>
      </c>
      <c r="EL33" s="223"/>
      <c r="EM33" s="223"/>
      <c r="EN33" s="223"/>
      <c r="EO33" s="223" t="str">
        <f t="shared" si="1"/>
        <v/>
      </c>
    </row>
    <row r="34" spans="1:145" s="203" customFormat="1" x14ac:dyDescent="0.25">
      <c r="A34" s="210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09" t="s">
        <v>294</v>
      </c>
      <c r="C34" s="217" t="s">
        <v>1809</v>
      </c>
      <c r="D34" s="209" t="s">
        <v>8</v>
      </c>
      <c r="E34" s="214"/>
      <c r="F34" s="209"/>
      <c r="G34" s="209"/>
      <c r="H34" s="209"/>
      <c r="I34" s="214"/>
      <c r="J34" s="209"/>
      <c r="K34" s="209"/>
      <c r="L34" s="209"/>
      <c r="M34" s="214"/>
      <c r="N34" s="209"/>
      <c r="O34" s="209"/>
      <c r="P34" s="209"/>
      <c r="Q34" s="214"/>
      <c r="R34" s="209"/>
      <c r="S34" s="209"/>
      <c r="T34" s="209"/>
      <c r="U34" s="214"/>
      <c r="V34" s="209"/>
      <c r="W34" s="209"/>
      <c r="X34" s="209"/>
      <c r="Y34" s="214"/>
      <c r="Z34" s="209"/>
      <c r="AA34" s="209"/>
      <c r="AB34" s="209"/>
      <c r="AC34" s="214"/>
      <c r="AD34" s="209"/>
      <c r="AE34" s="209"/>
      <c r="AF34" s="209"/>
      <c r="AG34" s="214"/>
      <c r="AH34" s="209"/>
      <c r="AI34" s="209"/>
      <c r="AJ34" s="209"/>
      <c r="AK34" s="214"/>
      <c r="AL34" s="209"/>
      <c r="AM34" s="209"/>
      <c r="AN34" s="209"/>
      <c r="AO34" s="214"/>
      <c r="AP34" s="209"/>
      <c r="AQ34" s="209"/>
      <c r="AR34" s="209"/>
      <c r="AS34" s="214"/>
      <c r="AT34" s="209"/>
      <c r="AU34" s="209"/>
      <c r="AV34" s="209"/>
      <c r="AW34" s="214">
        <v>1</v>
      </c>
      <c r="AX34" s="209"/>
      <c r="AY34" s="209"/>
      <c r="AZ34" s="209"/>
      <c r="BA34" s="214"/>
      <c r="BB34" s="209"/>
      <c r="BC34" s="209"/>
      <c r="BD34" s="209"/>
      <c r="BE34" s="214"/>
      <c r="BF34" s="209"/>
      <c r="BG34" s="209"/>
      <c r="BH34" s="209"/>
      <c r="BI34" s="214"/>
      <c r="BJ34" s="209"/>
      <c r="BK34" s="209"/>
      <c r="BL34" s="209"/>
      <c r="BM34" s="214"/>
      <c r="BN34" s="209"/>
      <c r="BO34" s="209"/>
      <c r="BP34" s="209"/>
      <c r="BQ34" s="214"/>
      <c r="BR34" s="209"/>
      <c r="BS34" s="209"/>
      <c r="BT34" s="209"/>
      <c r="BU34" s="214"/>
      <c r="BV34" s="209"/>
      <c r="BW34" s="209"/>
      <c r="BX34" s="209"/>
      <c r="BY34" s="223" t="str">
        <f t="shared" si="2"/>
        <v/>
      </c>
      <c r="BZ34" s="223"/>
      <c r="CA34" s="223"/>
      <c r="CB34" s="223"/>
      <c r="CC34" s="223" t="str">
        <f t="shared" si="4"/>
        <v/>
      </c>
      <c r="CD34" s="223"/>
      <c r="CE34" s="223"/>
      <c r="CF34" s="223"/>
      <c r="CG34" s="223" t="str">
        <f t="shared" si="5"/>
        <v/>
      </c>
      <c r="CH34" s="223"/>
      <c r="CI34" s="223"/>
      <c r="CJ34" s="223"/>
      <c r="CK34" s="223" t="str">
        <f t="shared" si="6"/>
        <v/>
      </c>
      <c r="CL34" s="223"/>
      <c r="CM34" s="223"/>
      <c r="CN34" s="223"/>
      <c r="CO34" s="223" t="str">
        <f t="shared" si="7"/>
        <v/>
      </c>
      <c r="CP34" s="223"/>
      <c r="CQ34" s="223"/>
      <c r="CR34" s="223"/>
      <c r="CS34" s="223" t="str">
        <f t="shared" si="8"/>
        <v/>
      </c>
      <c r="CT34" s="223"/>
      <c r="CU34" s="223"/>
      <c r="CV34" s="223"/>
      <c r="CW34" s="223" t="str">
        <f t="shared" si="9"/>
        <v/>
      </c>
      <c r="CX34" s="223"/>
      <c r="CY34" s="223"/>
      <c r="CZ34" s="223"/>
      <c r="DA34" s="223" t="str">
        <f t="shared" si="10"/>
        <v/>
      </c>
      <c r="DB34" s="223"/>
      <c r="DC34" s="223"/>
      <c r="DD34" s="223"/>
      <c r="DE34" s="223" t="str">
        <f t="shared" si="11"/>
        <v/>
      </c>
      <c r="DF34" s="223"/>
      <c r="DG34" s="223"/>
      <c r="DH34" s="223"/>
      <c r="DI34" s="223" t="str">
        <f t="shared" si="12"/>
        <v/>
      </c>
      <c r="DJ34" s="223"/>
      <c r="DK34" s="223"/>
      <c r="DL34" s="223"/>
      <c r="DM34" s="223" t="str">
        <f t="shared" si="13"/>
        <v/>
      </c>
      <c r="DN34" s="223"/>
      <c r="DO34" s="223"/>
      <c r="DP34" s="223"/>
      <c r="DQ34" s="223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23"/>
      <c r="DS34" s="223"/>
      <c r="DT34" s="223"/>
      <c r="DU34" s="223" t="str">
        <f t="shared" si="15"/>
        <v/>
      </c>
      <c r="DV34" s="223"/>
      <c r="DW34" s="223"/>
      <c r="DX34" s="223"/>
      <c r="DY34" s="223" t="str">
        <f t="shared" si="16"/>
        <v/>
      </c>
      <c r="DZ34" s="223"/>
      <c r="EA34" s="223"/>
      <c r="EB34" s="223"/>
      <c r="EC34" s="223" t="str">
        <f t="shared" si="17"/>
        <v/>
      </c>
      <c r="ED34" s="223"/>
      <c r="EE34" s="223"/>
      <c r="EF34" s="223"/>
      <c r="EG34" s="223" t="str">
        <f t="shared" si="18"/>
        <v/>
      </c>
      <c r="EH34" s="223"/>
      <c r="EI34" s="223"/>
      <c r="EJ34" s="223"/>
      <c r="EK34" s="223" t="str">
        <f t="shared" si="3"/>
        <v/>
      </c>
      <c r="EL34" s="223"/>
      <c r="EM34" s="223"/>
      <c r="EN34" s="223"/>
      <c r="EO34" s="223" t="str">
        <f t="shared" si="1"/>
        <v/>
      </c>
    </row>
    <row r="35" spans="1:145" s="203" customFormat="1" x14ac:dyDescent="0.25">
      <c r="A35" s="210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09" t="s">
        <v>294</v>
      </c>
      <c r="C35" s="217" t="s">
        <v>1810</v>
      </c>
      <c r="D35" s="209" t="s">
        <v>8</v>
      </c>
      <c r="E35" s="214"/>
      <c r="F35" s="209"/>
      <c r="G35" s="209"/>
      <c r="H35" s="209"/>
      <c r="I35" s="214"/>
      <c r="J35" s="209"/>
      <c r="K35" s="209"/>
      <c r="L35" s="209"/>
      <c r="M35" s="214"/>
      <c r="N35" s="209"/>
      <c r="O35" s="209"/>
      <c r="P35" s="209"/>
      <c r="Q35" s="214"/>
      <c r="R35" s="209"/>
      <c r="S35" s="209"/>
      <c r="T35" s="209"/>
      <c r="U35" s="214"/>
      <c r="V35" s="209"/>
      <c r="W35" s="209"/>
      <c r="X35" s="209"/>
      <c r="Y35" s="214"/>
      <c r="Z35" s="209"/>
      <c r="AA35" s="209"/>
      <c r="AB35" s="209"/>
      <c r="AC35" s="214"/>
      <c r="AD35" s="209"/>
      <c r="AE35" s="209"/>
      <c r="AF35" s="209"/>
      <c r="AG35" s="214"/>
      <c r="AH35" s="209"/>
      <c r="AI35" s="209"/>
      <c r="AJ35" s="209"/>
      <c r="AK35" s="214"/>
      <c r="AL35" s="209"/>
      <c r="AM35" s="209"/>
      <c r="AN35" s="209"/>
      <c r="AO35" s="214"/>
      <c r="AP35" s="209"/>
      <c r="AQ35" s="209"/>
      <c r="AR35" s="209"/>
      <c r="AS35" s="214"/>
      <c r="AT35" s="209"/>
      <c r="AU35" s="209"/>
      <c r="AV35" s="209"/>
      <c r="AW35" s="214"/>
      <c r="AX35" s="209"/>
      <c r="AY35" s="209"/>
      <c r="AZ35" s="209"/>
      <c r="BA35" s="214">
        <v>1</v>
      </c>
      <c r="BB35" s="209"/>
      <c r="BC35" s="209"/>
      <c r="BD35" s="209"/>
      <c r="BE35" s="214"/>
      <c r="BF35" s="209"/>
      <c r="BG35" s="209"/>
      <c r="BH35" s="209"/>
      <c r="BI35" s="214"/>
      <c r="BJ35" s="209"/>
      <c r="BK35" s="209"/>
      <c r="BL35" s="209"/>
      <c r="BM35" s="214"/>
      <c r="BN35" s="209"/>
      <c r="BO35" s="209"/>
      <c r="BP35" s="209"/>
      <c r="BQ35" s="214"/>
      <c r="BR35" s="209"/>
      <c r="BS35" s="209"/>
      <c r="BT35" s="209"/>
      <c r="BU35" s="214"/>
      <c r="BV35" s="209"/>
      <c r="BW35" s="209"/>
      <c r="BX35" s="209"/>
      <c r="BY35" s="223" t="str">
        <f t="shared" si="2"/>
        <v/>
      </c>
      <c r="BZ35" s="223"/>
      <c r="CA35" s="223"/>
      <c r="CB35" s="223"/>
      <c r="CC35" s="223" t="str">
        <f t="shared" si="4"/>
        <v/>
      </c>
      <c r="CD35" s="223"/>
      <c r="CE35" s="223"/>
      <c r="CF35" s="223"/>
      <c r="CG35" s="223" t="str">
        <f t="shared" si="5"/>
        <v/>
      </c>
      <c r="CH35" s="223"/>
      <c r="CI35" s="223"/>
      <c r="CJ35" s="223"/>
      <c r="CK35" s="223" t="str">
        <f t="shared" si="6"/>
        <v/>
      </c>
      <c r="CL35" s="223"/>
      <c r="CM35" s="223"/>
      <c r="CN35" s="223"/>
      <c r="CO35" s="223" t="str">
        <f t="shared" si="7"/>
        <v/>
      </c>
      <c r="CP35" s="223"/>
      <c r="CQ35" s="223"/>
      <c r="CR35" s="223"/>
      <c r="CS35" s="223" t="str">
        <f t="shared" si="8"/>
        <v/>
      </c>
      <c r="CT35" s="223"/>
      <c r="CU35" s="223"/>
      <c r="CV35" s="223"/>
      <c r="CW35" s="223" t="str">
        <f t="shared" si="9"/>
        <v/>
      </c>
      <c r="CX35" s="223"/>
      <c r="CY35" s="223"/>
      <c r="CZ35" s="223"/>
      <c r="DA35" s="223" t="str">
        <f t="shared" si="10"/>
        <v/>
      </c>
      <c r="DB35" s="223"/>
      <c r="DC35" s="223"/>
      <c r="DD35" s="223"/>
      <c r="DE35" s="223" t="str">
        <f t="shared" si="11"/>
        <v/>
      </c>
      <c r="DF35" s="223"/>
      <c r="DG35" s="223"/>
      <c r="DH35" s="223"/>
      <c r="DI35" s="223" t="str">
        <f t="shared" si="12"/>
        <v/>
      </c>
      <c r="DJ35" s="223"/>
      <c r="DK35" s="223"/>
      <c r="DL35" s="223"/>
      <c r="DM35" s="223" t="str">
        <f t="shared" si="13"/>
        <v/>
      </c>
      <c r="DN35" s="223"/>
      <c r="DO35" s="223"/>
      <c r="DP35" s="223"/>
      <c r="DQ35" s="223" t="str">
        <f t="shared" si="14"/>
        <v/>
      </c>
      <c r="DR35" s="223"/>
      <c r="DS35" s="223"/>
      <c r="DT35" s="223"/>
      <c r="DU35" s="223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23"/>
      <c r="DW35" s="223"/>
      <c r="DX35" s="223"/>
      <c r="DY35" s="223" t="str">
        <f t="shared" si="16"/>
        <v/>
      </c>
      <c r="DZ35" s="223"/>
      <c r="EA35" s="223"/>
      <c r="EB35" s="223"/>
      <c r="EC35" s="223" t="str">
        <f t="shared" si="17"/>
        <v/>
      </c>
      <c r="ED35" s="223"/>
      <c r="EE35" s="223"/>
      <c r="EF35" s="223"/>
      <c r="EG35" s="223" t="str">
        <f t="shared" si="18"/>
        <v/>
      </c>
      <c r="EH35" s="223"/>
      <c r="EI35" s="223"/>
      <c r="EJ35" s="223"/>
      <c r="EK35" s="223" t="str">
        <f t="shared" si="3"/>
        <v/>
      </c>
      <c r="EL35" s="223"/>
      <c r="EM35" s="223"/>
      <c r="EN35" s="223"/>
      <c r="EO35" s="223" t="str">
        <f t="shared" si="1"/>
        <v/>
      </c>
    </row>
    <row r="36" spans="1:145" s="203" customFormat="1" x14ac:dyDescent="0.25">
      <c r="A36" s="210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09" t="s">
        <v>294</v>
      </c>
      <c r="C36" s="217" t="s">
        <v>1811</v>
      </c>
      <c r="D36" s="209" t="s">
        <v>8</v>
      </c>
      <c r="E36" s="214"/>
      <c r="F36" s="209"/>
      <c r="G36" s="209"/>
      <c r="H36" s="209"/>
      <c r="I36" s="214"/>
      <c r="J36" s="209"/>
      <c r="K36" s="209"/>
      <c r="L36" s="209"/>
      <c r="M36" s="214"/>
      <c r="N36" s="209"/>
      <c r="O36" s="209"/>
      <c r="P36" s="209"/>
      <c r="Q36" s="214"/>
      <c r="R36" s="209"/>
      <c r="S36" s="209"/>
      <c r="T36" s="209"/>
      <c r="U36" s="214"/>
      <c r="V36" s="209"/>
      <c r="W36" s="209"/>
      <c r="X36" s="209"/>
      <c r="Y36" s="214"/>
      <c r="Z36" s="209"/>
      <c r="AA36" s="209"/>
      <c r="AB36" s="209"/>
      <c r="AC36" s="214"/>
      <c r="AD36" s="209"/>
      <c r="AE36" s="209"/>
      <c r="AF36" s="209"/>
      <c r="AG36" s="214"/>
      <c r="AH36" s="209"/>
      <c r="AI36" s="209"/>
      <c r="AJ36" s="209"/>
      <c r="AK36" s="214"/>
      <c r="AL36" s="209"/>
      <c r="AM36" s="209"/>
      <c r="AN36" s="209"/>
      <c r="AO36" s="214"/>
      <c r="AP36" s="209"/>
      <c r="AQ36" s="209"/>
      <c r="AR36" s="209"/>
      <c r="AS36" s="214"/>
      <c r="AT36" s="209"/>
      <c r="AU36" s="209"/>
      <c r="AV36" s="209"/>
      <c r="AW36" s="214"/>
      <c r="AX36" s="209"/>
      <c r="AY36" s="209"/>
      <c r="AZ36" s="209"/>
      <c r="BA36" s="214"/>
      <c r="BB36" s="209"/>
      <c r="BC36" s="209"/>
      <c r="BD36" s="209"/>
      <c r="BE36" s="214">
        <v>1</v>
      </c>
      <c r="BF36" s="209"/>
      <c r="BG36" s="209"/>
      <c r="BH36" s="209"/>
      <c r="BI36" s="214"/>
      <c r="BJ36" s="209"/>
      <c r="BK36" s="209"/>
      <c r="BL36" s="209"/>
      <c r="BM36" s="214"/>
      <c r="BN36" s="209"/>
      <c r="BO36" s="209"/>
      <c r="BP36" s="209"/>
      <c r="BQ36" s="214"/>
      <c r="BR36" s="209"/>
      <c r="BS36" s="209"/>
      <c r="BT36" s="209"/>
      <c r="BU36" s="214"/>
      <c r="BV36" s="209"/>
      <c r="BW36" s="209"/>
      <c r="BX36" s="209"/>
      <c r="BY36" s="223" t="str">
        <f t="shared" si="2"/>
        <v/>
      </c>
      <c r="BZ36" s="223"/>
      <c r="CA36" s="223"/>
      <c r="CB36" s="223"/>
      <c r="CC36" s="223" t="str">
        <f t="shared" si="4"/>
        <v/>
      </c>
      <c r="CD36" s="223"/>
      <c r="CE36" s="223"/>
      <c r="CF36" s="223"/>
      <c r="CG36" s="223" t="str">
        <f t="shared" si="5"/>
        <v/>
      </c>
      <c r="CH36" s="223"/>
      <c r="CI36" s="223"/>
      <c r="CJ36" s="223"/>
      <c r="CK36" s="223" t="str">
        <f t="shared" si="6"/>
        <v/>
      </c>
      <c r="CL36" s="223"/>
      <c r="CM36" s="223"/>
      <c r="CN36" s="223"/>
      <c r="CO36" s="223" t="str">
        <f t="shared" si="7"/>
        <v/>
      </c>
      <c r="CP36" s="223"/>
      <c r="CQ36" s="223"/>
      <c r="CR36" s="223"/>
      <c r="CS36" s="223" t="str">
        <f t="shared" si="8"/>
        <v/>
      </c>
      <c r="CT36" s="223"/>
      <c r="CU36" s="223"/>
      <c r="CV36" s="223"/>
      <c r="CW36" s="223" t="str">
        <f t="shared" si="9"/>
        <v/>
      </c>
      <c r="CX36" s="223"/>
      <c r="CY36" s="223"/>
      <c r="CZ36" s="223"/>
      <c r="DA36" s="223" t="str">
        <f t="shared" si="10"/>
        <v/>
      </c>
      <c r="DB36" s="223"/>
      <c r="DC36" s="223"/>
      <c r="DD36" s="223"/>
      <c r="DE36" s="223" t="str">
        <f t="shared" si="11"/>
        <v/>
      </c>
      <c r="DF36" s="223"/>
      <c r="DG36" s="223"/>
      <c r="DH36" s="223"/>
      <c r="DI36" s="223" t="str">
        <f t="shared" si="12"/>
        <v/>
      </c>
      <c r="DJ36" s="223"/>
      <c r="DK36" s="223"/>
      <c r="DL36" s="223"/>
      <c r="DM36" s="223" t="str">
        <f t="shared" si="13"/>
        <v/>
      </c>
      <c r="DN36" s="223"/>
      <c r="DO36" s="223"/>
      <c r="DP36" s="223"/>
      <c r="DQ36" s="223" t="str">
        <f t="shared" si="14"/>
        <v/>
      </c>
      <c r="DR36" s="223"/>
      <c r="DS36" s="223"/>
      <c r="DT36" s="223"/>
      <c r="DU36" s="223" t="str">
        <f t="shared" si="15"/>
        <v/>
      </c>
      <c r="DV36" s="223"/>
      <c r="DW36" s="223"/>
      <c r="DX36" s="223"/>
      <c r="DY36" s="223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23"/>
      <c r="EA36" s="223"/>
      <c r="EB36" s="223"/>
      <c r="EC36" s="223" t="str">
        <f t="shared" si="17"/>
        <v/>
      </c>
      <c r="ED36" s="223"/>
      <c r="EE36" s="223"/>
      <c r="EF36" s="223"/>
      <c r="EG36" s="223" t="str">
        <f t="shared" si="18"/>
        <v/>
      </c>
      <c r="EH36" s="223"/>
      <c r="EI36" s="223"/>
      <c r="EJ36" s="223"/>
      <c r="EK36" s="223" t="str">
        <f t="shared" si="3"/>
        <v/>
      </c>
      <c r="EL36" s="223"/>
      <c r="EM36" s="223"/>
      <c r="EN36" s="223"/>
      <c r="EO36" s="223" t="str">
        <f t="shared" si="1"/>
        <v/>
      </c>
    </row>
    <row r="37" spans="1:145" s="203" customFormat="1" x14ac:dyDescent="0.25">
      <c r="A37" s="210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09" t="s">
        <v>294</v>
      </c>
      <c r="C37" s="217" t="s">
        <v>1812</v>
      </c>
      <c r="D37" s="209" t="s">
        <v>8</v>
      </c>
      <c r="E37" s="214"/>
      <c r="F37" s="209"/>
      <c r="G37" s="209"/>
      <c r="H37" s="209"/>
      <c r="I37" s="214"/>
      <c r="J37" s="209"/>
      <c r="K37" s="209"/>
      <c r="L37" s="209"/>
      <c r="M37" s="214"/>
      <c r="N37" s="209"/>
      <c r="O37" s="209"/>
      <c r="P37" s="209"/>
      <c r="Q37" s="214"/>
      <c r="R37" s="209"/>
      <c r="S37" s="209"/>
      <c r="T37" s="209"/>
      <c r="U37" s="214"/>
      <c r="V37" s="209"/>
      <c r="W37" s="209"/>
      <c r="X37" s="209"/>
      <c r="Y37" s="214"/>
      <c r="Z37" s="209"/>
      <c r="AA37" s="209"/>
      <c r="AB37" s="209"/>
      <c r="AC37" s="214"/>
      <c r="AD37" s="209"/>
      <c r="AE37" s="209"/>
      <c r="AF37" s="209"/>
      <c r="AG37" s="214"/>
      <c r="AH37" s="209"/>
      <c r="AI37" s="209"/>
      <c r="AJ37" s="209"/>
      <c r="AK37" s="214"/>
      <c r="AL37" s="209"/>
      <c r="AM37" s="209"/>
      <c r="AN37" s="209"/>
      <c r="AO37" s="214"/>
      <c r="AP37" s="209"/>
      <c r="AQ37" s="209"/>
      <c r="AR37" s="209"/>
      <c r="AS37" s="214"/>
      <c r="AT37" s="209"/>
      <c r="AU37" s="209"/>
      <c r="AV37" s="209"/>
      <c r="AW37" s="214"/>
      <c r="AX37" s="209"/>
      <c r="AY37" s="209"/>
      <c r="AZ37" s="209"/>
      <c r="BA37" s="214"/>
      <c r="BB37" s="209"/>
      <c r="BC37" s="209"/>
      <c r="BD37" s="209"/>
      <c r="BE37" s="214"/>
      <c r="BF37" s="209"/>
      <c r="BG37" s="209"/>
      <c r="BH37" s="209"/>
      <c r="BI37" s="214">
        <v>1</v>
      </c>
      <c r="BJ37" s="209"/>
      <c r="BK37" s="209"/>
      <c r="BL37" s="209"/>
      <c r="BM37" s="214">
        <v>1</v>
      </c>
      <c r="BN37" s="209"/>
      <c r="BO37" s="209"/>
      <c r="BP37" s="209"/>
      <c r="BQ37" s="214"/>
      <c r="BR37" s="209"/>
      <c r="BS37" s="209"/>
      <c r="BT37" s="209"/>
      <c r="BU37" s="214"/>
      <c r="BV37" s="209"/>
      <c r="BW37" s="209"/>
      <c r="BX37" s="209"/>
      <c r="BY37" s="223" t="str">
        <f t="shared" si="2"/>
        <v/>
      </c>
      <c r="BZ37" s="223"/>
      <c r="CA37" s="223"/>
      <c r="CB37" s="223"/>
      <c r="CC37" s="223" t="str">
        <f t="shared" si="4"/>
        <v/>
      </c>
      <c r="CD37" s="223"/>
      <c r="CE37" s="223"/>
      <c r="CF37" s="223"/>
      <c r="CG37" s="223" t="str">
        <f t="shared" si="5"/>
        <v/>
      </c>
      <c r="CH37" s="223"/>
      <c r="CI37" s="223"/>
      <c r="CJ37" s="223"/>
      <c r="CK37" s="223" t="str">
        <f t="shared" si="6"/>
        <v/>
      </c>
      <c r="CL37" s="223"/>
      <c r="CM37" s="223"/>
      <c r="CN37" s="223"/>
      <c r="CO37" s="223" t="str">
        <f t="shared" si="7"/>
        <v/>
      </c>
      <c r="CP37" s="223"/>
      <c r="CQ37" s="223"/>
      <c r="CR37" s="223"/>
      <c r="CS37" s="223" t="str">
        <f t="shared" si="8"/>
        <v/>
      </c>
      <c r="CT37" s="223"/>
      <c r="CU37" s="223"/>
      <c r="CV37" s="223"/>
      <c r="CW37" s="223" t="str">
        <f t="shared" si="9"/>
        <v/>
      </c>
      <c r="CX37" s="223"/>
      <c r="CY37" s="223"/>
      <c r="CZ37" s="223"/>
      <c r="DA37" s="223" t="str">
        <f t="shared" si="10"/>
        <v/>
      </c>
      <c r="DB37" s="223"/>
      <c r="DC37" s="223"/>
      <c r="DD37" s="223"/>
      <c r="DE37" s="223" t="str">
        <f t="shared" si="11"/>
        <v/>
      </c>
      <c r="DF37" s="223"/>
      <c r="DG37" s="223"/>
      <c r="DH37" s="223"/>
      <c r="DI37" s="223" t="str">
        <f t="shared" si="12"/>
        <v/>
      </c>
      <c r="DJ37" s="223"/>
      <c r="DK37" s="223"/>
      <c r="DL37" s="223"/>
      <c r="DM37" s="223" t="str">
        <f t="shared" si="13"/>
        <v/>
      </c>
      <c r="DN37" s="223"/>
      <c r="DO37" s="223"/>
      <c r="DP37" s="223"/>
      <c r="DQ37" s="223" t="str">
        <f t="shared" si="14"/>
        <v/>
      </c>
      <c r="DR37" s="223"/>
      <c r="DS37" s="223"/>
      <c r="DT37" s="223"/>
      <c r="DU37" s="223" t="str">
        <f t="shared" si="15"/>
        <v/>
      </c>
      <c r="DV37" s="223"/>
      <c r="DW37" s="223"/>
      <c r="DX37" s="223"/>
      <c r="DY37" s="223" t="str">
        <f t="shared" si="16"/>
        <v/>
      </c>
      <c r="DZ37" s="223"/>
      <c r="EA37" s="223"/>
      <c r="EB37" s="223"/>
      <c r="EC37" s="223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23"/>
      <c r="EE37" s="223"/>
      <c r="EF37" s="223"/>
      <c r="EG37" s="223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23"/>
      <c r="EI37" s="223"/>
      <c r="EJ37" s="223"/>
      <c r="EK37" s="223" t="str">
        <f t="shared" si="3"/>
        <v/>
      </c>
      <c r="EL37" s="223"/>
      <c r="EM37" s="223"/>
      <c r="EN37" s="223"/>
      <c r="EO37" s="223" t="str">
        <f t="shared" si="1"/>
        <v/>
      </c>
    </row>
    <row r="38" spans="1:145" s="203" customFormat="1" x14ac:dyDescent="0.25">
      <c r="A38" s="210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09" t="s">
        <v>294</v>
      </c>
      <c r="C38" s="217" t="s">
        <v>1813</v>
      </c>
      <c r="D38" s="209" t="s">
        <v>8</v>
      </c>
      <c r="E38" s="214"/>
      <c r="F38" s="209"/>
      <c r="G38" s="209"/>
      <c r="H38" s="209"/>
      <c r="I38" s="214"/>
      <c r="J38" s="209"/>
      <c r="K38" s="209"/>
      <c r="L38" s="209"/>
      <c r="M38" s="214"/>
      <c r="N38" s="209"/>
      <c r="O38" s="209"/>
      <c r="P38" s="209"/>
      <c r="Q38" s="214"/>
      <c r="R38" s="209"/>
      <c r="S38" s="209"/>
      <c r="T38" s="209"/>
      <c r="U38" s="214"/>
      <c r="V38" s="209"/>
      <c r="W38" s="209"/>
      <c r="X38" s="209"/>
      <c r="Y38" s="214"/>
      <c r="Z38" s="209"/>
      <c r="AA38" s="209"/>
      <c r="AB38" s="209"/>
      <c r="AC38" s="214"/>
      <c r="AD38" s="209"/>
      <c r="AE38" s="209"/>
      <c r="AF38" s="209"/>
      <c r="AG38" s="214"/>
      <c r="AH38" s="209"/>
      <c r="AI38" s="209"/>
      <c r="AJ38" s="209"/>
      <c r="AK38" s="214"/>
      <c r="AL38" s="209"/>
      <c r="AM38" s="209"/>
      <c r="AN38" s="209"/>
      <c r="AO38" s="214"/>
      <c r="AP38" s="209"/>
      <c r="AQ38" s="209"/>
      <c r="AR38" s="209"/>
      <c r="AS38" s="214"/>
      <c r="AT38" s="209"/>
      <c r="AU38" s="209"/>
      <c r="AV38" s="209"/>
      <c r="AW38" s="214"/>
      <c r="AX38" s="209"/>
      <c r="AY38" s="209"/>
      <c r="AZ38" s="209"/>
      <c r="BA38" s="214"/>
      <c r="BB38" s="209"/>
      <c r="BC38" s="209"/>
      <c r="BD38" s="209"/>
      <c r="BE38" s="214"/>
      <c r="BF38" s="209"/>
      <c r="BG38" s="209"/>
      <c r="BH38" s="209"/>
      <c r="BI38" s="214"/>
      <c r="BJ38" s="209"/>
      <c r="BK38" s="209"/>
      <c r="BL38" s="209"/>
      <c r="BM38" s="214"/>
      <c r="BN38" s="209"/>
      <c r="BO38" s="209"/>
      <c r="BP38" s="209"/>
      <c r="BQ38" s="214">
        <v>1</v>
      </c>
      <c r="BR38" s="209"/>
      <c r="BS38" s="209"/>
      <c r="BT38" s="209"/>
      <c r="BU38" s="214">
        <v>1</v>
      </c>
      <c r="BV38" s="209"/>
      <c r="BW38" s="209"/>
      <c r="BX38" s="209"/>
      <c r="BY38" s="223" t="str">
        <f t="shared" si="2"/>
        <v/>
      </c>
      <c r="BZ38" s="223"/>
      <c r="CA38" s="223"/>
      <c r="CB38" s="223"/>
      <c r="CC38" s="223" t="str">
        <f t="shared" si="4"/>
        <v/>
      </c>
      <c r="CD38" s="223"/>
      <c r="CE38" s="223"/>
      <c r="CF38" s="223"/>
      <c r="CG38" s="223" t="str">
        <f t="shared" si="5"/>
        <v/>
      </c>
      <c r="CH38" s="223"/>
      <c r="CI38" s="223"/>
      <c r="CJ38" s="223"/>
      <c r="CK38" s="223" t="str">
        <f t="shared" si="6"/>
        <v/>
      </c>
      <c r="CL38" s="223"/>
      <c r="CM38" s="223"/>
      <c r="CN38" s="223"/>
      <c r="CO38" s="223" t="str">
        <f t="shared" si="7"/>
        <v/>
      </c>
      <c r="CP38" s="223"/>
      <c r="CQ38" s="223"/>
      <c r="CR38" s="223"/>
      <c r="CS38" s="223" t="str">
        <f t="shared" si="8"/>
        <v/>
      </c>
      <c r="CT38" s="223"/>
      <c r="CU38" s="223"/>
      <c r="CV38" s="223"/>
      <c r="CW38" s="223" t="str">
        <f t="shared" si="9"/>
        <v/>
      </c>
      <c r="CX38" s="223"/>
      <c r="CY38" s="223"/>
      <c r="CZ38" s="223"/>
      <c r="DA38" s="223" t="str">
        <f t="shared" si="10"/>
        <v/>
      </c>
      <c r="DB38" s="223"/>
      <c r="DC38" s="223"/>
      <c r="DD38" s="223"/>
      <c r="DE38" s="223" t="str">
        <f t="shared" si="11"/>
        <v/>
      </c>
      <c r="DF38" s="223"/>
      <c r="DG38" s="223"/>
      <c r="DH38" s="223"/>
      <c r="DI38" s="223" t="str">
        <f t="shared" si="12"/>
        <v/>
      </c>
      <c r="DJ38" s="223"/>
      <c r="DK38" s="223"/>
      <c r="DL38" s="223"/>
      <c r="DM38" s="223" t="str">
        <f t="shared" si="13"/>
        <v/>
      </c>
      <c r="DN38" s="223"/>
      <c r="DO38" s="223"/>
      <c r="DP38" s="223"/>
      <c r="DQ38" s="223" t="str">
        <f t="shared" si="14"/>
        <v/>
      </c>
      <c r="DR38" s="223"/>
      <c r="DS38" s="223"/>
      <c r="DT38" s="223"/>
      <c r="DU38" s="223" t="str">
        <f t="shared" si="15"/>
        <v/>
      </c>
      <c r="DV38" s="223"/>
      <c r="DW38" s="223"/>
      <c r="DX38" s="223"/>
      <c r="DY38" s="223" t="str">
        <f t="shared" si="16"/>
        <v/>
      </c>
      <c r="DZ38" s="223"/>
      <c r="EA38" s="223"/>
      <c r="EB38" s="223"/>
      <c r="EC38" s="223" t="str">
        <f t="shared" si="17"/>
        <v/>
      </c>
      <c r="ED38" s="223"/>
      <c r="EE38" s="223"/>
      <c r="EF38" s="223"/>
      <c r="EG38" s="223" t="str">
        <f t="shared" si="18"/>
        <v/>
      </c>
      <c r="EH38" s="223"/>
      <c r="EI38" s="223"/>
      <c r="EJ38" s="223"/>
      <c r="EK38" s="223" t="str">
        <f t="shared" si="3"/>
        <v xml:space="preserve">INSERT INTO SC_SystemeProduits(RefDimension,NomSysteme,typePresta,ligne,Quantite,formule,cte1,cte2,DateModif) values (17,'FV11','MATIERE',573,1,null,null,null,now());
</v>
      </c>
      <c r="EL38" s="223"/>
      <c r="EM38" s="223"/>
      <c r="EN38" s="223"/>
      <c r="EO38" s="223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03" customFormat="1" x14ac:dyDescent="0.25">
      <c r="A39" s="209"/>
      <c r="B39" s="209"/>
      <c r="C39" s="209"/>
      <c r="D39" s="209"/>
      <c r="E39" s="209"/>
      <c r="F39" s="209"/>
      <c r="G39" s="209"/>
      <c r="H39" s="209"/>
      <c r="I39" s="209"/>
      <c r="J39" s="209"/>
      <c r="K39" s="209"/>
      <c r="L39" s="209"/>
      <c r="M39" s="209"/>
      <c r="N39" s="209"/>
      <c r="O39" s="209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209"/>
      <c r="AU39" s="209"/>
      <c r="AV39" s="209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 t="s">
        <v>285</v>
      </c>
      <c r="BZ39" s="209"/>
      <c r="CA39" s="209"/>
      <c r="CB39" s="209" t="s">
        <v>285</v>
      </c>
      <c r="CC39" s="209"/>
      <c r="CD39" s="209"/>
      <c r="CE39" s="209" t="s">
        <v>285</v>
      </c>
      <c r="CF39" s="209"/>
      <c r="CG39" s="209"/>
      <c r="CH39" s="209" t="s">
        <v>285</v>
      </c>
      <c r="CI39" s="209"/>
      <c r="CJ39" s="209"/>
      <c r="CK39" s="209" t="s">
        <v>285</v>
      </c>
      <c r="CL39" s="209"/>
      <c r="CM39" s="209"/>
      <c r="CN39" s="209" t="s">
        <v>285</v>
      </c>
      <c r="CO39" s="209"/>
      <c r="CP39" s="209"/>
      <c r="CQ39" s="209" t="s">
        <v>285</v>
      </c>
      <c r="CR39" s="209"/>
      <c r="CS39" s="209"/>
      <c r="CT39" s="209" t="s">
        <v>285</v>
      </c>
      <c r="CU39" s="209"/>
      <c r="CV39" s="209"/>
      <c r="CW39" s="209" t="s">
        <v>285</v>
      </c>
      <c r="CX39" s="209"/>
      <c r="CY39" s="209"/>
      <c r="CZ39" s="209" t="s">
        <v>285</v>
      </c>
      <c r="DA39" s="209"/>
      <c r="DB39" s="209"/>
      <c r="DC39" s="209" t="s">
        <v>285</v>
      </c>
      <c r="DD39" s="209"/>
      <c r="DE39" s="209"/>
      <c r="DF39" s="209" t="s">
        <v>285</v>
      </c>
      <c r="DG39" s="209"/>
      <c r="DH39" s="209"/>
      <c r="DI39" s="209" t="s">
        <v>285</v>
      </c>
      <c r="DJ39" s="209"/>
      <c r="DK39" s="209"/>
      <c r="DL39" s="209" t="s">
        <v>285</v>
      </c>
      <c r="DM39" s="209"/>
      <c r="DN39" s="209"/>
      <c r="DO39" s="209" t="s">
        <v>285</v>
      </c>
      <c r="DP39" s="209"/>
      <c r="DQ39" s="209"/>
      <c r="DR39" s="209" t="s">
        <v>285</v>
      </c>
      <c r="DS39" s="209"/>
      <c r="DT39" s="209"/>
      <c r="DU39" s="209" t="s">
        <v>285</v>
      </c>
      <c r="DV39" s="209"/>
      <c r="DW39" s="209"/>
      <c r="DX39" s="209" t="s">
        <v>285</v>
      </c>
      <c r="DY39" s="201"/>
      <c r="DZ39" s="201"/>
    </row>
    <row r="40" spans="1:145" s="203" customFormat="1" x14ac:dyDescent="0.25">
      <c r="A40" s="209"/>
      <c r="B40" s="209"/>
      <c r="C40" s="209"/>
      <c r="D40" s="209"/>
      <c r="E40" s="209"/>
      <c r="F40" s="209"/>
      <c r="G40" s="209"/>
      <c r="H40" s="209"/>
      <c r="I40" s="209"/>
      <c r="J40" s="209"/>
      <c r="K40" s="209"/>
      <c r="L40" s="209"/>
      <c r="M40" s="209"/>
      <c r="N40" s="209"/>
      <c r="O40" s="209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  <c r="AA40" s="209"/>
      <c r="AB40" s="209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209"/>
      <c r="AO40" s="209"/>
      <c r="AP40" s="209"/>
      <c r="AQ40" s="209"/>
      <c r="AR40" s="209"/>
      <c r="AS40" s="209"/>
      <c r="AT40" s="209"/>
      <c r="AU40" s="209"/>
      <c r="AV40" s="209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 t="s">
        <v>285</v>
      </c>
      <c r="BZ40" s="209"/>
      <c r="CA40" s="209"/>
      <c r="CB40" s="209" t="s">
        <v>285</v>
      </c>
      <c r="CC40" s="209"/>
      <c r="CD40" s="209"/>
      <c r="CE40" s="209" t="s">
        <v>285</v>
      </c>
      <c r="CF40" s="209"/>
      <c r="CG40" s="209"/>
      <c r="CH40" s="209" t="s">
        <v>285</v>
      </c>
      <c r="CI40" s="209"/>
      <c r="CJ40" s="209"/>
      <c r="CK40" s="209" t="s">
        <v>285</v>
      </c>
      <c r="CL40" s="209"/>
      <c r="CM40" s="209"/>
      <c r="CN40" s="209" t="s">
        <v>285</v>
      </c>
      <c r="CO40" s="209"/>
      <c r="CP40" s="209"/>
      <c r="CQ40" s="209" t="s">
        <v>285</v>
      </c>
      <c r="CR40" s="209"/>
      <c r="CS40" s="209"/>
      <c r="CT40" s="209" t="s">
        <v>285</v>
      </c>
      <c r="CU40" s="209"/>
      <c r="CV40" s="209"/>
      <c r="CW40" s="209" t="s">
        <v>285</v>
      </c>
      <c r="CX40" s="209"/>
      <c r="CY40" s="209"/>
      <c r="CZ40" s="209" t="s">
        <v>285</v>
      </c>
      <c r="DA40" s="209"/>
      <c r="DB40" s="209"/>
      <c r="DC40" s="209" t="s">
        <v>285</v>
      </c>
      <c r="DD40" s="209"/>
      <c r="DE40" s="209"/>
      <c r="DF40" s="209" t="s">
        <v>285</v>
      </c>
      <c r="DG40" s="209"/>
      <c r="DH40" s="209"/>
      <c r="DI40" s="209" t="s">
        <v>285</v>
      </c>
      <c r="DJ40" s="209"/>
      <c r="DK40" s="209"/>
      <c r="DL40" s="209" t="s">
        <v>285</v>
      </c>
      <c r="DM40" s="209"/>
      <c r="DN40" s="209"/>
      <c r="DO40" s="209" t="s">
        <v>285</v>
      </c>
      <c r="DP40" s="209"/>
      <c r="DQ40" s="209"/>
      <c r="DR40" s="209" t="s">
        <v>285</v>
      </c>
      <c r="DS40" s="209"/>
      <c r="DT40" s="209"/>
      <c r="DU40" s="209" t="s">
        <v>285</v>
      </c>
      <c r="DV40" s="209"/>
      <c r="DW40" s="209"/>
      <c r="DX40" s="209" t="s">
        <v>285</v>
      </c>
      <c r="DY40" s="201"/>
      <c r="DZ40" s="201"/>
    </row>
    <row r="41" spans="1:145" x14ac:dyDescent="0.25">
      <c r="A41" s="209"/>
      <c r="B41" s="209"/>
      <c r="C41" s="209"/>
      <c r="D41" s="209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  <c r="AH41" s="209"/>
      <c r="AI41" s="209"/>
      <c r="AJ41" s="209"/>
      <c r="AK41" s="209"/>
      <c r="AL41" s="209"/>
      <c r="AM41" s="209"/>
      <c r="AN41" s="209"/>
      <c r="AO41" s="209"/>
      <c r="AP41" s="209"/>
      <c r="AQ41" s="209"/>
      <c r="AR41" s="209"/>
      <c r="AS41" s="209"/>
      <c r="AT41" s="209"/>
      <c r="AU41" s="209"/>
      <c r="AV41" s="209"/>
      <c r="AW41" s="209"/>
      <c r="AX41" s="209"/>
      <c r="AY41" s="209"/>
      <c r="AZ41" s="209"/>
      <c r="BA41" s="209"/>
      <c r="BB41" s="209"/>
      <c r="BC41" s="209"/>
      <c r="BD41" s="209"/>
      <c r="BE41" s="209"/>
      <c r="BF41" s="209"/>
      <c r="BG41" s="209"/>
      <c r="BH41" s="209"/>
      <c r="BI41" s="209"/>
      <c r="BJ41" s="209"/>
      <c r="BK41" s="209"/>
      <c r="BL41" s="209"/>
      <c r="BM41" s="209"/>
      <c r="BN41" s="209"/>
      <c r="BO41" s="209"/>
      <c r="BP41" s="209"/>
      <c r="BQ41" s="209"/>
      <c r="BR41" s="209"/>
      <c r="BS41" s="209"/>
      <c r="BT41" s="209"/>
      <c r="BU41" s="209"/>
      <c r="BV41" s="209"/>
      <c r="BW41" s="209"/>
      <c r="BX41" s="209"/>
      <c r="BY41" s="209" t="s">
        <v>285</v>
      </c>
      <c r="BZ41" s="209"/>
      <c r="CA41" s="209"/>
      <c r="CB41" s="209" t="s">
        <v>285</v>
      </c>
      <c r="CC41" s="209"/>
      <c r="CD41" s="209"/>
      <c r="CE41" s="209" t="s">
        <v>285</v>
      </c>
      <c r="CF41" s="209"/>
      <c r="CG41" s="209"/>
      <c r="CH41" s="209" t="s">
        <v>285</v>
      </c>
      <c r="CI41" s="209"/>
      <c r="CJ41" s="209"/>
      <c r="CK41" s="209" t="s">
        <v>285</v>
      </c>
      <c r="CL41" s="209"/>
      <c r="CM41" s="209"/>
      <c r="CN41" s="209" t="s">
        <v>285</v>
      </c>
      <c r="CO41" s="209"/>
      <c r="CP41" s="209"/>
      <c r="CQ41" s="209" t="s">
        <v>285</v>
      </c>
      <c r="CR41" s="209"/>
      <c r="CS41" s="209"/>
      <c r="CT41" s="209" t="s">
        <v>285</v>
      </c>
      <c r="CU41" s="209"/>
      <c r="CV41" s="209"/>
      <c r="CW41" s="209" t="s">
        <v>285</v>
      </c>
      <c r="CX41" s="209"/>
      <c r="CY41" s="209"/>
      <c r="CZ41" s="209" t="s">
        <v>285</v>
      </c>
      <c r="DA41" s="209"/>
      <c r="DB41" s="209"/>
      <c r="DC41" s="209" t="s">
        <v>285</v>
      </c>
      <c r="DD41" s="209"/>
      <c r="DE41" s="209"/>
      <c r="DF41" s="209" t="s">
        <v>285</v>
      </c>
      <c r="DG41" s="209"/>
      <c r="DH41" s="209"/>
      <c r="DI41" s="209" t="s">
        <v>285</v>
      </c>
      <c r="DJ41" s="209"/>
      <c r="DK41" s="209"/>
      <c r="DL41" s="209" t="s">
        <v>285</v>
      </c>
      <c r="DM41" s="209"/>
      <c r="DN41" s="209"/>
      <c r="DO41" s="209" t="s">
        <v>285</v>
      </c>
      <c r="DP41" s="209"/>
      <c r="DQ41" s="209"/>
      <c r="DR41" s="209" t="s">
        <v>285</v>
      </c>
      <c r="DS41" s="209"/>
      <c r="DT41" s="209"/>
      <c r="DU41" s="209" t="s">
        <v>285</v>
      </c>
      <c r="DV41" s="209"/>
      <c r="DW41" s="209"/>
      <c r="DX41" s="209" t="s">
        <v>285</v>
      </c>
    </row>
    <row r="42" spans="1:145" x14ac:dyDescent="0.25">
      <c r="A42" s="209"/>
      <c r="B42" s="209"/>
      <c r="C42" s="209"/>
      <c r="D42" s="209"/>
      <c r="E42" s="209"/>
      <c r="F42" s="209"/>
      <c r="G42" s="209"/>
      <c r="H42" s="209"/>
      <c r="I42" s="209"/>
      <c r="J42" s="209"/>
      <c r="K42" s="209"/>
      <c r="L42" s="209"/>
      <c r="M42" s="209"/>
      <c r="N42" s="209"/>
      <c r="O42" s="209"/>
      <c r="P42" s="209"/>
      <c r="Q42" s="209"/>
      <c r="R42" s="209"/>
      <c r="S42" s="209"/>
      <c r="T42" s="209"/>
      <c r="U42" s="209"/>
      <c r="V42" s="209"/>
      <c r="W42" s="209"/>
      <c r="X42" s="209"/>
      <c r="Y42" s="209"/>
      <c r="Z42" s="209"/>
      <c r="AA42" s="209"/>
      <c r="AB42" s="209"/>
      <c r="AC42" s="209"/>
      <c r="AD42" s="209"/>
      <c r="AE42" s="209"/>
      <c r="AF42" s="209"/>
      <c r="AG42" s="209"/>
      <c r="AH42" s="209"/>
      <c r="AI42" s="209"/>
      <c r="AJ42" s="209"/>
      <c r="AK42" s="209"/>
      <c r="AL42" s="209"/>
      <c r="AM42" s="209"/>
      <c r="AN42" s="209"/>
      <c r="AO42" s="209"/>
      <c r="AP42" s="209"/>
      <c r="AQ42" s="209"/>
      <c r="AR42" s="209"/>
      <c r="AS42" s="209"/>
      <c r="AT42" s="209"/>
      <c r="AU42" s="209"/>
      <c r="AV42" s="209"/>
      <c r="AW42" s="209"/>
      <c r="AX42" s="209"/>
      <c r="AY42" s="209"/>
      <c r="AZ42" s="209"/>
      <c r="BA42" s="209"/>
      <c r="BB42" s="209"/>
      <c r="BC42" s="209"/>
      <c r="BD42" s="209"/>
      <c r="BE42" s="209"/>
      <c r="BF42" s="209"/>
      <c r="BG42" s="209"/>
      <c r="BH42" s="209"/>
      <c r="BI42" s="209"/>
      <c r="BJ42" s="209"/>
      <c r="BK42" s="209"/>
      <c r="BL42" s="209"/>
      <c r="BM42" s="209"/>
      <c r="BN42" s="209"/>
      <c r="BO42" s="209"/>
      <c r="BP42" s="209"/>
      <c r="BQ42" s="209"/>
      <c r="BR42" s="209"/>
      <c r="BS42" s="209"/>
      <c r="BT42" s="209"/>
      <c r="BU42" s="209"/>
      <c r="BV42" s="209"/>
      <c r="BW42" s="209"/>
      <c r="BX42" s="209"/>
      <c r="BY42" s="209" t="s">
        <v>285</v>
      </c>
      <c r="BZ42" s="209"/>
      <c r="CA42" s="209"/>
      <c r="CB42" s="209" t="s">
        <v>285</v>
      </c>
      <c r="CC42" s="209"/>
      <c r="CD42" s="209"/>
      <c r="CE42" s="209" t="s">
        <v>285</v>
      </c>
      <c r="CF42" s="209"/>
      <c r="CG42" s="209"/>
      <c r="CH42" s="209" t="s">
        <v>285</v>
      </c>
      <c r="CI42" s="209"/>
      <c r="CJ42" s="209"/>
      <c r="CK42" s="209" t="s">
        <v>285</v>
      </c>
      <c r="CL42" s="209"/>
      <c r="CM42" s="209"/>
      <c r="CN42" s="209" t="s">
        <v>285</v>
      </c>
      <c r="CO42" s="209"/>
      <c r="CP42" s="209"/>
      <c r="CQ42" s="209" t="s">
        <v>285</v>
      </c>
      <c r="CR42" s="209"/>
      <c r="CS42" s="209"/>
      <c r="CT42" s="209" t="s">
        <v>285</v>
      </c>
      <c r="CU42" s="209"/>
      <c r="CV42" s="209"/>
      <c r="CW42" s="209" t="s">
        <v>285</v>
      </c>
      <c r="CX42" s="209"/>
      <c r="CY42" s="209"/>
      <c r="CZ42" s="209" t="s">
        <v>285</v>
      </c>
      <c r="DA42" s="209"/>
      <c r="DB42" s="209"/>
      <c r="DC42" s="209" t="s">
        <v>285</v>
      </c>
      <c r="DD42" s="209"/>
      <c r="DE42" s="209"/>
      <c r="DF42" s="209" t="s">
        <v>285</v>
      </c>
      <c r="DG42" s="209"/>
      <c r="DH42" s="209"/>
      <c r="DI42" s="209" t="s">
        <v>285</v>
      </c>
      <c r="DJ42" s="209"/>
      <c r="DK42" s="209"/>
      <c r="DL42" s="209" t="s">
        <v>285</v>
      </c>
      <c r="DM42" s="209"/>
      <c r="DN42" s="209"/>
      <c r="DO42" s="209" t="s">
        <v>285</v>
      </c>
      <c r="DP42" s="209"/>
      <c r="DQ42" s="209"/>
      <c r="DR42" s="209" t="s">
        <v>285</v>
      </c>
      <c r="DS42" s="209"/>
      <c r="DT42" s="209"/>
      <c r="DU42" s="209" t="s">
        <v>285</v>
      </c>
      <c r="DV42" s="209"/>
      <c r="DW42" s="209"/>
      <c r="DX42" s="209" t="s">
        <v>285</v>
      </c>
    </row>
    <row r="43" spans="1:145" x14ac:dyDescent="0.25">
      <c r="A43" s="209"/>
      <c r="B43" s="209"/>
      <c r="C43" s="209"/>
      <c r="D43" s="209"/>
      <c r="E43" s="209"/>
      <c r="F43" s="209"/>
      <c r="G43" s="209"/>
      <c r="H43" s="209"/>
      <c r="I43" s="209"/>
      <c r="J43" s="209"/>
      <c r="K43" s="209"/>
      <c r="L43" s="209"/>
      <c r="M43" s="209"/>
      <c r="N43" s="209"/>
      <c r="O43" s="209"/>
      <c r="P43" s="209"/>
      <c r="Q43" s="209"/>
      <c r="R43" s="209"/>
      <c r="S43" s="209"/>
      <c r="T43" s="209"/>
      <c r="U43" s="209"/>
      <c r="V43" s="209"/>
      <c r="W43" s="209"/>
      <c r="X43" s="209"/>
      <c r="Y43" s="209"/>
      <c r="Z43" s="209"/>
      <c r="AA43" s="209"/>
      <c r="AB43" s="209"/>
      <c r="AC43" s="209"/>
      <c r="AD43" s="209"/>
      <c r="AE43" s="209"/>
      <c r="AF43" s="209"/>
      <c r="AG43" s="209"/>
      <c r="AH43" s="209"/>
      <c r="AI43" s="209"/>
      <c r="AJ43" s="209"/>
      <c r="AK43" s="209"/>
      <c r="AL43" s="209"/>
      <c r="AM43" s="209"/>
      <c r="AN43" s="209"/>
      <c r="AO43" s="209"/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09"/>
      <c r="BF43" s="209"/>
      <c r="BG43" s="209"/>
      <c r="BH43" s="209"/>
      <c r="BI43" s="209"/>
      <c r="BJ43" s="209"/>
      <c r="BK43" s="209"/>
      <c r="BL43" s="209"/>
      <c r="BM43" s="209"/>
      <c r="BN43" s="209"/>
      <c r="BO43" s="209"/>
      <c r="BP43" s="209"/>
      <c r="BQ43" s="209"/>
      <c r="BR43" s="209"/>
      <c r="BS43" s="209"/>
      <c r="BT43" s="209"/>
      <c r="BU43" s="209"/>
      <c r="BV43" s="209"/>
      <c r="BW43" s="209"/>
      <c r="BX43" s="209"/>
      <c r="BY43" s="209" t="s">
        <v>285</v>
      </c>
      <c r="BZ43" s="209"/>
      <c r="CA43" s="209"/>
      <c r="CB43" s="209" t="s">
        <v>285</v>
      </c>
      <c r="CC43" s="209"/>
      <c r="CD43" s="209"/>
      <c r="CE43" s="209" t="s">
        <v>285</v>
      </c>
      <c r="CF43" s="209"/>
      <c r="CG43" s="209"/>
      <c r="CH43" s="209" t="s">
        <v>285</v>
      </c>
      <c r="CI43" s="209"/>
      <c r="CJ43" s="209"/>
      <c r="CK43" s="209" t="s">
        <v>285</v>
      </c>
      <c r="CL43" s="209"/>
      <c r="CM43" s="209"/>
      <c r="CN43" s="209" t="s">
        <v>285</v>
      </c>
      <c r="CO43" s="209"/>
      <c r="CP43" s="209"/>
      <c r="CQ43" s="209" t="s">
        <v>285</v>
      </c>
      <c r="CR43" s="209"/>
      <c r="CS43" s="209"/>
      <c r="CT43" s="209" t="s">
        <v>285</v>
      </c>
      <c r="CU43" s="209"/>
      <c r="CV43" s="209"/>
      <c r="CW43" s="209" t="s">
        <v>285</v>
      </c>
      <c r="CX43" s="209"/>
      <c r="CY43" s="209"/>
      <c r="CZ43" s="209" t="s">
        <v>285</v>
      </c>
      <c r="DA43" s="209"/>
      <c r="DB43" s="209"/>
      <c r="DC43" s="209" t="s">
        <v>285</v>
      </c>
      <c r="DD43" s="209"/>
      <c r="DE43" s="209"/>
      <c r="DF43" s="209" t="s">
        <v>285</v>
      </c>
      <c r="DG43" s="209"/>
      <c r="DH43" s="209"/>
      <c r="DI43" s="209" t="s">
        <v>285</v>
      </c>
      <c r="DJ43" s="209"/>
      <c r="DK43" s="209"/>
      <c r="DL43" s="209" t="s">
        <v>285</v>
      </c>
      <c r="DM43" s="209"/>
      <c r="DN43" s="209"/>
      <c r="DO43" s="209" t="s">
        <v>285</v>
      </c>
      <c r="DP43" s="209"/>
      <c r="DQ43" s="209"/>
      <c r="DR43" s="209" t="s">
        <v>285</v>
      </c>
      <c r="DS43" s="209"/>
      <c r="DT43" s="209"/>
      <c r="DU43" s="209" t="s">
        <v>285</v>
      </c>
      <c r="DV43" s="209"/>
      <c r="DW43" s="209"/>
      <c r="DX43" s="209" t="s">
        <v>285</v>
      </c>
    </row>
    <row r="44" spans="1:145" x14ac:dyDescent="0.25">
      <c r="A44" s="209"/>
      <c r="B44" s="209"/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09"/>
      <c r="Q44" s="209"/>
      <c r="R44" s="209"/>
      <c r="S44" s="209"/>
      <c r="T44" s="209"/>
      <c r="U44" s="209"/>
      <c r="V44" s="209"/>
      <c r="W44" s="209"/>
      <c r="X44" s="209"/>
      <c r="Y44" s="209"/>
      <c r="Z44" s="209"/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  <c r="AL44" s="209"/>
      <c r="AM44" s="209"/>
      <c r="AN44" s="209"/>
      <c r="AO44" s="209"/>
      <c r="AP44" s="209"/>
      <c r="AQ44" s="209"/>
      <c r="AR44" s="209"/>
      <c r="AS44" s="209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09"/>
      <c r="BP44" s="209"/>
      <c r="BQ44" s="209"/>
      <c r="BR44" s="209"/>
      <c r="BS44" s="209"/>
      <c r="BT44" s="209"/>
      <c r="BU44" s="209"/>
      <c r="BV44" s="209"/>
      <c r="BW44" s="209"/>
      <c r="BX44" s="209"/>
      <c r="BY44" s="209" t="s">
        <v>285</v>
      </c>
      <c r="BZ44" s="209"/>
      <c r="CA44" s="209"/>
      <c r="CB44" s="209" t="s">
        <v>285</v>
      </c>
      <c r="CC44" s="209"/>
      <c r="CD44" s="209"/>
      <c r="CE44" s="209" t="s">
        <v>285</v>
      </c>
      <c r="CF44" s="209"/>
      <c r="CG44" s="209"/>
      <c r="CH44" s="209" t="s">
        <v>285</v>
      </c>
      <c r="CI44" s="209"/>
      <c r="CJ44" s="209"/>
      <c r="CK44" s="209" t="s">
        <v>285</v>
      </c>
      <c r="CL44" s="209"/>
      <c r="CM44" s="209"/>
      <c r="CN44" s="209" t="s">
        <v>285</v>
      </c>
      <c r="CO44" s="209"/>
      <c r="CP44" s="209"/>
      <c r="CQ44" s="209" t="s">
        <v>285</v>
      </c>
      <c r="CR44" s="209"/>
      <c r="CS44" s="209"/>
      <c r="CT44" s="209" t="s">
        <v>285</v>
      </c>
      <c r="CU44" s="209"/>
      <c r="CV44" s="209"/>
      <c r="CW44" s="209" t="s">
        <v>285</v>
      </c>
      <c r="CX44" s="209"/>
      <c r="CY44" s="209"/>
      <c r="CZ44" s="209" t="s">
        <v>285</v>
      </c>
      <c r="DA44" s="209"/>
      <c r="DB44" s="209"/>
      <c r="DC44" s="209" t="s">
        <v>285</v>
      </c>
      <c r="DD44" s="209"/>
      <c r="DE44" s="209"/>
      <c r="DF44" s="209" t="s">
        <v>285</v>
      </c>
      <c r="DG44" s="209"/>
      <c r="DH44" s="209"/>
      <c r="DI44" s="209" t="s">
        <v>285</v>
      </c>
      <c r="DJ44" s="209"/>
      <c r="DK44" s="209"/>
      <c r="DL44" s="209" t="s">
        <v>285</v>
      </c>
      <c r="DM44" s="209"/>
      <c r="DN44" s="209"/>
      <c r="DO44" s="209" t="s">
        <v>285</v>
      </c>
      <c r="DP44" s="209"/>
      <c r="DQ44" s="209"/>
      <c r="DR44" s="209" t="s">
        <v>285</v>
      </c>
      <c r="DS44" s="209"/>
      <c r="DT44" s="209"/>
      <c r="DU44" s="209" t="s">
        <v>285</v>
      </c>
      <c r="DV44" s="209"/>
      <c r="DW44" s="209"/>
      <c r="DX44" s="209" t="s">
        <v>285</v>
      </c>
    </row>
    <row r="45" spans="1:145" x14ac:dyDescent="0.25">
      <c r="A45" s="209"/>
      <c r="B45" s="209"/>
      <c r="C45" s="209"/>
      <c r="D45" s="209"/>
      <c r="E45" s="209"/>
      <c r="F45" s="209"/>
      <c r="G45" s="209"/>
      <c r="H45" s="209"/>
      <c r="I45" s="209"/>
      <c r="J45" s="209"/>
      <c r="K45" s="209"/>
      <c r="L45" s="209"/>
      <c r="M45" s="209"/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09"/>
      <c r="BP45" s="209"/>
      <c r="BQ45" s="209"/>
      <c r="BR45" s="209"/>
      <c r="BS45" s="209"/>
      <c r="BT45" s="209"/>
      <c r="BU45" s="209"/>
      <c r="BV45" s="209"/>
      <c r="BW45" s="209"/>
      <c r="BX45" s="209"/>
      <c r="BY45" s="209" t="s">
        <v>285</v>
      </c>
      <c r="BZ45" s="209"/>
      <c r="CA45" s="209"/>
      <c r="CB45" s="209" t="s">
        <v>285</v>
      </c>
      <c r="CC45" s="209"/>
      <c r="CD45" s="209"/>
      <c r="CE45" s="209" t="s">
        <v>285</v>
      </c>
      <c r="CF45" s="209"/>
      <c r="CG45" s="209"/>
      <c r="CH45" s="209" t="s">
        <v>285</v>
      </c>
      <c r="CI45" s="209"/>
      <c r="CJ45" s="209"/>
      <c r="CK45" s="209" t="s">
        <v>285</v>
      </c>
      <c r="CL45" s="209"/>
      <c r="CM45" s="209"/>
      <c r="CN45" s="209" t="s">
        <v>285</v>
      </c>
      <c r="CO45" s="209"/>
      <c r="CP45" s="209"/>
      <c r="CQ45" s="209" t="s">
        <v>285</v>
      </c>
      <c r="CR45" s="209"/>
      <c r="CS45" s="209"/>
      <c r="CT45" s="209" t="s">
        <v>285</v>
      </c>
      <c r="CU45" s="209"/>
      <c r="CV45" s="209"/>
      <c r="CW45" s="209" t="s">
        <v>285</v>
      </c>
      <c r="CX45" s="209"/>
      <c r="CY45" s="209"/>
      <c r="CZ45" s="209" t="s">
        <v>285</v>
      </c>
      <c r="DA45" s="209"/>
      <c r="DB45" s="209"/>
      <c r="DC45" s="209" t="s">
        <v>285</v>
      </c>
      <c r="DD45" s="209"/>
      <c r="DE45" s="209"/>
      <c r="DF45" s="209" t="s">
        <v>285</v>
      </c>
      <c r="DG45" s="209"/>
      <c r="DH45" s="209"/>
      <c r="DI45" s="209" t="s">
        <v>285</v>
      </c>
      <c r="DJ45" s="209"/>
      <c r="DK45" s="209"/>
      <c r="DL45" s="209" t="s">
        <v>285</v>
      </c>
      <c r="DM45" s="209"/>
      <c r="DN45" s="209"/>
      <c r="DO45" s="209" t="s">
        <v>285</v>
      </c>
      <c r="DP45" s="209"/>
      <c r="DQ45" s="209"/>
      <c r="DR45" s="209" t="s">
        <v>285</v>
      </c>
      <c r="DS45" s="209"/>
      <c r="DT45" s="209"/>
      <c r="DU45" s="209" t="s">
        <v>285</v>
      </c>
      <c r="DV45" s="209"/>
      <c r="DW45" s="209"/>
      <c r="DX45" s="209" t="s">
        <v>285</v>
      </c>
    </row>
    <row r="46" spans="1:145" x14ac:dyDescent="0.25">
      <c r="A46" s="209"/>
      <c r="B46" s="209"/>
      <c r="C46" s="209"/>
      <c r="D46" s="209"/>
      <c r="E46" s="209"/>
      <c r="F46" s="209"/>
      <c r="G46" s="209"/>
      <c r="H46" s="209"/>
      <c r="I46" s="209"/>
      <c r="J46" s="209"/>
      <c r="K46" s="209"/>
      <c r="L46" s="209"/>
      <c r="M46" s="209"/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9"/>
      <c r="BR46" s="209"/>
      <c r="BS46" s="209"/>
      <c r="BT46" s="209"/>
      <c r="BU46" s="209"/>
      <c r="BV46" s="209"/>
      <c r="BW46" s="209"/>
      <c r="BX46" s="209"/>
      <c r="BY46" s="209" t="s">
        <v>285</v>
      </c>
      <c r="BZ46" s="209"/>
      <c r="CA46" s="209"/>
      <c r="CB46" s="209" t="s">
        <v>285</v>
      </c>
      <c r="CC46" s="209"/>
      <c r="CD46" s="209"/>
      <c r="CE46" s="209" t="s">
        <v>285</v>
      </c>
      <c r="CF46" s="209"/>
      <c r="CG46" s="209"/>
      <c r="CH46" s="209" t="s">
        <v>285</v>
      </c>
      <c r="CI46" s="209"/>
      <c r="CJ46" s="209"/>
      <c r="CK46" s="209" t="s">
        <v>285</v>
      </c>
      <c r="CL46" s="209"/>
      <c r="CM46" s="209"/>
      <c r="CN46" s="209" t="s">
        <v>285</v>
      </c>
      <c r="CO46" s="209"/>
      <c r="CP46" s="209"/>
      <c r="CQ46" s="209" t="s">
        <v>285</v>
      </c>
      <c r="CR46" s="209"/>
      <c r="CS46" s="209"/>
      <c r="CT46" s="209" t="s">
        <v>285</v>
      </c>
      <c r="CU46" s="209"/>
      <c r="CV46" s="209"/>
      <c r="CW46" s="209" t="s">
        <v>285</v>
      </c>
      <c r="CX46" s="209"/>
      <c r="CY46" s="209"/>
      <c r="CZ46" s="209" t="s">
        <v>285</v>
      </c>
      <c r="DA46" s="209"/>
      <c r="DB46" s="209"/>
      <c r="DC46" s="209" t="s">
        <v>285</v>
      </c>
      <c r="DD46" s="209"/>
      <c r="DE46" s="209"/>
      <c r="DF46" s="209" t="s">
        <v>285</v>
      </c>
      <c r="DG46" s="209"/>
      <c r="DH46" s="209"/>
      <c r="DI46" s="209" t="s">
        <v>285</v>
      </c>
      <c r="DJ46" s="209"/>
      <c r="DK46" s="209"/>
      <c r="DL46" s="209" t="s">
        <v>285</v>
      </c>
      <c r="DM46" s="209"/>
      <c r="DN46" s="209"/>
      <c r="DO46" s="209" t="s">
        <v>285</v>
      </c>
      <c r="DP46" s="209"/>
      <c r="DQ46" s="209"/>
      <c r="DR46" s="209" t="s">
        <v>285</v>
      </c>
      <c r="DS46" s="209"/>
      <c r="DT46" s="209"/>
      <c r="DU46" s="209" t="s">
        <v>285</v>
      </c>
      <c r="DV46" s="209"/>
      <c r="DW46" s="209"/>
      <c r="DX46" s="209" t="s">
        <v>285</v>
      </c>
    </row>
    <row r="47" spans="1:145" x14ac:dyDescent="0.25">
      <c r="A47" s="209"/>
      <c r="B47" s="209"/>
      <c r="C47" s="209"/>
      <c r="D47" s="209"/>
      <c r="E47" s="209"/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9"/>
      <c r="BR47" s="209"/>
      <c r="BS47" s="209"/>
      <c r="BT47" s="209"/>
      <c r="BU47" s="209"/>
      <c r="BV47" s="209"/>
      <c r="BW47" s="209"/>
      <c r="BX47" s="209"/>
      <c r="BY47" s="209" t="s">
        <v>285</v>
      </c>
      <c r="BZ47" s="209"/>
      <c r="CA47" s="209"/>
      <c r="CB47" s="209" t="s">
        <v>285</v>
      </c>
      <c r="CC47" s="209"/>
      <c r="CD47" s="209"/>
      <c r="CE47" s="209" t="s">
        <v>285</v>
      </c>
      <c r="CF47" s="209"/>
      <c r="CG47" s="209"/>
      <c r="CH47" s="209" t="s">
        <v>285</v>
      </c>
      <c r="CI47" s="209"/>
      <c r="CJ47" s="209"/>
      <c r="CK47" s="209" t="s">
        <v>285</v>
      </c>
      <c r="CL47" s="209"/>
      <c r="CM47" s="209"/>
      <c r="CN47" s="209" t="s">
        <v>285</v>
      </c>
      <c r="CO47" s="209"/>
      <c r="CP47" s="209"/>
      <c r="CQ47" s="209" t="s">
        <v>285</v>
      </c>
      <c r="CR47" s="209"/>
      <c r="CS47" s="209"/>
      <c r="CT47" s="209" t="s">
        <v>285</v>
      </c>
      <c r="CU47" s="209"/>
      <c r="CV47" s="209"/>
      <c r="CW47" s="209" t="s">
        <v>285</v>
      </c>
      <c r="CX47" s="209"/>
      <c r="CY47" s="209"/>
      <c r="CZ47" s="209" t="s">
        <v>285</v>
      </c>
      <c r="DA47" s="209"/>
      <c r="DB47" s="209"/>
      <c r="DC47" s="209" t="s">
        <v>285</v>
      </c>
      <c r="DD47" s="209"/>
      <c r="DE47" s="209"/>
      <c r="DF47" s="209" t="s">
        <v>285</v>
      </c>
      <c r="DG47" s="209"/>
      <c r="DH47" s="209"/>
      <c r="DI47" s="209" t="s">
        <v>285</v>
      </c>
      <c r="DJ47" s="209"/>
      <c r="DK47" s="209"/>
      <c r="DL47" s="209" t="s">
        <v>285</v>
      </c>
      <c r="DM47" s="209"/>
      <c r="DN47" s="209"/>
      <c r="DO47" s="209" t="s">
        <v>285</v>
      </c>
      <c r="DP47" s="209"/>
      <c r="DQ47" s="209"/>
      <c r="DR47" s="209" t="s">
        <v>285</v>
      </c>
      <c r="DS47" s="209"/>
      <c r="DT47" s="209"/>
      <c r="DU47" s="209" t="s">
        <v>285</v>
      </c>
      <c r="DV47" s="209"/>
      <c r="DW47" s="209"/>
      <c r="DX47" s="209" t="s">
        <v>285</v>
      </c>
    </row>
    <row r="48" spans="1:145" x14ac:dyDescent="0.25">
      <c r="BY48" s="209" t="s">
        <v>285</v>
      </c>
      <c r="BZ48" s="209"/>
      <c r="CA48" s="209"/>
      <c r="CB48" s="209" t="s">
        <v>285</v>
      </c>
      <c r="CC48" s="209"/>
      <c r="CD48" s="209"/>
      <c r="CE48" s="209" t="s">
        <v>285</v>
      </c>
      <c r="CF48" s="209"/>
      <c r="CG48" s="209"/>
      <c r="CH48" s="209" t="s">
        <v>285</v>
      </c>
      <c r="CI48" s="209"/>
      <c r="CJ48" s="209"/>
      <c r="CK48" s="209" t="s">
        <v>285</v>
      </c>
      <c r="CL48" s="209"/>
      <c r="CM48" s="209"/>
      <c r="CN48" s="209" t="s">
        <v>285</v>
      </c>
      <c r="CO48" s="209"/>
      <c r="CP48" s="209"/>
      <c r="CQ48" s="209" t="s">
        <v>285</v>
      </c>
      <c r="CR48" s="209"/>
      <c r="CS48" s="209"/>
      <c r="CT48" s="209" t="s">
        <v>285</v>
      </c>
      <c r="CU48" s="209"/>
      <c r="CV48" s="209"/>
      <c r="CW48" s="209" t="s">
        <v>285</v>
      </c>
      <c r="CX48" s="209"/>
      <c r="CY48" s="209"/>
      <c r="CZ48" s="209" t="s">
        <v>285</v>
      </c>
      <c r="DA48" s="209"/>
      <c r="DB48" s="209"/>
      <c r="DC48" s="209" t="s">
        <v>285</v>
      </c>
      <c r="DD48" s="209"/>
      <c r="DE48" s="209"/>
      <c r="DF48" s="209" t="s">
        <v>285</v>
      </c>
      <c r="DG48" s="209"/>
      <c r="DH48" s="209"/>
      <c r="DI48" s="209" t="s">
        <v>285</v>
      </c>
      <c r="DJ48" s="209"/>
      <c r="DK48" s="209"/>
      <c r="DL48" s="209" t="s">
        <v>285</v>
      </c>
      <c r="DM48" s="209"/>
      <c r="DN48" s="209"/>
      <c r="DO48" s="209" t="s">
        <v>285</v>
      </c>
      <c r="DP48" s="209"/>
      <c r="DQ48" s="209"/>
      <c r="DR48" s="209" t="s">
        <v>285</v>
      </c>
      <c r="DS48" s="209"/>
      <c r="DT48" s="209"/>
      <c r="DU48" s="209" t="s">
        <v>285</v>
      </c>
      <c r="DV48" s="209"/>
      <c r="DW48" s="209"/>
      <c r="DX48" s="209" t="s">
        <v>285</v>
      </c>
    </row>
    <row r="49" spans="77:128" x14ac:dyDescent="0.25">
      <c r="BY49" s="209" t="s">
        <v>285</v>
      </c>
      <c r="BZ49" s="209"/>
      <c r="CA49" s="209"/>
      <c r="CB49" s="209" t="s">
        <v>285</v>
      </c>
      <c r="CC49" s="209"/>
      <c r="CD49" s="209"/>
      <c r="CE49" s="209" t="s">
        <v>285</v>
      </c>
      <c r="CF49" s="209"/>
      <c r="CG49" s="209"/>
      <c r="CH49" s="209" t="s">
        <v>285</v>
      </c>
      <c r="CI49" s="209"/>
      <c r="CJ49" s="209"/>
      <c r="CK49" s="209" t="s">
        <v>285</v>
      </c>
      <c r="CL49" s="209"/>
      <c r="CM49" s="209"/>
      <c r="CN49" s="209" t="s">
        <v>285</v>
      </c>
      <c r="CO49" s="209"/>
      <c r="CP49" s="209"/>
      <c r="CQ49" s="209" t="s">
        <v>285</v>
      </c>
      <c r="CR49" s="209"/>
      <c r="CS49" s="209"/>
      <c r="CT49" s="209" t="s">
        <v>285</v>
      </c>
      <c r="CU49" s="209"/>
      <c r="CV49" s="209"/>
      <c r="CW49" s="209" t="s">
        <v>285</v>
      </c>
      <c r="CX49" s="209"/>
      <c r="CY49" s="209"/>
      <c r="CZ49" s="209" t="s">
        <v>285</v>
      </c>
      <c r="DA49" s="209"/>
      <c r="DB49" s="209"/>
      <c r="DC49" s="209" t="s">
        <v>285</v>
      </c>
      <c r="DD49" s="209"/>
      <c r="DE49" s="209"/>
      <c r="DF49" s="209" t="s">
        <v>285</v>
      </c>
      <c r="DG49" s="209"/>
      <c r="DH49" s="209"/>
      <c r="DI49" s="209" t="s">
        <v>285</v>
      </c>
      <c r="DJ49" s="209"/>
      <c r="DK49" s="209"/>
      <c r="DL49" s="209" t="s">
        <v>285</v>
      </c>
      <c r="DM49" s="209"/>
      <c r="DN49" s="209"/>
      <c r="DO49" s="209" t="s">
        <v>285</v>
      </c>
      <c r="DP49" s="209"/>
      <c r="DQ49" s="209"/>
      <c r="DR49" s="209" t="s">
        <v>285</v>
      </c>
      <c r="DS49" s="209"/>
      <c r="DT49" s="209"/>
      <c r="DU49" s="209" t="s">
        <v>285</v>
      </c>
      <c r="DV49" s="209"/>
      <c r="DW49" s="209"/>
      <c r="DX49" s="209" t="s">
        <v>285</v>
      </c>
    </row>
    <row r="50" spans="77:128" x14ac:dyDescent="0.25">
      <c r="BY50" s="209" t="s">
        <v>285</v>
      </c>
      <c r="BZ50" s="209"/>
      <c r="CA50" s="209"/>
      <c r="CB50" s="209" t="s">
        <v>285</v>
      </c>
      <c r="CC50" s="209"/>
      <c r="CD50" s="209"/>
      <c r="CE50" s="209" t="s">
        <v>285</v>
      </c>
      <c r="CF50" s="209"/>
      <c r="CG50" s="209"/>
      <c r="CH50" s="209" t="s">
        <v>285</v>
      </c>
      <c r="CI50" s="209"/>
      <c r="CJ50" s="209"/>
      <c r="CK50" s="209" t="s">
        <v>285</v>
      </c>
      <c r="CL50" s="209"/>
      <c r="CM50" s="209"/>
      <c r="CN50" s="209" t="s">
        <v>285</v>
      </c>
      <c r="CO50" s="209"/>
      <c r="CP50" s="209"/>
      <c r="CQ50" s="209" t="s">
        <v>285</v>
      </c>
      <c r="CR50" s="209"/>
      <c r="CS50" s="209"/>
      <c r="CT50" s="209" t="s">
        <v>285</v>
      </c>
      <c r="CU50" s="209"/>
      <c r="CV50" s="209"/>
      <c r="CW50" s="209" t="s">
        <v>285</v>
      </c>
      <c r="CX50" s="209"/>
      <c r="CY50" s="209"/>
      <c r="CZ50" s="209" t="s">
        <v>285</v>
      </c>
      <c r="DA50" s="209"/>
      <c r="DB50" s="209"/>
      <c r="DC50" s="209" t="s">
        <v>285</v>
      </c>
      <c r="DD50" s="209"/>
      <c r="DE50" s="209"/>
      <c r="DF50" s="209" t="s">
        <v>285</v>
      </c>
      <c r="DG50" s="209"/>
      <c r="DH50" s="209"/>
      <c r="DI50" s="209" t="s">
        <v>285</v>
      </c>
      <c r="DJ50" s="209"/>
      <c r="DK50" s="209"/>
      <c r="DL50" s="209" t="s">
        <v>285</v>
      </c>
      <c r="DM50" s="209"/>
      <c r="DN50" s="209"/>
      <c r="DO50" s="209" t="s">
        <v>285</v>
      </c>
      <c r="DP50" s="209"/>
      <c r="DQ50" s="209"/>
      <c r="DR50" s="209" t="s">
        <v>285</v>
      </c>
      <c r="DS50" s="209"/>
      <c r="DT50" s="209"/>
      <c r="DU50" s="209" t="s">
        <v>285</v>
      </c>
      <c r="DV50" s="209"/>
      <c r="DW50" s="209"/>
      <c r="DX50" s="209" t="s">
        <v>285</v>
      </c>
    </row>
    <row r="51" spans="77:128" x14ac:dyDescent="0.25">
      <c r="BY51" s="209" t="s">
        <v>285</v>
      </c>
      <c r="BZ51" s="209"/>
      <c r="CA51" s="209"/>
      <c r="CB51" s="209" t="s">
        <v>285</v>
      </c>
      <c r="CC51" s="209"/>
      <c r="CD51" s="209"/>
      <c r="CE51" s="209" t="s">
        <v>285</v>
      </c>
      <c r="CF51" s="209"/>
      <c r="CG51" s="209"/>
      <c r="CH51" s="209" t="s">
        <v>285</v>
      </c>
      <c r="CI51" s="209"/>
      <c r="CJ51" s="209"/>
      <c r="CK51" s="209" t="s">
        <v>285</v>
      </c>
      <c r="CL51" s="209"/>
      <c r="CM51" s="209"/>
      <c r="CN51" s="209" t="s">
        <v>285</v>
      </c>
      <c r="CO51" s="209"/>
      <c r="CP51" s="209"/>
      <c r="CQ51" s="209" t="s">
        <v>285</v>
      </c>
      <c r="CR51" s="209"/>
      <c r="CS51" s="209"/>
      <c r="CT51" s="209" t="s">
        <v>285</v>
      </c>
      <c r="CU51" s="209"/>
      <c r="CV51" s="209"/>
      <c r="CW51" s="209" t="s">
        <v>285</v>
      </c>
      <c r="CX51" s="209"/>
      <c r="CY51" s="209"/>
      <c r="CZ51" s="209" t="s">
        <v>285</v>
      </c>
      <c r="DA51" s="209"/>
      <c r="DB51" s="209"/>
      <c r="DC51" s="209" t="s">
        <v>285</v>
      </c>
      <c r="DD51" s="209"/>
      <c r="DE51" s="209"/>
      <c r="DF51" s="209" t="s">
        <v>285</v>
      </c>
      <c r="DG51" s="209"/>
      <c r="DH51" s="209"/>
      <c r="DI51" s="209" t="s">
        <v>285</v>
      </c>
      <c r="DJ51" s="209"/>
      <c r="DK51" s="209"/>
      <c r="DL51" s="209" t="s">
        <v>285</v>
      </c>
      <c r="DM51" s="209"/>
      <c r="DN51" s="209"/>
      <c r="DO51" s="209" t="s">
        <v>285</v>
      </c>
      <c r="DP51" s="209"/>
      <c r="DQ51" s="209"/>
      <c r="DR51" s="209" t="s">
        <v>285</v>
      </c>
      <c r="DS51" s="209"/>
      <c r="DT51" s="209"/>
      <c r="DU51" s="209" t="s">
        <v>285</v>
      </c>
      <c r="DV51" s="209"/>
      <c r="DW51" s="209"/>
      <c r="DX51" s="209" t="s">
        <v>285</v>
      </c>
    </row>
    <row r="52" spans="77:128" x14ac:dyDescent="0.25">
      <c r="BY52" s="209" t="s">
        <v>285</v>
      </c>
      <c r="BZ52" s="209"/>
      <c r="CA52" s="209"/>
      <c r="CB52" s="209" t="s">
        <v>285</v>
      </c>
      <c r="CC52" s="209"/>
      <c r="CD52" s="209"/>
      <c r="CE52" s="209" t="s">
        <v>285</v>
      </c>
      <c r="CF52" s="209"/>
      <c r="CG52" s="209"/>
      <c r="CH52" s="209" t="s">
        <v>285</v>
      </c>
      <c r="CI52" s="209"/>
      <c r="CJ52" s="209"/>
      <c r="CK52" s="209" t="s">
        <v>285</v>
      </c>
      <c r="CL52" s="209"/>
      <c r="CM52" s="209"/>
      <c r="CN52" s="209" t="s">
        <v>285</v>
      </c>
      <c r="CO52" s="209"/>
      <c r="CP52" s="209"/>
      <c r="CQ52" s="209" t="s">
        <v>285</v>
      </c>
      <c r="CR52" s="209"/>
      <c r="CS52" s="209"/>
      <c r="CT52" s="209" t="s">
        <v>285</v>
      </c>
      <c r="CU52" s="209"/>
      <c r="CV52" s="209"/>
      <c r="CW52" s="209" t="s">
        <v>285</v>
      </c>
      <c r="CX52" s="209"/>
      <c r="CY52" s="209"/>
      <c r="CZ52" s="209" t="s">
        <v>285</v>
      </c>
      <c r="DA52" s="209"/>
      <c r="DB52" s="209"/>
      <c r="DC52" s="209" t="s">
        <v>285</v>
      </c>
      <c r="DD52" s="209"/>
      <c r="DE52" s="209"/>
      <c r="DF52" s="209" t="s">
        <v>285</v>
      </c>
      <c r="DG52" s="209"/>
      <c r="DH52" s="209"/>
      <c r="DI52" s="209" t="s">
        <v>285</v>
      </c>
      <c r="DJ52" s="209"/>
      <c r="DK52" s="209"/>
      <c r="DL52" s="209" t="s">
        <v>285</v>
      </c>
      <c r="DM52" s="209"/>
      <c r="DN52" s="209"/>
      <c r="DO52" s="209" t="s">
        <v>285</v>
      </c>
      <c r="DP52" s="209"/>
      <c r="DQ52" s="209"/>
      <c r="DR52" s="209" t="s">
        <v>285</v>
      </c>
      <c r="DS52" s="209"/>
      <c r="DT52" s="209"/>
      <c r="DU52" s="209" t="s">
        <v>285</v>
      </c>
      <c r="DV52" s="209"/>
      <c r="DW52" s="209"/>
      <c r="DX52" s="209" t="s">
        <v>285</v>
      </c>
    </row>
    <row r="53" spans="77:128" x14ac:dyDescent="0.25">
      <c r="BY53" s="209" t="s">
        <v>285</v>
      </c>
      <c r="BZ53" s="209"/>
      <c r="CA53" s="209"/>
      <c r="CB53" s="209" t="s">
        <v>285</v>
      </c>
      <c r="CC53" s="209"/>
      <c r="CD53" s="209"/>
      <c r="CE53" s="209" t="s">
        <v>285</v>
      </c>
      <c r="CF53" s="209"/>
      <c r="CG53" s="209"/>
      <c r="CH53" s="209" t="s">
        <v>285</v>
      </c>
      <c r="CI53" s="209"/>
      <c r="CJ53" s="209"/>
      <c r="CK53" s="209" t="s">
        <v>285</v>
      </c>
      <c r="CL53" s="209"/>
      <c r="CM53" s="209"/>
      <c r="CN53" s="209" t="s">
        <v>285</v>
      </c>
      <c r="CO53" s="209"/>
      <c r="CP53" s="209"/>
      <c r="CQ53" s="209" t="s">
        <v>285</v>
      </c>
      <c r="CR53" s="209"/>
      <c r="CS53" s="209"/>
      <c r="CT53" s="209" t="s">
        <v>285</v>
      </c>
      <c r="CU53" s="209"/>
      <c r="CV53" s="209"/>
      <c r="CW53" s="209" t="s">
        <v>285</v>
      </c>
      <c r="CX53" s="209"/>
      <c r="CY53" s="209"/>
      <c r="CZ53" s="209" t="s">
        <v>285</v>
      </c>
      <c r="DA53" s="209"/>
      <c r="DB53" s="209"/>
      <c r="DC53" s="209" t="s">
        <v>285</v>
      </c>
      <c r="DD53" s="209"/>
      <c r="DE53" s="209"/>
      <c r="DF53" s="209" t="s">
        <v>285</v>
      </c>
      <c r="DG53" s="209"/>
      <c r="DH53" s="209"/>
      <c r="DI53" s="209" t="s">
        <v>285</v>
      </c>
      <c r="DJ53" s="209"/>
      <c r="DK53" s="209"/>
      <c r="DL53" s="209" t="s">
        <v>285</v>
      </c>
      <c r="DM53" s="209"/>
      <c r="DN53" s="209"/>
      <c r="DO53" s="209" t="s">
        <v>285</v>
      </c>
      <c r="DP53" s="209"/>
      <c r="DQ53" s="209"/>
      <c r="DR53" s="209" t="s">
        <v>285</v>
      </c>
      <c r="DS53" s="209"/>
      <c r="DT53" s="209"/>
      <c r="DU53" s="209" t="s">
        <v>285</v>
      </c>
      <c r="DV53" s="209"/>
      <c r="DW53" s="209"/>
      <c r="DX53" s="209" t="s">
        <v>285</v>
      </c>
    </row>
    <row r="54" spans="77:128" x14ac:dyDescent="0.25">
      <c r="BY54" s="209" t="s">
        <v>285</v>
      </c>
      <c r="BZ54" s="209"/>
      <c r="CA54" s="209"/>
      <c r="CB54" s="209" t="s">
        <v>285</v>
      </c>
      <c r="CC54" s="209"/>
      <c r="CD54" s="209"/>
      <c r="CE54" s="209" t="s">
        <v>285</v>
      </c>
      <c r="CF54" s="209"/>
      <c r="CG54" s="209"/>
      <c r="CH54" s="209" t="s">
        <v>285</v>
      </c>
      <c r="CI54" s="209"/>
      <c r="CJ54" s="209"/>
      <c r="CK54" s="209" t="s">
        <v>285</v>
      </c>
      <c r="CL54" s="209"/>
      <c r="CM54" s="209"/>
      <c r="CN54" s="209" t="s">
        <v>285</v>
      </c>
      <c r="CO54" s="209"/>
      <c r="CP54" s="209"/>
      <c r="CQ54" s="209" t="s">
        <v>285</v>
      </c>
      <c r="CR54" s="209"/>
      <c r="CS54" s="209"/>
      <c r="CT54" s="209" t="s">
        <v>285</v>
      </c>
      <c r="CU54" s="209"/>
      <c r="CV54" s="209"/>
      <c r="CW54" s="209" t="s">
        <v>285</v>
      </c>
      <c r="CX54" s="209"/>
      <c r="CY54" s="209"/>
      <c r="CZ54" s="209" t="s">
        <v>285</v>
      </c>
      <c r="DA54" s="209"/>
      <c r="DB54" s="209"/>
      <c r="DC54" s="209" t="s">
        <v>285</v>
      </c>
      <c r="DD54" s="209"/>
      <c r="DE54" s="209"/>
      <c r="DF54" s="209" t="s">
        <v>285</v>
      </c>
      <c r="DG54" s="209"/>
      <c r="DH54" s="209"/>
      <c r="DI54" s="209" t="s">
        <v>285</v>
      </c>
      <c r="DJ54" s="209"/>
      <c r="DK54" s="209"/>
      <c r="DL54" s="209" t="s">
        <v>285</v>
      </c>
      <c r="DM54" s="209"/>
      <c r="DN54" s="209"/>
      <c r="DO54" s="209" t="s">
        <v>285</v>
      </c>
      <c r="DP54" s="209"/>
      <c r="DQ54" s="209"/>
      <c r="DR54" s="209" t="s">
        <v>285</v>
      </c>
      <c r="DS54" s="209"/>
      <c r="DT54" s="209"/>
      <c r="DU54" s="209" t="s">
        <v>285</v>
      </c>
      <c r="DV54" s="209"/>
      <c r="DW54" s="209"/>
      <c r="DX54" s="209" t="s">
        <v>285</v>
      </c>
    </row>
    <row r="55" spans="77:128" x14ac:dyDescent="0.25">
      <c r="BY55" s="209" t="s">
        <v>285</v>
      </c>
      <c r="BZ55" s="209"/>
      <c r="CA55" s="209"/>
      <c r="CB55" s="209" t="s">
        <v>285</v>
      </c>
      <c r="CC55" s="209"/>
      <c r="CD55" s="209"/>
      <c r="CE55" s="209" t="s">
        <v>285</v>
      </c>
      <c r="CF55" s="209"/>
      <c r="CG55" s="209"/>
      <c r="CH55" s="209" t="s">
        <v>285</v>
      </c>
      <c r="CI55" s="209"/>
      <c r="CJ55" s="209"/>
      <c r="CK55" s="209" t="s">
        <v>285</v>
      </c>
      <c r="CL55" s="209"/>
      <c r="CM55" s="209"/>
      <c r="CN55" s="209" t="s">
        <v>285</v>
      </c>
      <c r="CO55" s="209"/>
      <c r="CP55" s="209"/>
      <c r="CQ55" s="209" t="s">
        <v>285</v>
      </c>
      <c r="CR55" s="209"/>
      <c r="CS55" s="209"/>
      <c r="CT55" s="209" t="s">
        <v>285</v>
      </c>
      <c r="CU55" s="209"/>
      <c r="CV55" s="209"/>
      <c r="CW55" s="209" t="s">
        <v>285</v>
      </c>
      <c r="CX55" s="209"/>
      <c r="CY55" s="209"/>
      <c r="CZ55" s="209" t="s">
        <v>285</v>
      </c>
      <c r="DA55" s="209"/>
      <c r="DB55" s="209"/>
      <c r="DC55" s="209" t="s">
        <v>285</v>
      </c>
      <c r="DD55" s="209"/>
      <c r="DE55" s="209"/>
      <c r="DF55" s="209" t="s">
        <v>285</v>
      </c>
      <c r="DG55" s="209"/>
      <c r="DH55" s="209"/>
      <c r="DI55" s="209" t="s">
        <v>285</v>
      </c>
      <c r="DJ55" s="209"/>
      <c r="DK55" s="209"/>
      <c r="DL55" s="209" t="s">
        <v>285</v>
      </c>
      <c r="DM55" s="209"/>
      <c r="DN55" s="209"/>
      <c r="DO55" s="209" t="s">
        <v>285</v>
      </c>
      <c r="DP55" s="209"/>
      <c r="DQ55" s="209"/>
      <c r="DR55" s="209" t="s">
        <v>285</v>
      </c>
      <c r="DS55" s="209"/>
      <c r="DT55" s="209"/>
      <c r="DU55" s="209" t="s">
        <v>285</v>
      </c>
      <c r="DV55" s="209"/>
      <c r="DW55" s="209"/>
      <c r="DX55" s="209" t="s">
        <v>285</v>
      </c>
    </row>
    <row r="56" spans="77:128" x14ac:dyDescent="0.25">
      <c r="BY56" s="209" t="s">
        <v>285</v>
      </c>
      <c r="BZ56" s="209"/>
      <c r="CA56" s="209"/>
      <c r="CB56" s="209" t="s">
        <v>285</v>
      </c>
      <c r="CC56" s="209"/>
      <c r="CD56" s="209"/>
      <c r="CE56" s="209" t="s">
        <v>285</v>
      </c>
      <c r="CF56" s="209"/>
      <c r="CG56" s="209"/>
      <c r="CH56" s="209" t="s">
        <v>285</v>
      </c>
      <c r="CI56" s="209"/>
      <c r="CJ56" s="209"/>
      <c r="CK56" s="209" t="s">
        <v>285</v>
      </c>
      <c r="CL56" s="209"/>
      <c r="CM56" s="209"/>
      <c r="CN56" s="209" t="s">
        <v>285</v>
      </c>
      <c r="CO56" s="209"/>
      <c r="CP56" s="209"/>
      <c r="CQ56" s="209" t="s">
        <v>285</v>
      </c>
      <c r="CR56" s="209"/>
      <c r="CS56" s="209"/>
      <c r="CT56" s="209" t="s">
        <v>285</v>
      </c>
      <c r="CU56" s="209"/>
      <c r="CV56" s="209"/>
      <c r="CW56" s="209" t="s">
        <v>285</v>
      </c>
      <c r="CX56" s="209"/>
      <c r="CY56" s="209"/>
      <c r="CZ56" s="209" t="s">
        <v>285</v>
      </c>
      <c r="DA56" s="209"/>
      <c r="DB56" s="209"/>
      <c r="DC56" s="209" t="s">
        <v>285</v>
      </c>
      <c r="DD56" s="209"/>
      <c r="DE56" s="209"/>
      <c r="DF56" s="209" t="s">
        <v>285</v>
      </c>
      <c r="DG56" s="209"/>
      <c r="DH56" s="209"/>
      <c r="DI56" s="209" t="s">
        <v>285</v>
      </c>
      <c r="DJ56" s="209"/>
      <c r="DK56" s="209"/>
      <c r="DL56" s="209" t="s">
        <v>285</v>
      </c>
      <c r="DM56" s="209"/>
      <c r="DN56" s="209"/>
      <c r="DO56" s="209" t="s">
        <v>285</v>
      </c>
      <c r="DP56" s="209"/>
      <c r="DQ56" s="209"/>
      <c r="DR56" s="209" t="s">
        <v>285</v>
      </c>
      <c r="DS56" s="209"/>
      <c r="DT56" s="209"/>
      <c r="DU56" s="209" t="s">
        <v>285</v>
      </c>
      <c r="DV56" s="209"/>
      <c r="DW56" s="209"/>
      <c r="DX56" s="209" t="s">
        <v>285</v>
      </c>
    </row>
    <row r="57" spans="77:128" x14ac:dyDescent="0.25">
      <c r="BY57" s="209" t="s">
        <v>285</v>
      </c>
      <c r="BZ57" s="209"/>
      <c r="CA57" s="209"/>
      <c r="CB57" s="209" t="s">
        <v>285</v>
      </c>
      <c r="CC57" s="209"/>
      <c r="CD57" s="209"/>
      <c r="CE57" s="209" t="s">
        <v>285</v>
      </c>
      <c r="CF57" s="209"/>
      <c r="CG57" s="209"/>
      <c r="CH57" s="209" t="s">
        <v>285</v>
      </c>
      <c r="CI57" s="209"/>
      <c r="CJ57" s="209"/>
      <c r="CK57" s="209" t="s">
        <v>285</v>
      </c>
      <c r="CL57" s="209"/>
      <c r="CM57" s="209"/>
      <c r="CN57" s="209" t="s">
        <v>285</v>
      </c>
      <c r="CO57" s="209"/>
      <c r="CP57" s="209"/>
      <c r="CQ57" s="209" t="s">
        <v>285</v>
      </c>
      <c r="CR57" s="209"/>
      <c r="CS57" s="209"/>
      <c r="CT57" s="209" t="s">
        <v>285</v>
      </c>
      <c r="CU57" s="209"/>
      <c r="CV57" s="209"/>
      <c r="CW57" s="209" t="s">
        <v>285</v>
      </c>
      <c r="CX57" s="209"/>
      <c r="CY57" s="209"/>
      <c r="CZ57" s="209" t="s">
        <v>285</v>
      </c>
      <c r="DA57" s="209"/>
      <c r="DB57" s="209"/>
      <c r="DC57" s="209" t="s">
        <v>285</v>
      </c>
      <c r="DD57" s="209"/>
      <c r="DE57" s="209"/>
      <c r="DF57" s="209" t="s">
        <v>285</v>
      </c>
      <c r="DG57" s="209"/>
      <c r="DH57" s="209"/>
      <c r="DI57" s="209" t="s">
        <v>285</v>
      </c>
      <c r="DJ57" s="209"/>
      <c r="DK57" s="209"/>
      <c r="DL57" s="209" t="s">
        <v>285</v>
      </c>
      <c r="DM57" s="209"/>
      <c r="DN57" s="209"/>
      <c r="DO57" s="209" t="s">
        <v>285</v>
      </c>
      <c r="DP57" s="209"/>
      <c r="DQ57" s="209"/>
      <c r="DR57" s="209" t="s">
        <v>285</v>
      </c>
      <c r="DS57" s="209"/>
      <c r="DT57" s="209"/>
      <c r="DU57" s="209" t="s">
        <v>285</v>
      </c>
      <c r="DV57" s="209"/>
      <c r="DW57" s="209"/>
      <c r="DX57" s="209" t="s">
        <v>285</v>
      </c>
    </row>
    <row r="58" spans="77:128" x14ac:dyDescent="0.25">
      <c r="BY58" s="209" t="s">
        <v>285</v>
      </c>
      <c r="BZ58" s="209"/>
      <c r="CA58" s="209"/>
      <c r="CB58" s="209" t="s">
        <v>285</v>
      </c>
      <c r="CC58" s="209"/>
      <c r="CD58" s="209"/>
      <c r="CE58" s="209" t="s">
        <v>285</v>
      </c>
      <c r="CF58" s="209"/>
      <c r="CG58" s="209"/>
      <c r="CH58" s="209" t="s">
        <v>285</v>
      </c>
      <c r="CI58" s="209"/>
      <c r="CJ58" s="209"/>
      <c r="CK58" s="209" t="s">
        <v>285</v>
      </c>
      <c r="CL58" s="209"/>
      <c r="CM58" s="209"/>
      <c r="CN58" s="209" t="s">
        <v>285</v>
      </c>
      <c r="CO58" s="209"/>
      <c r="CP58" s="209"/>
      <c r="CQ58" s="209" t="s">
        <v>285</v>
      </c>
      <c r="CR58" s="209"/>
      <c r="CS58" s="209"/>
      <c r="CT58" s="209" t="s">
        <v>285</v>
      </c>
      <c r="CU58" s="209"/>
      <c r="CV58" s="209"/>
      <c r="CW58" s="209" t="s">
        <v>285</v>
      </c>
      <c r="CX58" s="209"/>
      <c r="CY58" s="209"/>
      <c r="CZ58" s="209" t="s">
        <v>285</v>
      </c>
      <c r="DA58" s="209"/>
      <c r="DB58" s="209"/>
      <c r="DC58" s="209" t="s">
        <v>285</v>
      </c>
      <c r="DD58" s="209"/>
      <c r="DE58" s="209"/>
      <c r="DF58" s="209" t="s">
        <v>285</v>
      </c>
      <c r="DG58" s="209"/>
      <c r="DH58" s="209"/>
      <c r="DI58" s="209" t="s">
        <v>285</v>
      </c>
      <c r="DJ58" s="209"/>
      <c r="DK58" s="209"/>
      <c r="DL58" s="209" t="s">
        <v>285</v>
      </c>
      <c r="DM58" s="209"/>
      <c r="DN58" s="209"/>
      <c r="DO58" s="209" t="s">
        <v>285</v>
      </c>
      <c r="DP58" s="209"/>
      <c r="DQ58" s="209"/>
      <c r="DR58" s="209" t="s">
        <v>285</v>
      </c>
      <c r="DS58" s="209"/>
      <c r="DT58" s="209"/>
      <c r="DU58" s="209" t="s">
        <v>285</v>
      </c>
      <c r="DV58" s="209"/>
      <c r="DW58" s="209"/>
      <c r="DX58" s="209" t="s">
        <v>285</v>
      </c>
    </row>
    <row r="59" spans="77:128" x14ac:dyDescent="0.25">
      <c r="BY59" s="209" t="s">
        <v>285</v>
      </c>
      <c r="BZ59" s="209"/>
      <c r="CA59" s="209"/>
      <c r="CB59" s="209" t="s">
        <v>285</v>
      </c>
      <c r="CC59" s="209"/>
      <c r="CD59" s="209"/>
      <c r="CE59" s="209" t="s">
        <v>285</v>
      </c>
      <c r="CF59" s="209"/>
      <c r="CG59" s="209"/>
      <c r="CH59" s="209" t="s">
        <v>285</v>
      </c>
      <c r="CI59" s="209"/>
      <c r="CJ59" s="209"/>
      <c r="CK59" s="209" t="s">
        <v>285</v>
      </c>
      <c r="CL59" s="209"/>
      <c r="CM59" s="209"/>
      <c r="CN59" s="209" t="s">
        <v>285</v>
      </c>
      <c r="CO59" s="209"/>
      <c r="CP59" s="209"/>
      <c r="CQ59" s="209" t="s">
        <v>285</v>
      </c>
      <c r="CR59" s="209"/>
      <c r="CS59" s="209"/>
      <c r="CT59" s="209" t="s">
        <v>285</v>
      </c>
      <c r="CU59" s="209"/>
      <c r="CV59" s="209"/>
      <c r="CW59" s="209" t="s">
        <v>285</v>
      </c>
      <c r="CX59" s="209"/>
      <c r="CY59" s="209"/>
      <c r="CZ59" s="209" t="s">
        <v>285</v>
      </c>
      <c r="DA59" s="209"/>
      <c r="DB59" s="209"/>
      <c r="DC59" s="209" t="s">
        <v>285</v>
      </c>
      <c r="DD59" s="209"/>
      <c r="DE59" s="209"/>
      <c r="DF59" s="209" t="s">
        <v>285</v>
      </c>
      <c r="DG59" s="209"/>
      <c r="DH59" s="209"/>
      <c r="DI59" s="209" t="s">
        <v>285</v>
      </c>
      <c r="DJ59" s="209"/>
      <c r="DK59" s="209"/>
      <c r="DL59" s="209" t="s">
        <v>285</v>
      </c>
      <c r="DM59" s="209"/>
      <c r="DN59" s="209"/>
      <c r="DO59" s="209" t="s">
        <v>285</v>
      </c>
      <c r="DP59" s="209"/>
      <c r="DQ59" s="209"/>
      <c r="DR59" s="209" t="s">
        <v>285</v>
      </c>
      <c r="DS59" s="209"/>
      <c r="DT59" s="209"/>
      <c r="DU59" s="209" t="s">
        <v>285</v>
      </c>
      <c r="DV59" s="209"/>
      <c r="DW59" s="209"/>
      <c r="DX59" s="209" t="s">
        <v>285</v>
      </c>
    </row>
    <row r="60" spans="77:128" x14ac:dyDescent="0.25">
      <c r="BY60" s="209" t="s">
        <v>285</v>
      </c>
      <c r="BZ60" s="209"/>
      <c r="CA60" s="209"/>
      <c r="CB60" s="209" t="s">
        <v>285</v>
      </c>
      <c r="CC60" s="209"/>
      <c r="CD60" s="209"/>
      <c r="CE60" s="209" t="s">
        <v>285</v>
      </c>
      <c r="CF60" s="209"/>
      <c r="CG60" s="209"/>
      <c r="CH60" s="209" t="s">
        <v>285</v>
      </c>
      <c r="CI60" s="209"/>
      <c r="CJ60" s="209"/>
      <c r="CK60" s="209" t="s">
        <v>285</v>
      </c>
      <c r="CL60" s="209"/>
      <c r="CM60" s="209"/>
      <c r="CN60" s="209" t="s">
        <v>285</v>
      </c>
      <c r="CO60" s="209"/>
      <c r="CP60" s="209"/>
      <c r="CQ60" s="209" t="s">
        <v>285</v>
      </c>
      <c r="CR60" s="209"/>
      <c r="CS60" s="209"/>
      <c r="CT60" s="209" t="s">
        <v>285</v>
      </c>
      <c r="CU60" s="209"/>
      <c r="CV60" s="209"/>
      <c r="CW60" s="209" t="s">
        <v>285</v>
      </c>
      <c r="CX60" s="209"/>
      <c r="CY60" s="209"/>
      <c r="CZ60" s="209" t="s">
        <v>285</v>
      </c>
      <c r="DA60" s="209"/>
      <c r="DB60" s="209"/>
      <c r="DC60" s="209" t="s">
        <v>285</v>
      </c>
      <c r="DD60" s="209"/>
      <c r="DE60" s="209"/>
      <c r="DF60" s="209" t="s">
        <v>285</v>
      </c>
      <c r="DG60" s="209"/>
      <c r="DH60" s="209"/>
      <c r="DI60" s="209" t="s">
        <v>285</v>
      </c>
      <c r="DJ60" s="209"/>
      <c r="DK60" s="209"/>
      <c r="DL60" s="209" t="s">
        <v>285</v>
      </c>
      <c r="DM60" s="209"/>
      <c r="DN60" s="209"/>
      <c r="DO60" s="209" t="s">
        <v>285</v>
      </c>
      <c r="DP60" s="209"/>
      <c r="DQ60" s="209"/>
      <c r="DR60" s="209" t="s">
        <v>285</v>
      </c>
      <c r="DS60" s="209"/>
      <c r="DT60" s="209"/>
      <c r="DU60" s="209" t="s">
        <v>285</v>
      </c>
      <c r="DV60" s="209"/>
      <c r="DW60" s="209"/>
      <c r="DX60" s="209" t="s">
        <v>285</v>
      </c>
    </row>
    <row r="61" spans="77:128" x14ac:dyDescent="0.25">
      <c r="BY61" s="209" t="s">
        <v>285</v>
      </c>
      <c r="BZ61" s="209"/>
      <c r="CA61" s="209"/>
      <c r="CB61" s="209" t="s">
        <v>285</v>
      </c>
      <c r="CC61" s="209"/>
      <c r="CD61" s="209"/>
      <c r="CE61" s="209" t="s">
        <v>285</v>
      </c>
      <c r="CF61" s="209"/>
      <c r="CG61" s="209"/>
      <c r="CH61" s="209" t="s">
        <v>285</v>
      </c>
      <c r="CI61" s="209"/>
      <c r="CJ61" s="209"/>
      <c r="CK61" s="209" t="s">
        <v>285</v>
      </c>
      <c r="CL61" s="209"/>
      <c r="CM61" s="209"/>
      <c r="CN61" s="209" t="s">
        <v>285</v>
      </c>
      <c r="CO61" s="209"/>
      <c r="CP61" s="209"/>
      <c r="CQ61" s="209" t="s">
        <v>285</v>
      </c>
      <c r="CR61" s="209"/>
      <c r="CS61" s="209"/>
      <c r="CT61" s="209" t="s">
        <v>285</v>
      </c>
      <c r="CU61" s="209"/>
      <c r="CV61" s="209"/>
      <c r="CW61" s="209" t="s">
        <v>285</v>
      </c>
      <c r="CX61" s="209"/>
      <c r="CY61" s="209"/>
      <c r="CZ61" s="209" t="s">
        <v>285</v>
      </c>
      <c r="DA61" s="209"/>
      <c r="DB61" s="209"/>
      <c r="DC61" s="209" t="s">
        <v>285</v>
      </c>
      <c r="DD61" s="209"/>
      <c r="DE61" s="209"/>
      <c r="DF61" s="209" t="s">
        <v>285</v>
      </c>
      <c r="DG61" s="209"/>
      <c r="DH61" s="209"/>
      <c r="DI61" s="209" t="s">
        <v>285</v>
      </c>
      <c r="DJ61" s="209"/>
      <c r="DK61" s="209"/>
      <c r="DL61" s="209" t="s">
        <v>285</v>
      </c>
      <c r="DM61" s="209"/>
      <c r="DN61" s="209"/>
      <c r="DO61" s="209" t="s">
        <v>285</v>
      </c>
      <c r="DP61" s="209"/>
      <c r="DQ61" s="209"/>
      <c r="DR61" s="209" t="s">
        <v>285</v>
      </c>
      <c r="DS61" s="209"/>
      <c r="DT61" s="209"/>
      <c r="DU61" s="209" t="s">
        <v>285</v>
      </c>
      <c r="DV61" s="209"/>
      <c r="DW61" s="209"/>
      <c r="DX61" s="209" t="s">
        <v>285</v>
      </c>
    </row>
    <row r="62" spans="77:128" x14ac:dyDescent="0.25">
      <c r="BY62" s="209" t="s">
        <v>285</v>
      </c>
      <c r="BZ62" s="209"/>
      <c r="CA62" s="209"/>
      <c r="CB62" s="209" t="s">
        <v>285</v>
      </c>
      <c r="CC62" s="209"/>
      <c r="CD62" s="209"/>
      <c r="CE62" s="209" t="s">
        <v>285</v>
      </c>
      <c r="CF62" s="209"/>
      <c r="CG62" s="209"/>
      <c r="CH62" s="209" t="s">
        <v>285</v>
      </c>
      <c r="CI62" s="209"/>
      <c r="CJ62" s="209"/>
      <c r="CK62" s="209" t="s">
        <v>285</v>
      </c>
      <c r="CL62" s="209"/>
      <c r="CM62" s="209"/>
      <c r="CN62" s="209" t="s">
        <v>285</v>
      </c>
      <c r="CO62" s="209"/>
      <c r="CP62" s="209"/>
      <c r="CQ62" s="209" t="s">
        <v>285</v>
      </c>
      <c r="CR62" s="209"/>
      <c r="CS62" s="209"/>
      <c r="CT62" s="209" t="s">
        <v>285</v>
      </c>
      <c r="CU62" s="209"/>
      <c r="CV62" s="209"/>
      <c r="CW62" s="209" t="s">
        <v>285</v>
      </c>
      <c r="CX62" s="209"/>
      <c r="CY62" s="209"/>
      <c r="CZ62" s="209" t="s">
        <v>285</v>
      </c>
      <c r="DA62" s="209"/>
      <c r="DB62" s="209"/>
      <c r="DC62" s="209" t="s">
        <v>285</v>
      </c>
      <c r="DD62" s="209"/>
      <c r="DE62" s="209"/>
      <c r="DF62" s="209" t="s">
        <v>285</v>
      </c>
      <c r="DG62" s="209"/>
      <c r="DH62" s="209"/>
      <c r="DI62" s="209" t="s">
        <v>285</v>
      </c>
      <c r="DJ62" s="209"/>
      <c r="DK62" s="209"/>
      <c r="DL62" s="209" t="s">
        <v>285</v>
      </c>
      <c r="DM62" s="209"/>
      <c r="DN62" s="209"/>
      <c r="DO62" s="209" t="s">
        <v>285</v>
      </c>
      <c r="DP62" s="209"/>
      <c r="DQ62" s="209"/>
      <c r="DR62" s="209" t="s">
        <v>285</v>
      </c>
      <c r="DS62" s="209"/>
      <c r="DT62" s="209"/>
      <c r="DU62" s="209" t="s">
        <v>285</v>
      </c>
      <c r="DV62" s="209"/>
      <c r="DW62" s="209"/>
      <c r="DX62" s="209" t="s">
        <v>285</v>
      </c>
    </row>
    <row r="63" spans="77:128" x14ac:dyDescent="0.25">
      <c r="BY63" s="209" t="s">
        <v>285</v>
      </c>
      <c r="BZ63" s="209"/>
      <c r="CA63" s="209"/>
      <c r="CB63" s="209" t="s">
        <v>285</v>
      </c>
      <c r="CC63" s="209"/>
      <c r="CD63" s="209"/>
      <c r="CE63" s="209" t="s">
        <v>285</v>
      </c>
      <c r="CF63" s="209"/>
      <c r="CG63" s="209"/>
      <c r="CH63" s="209" t="s">
        <v>285</v>
      </c>
      <c r="CI63" s="209"/>
      <c r="CJ63" s="209"/>
      <c r="CK63" s="209" t="s">
        <v>285</v>
      </c>
      <c r="CL63" s="209"/>
      <c r="CM63" s="209"/>
      <c r="CN63" s="209" t="s">
        <v>285</v>
      </c>
      <c r="CO63" s="209"/>
      <c r="CP63" s="209"/>
      <c r="CQ63" s="209" t="s">
        <v>285</v>
      </c>
      <c r="CR63" s="209"/>
      <c r="CS63" s="209"/>
      <c r="CT63" s="209" t="s">
        <v>285</v>
      </c>
      <c r="CU63" s="209"/>
      <c r="CV63" s="209"/>
      <c r="CW63" s="209" t="s">
        <v>285</v>
      </c>
      <c r="CX63" s="209"/>
      <c r="CY63" s="209"/>
      <c r="CZ63" s="209" t="s">
        <v>285</v>
      </c>
      <c r="DA63" s="209"/>
      <c r="DB63" s="209"/>
      <c r="DC63" s="209" t="s">
        <v>285</v>
      </c>
      <c r="DD63" s="209"/>
      <c r="DE63" s="209"/>
      <c r="DF63" s="209" t="s">
        <v>285</v>
      </c>
      <c r="DG63" s="209"/>
      <c r="DH63" s="209"/>
      <c r="DI63" s="209" t="s">
        <v>285</v>
      </c>
      <c r="DJ63" s="209"/>
      <c r="DK63" s="209"/>
      <c r="DL63" s="209" t="s">
        <v>285</v>
      </c>
      <c r="DM63" s="209"/>
      <c r="DN63" s="209"/>
      <c r="DO63" s="209" t="s">
        <v>285</v>
      </c>
      <c r="DP63" s="209"/>
      <c r="DQ63" s="209"/>
      <c r="DR63" s="209" t="s">
        <v>285</v>
      </c>
      <c r="DS63" s="209"/>
      <c r="DT63" s="209"/>
      <c r="DU63" s="209" t="s">
        <v>285</v>
      </c>
      <c r="DV63" s="209"/>
      <c r="DW63" s="209"/>
      <c r="DX63" s="209" t="s">
        <v>285</v>
      </c>
    </row>
    <row r="64" spans="77:128" x14ac:dyDescent="0.25">
      <c r="BY64" s="209" t="s">
        <v>285</v>
      </c>
      <c r="BZ64" s="209"/>
      <c r="CA64" s="209"/>
      <c r="CB64" s="209" t="s">
        <v>285</v>
      </c>
      <c r="CC64" s="209"/>
      <c r="CD64" s="209"/>
      <c r="CE64" s="209" t="s">
        <v>285</v>
      </c>
      <c r="CF64" s="209"/>
      <c r="CG64" s="209"/>
      <c r="CH64" s="209" t="s">
        <v>285</v>
      </c>
      <c r="CI64" s="209"/>
      <c r="CJ64" s="209"/>
      <c r="CK64" s="209" t="s">
        <v>285</v>
      </c>
      <c r="CL64" s="209"/>
      <c r="CM64" s="209"/>
      <c r="CN64" s="209" t="s">
        <v>285</v>
      </c>
      <c r="CO64" s="209"/>
      <c r="CP64" s="209"/>
      <c r="CQ64" s="209" t="s">
        <v>285</v>
      </c>
      <c r="CR64" s="209"/>
      <c r="CS64" s="209"/>
      <c r="CT64" s="209" t="s">
        <v>285</v>
      </c>
      <c r="CU64" s="209"/>
      <c r="CV64" s="209"/>
      <c r="CW64" s="209" t="s">
        <v>285</v>
      </c>
      <c r="CX64" s="209"/>
      <c r="CY64" s="209"/>
      <c r="CZ64" s="209" t="s">
        <v>285</v>
      </c>
      <c r="DA64" s="209"/>
      <c r="DB64" s="209"/>
      <c r="DC64" s="209" t="s">
        <v>285</v>
      </c>
      <c r="DD64" s="209"/>
      <c r="DE64" s="209"/>
      <c r="DF64" s="209" t="s">
        <v>285</v>
      </c>
      <c r="DG64" s="209"/>
      <c r="DH64" s="209"/>
      <c r="DI64" s="209" t="s">
        <v>285</v>
      </c>
      <c r="DJ64" s="209"/>
      <c r="DK64" s="209"/>
      <c r="DL64" s="209" t="s">
        <v>285</v>
      </c>
      <c r="DM64" s="209"/>
      <c r="DN64" s="209"/>
      <c r="DO64" s="209" t="s">
        <v>285</v>
      </c>
      <c r="DP64" s="209"/>
      <c r="DQ64" s="209"/>
      <c r="DR64" s="209" t="s">
        <v>285</v>
      </c>
      <c r="DS64" s="209"/>
      <c r="DT64" s="209"/>
      <c r="DU64" s="209" t="s">
        <v>285</v>
      </c>
      <c r="DV64" s="209"/>
      <c r="DW64" s="209"/>
      <c r="DX64" s="209" t="s">
        <v>285</v>
      </c>
    </row>
    <row r="65" spans="77:128" x14ac:dyDescent="0.25">
      <c r="BY65" s="209" t="s">
        <v>285</v>
      </c>
      <c r="BZ65" s="209"/>
      <c r="CA65" s="209"/>
      <c r="CB65" s="209" t="s">
        <v>285</v>
      </c>
      <c r="CC65" s="209"/>
      <c r="CD65" s="209"/>
      <c r="CE65" s="209" t="s">
        <v>285</v>
      </c>
      <c r="CF65" s="209"/>
      <c r="CG65" s="209"/>
      <c r="CH65" s="209" t="s">
        <v>285</v>
      </c>
      <c r="CI65" s="209"/>
      <c r="CJ65" s="209"/>
      <c r="CK65" s="209" t="s">
        <v>285</v>
      </c>
      <c r="CL65" s="209"/>
      <c r="CM65" s="209"/>
      <c r="CN65" s="209" t="s">
        <v>285</v>
      </c>
      <c r="CO65" s="209"/>
      <c r="CP65" s="209"/>
      <c r="CQ65" s="209" t="s">
        <v>285</v>
      </c>
      <c r="CR65" s="209"/>
      <c r="CS65" s="209"/>
      <c r="CT65" s="209" t="s">
        <v>285</v>
      </c>
      <c r="CU65" s="209"/>
      <c r="CV65" s="209"/>
      <c r="CW65" s="209" t="s">
        <v>285</v>
      </c>
      <c r="CX65" s="209"/>
      <c r="CY65" s="209"/>
      <c r="CZ65" s="209" t="s">
        <v>285</v>
      </c>
      <c r="DA65" s="209"/>
      <c r="DB65" s="209"/>
      <c r="DC65" s="209" t="s">
        <v>285</v>
      </c>
      <c r="DD65" s="209"/>
      <c r="DE65" s="209"/>
      <c r="DF65" s="209" t="s">
        <v>285</v>
      </c>
      <c r="DG65" s="209"/>
      <c r="DH65" s="209"/>
      <c r="DI65" s="209" t="s">
        <v>285</v>
      </c>
      <c r="DJ65" s="209"/>
      <c r="DK65" s="209"/>
      <c r="DL65" s="209" t="s">
        <v>285</v>
      </c>
      <c r="DM65" s="209"/>
      <c r="DN65" s="209"/>
      <c r="DO65" s="209" t="s">
        <v>285</v>
      </c>
      <c r="DP65" s="209"/>
      <c r="DQ65" s="209"/>
      <c r="DR65" s="209" t="s">
        <v>285</v>
      </c>
      <c r="DS65" s="209"/>
      <c r="DT65" s="209"/>
      <c r="DU65" s="209" t="s">
        <v>285</v>
      </c>
      <c r="DV65" s="209"/>
      <c r="DW65" s="209"/>
      <c r="DX65" s="209" t="s">
        <v>285</v>
      </c>
    </row>
    <row r="66" spans="77:128" x14ac:dyDescent="0.25">
      <c r="BY66" s="209" t="s">
        <v>285</v>
      </c>
      <c r="BZ66" s="209"/>
      <c r="CA66" s="209"/>
      <c r="CB66" s="209" t="s">
        <v>285</v>
      </c>
      <c r="CC66" s="209"/>
      <c r="CD66" s="209"/>
      <c r="CE66" s="209" t="s">
        <v>285</v>
      </c>
      <c r="CF66" s="209"/>
      <c r="CG66" s="209"/>
      <c r="CH66" s="209" t="s">
        <v>285</v>
      </c>
      <c r="CI66" s="209"/>
      <c r="CJ66" s="209"/>
      <c r="CK66" s="209" t="s">
        <v>285</v>
      </c>
      <c r="CL66" s="209"/>
      <c r="CM66" s="209"/>
      <c r="CN66" s="209" t="s">
        <v>285</v>
      </c>
      <c r="CO66" s="209"/>
      <c r="CP66" s="209"/>
      <c r="CQ66" s="209" t="s">
        <v>285</v>
      </c>
      <c r="CR66" s="209"/>
      <c r="CS66" s="209"/>
      <c r="CT66" s="209" t="s">
        <v>285</v>
      </c>
      <c r="CU66" s="209"/>
      <c r="CV66" s="209"/>
      <c r="CW66" s="209" t="s">
        <v>285</v>
      </c>
      <c r="CX66" s="209"/>
      <c r="CY66" s="209"/>
      <c r="CZ66" s="209" t="s">
        <v>285</v>
      </c>
      <c r="DA66" s="209"/>
      <c r="DB66" s="209"/>
      <c r="DC66" s="209" t="s">
        <v>285</v>
      </c>
      <c r="DD66" s="209"/>
      <c r="DE66" s="209"/>
      <c r="DF66" s="209" t="s">
        <v>285</v>
      </c>
      <c r="DG66" s="209"/>
      <c r="DH66" s="209"/>
      <c r="DI66" s="209" t="s">
        <v>285</v>
      </c>
      <c r="DJ66" s="209"/>
      <c r="DK66" s="209"/>
      <c r="DL66" s="209" t="s">
        <v>285</v>
      </c>
      <c r="DM66" s="209"/>
      <c r="DN66" s="209"/>
      <c r="DO66" s="209" t="s">
        <v>285</v>
      </c>
      <c r="DP66" s="209"/>
      <c r="DQ66" s="209"/>
      <c r="DR66" s="209" t="s">
        <v>285</v>
      </c>
      <c r="DS66" s="209"/>
      <c r="DT66" s="209"/>
      <c r="DU66" s="209" t="s">
        <v>285</v>
      </c>
      <c r="DV66" s="209"/>
      <c r="DW66" s="209"/>
      <c r="DX66" s="209" t="s">
        <v>285</v>
      </c>
    </row>
    <row r="67" spans="77:128" x14ac:dyDescent="0.25">
      <c r="BY67" s="209" t="s">
        <v>285</v>
      </c>
      <c r="BZ67" s="209"/>
      <c r="CA67" s="209"/>
      <c r="CB67" s="209" t="s">
        <v>285</v>
      </c>
      <c r="CC67" s="209"/>
      <c r="CD67" s="209"/>
      <c r="CE67" s="209" t="s">
        <v>285</v>
      </c>
      <c r="CF67" s="209"/>
      <c r="CG67" s="209"/>
      <c r="CH67" s="209" t="s">
        <v>285</v>
      </c>
      <c r="CI67" s="209"/>
      <c r="CJ67" s="209"/>
      <c r="CK67" s="209" t="s">
        <v>285</v>
      </c>
      <c r="CL67" s="209"/>
      <c r="CM67" s="209"/>
      <c r="CN67" s="209" t="s">
        <v>285</v>
      </c>
      <c r="CO67" s="209"/>
      <c r="CP67" s="209"/>
      <c r="CQ67" s="209" t="s">
        <v>285</v>
      </c>
      <c r="CR67" s="209"/>
      <c r="CS67" s="209"/>
      <c r="CT67" s="209" t="s">
        <v>285</v>
      </c>
      <c r="CU67" s="209"/>
      <c r="CV67" s="209"/>
      <c r="CW67" s="209" t="s">
        <v>285</v>
      </c>
      <c r="CX67" s="209"/>
      <c r="CY67" s="209"/>
      <c r="CZ67" s="209" t="s">
        <v>285</v>
      </c>
      <c r="DA67" s="209"/>
      <c r="DB67" s="209"/>
      <c r="DC67" s="209" t="s">
        <v>285</v>
      </c>
      <c r="DD67" s="209"/>
      <c r="DE67" s="209"/>
      <c r="DF67" s="209" t="s">
        <v>285</v>
      </c>
      <c r="DG67" s="209"/>
      <c r="DH67" s="209"/>
      <c r="DI67" s="209" t="s">
        <v>285</v>
      </c>
      <c r="DJ67" s="209"/>
      <c r="DK67" s="209"/>
      <c r="DL67" s="209" t="s">
        <v>285</v>
      </c>
      <c r="DM67" s="209"/>
      <c r="DN67" s="209"/>
      <c r="DO67" s="209" t="s">
        <v>285</v>
      </c>
      <c r="DP67" s="209"/>
      <c r="DQ67" s="209"/>
      <c r="DR67" s="209" t="s">
        <v>285</v>
      </c>
      <c r="DS67" s="209"/>
      <c r="DT67" s="209"/>
      <c r="DU67" s="209" t="s">
        <v>285</v>
      </c>
      <c r="DV67" s="209"/>
      <c r="DW67" s="209"/>
      <c r="DX67" s="209" t="s">
        <v>285</v>
      </c>
    </row>
    <row r="68" spans="77:128" x14ac:dyDescent="0.25">
      <c r="BY68" s="209" t="s">
        <v>285</v>
      </c>
      <c r="BZ68" s="209"/>
      <c r="CA68" s="209"/>
      <c r="CB68" s="209" t="s">
        <v>285</v>
      </c>
      <c r="CC68" s="209"/>
      <c r="CD68" s="209"/>
      <c r="CE68" s="209" t="s">
        <v>285</v>
      </c>
      <c r="CF68" s="209"/>
      <c r="CG68" s="209"/>
      <c r="CH68" s="209" t="s">
        <v>285</v>
      </c>
      <c r="CI68" s="209"/>
      <c r="CJ68" s="209"/>
      <c r="CK68" s="209" t="s">
        <v>285</v>
      </c>
      <c r="CL68" s="209"/>
      <c r="CM68" s="209"/>
      <c r="CN68" s="209" t="s">
        <v>285</v>
      </c>
      <c r="CO68" s="209"/>
      <c r="CP68" s="209"/>
      <c r="CQ68" s="209" t="s">
        <v>285</v>
      </c>
      <c r="CR68" s="209"/>
      <c r="CS68" s="209"/>
      <c r="CT68" s="209" t="s">
        <v>285</v>
      </c>
      <c r="CU68" s="209"/>
      <c r="CV68" s="209"/>
      <c r="CW68" s="209" t="s">
        <v>285</v>
      </c>
      <c r="CX68" s="209"/>
      <c r="CY68" s="209"/>
      <c r="CZ68" s="209" t="s">
        <v>285</v>
      </c>
      <c r="DA68" s="209"/>
      <c r="DB68" s="209"/>
      <c r="DC68" s="209" t="s">
        <v>285</v>
      </c>
      <c r="DD68" s="209"/>
      <c r="DE68" s="209"/>
      <c r="DF68" s="209" t="s">
        <v>285</v>
      </c>
      <c r="DG68" s="209"/>
      <c r="DH68" s="209"/>
      <c r="DI68" s="209" t="s">
        <v>285</v>
      </c>
      <c r="DJ68" s="209"/>
      <c r="DK68" s="209"/>
      <c r="DL68" s="209" t="s">
        <v>285</v>
      </c>
      <c r="DM68" s="209"/>
      <c r="DN68" s="209"/>
      <c r="DO68" s="209" t="s">
        <v>285</v>
      </c>
      <c r="DP68" s="209"/>
      <c r="DQ68" s="209"/>
      <c r="DR68" s="209" t="s">
        <v>285</v>
      </c>
      <c r="DS68" s="209"/>
      <c r="DT68" s="209"/>
      <c r="DU68" s="209" t="s">
        <v>285</v>
      </c>
      <c r="DV68" s="209"/>
      <c r="DW68" s="209"/>
      <c r="DX68" s="209" t="s">
        <v>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/>
  </sheetPr>
  <dimension ref="A1:DX38"/>
  <sheetViews>
    <sheetView workbookViewId="0">
      <selection activeCell="A6" sqref="A6:XFD6"/>
    </sheetView>
  </sheetViews>
  <sheetFormatPr baseColWidth="10" defaultColWidth="11.42578125" defaultRowHeight="15" x14ac:dyDescent="0.25"/>
  <cols>
    <col min="1" max="1" width="7.140625" style="214" customWidth="1"/>
    <col min="2" max="2" width="11.42578125" style="214"/>
    <col min="3" max="3" width="20.5703125" style="214" customWidth="1"/>
    <col min="4" max="4" width="11.42578125" style="214"/>
    <col min="5" max="5" width="18" style="214" bestFit="1" customWidth="1"/>
    <col min="6" max="6" width="15.28515625" style="214" bestFit="1" customWidth="1"/>
    <col min="7" max="7" width="10.7109375" style="214" bestFit="1" customWidth="1"/>
    <col min="8" max="8" width="30.5703125" style="214" bestFit="1" customWidth="1"/>
    <col min="9" max="9" width="17.7109375" style="214" customWidth="1"/>
    <col min="10" max="10" width="9.5703125" style="214" customWidth="1"/>
    <col min="11" max="11" width="30.5703125" style="214" bestFit="1" customWidth="1"/>
    <col min="12" max="12" width="15.28515625" style="214" bestFit="1" customWidth="1"/>
    <col min="13" max="13" width="10.7109375" style="214" bestFit="1" customWidth="1"/>
    <col min="14" max="14" width="13.140625" style="214" customWidth="1"/>
    <col min="15" max="76" width="5.28515625" style="214" customWidth="1"/>
    <col min="77" max="112" width="3.28515625" style="214" customWidth="1"/>
    <col min="113" max="16384" width="11.42578125" style="214"/>
  </cols>
  <sheetData>
    <row r="1" spans="1:56" x14ac:dyDescent="0.25">
      <c r="A1" s="220"/>
      <c r="B1" s="219"/>
      <c r="C1" s="222"/>
      <c r="D1" s="219"/>
      <c r="E1" s="219" t="s">
        <v>1953</v>
      </c>
      <c r="F1" s="219"/>
      <c r="G1" s="219"/>
      <c r="H1" s="219" t="s">
        <v>1954</v>
      </c>
      <c r="I1" s="219"/>
      <c r="J1" s="219"/>
      <c r="K1" s="219" t="s">
        <v>1955</v>
      </c>
      <c r="L1" s="219"/>
      <c r="M1" s="219"/>
      <c r="N1" s="219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</row>
    <row r="2" spans="1:56" x14ac:dyDescent="0.25">
      <c r="A2" s="220"/>
      <c r="B2" s="219"/>
      <c r="C2" s="222" t="s">
        <v>242</v>
      </c>
      <c r="D2" s="219"/>
      <c r="E2" s="219" t="s">
        <v>1956</v>
      </c>
      <c r="F2" s="219"/>
      <c r="G2" s="219"/>
      <c r="H2" s="219" t="s">
        <v>1957</v>
      </c>
      <c r="I2" s="219"/>
      <c r="J2" s="219"/>
      <c r="K2" s="219" t="s">
        <v>1957</v>
      </c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</row>
    <row r="3" spans="1:56" x14ac:dyDescent="0.25">
      <c r="A3" s="220"/>
      <c r="B3" s="219"/>
      <c r="C3" s="222"/>
      <c r="D3" s="219" t="s">
        <v>244</v>
      </c>
      <c r="E3" s="219" t="s">
        <v>245</v>
      </c>
      <c r="F3" s="221" t="s">
        <v>623</v>
      </c>
      <c r="G3" s="221" t="s">
        <v>624</v>
      </c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</row>
    <row r="4" spans="1:56" x14ac:dyDescent="0.25">
      <c r="A4" s="220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19" t="s">
        <v>294</v>
      </c>
      <c r="C4" s="222" t="s">
        <v>1211</v>
      </c>
      <c r="D4" s="219" t="s">
        <v>8</v>
      </c>
      <c r="E4" s="219"/>
      <c r="F4" s="221" t="s">
        <v>1960</v>
      </c>
      <c r="G4" s="221" t="s">
        <v>629</v>
      </c>
      <c r="H4" s="219"/>
      <c r="I4" s="221" t="s">
        <v>1960</v>
      </c>
      <c r="J4" s="221" t="s">
        <v>629</v>
      </c>
      <c r="K4" s="219"/>
      <c r="L4" s="221"/>
      <c r="M4" s="221"/>
      <c r="N4" s="219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19"/>
      <c r="P4" s="219"/>
      <c r="Q4" s="219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19"/>
      <c r="S4" s="219"/>
      <c r="T4" s="219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19"/>
      <c r="V4" s="219"/>
      <c r="W4" s="219"/>
      <c r="X4" s="219"/>
      <c r="Y4" s="219"/>
      <c r="Z4" s="219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19"/>
      <c r="AL4" s="219"/>
      <c r="AM4" s="219"/>
      <c r="AN4" s="219"/>
      <c r="AO4" s="219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</row>
    <row r="5" spans="1:56" x14ac:dyDescent="0.25">
      <c r="A5" s="220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19" t="s">
        <v>294</v>
      </c>
      <c r="C5" s="222" t="s">
        <v>1215</v>
      </c>
      <c r="D5" s="219" t="s">
        <v>8</v>
      </c>
      <c r="E5" s="219">
        <v>6</v>
      </c>
      <c r="F5" s="219"/>
      <c r="G5" s="219"/>
      <c r="H5" s="219">
        <v>6</v>
      </c>
      <c r="I5" s="219"/>
      <c r="J5" s="219"/>
      <c r="K5" s="219"/>
      <c r="L5" s="219"/>
      <c r="M5" s="219"/>
      <c r="N5" s="219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19"/>
      <c r="P5" s="219"/>
      <c r="Q5" s="219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19"/>
      <c r="S5" s="219"/>
      <c r="T5" s="219" t="str">
        <f t="shared" si="0"/>
        <v/>
      </c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19"/>
      <c r="AL5" s="219"/>
      <c r="AM5" s="219"/>
      <c r="AN5" s="219"/>
      <c r="AO5" s="219"/>
      <c r="AP5" s="219"/>
      <c r="AQ5" s="219"/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</row>
    <row r="6" spans="1:56" s="121" customFormat="1" x14ac:dyDescent="0.25">
      <c r="A6" s="1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9" t="s">
        <v>294</v>
      </c>
      <c r="C6" s="263" t="s">
        <v>1208</v>
      </c>
      <c r="D6" s="19" t="s">
        <v>8</v>
      </c>
      <c r="E6" s="19"/>
      <c r="F6" s="19"/>
      <c r="G6" s="19"/>
      <c r="H6" s="19"/>
      <c r="I6" s="19"/>
      <c r="J6" s="19"/>
      <c r="K6" s="19"/>
      <c r="L6" s="19"/>
      <c r="M6" s="19"/>
      <c r="N6" s="19" t="str">
        <f t="shared" si="1"/>
        <v/>
      </c>
      <c r="O6" s="19"/>
      <c r="P6" s="19"/>
      <c r="Q6" s="19" t="str">
        <f t="shared" si="2"/>
        <v/>
      </c>
      <c r="R6" s="19"/>
      <c r="S6" s="19"/>
      <c r="T6" s="19" t="str">
        <f t="shared" si="0"/>
        <v/>
      </c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</row>
    <row r="7" spans="1:56" x14ac:dyDescent="0.25">
      <c r="A7" s="220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19" t="s">
        <v>298</v>
      </c>
      <c r="C7" s="222" t="s">
        <v>1944</v>
      </c>
      <c r="D7" s="219" t="s">
        <v>42</v>
      </c>
      <c r="E7" s="219"/>
      <c r="F7" s="221" t="s">
        <v>686</v>
      </c>
      <c r="G7" s="221" t="s">
        <v>629</v>
      </c>
      <c r="H7" s="219"/>
      <c r="I7" s="221" t="s">
        <v>686</v>
      </c>
      <c r="J7" s="221" t="s">
        <v>629</v>
      </c>
      <c r="K7" s="219"/>
      <c r="L7" s="221"/>
      <c r="M7" s="221"/>
      <c r="N7" s="219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19"/>
      <c r="P7" s="219"/>
      <c r="Q7" s="219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19"/>
      <c r="S7" s="219"/>
      <c r="T7" s="219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</row>
    <row r="8" spans="1:56" x14ac:dyDescent="0.25">
      <c r="A8" s="220" t="s">
        <v>285</v>
      </c>
      <c r="B8" s="219"/>
      <c r="C8" s="222"/>
      <c r="D8" s="219"/>
      <c r="E8" s="219"/>
      <c r="F8" s="219"/>
      <c r="G8" s="219"/>
      <c r="H8" s="219"/>
      <c r="I8" s="219"/>
      <c r="J8" s="219"/>
      <c r="K8" s="219"/>
      <c r="L8" s="219"/>
      <c r="M8" s="219"/>
      <c r="N8" s="219"/>
      <c r="O8" s="219" t="s">
        <v>285</v>
      </c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19"/>
      <c r="AL8" s="219"/>
      <c r="AM8" s="219"/>
      <c r="AN8" s="219"/>
      <c r="AO8" s="219"/>
      <c r="AP8" s="219"/>
      <c r="AQ8" s="219"/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</row>
    <row r="9" spans="1:56" x14ac:dyDescent="0.25">
      <c r="A9" s="220" t="s">
        <v>285</v>
      </c>
      <c r="B9" s="219"/>
      <c r="C9" s="222"/>
      <c r="D9" s="219"/>
      <c r="E9" s="219"/>
      <c r="F9" s="219"/>
      <c r="G9" s="219"/>
      <c r="H9" s="219"/>
      <c r="I9" s="219"/>
      <c r="J9" s="219"/>
      <c r="K9" s="219"/>
      <c r="L9" s="219"/>
      <c r="M9" s="219"/>
      <c r="N9" s="219"/>
      <c r="O9" s="219" t="s">
        <v>285</v>
      </c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19"/>
      <c r="AL9" s="219"/>
      <c r="AM9" s="219"/>
      <c r="AN9" s="219"/>
      <c r="AO9" s="219"/>
      <c r="AP9" s="219"/>
      <c r="AQ9" s="219"/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</row>
    <row r="10" spans="1:56" x14ac:dyDescent="0.25">
      <c r="A10" s="220" t="s">
        <v>285</v>
      </c>
      <c r="B10" s="219"/>
      <c r="C10" s="222"/>
      <c r="D10" s="219"/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 t="s">
        <v>285</v>
      </c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19"/>
      <c r="AL10" s="219"/>
      <c r="AM10" s="219"/>
      <c r="AN10" s="219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</row>
    <row r="11" spans="1:56" x14ac:dyDescent="0.25">
      <c r="A11" s="220" t="s">
        <v>285</v>
      </c>
      <c r="B11" s="219"/>
      <c r="C11" s="222"/>
      <c r="D11" s="219"/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 t="s">
        <v>285</v>
      </c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19"/>
      <c r="AL11" s="219"/>
      <c r="AM11" s="219"/>
      <c r="AN11" s="219"/>
      <c r="AO11" s="219"/>
      <c r="AP11" s="219"/>
      <c r="AQ11" s="219"/>
      <c r="AR11" s="219"/>
      <c r="AS11" s="219"/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</row>
    <row r="12" spans="1:56" x14ac:dyDescent="0.25">
      <c r="A12" s="220" t="s">
        <v>285</v>
      </c>
      <c r="B12" s="219"/>
      <c r="C12" s="222"/>
      <c r="D12" s="219"/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 t="s">
        <v>285</v>
      </c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19"/>
      <c r="AL12" s="219"/>
      <c r="AM12" s="219"/>
      <c r="AN12" s="219"/>
      <c r="AO12" s="219"/>
      <c r="AP12" s="219"/>
      <c r="AQ12" s="219"/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</row>
    <row r="13" spans="1:56" x14ac:dyDescent="0.25">
      <c r="A13" s="220" t="s">
        <v>285</v>
      </c>
      <c r="B13" s="219"/>
      <c r="C13" s="222"/>
      <c r="D13" s="219"/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 t="s">
        <v>285</v>
      </c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19"/>
      <c r="AL13" s="219"/>
      <c r="AM13" s="219"/>
      <c r="AN13" s="219"/>
      <c r="AO13" s="219"/>
      <c r="AP13" s="219"/>
      <c r="AQ13" s="219"/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</row>
    <row r="14" spans="1:56" x14ac:dyDescent="0.25">
      <c r="A14" s="220" t="s">
        <v>285</v>
      </c>
      <c r="B14" s="219"/>
      <c r="C14" s="219"/>
      <c r="D14" s="219"/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 t="s">
        <v>285</v>
      </c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</row>
    <row r="15" spans="1:56" x14ac:dyDescent="0.25">
      <c r="A15" s="220" t="s">
        <v>285</v>
      </c>
      <c r="B15" s="219"/>
      <c r="C15" s="219"/>
      <c r="D15" s="219"/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 t="s">
        <v>285</v>
      </c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19"/>
      <c r="AM15" s="219"/>
      <c r="AN15" s="219"/>
      <c r="AO15" s="219"/>
      <c r="AP15" s="219"/>
      <c r="AQ15" s="219"/>
      <c r="AR15" s="219"/>
      <c r="AS15" s="219"/>
      <c r="AT15" s="219"/>
      <c r="AU15" s="219"/>
      <c r="AV15" s="219"/>
      <c r="AW15" s="219"/>
      <c r="AX15" s="219"/>
      <c r="AY15" s="219"/>
      <c r="AZ15" s="219"/>
      <c r="BA15" s="219"/>
      <c r="BB15" s="219"/>
      <c r="BC15" s="219"/>
      <c r="BD15" s="219"/>
    </row>
    <row r="16" spans="1:56" x14ac:dyDescent="0.25">
      <c r="A16" s="220" t="s">
        <v>285</v>
      </c>
      <c r="B16" s="219"/>
      <c r="C16" s="219"/>
      <c r="D16" s="219"/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 t="s">
        <v>285</v>
      </c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</row>
    <row r="17" spans="1:128" x14ac:dyDescent="0.25">
      <c r="A17" s="220" t="s">
        <v>285</v>
      </c>
      <c r="B17" s="219"/>
      <c r="C17" s="219"/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 t="s">
        <v>285</v>
      </c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19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</row>
    <row r="18" spans="1:128" s="215" customFormat="1" x14ac:dyDescent="0.25">
      <c r="A18" s="220" t="s">
        <v>285</v>
      </c>
      <c r="B18" s="219"/>
      <c r="C18" s="219"/>
      <c r="D18" s="219"/>
      <c r="E18" s="219"/>
      <c r="F18" s="219"/>
      <c r="G18" s="219"/>
      <c r="H18" s="219"/>
      <c r="I18" s="219"/>
      <c r="J18" s="219"/>
      <c r="K18" s="219"/>
      <c r="L18" s="219"/>
      <c r="M18" s="219"/>
      <c r="N18" s="219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19"/>
      <c r="Z18" s="219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19"/>
      <c r="AL18" s="219"/>
      <c r="AM18" s="219"/>
      <c r="AN18" s="219"/>
      <c r="AO18" s="219"/>
      <c r="AP18" s="219"/>
      <c r="AQ18" s="219"/>
      <c r="AR18" s="219"/>
      <c r="AS18" s="219"/>
      <c r="AT18" s="219"/>
      <c r="AU18" s="219"/>
      <c r="AV18" s="219"/>
      <c r="AW18" s="219"/>
      <c r="AX18" s="219"/>
      <c r="AY18" s="219"/>
      <c r="AZ18" s="219"/>
      <c r="BA18" s="219"/>
      <c r="BB18" s="219"/>
      <c r="BC18" s="219"/>
      <c r="BD18" s="219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4"/>
      <c r="BS18" s="214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4"/>
      <c r="CJ18" s="214"/>
      <c r="CK18" s="214"/>
      <c r="CL18" s="214"/>
      <c r="CM18" s="214"/>
      <c r="CN18" s="214"/>
      <c r="CO18" s="214"/>
      <c r="CP18" s="214"/>
      <c r="CQ18" s="214"/>
      <c r="CR18" s="214"/>
      <c r="CS18" s="214"/>
      <c r="CT18" s="214"/>
      <c r="CU18" s="214"/>
      <c r="CV18" s="214"/>
      <c r="CW18" s="214"/>
      <c r="CX18" s="214"/>
      <c r="CY18" s="214"/>
      <c r="CZ18" s="214"/>
      <c r="DA18" s="214"/>
      <c r="DB18" s="214"/>
      <c r="DC18" s="214"/>
      <c r="DD18" s="214"/>
      <c r="DE18" s="214"/>
      <c r="DF18" s="214"/>
      <c r="DG18" s="214"/>
      <c r="DH18" s="214"/>
      <c r="DI18" s="214"/>
      <c r="DJ18" s="214"/>
      <c r="DK18" s="214"/>
      <c r="DL18" s="214"/>
      <c r="DM18" s="214"/>
      <c r="DN18" s="214"/>
      <c r="DO18" s="214"/>
      <c r="DP18" s="214"/>
      <c r="DQ18" s="214"/>
      <c r="DR18" s="214"/>
      <c r="DS18" s="214"/>
      <c r="DT18" s="214"/>
      <c r="DU18" s="214"/>
      <c r="DV18" s="214"/>
      <c r="DW18" s="214"/>
      <c r="DX18" s="214"/>
    </row>
    <row r="19" spans="1:128" s="215" customFormat="1" x14ac:dyDescent="0.25">
      <c r="A19" s="220" t="s">
        <v>285</v>
      </c>
      <c r="B19" s="219"/>
      <c r="C19" s="219"/>
      <c r="D19" s="219"/>
      <c r="E19" s="219"/>
      <c r="F19" s="219"/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19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4"/>
      <c r="BS19" s="214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4"/>
      <c r="CJ19" s="214"/>
      <c r="CK19" s="214"/>
      <c r="CL19" s="214"/>
      <c r="CM19" s="214"/>
      <c r="CN19" s="214"/>
      <c r="CO19" s="214"/>
      <c r="CP19" s="214"/>
      <c r="CQ19" s="214"/>
      <c r="CR19" s="214"/>
      <c r="CS19" s="214"/>
      <c r="CT19" s="214"/>
      <c r="CU19" s="214"/>
      <c r="CV19" s="214"/>
      <c r="CW19" s="214"/>
      <c r="CX19" s="214"/>
      <c r="CY19" s="214"/>
      <c r="CZ19" s="214"/>
      <c r="DA19" s="214"/>
      <c r="DB19" s="214"/>
      <c r="DC19" s="214"/>
      <c r="DD19" s="214"/>
      <c r="DE19" s="214"/>
      <c r="DF19" s="214"/>
      <c r="DG19" s="214"/>
      <c r="DH19" s="214"/>
      <c r="DI19" s="214"/>
      <c r="DJ19" s="214"/>
      <c r="DK19" s="214"/>
      <c r="DL19" s="214"/>
      <c r="DM19" s="214"/>
      <c r="DN19" s="214"/>
      <c r="DO19" s="214"/>
      <c r="DP19" s="214"/>
      <c r="DQ19" s="214"/>
      <c r="DR19" s="214"/>
      <c r="DS19" s="214"/>
      <c r="DT19" s="214"/>
      <c r="DU19" s="214"/>
      <c r="DV19" s="214"/>
      <c r="DW19" s="214"/>
      <c r="DX19" s="214"/>
    </row>
    <row r="20" spans="1:128" s="215" customFormat="1" ht="15.75" customHeight="1" x14ac:dyDescent="0.25">
      <c r="A20" s="220" t="s">
        <v>285</v>
      </c>
      <c r="B20" s="219"/>
      <c r="C20" s="219"/>
      <c r="D20" s="219"/>
      <c r="E20" s="219"/>
      <c r="F20" s="219"/>
      <c r="G20" s="219"/>
      <c r="H20" s="219"/>
      <c r="I20" s="219"/>
      <c r="J20" s="219"/>
      <c r="K20" s="219"/>
      <c r="L20" s="219"/>
      <c r="M20" s="219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4"/>
      <c r="BF20" s="214"/>
      <c r="BG20" s="214"/>
      <c r="BH20" s="214"/>
      <c r="BI20" s="214"/>
      <c r="BJ20" s="214"/>
      <c r="BK20" s="214"/>
      <c r="BL20" s="214"/>
      <c r="BM20" s="214"/>
      <c r="BN20" s="214"/>
      <c r="BO20" s="214"/>
      <c r="BP20" s="214"/>
      <c r="BQ20" s="214"/>
      <c r="BR20" s="214"/>
      <c r="BS20" s="214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4"/>
      <c r="CJ20" s="214"/>
      <c r="CK20" s="214"/>
      <c r="CL20" s="214"/>
      <c r="CM20" s="214"/>
      <c r="CN20" s="214"/>
      <c r="CO20" s="214"/>
      <c r="CP20" s="214"/>
      <c r="CQ20" s="214"/>
      <c r="CR20" s="214"/>
      <c r="CS20" s="214"/>
      <c r="CT20" s="214"/>
      <c r="CU20" s="214"/>
      <c r="CV20" s="214"/>
      <c r="CW20" s="214"/>
      <c r="CX20" s="214"/>
      <c r="CY20" s="214"/>
      <c r="CZ20" s="214"/>
      <c r="DA20" s="214"/>
      <c r="DB20" s="214"/>
      <c r="DC20" s="214"/>
      <c r="DD20" s="214"/>
      <c r="DE20" s="214"/>
      <c r="DF20" s="214"/>
      <c r="DG20" s="214"/>
      <c r="DH20" s="214"/>
      <c r="DI20" s="214"/>
      <c r="DJ20" s="214"/>
      <c r="DK20" s="214"/>
      <c r="DL20" s="214"/>
      <c r="DM20" s="214"/>
      <c r="DN20" s="214"/>
      <c r="DO20" s="214"/>
      <c r="DP20" s="214"/>
      <c r="DQ20" s="214"/>
      <c r="DR20" s="214"/>
      <c r="DS20" s="214"/>
      <c r="DT20" s="214"/>
      <c r="DU20" s="214"/>
      <c r="DV20" s="214"/>
      <c r="DW20" s="214"/>
      <c r="DX20" s="214"/>
    </row>
    <row r="21" spans="1:128" s="215" customFormat="1" ht="19.5" customHeight="1" x14ac:dyDescent="0.25">
      <c r="A21" s="220" t="s">
        <v>285</v>
      </c>
      <c r="B21" s="219"/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4"/>
      <c r="BF21" s="214"/>
      <c r="BG21" s="214"/>
      <c r="BH21" s="214"/>
      <c r="BI21" s="214"/>
      <c r="BJ21" s="214"/>
      <c r="BK21" s="214"/>
      <c r="BL21" s="214"/>
      <c r="BM21" s="214"/>
      <c r="BN21" s="214"/>
      <c r="BO21" s="214"/>
      <c r="BP21" s="214"/>
      <c r="BQ21" s="214"/>
      <c r="BR21" s="214"/>
      <c r="BS21" s="214"/>
      <c r="BT21" s="214"/>
      <c r="BU21" s="214"/>
      <c r="BV21" s="214"/>
      <c r="BW21" s="214"/>
      <c r="BX21" s="214"/>
      <c r="BY21" s="214"/>
      <c r="BZ21" s="214"/>
      <c r="CA21" s="214"/>
      <c r="CB21" s="214"/>
      <c r="CC21" s="214"/>
      <c r="CD21" s="214"/>
      <c r="CE21" s="214"/>
      <c r="CF21" s="214"/>
      <c r="CG21" s="214"/>
      <c r="CH21" s="214"/>
      <c r="CI21" s="214"/>
      <c r="CJ21" s="214"/>
      <c r="CK21" s="214"/>
      <c r="CL21" s="214"/>
      <c r="CM21" s="214"/>
      <c r="CN21" s="214"/>
      <c r="CO21" s="214"/>
      <c r="CP21" s="214"/>
      <c r="CQ21" s="214"/>
      <c r="CR21" s="214"/>
      <c r="CS21" s="214"/>
      <c r="CT21" s="214"/>
      <c r="CU21" s="214"/>
      <c r="CV21" s="214"/>
      <c r="CW21" s="214"/>
      <c r="CX21" s="214"/>
      <c r="CY21" s="214"/>
      <c r="CZ21" s="214"/>
      <c r="DA21" s="214"/>
      <c r="DB21" s="214"/>
      <c r="DC21" s="214"/>
      <c r="DD21" s="214"/>
      <c r="DE21" s="214"/>
      <c r="DF21" s="214"/>
      <c r="DG21" s="214"/>
      <c r="DH21" s="214"/>
      <c r="DI21" s="214"/>
      <c r="DJ21" s="214"/>
      <c r="DK21" s="214"/>
      <c r="DL21" s="214"/>
      <c r="DM21" s="214"/>
      <c r="DN21" s="214"/>
      <c r="DO21" s="214"/>
      <c r="DP21" s="214"/>
      <c r="DQ21" s="214"/>
      <c r="DR21" s="214"/>
      <c r="DS21" s="214"/>
      <c r="DT21" s="214"/>
      <c r="DU21" s="214"/>
      <c r="DV21" s="214"/>
      <c r="DW21" s="214"/>
      <c r="DX21" s="214"/>
    </row>
    <row r="22" spans="1:128" s="215" customFormat="1" x14ac:dyDescent="0.25">
      <c r="A22" s="220" t="s">
        <v>285</v>
      </c>
      <c r="B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4"/>
      <c r="BS22" s="214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4"/>
      <c r="CJ22" s="214"/>
      <c r="CK22" s="214"/>
      <c r="CL22" s="214"/>
      <c r="CM22" s="214"/>
      <c r="CN22" s="214"/>
      <c r="CO22" s="214"/>
      <c r="CP22" s="214"/>
      <c r="CQ22" s="214"/>
      <c r="CR22" s="214"/>
      <c r="CS22" s="214"/>
      <c r="CT22" s="214"/>
      <c r="CU22" s="214"/>
      <c r="CV22" s="214"/>
      <c r="CW22" s="214"/>
      <c r="CX22" s="214"/>
      <c r="CY22" s="214"/>
      <c r="CZ22" s="214"/>
      <c r="DA22" s="214"/>
      <c r="DB22" s="214"/>
      <c r="DC22" s="214"/>
      <c r="DD22" s="214"/>
      <c r="DE22" s="214"/>
      <c r="DF22" s="214"/>
      <c r="DG22" s="214"/>
      <c r="DH22" s="214"/>
      <c r="DI22" s="214"/>
      <c r="DJ22" s="214"/>
      <c r="DK22" s="214"/>
      <c r="DL22" s="214"/>
      <c r="DM22" s="214"/>
      <c r="DN22" s="214"/>
      <c r="DO22" s="214"/>
      <c r="DP22" s="214"/>
      <c r="DQ22" s="214"/>
      <c r="DR22" s="214"/>
      <c r="DS22" s="214"/>
      <c r="DT22" s="214"/>
      <c r="DU22" s="214"/>
      <c r="DV22" s="214"/>
      <c r="DW22" s="214"/>
      <c r="DX22" s="214"/>
    </row>
    <row r="23" spans="1:128" s="215" customFormat="1" x14ac:dyDescent="0.25">
      <c r="A23" s="220" t="s">
        <v>285</v>
      </c>
      <c r="B23" s="219"/>
      <c r="C23" s="219"/>
      <c r="D23" s="219"/>
      <c r="E23" s="219"/>
      <c r="F23" s="219"/>
      <c r="G23" s="219"/>
      <c r="H23" s="219"/>
      <c r="I23" s="219"/>
      <c r="J23" s="219"/>
      <c r="K23" s="219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19"/>
      <c r="Z23" s="219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19"/>
      <c r="AL23" s="219"/>
      <c r="AM23" s="219"/>
      <c r="AN23" s="219"/>
      <c r="AO23" s="219"/>
      <c r="AP23" s="219"/>
      <c r="AQ23" s="219"/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4"/>
      <c r="BS23" s="214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4"/>
      <c r="CJ23" s="214"/>
      <c r="CK23" s="214"/>
      <c r="CL23" s="214"/>
      <c r="CM23" s="214"/>
      <c r="CN23" s="214"/>
      <c r="CO23" s="214"/>
      <c r="CP23" s="214"/>
      <c r="CQ23" s="214"/>
      <c r="CR23" s="214"/>
      <c r="CS23" s="214"/>
      <c r="CT23" s="214"/>
      <c r="CU23" s="214"/>
      <c r="CV23" s="214"/>
      <c r="CW23" s="214"/>
      <c r="CX23" s="214"/>
      <c r="CY23" s="214"/>
      <c r="CZ23" s="214"/>
      <c r="DA23" s="214"/>
      <c r="DB23" s="214"/>
      <c r="DC23" s="214"/>
      <c r="DD23" s="214"/>
      <c r="DE23" s="214"/>
      <c r="DF23" s="214"/>
      <c r="DG23" s="214"/>
      <c r="DH23" s="214"/>
      <c r="DI23" s="214"/>
      <c r="DJ23" s="214"/>
      <c r="DK23" s="214"/>
      <c r="DL23" s="214"/>
      <c r="DM23" s="214"/>
      <c r="DN23" s="214"/>
      <c r="DO23" s="214"/>
      <c r="DP23" s="214"/>
      <c r="DQ23" s="214"/>
      <c r="DR23" s="214"/>
      <c r="DS23" s="214"/>
      <c r="DT23" s="214"/>
      <c r="DU23" s="214"/>
      <c r="DV23" s="214"/>
      <c r="DW23" s="214"/>
      <c r="DX23" s="214"/>
    </row>
    <row r="24" spans="1:128" s="215" customFormat="1" x14ac:dyDescent="0.25">
      <c r="A24" s="218"/>
      <c r="B24" s="214"/>
      <c r="C24" s="216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4"/>
      <c r="BN24" s="214"/>
      <c r="BO24" s="214"/>
      <c r="BP24" s="214"/>
      <c r="BQ24" s="214"/>
      <c r="BR24" s="214"/>
      <c r="BS24" s="214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4"/>
      <c r="CJ24" s="214"/>
      <c r="CK24" s="214"/>
      <c r="CL24" s="214"/>
      <c r="CM24" s="214"/>
      <c r="CN24" s="214"/>
      <c r="CO24" s="214"/>
      <c r="CP24" s="214"/>
      <c r="CQ24" s="214"/>
      <c r="CR24" s="214"/>
      <c r="CS24" s="214"/>
      <c r="CT24" s="214"/>
      <c r="CU24" s="214"/>
      <c r="CV24" s="214"/>
      <c r="CW24" s="214"/>
      <c r="CX24" s="214"/>
      <c r="CY24" s="214"/>
      <c r="CZ24" s="214"/>
      <c r="DA24" s="214"/>
      <c r="DB24" s="214"/>
      <c r="DC24" s="214"/>
      <c r="DD24" s="214"/>
      <c r="DE24" s="214"/>
      <c r="DF24" s="214"/>
      <c r="DG24" s="214"/>
      <c r="DH24" s="214"/>
      <c r="DI24" s="214"/>
      <c r="DJ24" s="214"/>
      <c r="DK24" s="214"/>
      <c r="DL24" s="214"/>
      <c r="DM24" s="214"/>
      <c r="DN24" s="214"/>
      <c r="DO24" s="214"/>
      <c r="DP24" s="214"/>
      <c r="DQ24" s="214"/>
      <c r="DR24" s="214"/>
      <c r="DS24" s="214"/>
      <c r="DT24" s="214"/>
      <c r="DU24" s="214"/>
      <c r="DV24" s="214"/>
      <c r="DW24" s="214"/>
      <c r="DX24" s="214"/>
    </row>
    <row r="25" spans="1:128" x14ac:dyDescent="0.25">
      <c r="A25" s="218"/>
      <c r="C25" s="216"/>
    </row>
    <row r="26" spans="1:128" x14ac:dyDescent="0.25">
      <c r="A26" s="218"/>
      <c r="C26" s="216"/>
    </row>
    <row r="27" spans="1:128" x14ac:dyDescent="0.25">
      <c r="A27" s="218"/>
      <c r="C27" s="216"/>
    </row>
    <row r="28" spans="1:128" x14ac:dyDescent="0.25">
      <c r="A28" s="218"/>
      <c r="C28" s="216"/>
    </row>
    <row r="29" spans="1:128" x14ac:dyDescent="0.25">
      <c r="A29" s="218"/>
      <c r="C29" s="216"/>
    </row>
    <row r="30" spans="1:128" x14ac:dyDescent="0.25">
      <c r="A30" s="218"/>
      <c r="C30" s="216"/>
    </row>
    <row r="31" spans="1:128" x14ac:dyDescent="0.25">
      <c r="A31" s="218"/>
      <c r="C31" s="216"/>
    </row>
    <row r="32" spans="1:128" x14ac:dyDescent="0.25">
      <c r="A32" s="219"/>
      <c r="B32" s="219"/>
      <c r="C32" s="219"/>
      <c r="D32" s="219" t="s">
        <v>285</v>
      </c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/>
      <c r="AM32" s="219"/>
      <c r="AN32" s="219"/>
      <c r="AO32" s="219"/>
      <c r="AP32" s="219"/>
      <c r="AQ32" s="219"/>
      <c r="AR32" s="219"/>
      <c r="AS32" s="219"/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</row>
    <row r="33" spans="1:13" x14ac:dyDescent="0.25">
      <c r="A33" s="300" t="s">
        <v>1958</v>
      </c>
      <c r="B33" s="300"/>
      <c r="C33" s="300"/>
      <c r="D33" s="300"/>
      <c r="E33" s="300"/>
      <c r="F33" s="300"/>
      <c r="G33" s="300"/>
      <c r="H33" s="300"/>
      <c r="I33" s="300"/>
      <c r="J33" s="300"/>
      <c r="K33" s="300"/>
      <c r="L33" s="300"/>
      <c r="M33" s="300"/>
    </row>
    <row r="34" spans="1:13" x14ac:dyDescent="0.25">
      <c r="A34" s="300"/>
      <c r="B34" s="300"/>
      <c r="C34" s="300"/>
      <c r="D34" s="300"/>
      <c r="E34" s="300"/>
      <c r="F34" s="300"/>
      <c r="G34" s="300"/>
      <c r="H34" s="300"/>
      <c r="I34" s="300"/>
      <c r="J34" s="300"/>
      <c r="K34" s="300"/>
      <c r="L34" s="300"/>
      <c r="M34" s="300"/>
    </row>
    <row r="35" spans="1:13" x14ac:dyDescent="0.25">
      <c r="A35" s="219"/>
      <c r="B35" s="219"/>
      <c r="C35" s="219"/>
      <c r="D35" s="219" t="s">
        <v>285</v>
      </c>
      <c r="E35" s="219"/>
      <c r="F35" s="219"/>
      <c r="G35" s="219"/>
      <c r="H35" s="219"/>
      <c r="I35" s="219"/>
      <c r="J35" s="219"/>
      <c r="K35" s="219"/>
      <c r="L35" s="219"/>
      <c r="M35" s="219"/>
    </row>
    <row r="36" spans="1:13" x14ac:dyDescent="0.25">
      <c r="A36" s="219"/>
      <c r="B36" s="219"/>
      <c r="C36" s="219"/>
      <c r="D36" s="219" t="s">
        <v>285</v>
      </c>
      <c r="E36" s="219"/>
      <c r="F36" s="219"/>
      <c r="G36" s="219"/>
      <c r="H36" s="219"/>
      <c r="I36" s="219"/>
      <c r="J36" s="219"/>
      <c r="K36" s="219"/>
      <c r="L36" s="219"/>
      <c r="M36" s="219"/>
    </row>
    <row r="37" spans="1:13" x14ac:dyDescent="0.25">
      <c r="A37" s="219"/>
      <c r="B37" s="219"/>
      <c r="C37" s="219"/>
      <c r="D37" s="219" t="s">
        <v>285</v>
      </c>
      <c r="E37" s="219"/>
      <c r="F37" s="219"/>
      <c r="G37" s="219"/>
      <c r="H37" s="219"/>
      <c r="I37" s="219"/>
      <c r="J37" s="219"/>
      <c r="K37" s="219"/>
      <c r="L37" s="219"/>
      <c r="M37" s="219"/>
    </row>
    <row r="38" spans="1:13" x14ac:dyDescent="0.25">
      <c r="A38" s="218"/>
      <c r="C38" s="216"/>
    </row>
  </sheetData>
  <mergeCells count="1">
    <mergeCell ref="A33:M3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5" x14ac:dyDescent="0.25"/>
  <cols>
    <col min="2" max="2" width="59.28515625" style="57" customWidth="1"/>
    <col min="7" max="7" width="36.140625" customWidth="1"/>
    <col min="11" max="11" width="11.42578125" style="57"/>
  </cols>
  <sheetData>
    <row r="1" spans="1:11" x14ac:dyDescent="0.25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25">
      <c r="A2">
        <v>2</v>
      </c>
      <c r="B2" s="57" t="s">
        <v>1522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7">
        <f>A2</f>
        <v>2</v>
      </c>
    </row>
    <row r="3" spans="1:11" x14ac:dyDescent="0.25">
      <c r="A3">
        <v>3</v>
      </c>
      <c r="B3" s="57" t="s">
        <v>1527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7">
        <f t="shared" ref="K3:K66" si="1">A3</f>
        <v>3</v>
      </c>
    </row>
    <row r="4" spans="1:11" x14ac:dyDescent="0.25">
      <c r="A4">
        <v>4</v>
      </c>
      <c r="B4" s="57" t="s">
        <v>1528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7">
        <f t="shared" si="1"/>
        <v>4</v>
      </c>
    </row>
    <row r="5" spans="1:11" x14ac:dyDescent="0.25">
      <c r="A5">
        <v>5</v>
      </c>
      <c r="B5" s="57" t="s">
        <v>1529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7">
        <f t="shared" si="1"/>
        <v>5</v>
      </c>
    </row>
    <row r="6" spans="1:11" x14ac:dyDescent="0.25">
      <c r="A6">
        <v>6</v>
      </c>
      <c r="B6" s="57" t="s">
        <v>1530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7">
        <f t="shared" si="1"/>
        <v>6</v>
      </c>
    </row>
    <row r="7" spans="1:11" x14ac:dyDescent="0.25">
      <c r="A7">
        <v>7</v>
      </c>
      <c r="B7" s="57" t="s">
        <v>1531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7">
        <f t="shared" si="1"/>
        <v>7</v>
      </c>
    </row>
    <row r="8" spans="1:11" x14ac:dyDescent="0.25">
      <c r="A8">
        <v>8</v>
      </c>
      <c r="B8" s="57" t="s">
        <v>1532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7">
        <f t="shared" si="1"/>
        <v>8</v>
      </c>
    </row>
    <row r="9" spans="1:11" x14ac:dyDescent="0.25">
      <c r="A9">
        <v>9</v>
      </c>
      <c r="B9" s="57" t="s">
        <v>1533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7">
        <f t="shared" si="1"/>
        <v>9</v>
      </c>
    </row>
    <row r="10" spans="1:11" x14ac:dyDescent="0.25">
      <c r="A10">
        <v>10</v>
      </c>
      <c r="B10" s="57" t="s">
        <v>1534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7">
        <f t="shared" si="1"/>
        <v>10</v>
      </c>
    </row>
    <row r="11" spans="1:11" x14ac:dyDescent="0.25">
      <c r="A11">
        <v>11</v>
      </c>
      <c r="B11" s="57" t="s">
        <v>1535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7">
        <f t="shared" si="1"/>
        <v>11</v>
      </c>
    </row>
    <row r="12" spans="1:11" x14ac:dyDescent="0.25">
      <c r="A12">
        <v>12</v>
      </c>
      <c r="B12" s="57" t="s">
        <v>1536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7">
        <f t="shared" si="1"/>
        <v>12</v>
      </c>
    </row>
    <row r="13" spans="1:11" x14ac:dyDescent="0.25">
      <c r="A13">
        <v>13</v>
      </c>
      <c r="B13" s="57" t="s">
        <v>1537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7">
        <f t="shared" si="1"/>
        <v>13</v>
      </c>
    </row>
    <row r="14" spans="1:11" x14ac:dyDescent="0.25">
      <c r="A14">
        <v>14</v>
      </c>
      <c r="B14" s="57" t="s">
        <v>1538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7">
        <f t="shared" si="1"/>
        <v>14</v>
      </c>
    </row>
    <row r="15" spans="1:11" x14ac:dyDescent="0.25">
      <c r="A15">
        <v>15</v>
      </c>
      <c r="B15" s="57" t="s">
        <v>1539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7">
        <f t="shared" si="1"/>
        <v>15</v>
      </c>
    </row>
    <row r="16" spans="1:11" x14ac:dyDescent="0.25">
      <c r="A16">
        <v>16</v>
      </c>
      <c r="B16" s="57" t="s">
        <v>1540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7">
        <f t="shared" si="1"/>
        <v>16</v>
      </c>
    </row>
    <row r="17" spans="1:11" x14ac:dyDescent="0.25">
      <c r="A17">
        <v>17</v>
      </c>
      <c r="B17" s="57" t="s">
        <v>1541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7">
        <f t="shared" si="1"/>
        <v>17</v>
      </c>
    </row>
    <row r="18" spans="1:11" x14ac:dyDescent="0.25">
      <c r="A18">
        <v>18</v>
      </c>
      <c r="B18" s="57" t="s">
        <v>1542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7">
        <f t="shared" si="1"/>
        <v>18</v>
      </c>
    </row>
    <row r="19" spans="1:11" x14ac:dyDescent="0.25">
      <c r="A19">
        <v>19</v>
      </c>
      <c r="B19" s="57" t="s">
        <v>1543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7">
        <f t="shared" si="1"/>
        <v>19</v>
      </c>
    </row>
    <row r="20" spans="1:11" x14ac:dyDescent="0.25">
      <c r="A20">
        <v>20</v>
      </c>
      <c r="B20" s="57" t="s">
        <v>1544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7">
        <f t="shared" si="1"/>
        <v>20</v>
      </c>
    </row>
    <row r="21" spans="1:11" x14ac:dyDescent="0.25">
      <c r="A21">
        <v>21</v>
      </c>
      <c r="B21" s="57" t="s">
        <v>1545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7">
        <f t="shared" si="1"/>
        <v>21</v>
      </c>
    </row>
    <row r="22" spans="1:11" x14ac:dyDescent="0.25">
      <c r="A22">
        <v>22</v>
      </c>
      <c r="B22" s="57" t="s">
        <v>1546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7">
        <f t="shared" si="1"/>
        <v>22</v>
      </c>
    </row>
    <row r="23" spans="1:11" x14ac:dyDescent="0.25">
      <c r="A23">
        <v>23</v>
      </c>
      <c r="B23" s="57" t="s">
        <v>1547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7">
        <f t="shared" si="1"/>
        <v>23</v>
      </c>
    </row>
    <row r="24" spans="1:11" x14ac:dyDescent="0.25">
      <c r="A24">
        <v>24</v>
      </c>
      <c r="B24" s="57" t="s">
        <v>1548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7">
        <f t="shared" si="1"/>
        <v>24</v>
      </c>
    </row>
    <row r="25" spans="1:11" x14ac:dyDescent="0.25">
      <c r="A25">
        <v>25</v>
      </c>
      <c r="B25" s="57" t="s">
        <v>285</v>
      </c>
      <c r="K25" s="57">
        <f t="shared" si="1"/>
        <v>25</v>
      </c>
    </row>
    <row r="26" spans="1:11" x14ac:dyDescent="0.25">
      <c r="A26">
        <v>26</v>
      </c>
      <c r="B26" s="57" t="s">
        <v>1549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7">
        <f t="shared" si="1"/>
        <v>26</v>
      </c>
    </row>
    <row r="27" spans="1:11" x14ac:dyDescent="0.25">
      <c r="A27">
        <v>27</v>
      </c>
      <c r="B27" s="57" t="s">
        <v>1550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7">
        <f t="shared" si="1"/>
        <v>27</v>
      </c>
    </row>
    <row r="28" spans="1:11" x14ac:dyDescent="0.25">
      <c r="A28">
        <v>28</v>
      </c>
      <c r="B28" s="57" t="s">
        <v>1551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7">
        <f t="shared" si="1"/>
        <v>28</v>
      </c>
    </row>
    <row r="29" spans="1:11" x14ac:dyDescent="0.25">
      <c r="A29">
        <v>29</v>
      </c>
      <c r="B29" s="57" t="s">
        <v>1552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7">
        <f t="shared" si="1"/>
        <v>29</v>
      </c>
    </row>
    <row r="30" spans="1:11" x14ac:dyDescent="0.25">
      <c r="A30">
        <v>30</v>
      </c>
      <c r="B30" s="57" t="s">
        <v>1553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7">
        <f t="shared" si="1"/>
        <v>30</v>
      </c>
    </row>
    <row r="31" spans="1:11" x14ac:dyDescent="0.25">
      <c r="A31">
        <v>31</v>
      </c>
      <c r="B31" s="57" t="s">
        <v>1554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7">
        <f t="shared" si="1"/>
        <v>31</v>
      </c>
    </row>
    <row r="32" spans="1:11" x14ac:dyDescent="0.25">
      <c r="A32">
        <v>32</v>
      </c>
      <c r="B32" s="57" t="s">
        <v>1555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7">
        <f t="shared" si="1"/>
        <v>32</v>
      </c>
    </row>
    <row r="33" spans="1:11" x14ac:dyDescent="0.25">
      <c r="A33">
        <v>33</v>
      </c>
      <c r="B33" s="57" t="s">
        <v>1556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7">
        <f t="shared" si="1"/>
        <v>33</v>
      </c>
    </row>
    <row r="34" spans="1:11" x14ac:dyDescent="0.25">
      <c r="A34">
        <v>34</v>
      </c>
      <c r="B34" s="57" t="s">
        <v>1557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7">
        <f t="shared" si="1"/>
        <v>34</v>
      </c>
    </row>
    <row r="35" spans="1:11" x14ac:dyDescent="0.25">
      <c r="A35">
        <v>35</v>
      </c>
      <c r="B35" s="57" t="s">
        <v>285</v>
      </c>
      <c r="K35" s="57">
        <f t="shared" si="1"/>
        <v>35</v>
      </c>
    </row>
    <row r="36" spans="1:11" x14ac:dyDescent="0.25">
      <c r="A36">
        <v>36</v>
      </c>
      <c r="B36" s="57" t="s">
        <v>1558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7">
        <f t="shared" si="1"/>
        <v>36</v>
      </c>
    </row>
    <row r="37" spans="1:11" x14ac:dyDescent="0.25">
      <c r="K37" s="57">
        <f t="shared" si="1"/>
        <v>0</v>
      </c>
    </row>
    <row r="38" spans="1:11" x14ac:dyDescent="0.25">
      <c r="K38" s="57">
        <f t="shared" si="1"/>
        <v>0</v>
      </c>
    </row>
    <row r="39" spans="1:11" x14ac:dyDescent="0.25">
      <c r="K39" s="57">
        <f t="shared" si="1"/>
        <v>0</v>
      </c>
    </row>
    <row r="40" spans="1:11" x14ac:dyDescent="0.25">
      <c r="K40" s="57">
        <f t="shared" si="1"/>
        <v>0</v>
      </c>
    </row>
    <row r="41" spans="1:11" x14ac:dyDescent="0.25">
      <c r="K41" s="57">
        <f t="shared" si="1"/>
        <v>0</v>
      </c>
    </row>
    <row r="42" spans="1:11" x14ac:dyDescent="0.25">
      <c r="K42" s="57">
        <f t="shared" si="1"/>
        <v>0</v>
      </c>
    </row>
    <row r="43" spans="1:11" x14ac:dyDescent="0.25">
      <c r="K43" s="57">
        <f t="shared" si="1"/>
        <v>0</v>
      </c>
    </row>
    <row r="44" spans="1:11" x14ac:dyDescent="0.25">
      <c r="K44" s="57">
        <f t="shared" si="1"/>
        <v>0</v>
      </c>
    </row>
    <row r="45" spans="1:11" x14ac:dyDescent="0.25">
      <c r="K45" s="57">
        <f t="shared" si="1"/>
        <v>0</v>
      </c>
    </row>
    <row r="46" spans="1:11" x14ac:dyDescent="0.25">
      <c r="K46" s="57">
        <f t="shared" si="1"/>
        <v>0</v>
      </c>
    </row>
    <row r="47" spans="1:11" x14ac:dyDescent="0.25">
      <c r="K47" s="57">
        <f t="shared" si="1"/>
        <v>0</v>
      </c>
    </row>
    <row r="48" spans="1:11" x14ac:dyDescent="0.25">
      <c r="K48" s="57">
        <f t="shared" si="1"/>
        <v>0</v>
      </c>
    </row>
    <row r="49" spans="11:11" x14ac:dyDescent="0.25">
      <c r="K49" s="57">
        <f t="shared" si="1"/>
        <v>0</v>
      </c>
    </row>
    <row r="50" spans="11:11" x14ac:dyDescent="0.25">
      <c r="K50" s="57">
        <f t="shared" si="1"/>
        <v>0</v>
      </c>
    </row>
    <row r="51" spans="11:11" x14ac:dyDescent="0.25">
      <c r="K51" s="57">
        <f t="shared" si="1"/>
        <v>0</v>
      </c>
    </row>
    <row r="52" spans="11:11" x14ac:dyDescent="0.25">
      <c r="K52" s="57">
        <f t="shared" si="1"/>
        <v>0</v>
      </c>
    </row>
    <row r="53" spans="11:11" x14ac:dyDescent="0.25">
      <c r="K53" s="57">
        <f t="shared" si="1"/>
        <v>0</v>
      </c>
    </row>
    <row r="54" spans="11:11" x14ac:dyDescent="0.25">
      <c r="K54" s="57">
        <f t="shared" si="1"/>
        <v>0</v>
      </c>
    </row>
    <row r="55" spans="11:11" x14ac:dyDescent="0.25">
      <c r="K55" s="57">
        <f t="shared" si="1"/>
        <v>0</v>
      </c>
    </row>
    <row r="56" spans="11:11" x14ac:dyDescent="0.25">
      <c r="K56" s="57">
        <f t="shared" si="1"/>
        <v>0</v>
      </c>
    </row>
    <row r="57" spans="11:11" x14ac:dyDescent="0.25">
      <c r="K57" s="57">
        <f t="shared" si="1"/>
        <v>0</v>
      </c>
    </row>
    <row r="58" spans="11:11" x14ac:dyDescent="0.25">
      <c r="K58" s="57">
        <f t="shared" si="1"/>
        <v>0</v>
      </c>
    </row>
    <row r="59" spans="11:11" x14ac:dyDescent="0.25">
      <c r="K59" s="57">
        <f t="shared" si="1"/>
        <v>0</v>
      </c>
    </row>
    <row r="60" spans="11:11" x14ac:dyDescent="0.25">
      <c r="K60" s="57">
        <f t="shared" si="1"/>
        <v>0</v>
      </c>
    </row>
    <row r="61" spans="11:11" x14ac:dyDescent="0.25">
      <c r="K61" s="57">
        <f t="shared" si="1"/>
        <v>0</v>
      </c>
    </row>
    <row r="62" spans="11:11" x14ac:dyDescent="0.25">
      <c r="K62" s="57">
        <f t="shared" si="1"/>
        <v>0</v>
      </c>
    </row>
    <row r="63" spans="11:11" x14ac:dyDescent="0.25">
      <c r="K63" s="57">
        <f t="shared" si="1"/>
        <v>0</v>
      </c>
    </row>
    <row r="64" spans="11:11" x14ac:dyDescent="0.25">
      <c r="K64" s="57">
        <f t="shared" si="1"/>
        <v>0</v>
      </c>
    </row>
    <row r="65" spans="11:11" x14ac:dyDescent="0.25">
      <c r="K65" s="57">
        <f t="shared" si="1"/>
        <v>0</v>
      </c>
    </row>
    <row r="66" spans="11:11" x14ac:dyDescent="0.25">
      <c r="K66" s="57">
        <f t="shared" si="1"/>
        <v>0</v>
      </c>
    </row>
    <row r="67" spans="11:11" x14ac:dyDescent="0.25">
      <c r="K67" s="57">
        <f t="shared" ref="K67:K68" si="2">A67</f>
        <v>0</v>
      </c>
    </row>
    <row r="68" spans="11:11" x14ac:dyDescent="0.25">
      <c r="K68" s="57">
        <f t="shared" si="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topLeftCell="A37" workbookViewId="0">
      <selection activeCell="A40" sqref="A40:G40"/>
    </sheetView>
  </sheetViews>
  <sheetFormatPr baseColWidth="10" defaultRowHeight="15" x14ac:dyDescent="0.25"/>
  <cols>
    <col min="3" max="3" width="38" customWidth="1"/>
    <col min="5" max="5" width="12.7109375" customWidth="1"/>
    <col min="6" max="7" width="12.7109375" style="14" customWidth="1"/>
    <col min="8" max="8" width="12.7109375" customWidth="1"/>
    <col min="9" max="10" width="12.7109375" style="14" customWidth="1"/>
    <col min="11" max="11" width="12.7109375" customWidth="1"/>
    <col min="12" max="13" width="12.7109375" style="14" customWidth="1"/>
    <col min="14" max="14" width="12.7109375" customWidth="1"/>
    <col min="15" max="16" width="12.7109375" style="14" customWidth="1"/>
    <col min="17" max="17" width="12.7109375" customWidth="1"/>
    <col min="18" max="19" width="12.7109375" style="14" customWidth="1"/>
    <col min="20" max="20" width="12.7109375" customWidth="1"/>
    <col min="21" max="22" width="12.7109375" style="14" customWidth="1"/>
    <col min="23" max="23" width="12.7109375" customWidth="1"/>
    <col min="24" max="25" width="12.7109375" style="14" customWidth="1"/>
    <col min="26" max="26" width="12.7109375" customWidth="1"/>
    <col min="27" max="28" width="12.7109375" style="14" customWidth="1"/>
    <col min="29" max="29" width="12.7109375" customWidth="1"/>
    <col min="30" max="31" width="12.7109375" style="14" customWidth="1"/>
    <col min="32" max="32" width="12.7109375" customWidth="1"/>
    <col min="33" max="34" width="12.7109375" style="14" customWidth="1"/>
    <col min="35" max="35" width="12.7109375" customWidth="1"/>
    <col min="36" max="37" width="12.7109375" style="14" customWidth="1"/>
    <col min="38" max="38" width="12.7109375" customWidth="1"/>
    <col min="39" max="40" width="12.7109375" style="14" customWidth="1"/>
    <col min="41" max="41" width="12.7109375" customWidth="1"/>
    <col min="42" max="43" width="12.7109375" style="14" customWidth="1"/>
    <col min="44" max="44" width="12.7109375" customWidth="1"/>
    <col min="45" max="46" width="12.7109375" style="14" customWidth="1"/>
    <col min="47" max="47" width="12.7109375" customWidth="1"/>
    <col min="48" max="49" width="12.7109375" style="14" customWidth="1"/>
    <col min="50" max="50" width="12.7109375" customWidth="1"/>
    <col min="51" max="52" width="12.7109375" style="14" customWidth="1"/>
    <col min="53" max="53" width="12.7109375" customWidth="1"/>
    <col min="54" max="55" width="12.7109375" style="14" customWidth="1"/>
    <col min="56" max="56" width="12.7109375" customWidth="1"/>
    <col min="57" max="58" width="12.7109375" style="14" customWidth="1"/>
    <col min="59" max="110" width="12.7109375" customWidth="1"/>
    <col min="111" max="112" width="3.5703125" customWidth="1"/>
  </cols>
  <sheetData>
    <row r="1" spans="1:112" x14ac:dyDescent="0.25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9" t="s">
        <v>1146</v>
      </c>
      <c r="G5" s="59" t="s">
        <v>712</v>
      </c>
      <c r="H5" s="57">
        <v>4.8800000000000008</v>
      </c>
      <c r="I5" s="59" t="s">
        <v>1146</v>
      </c>
      <c r="J5" s="59" t="s">
        <v>712</v>
      </c>
      <c r="K5" s="57">
        <v>5.84</v>
      </c>
      <c r="L5" s="59" t="s">
        <v>1146</v>
      </c>
      <c r="M5" s="59" t="s">
        <v>712</v>
      </c>
      <c r="N5" s="57">
        <v>6.8</v>
      </c>
      <c r="O5" s="59" t="s">
        <v>1146</v>
      </c>
      <c r="P5" s="59" t="s">
        <v>712</v>
      </c>
      <c r="Q5" s="57">
        <v>7.7600000000000007</v>
      </c>
      <c r="R5" s="59" t="s">
        <v>1146</v>
      </c>
      <c r="S5" s="59" t="s">
        <v>712</v>
      </c>
      <c r="T5" s="57">
        <v>8.7200000000000006</v>
      </c>
      <c r="U5" s="59" t="s">
        <v>1146</v>
      </c>
      <c r="V5" s="59" t="s">
        <v>712</v>
      </c>
      <c r="W5" s="57">
        <v>9.68</v>
      </c>
      <c r="X5" s="59" t="s">
        <v>1146</v>
      </c>
      <c r="Y5" s="59" t="s">
        <v>712</v>
      </c>
      <c r="Z5" s="57">
        <v>10.64</v>
      </c>
      <c r="AA5" s="59" t="s">
        <v>1146</v>
      </c>
      <c r="AB5" s="59" t="s">
        <v>712</v>
      </c>
      <c r="AC5" s="57">
        <v>11.6</v>
      </c>
      <c r="AD5" s="59" t="s">
        <v>1146</v>
      </c>
      <c r="AE5" s="59" t="s">
        <v>712</v>
      </c>
      <c r="AF5" s="57">
        <v>13.520000000000001</v>
      </c>
      <c r="AG5" s="59" t="s">
        <v>1146</v>
      </c>
      <c r="AH5" s="59" t="s">
        <v>712</v>
      </c>
      <c r="AI5" s="57">
        <v>13.520000000000001</v>
      </c>
      <c r="AJ5" s="59" t="s">
        <v>1146</v>
      </c>
      <c r="AK5" s="59" t="s">
        <v>712</v>
      </c>
      <c r="AL5" s="57">
        <v>15.440000000000001</v>
      </c>
      <c r="AM5" s="59" t="s">
        <v>1146</v>
      </c>
      <c r="AN5" s="59" t="s">
        <v>712</v>
      </c>
      <c r="AO5" s="57">
        <v>15.440000000000001</v>
      </c>
      <c r="AP5" s="59" t="s">
        <v>1146</v>
      </c>
      <c r="AQ5" s="59" t="s">
        <v>712</v>
      </c>
      <c r="AR5" s="57">
        <v>17.36</v>
      </c>
      <c r="AS5" s="59" t="s">
        <v>1146</v>
      </c>
      <c r="AT5" s="59" t="s">
        <v>712</v>
      </c>
      <c r="AU5" s="57">
        <v>19.28</v>
      </c>
      <c r="AV5" s="59" t="s">
        <v>1146</v>
      </c>
      <c r="AW5" s="59" t="s">
        <v>712</v>
      </c>
      <c r="AX5" s="57">
        <v>19.28</v>
      </c>
      <c r="AY5" s="59" t="s">
        <v>1146</v>
      </c>
      <c r="AZ5" s="59" t="s">
        <v>712</v>
      </c>
      <c r="BA5" s="57">
        <v>21.2</v>
      </c>
      <c r="BB5" s="59" t="s">
        <v>1146</v>
      </c>
      <c r="BC5" s="59" t="s">
        <v>712</v>
      </c>
      <c r="BD5" s="57">
        <v>21.2</v>
      </c>
      <c r="BE5" s="59" t="s">
        <v>1146</v>
      </c>
      <c r="BF5" s="59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9" t="s">
        <v>959</v>
      </c>
      <c r="G6" s="59" t="s">
        <v>712</v>
      </c>
      <c r="H6" s="57">
        <v>2.62</v>
      </c>
      <c r="I6" s="59" t="s">
        <v>959</v>
      </c>
      <c r="J6" s="59" t="s">
        <v>712</v>
      </c>
      <c r="K6" s="57">
        <v>3.16</v>
      </c>
      <c r="L6" s="59" t="s">
        <v>959</v>
      </c>
      <c r="M6" s="59" t="s">
        <v>712</v>
      </c>
      <c r="N6" s="57">
        <v>3.6999999999999997</v>
      </c>
      <c r="O6" s="59" t="s">
        <v>959</v>
      </c>
      <c r="P6" s="59" t="s">
        <v>712</v>
      </c>
      <c r="Q6" s="57">
        <v>4.24</v>
      </c>
      <c r="R6" s="59" t="s">
        <v>959</v>
      </c>
      <c r="S6" s="59" t="s">
        <v>712</v>
      </c>
      <c r="T6" s="57">
        <v>4.7799999999999994</v>
      </c>
      <c r="U6" s="59" t="s">
        <v>959</v>
      </c>
      <c r="V6" s="59" t="s">
        <v>712</v>
      </c>
      <c r="W6" s="57">
        <v>5.32</v>
      </c>
      <c r="X6" s="59" t="s">
        <v>959</v>
      </c>
      <c r="Y6" s="59" t="s">
        <v>712</v>
      </c>
      <c r="Z6" s="57">
        <v>5.8599999999999994</v>
      </c>
      <c r="AA6" s="59" t="s">
        <v>959</v>
      </c>
      <c r="AB6" s="59" t="s">
        <v>712</v>
      </c>
      <c r="AC6" s="57">
        <v>6.3999999999999995</v>
      </c>
      <c r="AD6" s="59" t="s">
        <v>959</v>
      </c>
      <c r="AE6" s="59" t="s">
        <v>712</v>
      </c>
      <c r="AF6" s="57">
        <v>7.48</v>
      </c>
      <c r="AG6" s="59" t="s">
        <v>959</v>
      </c>
      <c r="AH6" s="59" t="s">
        <v>712</v>
      </c>
      <c r="AI6" s="57">
        <v>7.48</v>
      </c>
      <c r="AJ6" s="59" t="s">
        <v>959</v>
      </c>
      <c r="AK6" s="59" t="s">
        <v>712</v>
      </c>
      <c r="AL6" s="57">
        <v>8.5599999999999987</v>
      </c>
      <c r="AM6" s="59" t="s">
        <v>959</v>
      </c>
      <c r="AN6" s="59" t="s">
        <v>712</v>
      </c>
      <c r="AO6" s="57">
        <v>8.5599999999999987</v>
      </c>
      <c r="AP6" s="59" t="s">
        <v>959</v>
      </c>
      <c r="AQ6" s="59" t="s">
        <v>712</v>
      </c>
      <c r="AR6" s="57">
        <v>9.64</v>
      </c>
      <c r="AS6" s="59" t="s">
        <v>959</v>
      </c>
      <c r="AT6" s="59" t="s">
        <v>712</v>
      </c>
      <c r="AU6" s="57">
        <v>10.719999999999999</v>
      </c>
      <c r="AV6" s="59" t="s">
        <v>959</v>
      </c>
      <c r="AW6" s="59" t="s">
        <v>712</v>
      </c>
      <c r="AX6" s="57">
        <v>10.719999999999999</v>
      </c>
      <c r="AY6" s="59" t="s">
        <v>959</v>
      </c>
      <c r="AZ6" s="59" t="s">
        <v>712</v>
      </c>
      <c r="BA6" s="57">
        <v>11.799999999999999</v>
      </c>
      <c r="BB6" s="59" t="s">
        <v>959</v>
      </c>
      <c r="BC6" s="59" t="s">
        <v>712</v>
      </c>
      <c r="BD6" s="57">
        <v>11.799999999999999</v>
      </c>
      <c r="BE6" s="59" t="s">
        <v>959</v>
      </c>
      <c r="BF6" s="59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9" t="s">
        <v>1147</v>
      </c>
      <c r="G7" s="59" t="s">
        <v>712</v>
      </c>
      <c r="H7" s="57">
        <v>4.4000000000000004</v>
      </c>
      <c r="I7" s="59" t="s">
        <v>1147</v>
      </c>
      <c r="J7" s="59" t="s">
        <v>712</v>
      </c>
      <c r="K7" s="57">
        <v>5.2</v>
      </c>
      <c r="L7" s="59" t="s">
        <v>1147</v>
      </c>
      <c r="M7" s="59" t="s">
        <v>712</v>
      </c>
      <c r="N7" s="57">
        <v>6</v>
      </c>
      <c r="O7" s="59" t="s">
        <v>1147</v>
      </c>
      <c r="P7" s="59" t="s">
        <v>712</v>
      </c>
      <c r="Q7" s="57">
        <v>6.8000000000000007</v>
      </c>
      <c r="R7" s="59" t="s">
        <v>1147</v>
      </c>
      <c r="S7" s="59" t="s">
        <v>712</v>
      </c>
      <c r="T7" s="57">
        <v>7.6000000000000005</v>
      </c>
      <c r="U7" s="59" t="s">
        <v>1147</v>
      </c>
      <c r="V7" s="59" t="s">
        <v>712</v>
      </c>
      <c r="W7" s="57">
        <v>8.4</v>
      </c>
      <c r="X7" s="59" t="s">
        <v>1147</v>
      </c>
      <c r="Y7" s="59" t="s">
        <v>712</v>
      </c>
      <c r="Z7" s="57">
        <v>9.1999999999999993</v>
      </c>
      <c r="AA7" s="59" t="s">
        <v>1147</v>
      </c>
      <c r="AB7" s="59" t="s">
        <v>712</v>
      </c>
      <c r="AC7" s="57">
        <v>10</v>
      </c>
      <c r="AD7" s="59" t="s">
        <v>1147</v>
      </c>
      <c r="AE7" s="59" t="s">
        <v>712</v>
      </c>
      <c r="AF7" s="57">
        <v>11.600000000000001</v>
      </c>
      <c r="AG7" s="59" t="s">
        <v>1147</v>
      </c>
      <c r="AH7" s="59" t="s">
        <v>712</v>
      </c>
      <c r="AI7" s="57">
        <v>11.600000000000001</v>
      </c>
      <c r="AJ7" s="59" t="s">
        <v>1147</v>
      </c>
      <c r="AK7" s="59" t="s">
        <v>712</v>
      </c>
      <c r="AL7" s="57">
        <v>13.200000000000001</v>
      </c>
      <c r="AM7" s="59" t="s">
        <v>1147</v>
      </c>
      <c r="AN7" s="59" t="s">
        <v>712</v>
      </c>
      <c r="AO7" s="57">
        <v>13.200000000000001</v>
      </c>
      <c r="AP7" s="59" t="s">
        <v>1147</v>
      </c>
      <c r="AQ7" s="59" t="s">
        <v>712</v>
      </c>
      <c r="AR7" s="57">
        <v>14.8</v>
      </c>
      <c r="AS7" s="59" t="s">
        <v>1147</v>
      </c>
      <c r="AT7" s="59" t="s">
        <v>712</v>
      </c>
      <c r="AU7" s="57">
        <v>16.399999999999999</v>
      </c>
      <c r="AV7" s="59" t="s">
        <v>1147</v>
      </c>
      <c r="AW7" s="59" t="s">
        <v>712</v>
      </c>
      <c r="AX7" s="57">
        <v>16.399999999999999</v>
      </c>
      <c r="AY7" s="59" t="s">
        <v>1147</v>
      </c>
      <c r="AZ7" s="59" t="s">
        <v>712</v>
      </c>
      <c r="BA7" s="57">
        <v>18</v>
      </c>
      <c r="BB7" s="59" t="s">
        <v>1147</v>
      </c>
      <c r="BC7" s="59" t="s">
        <v>712</v>
      </c>
      <c r="BD7" s="57">
        <v>18</v>
      </c>
      <c r="BE7" s="59" t="s">
        <v>1147</v>
      </c>
      <c r="BF7" s="59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70" t="s">
        <v>1673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72" t="s">
        <v>1297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73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25">
      <c r="A32" s="58"/>
    </row>
    <row r="33" spans="1:110" x14ac:dyDescent="0.25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25">
      <c r="A34" s="58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25">
      <c r="A35" s="5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25">
      <c r="A38" s="58"/>
    </row>
    <row r="39" spans="1:110" x14ac:dyDescent="0.25">
      <c r="A39" s="58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25">
      <c r="A43" s="58"/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25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25">
      <c r="A51" s="58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25">
      <c r="A54" s="58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25">
      <c r="A55" s="5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9.7109375" style="14" customWidth="1"/>
    <col min="7" max="7" width="23.1406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0"/>
      <c r="F4" s="75" t="s">
        <v>694</v>
      </c>
      <c r="G4" s="75" t="s">
        <v>878</v>
      </c>
      <c r="H4" s="60"/>
      <c r="I4" s="75" t="s">
        <v>694</v>
      </c>
      <c r="J4" s="75" t="s">
        <v>878</v>
      </c>
      <c r="K4" s="60"/>
      <c r="L4" s="75" t="s">
        <v>694</v>
      </c>
      <c r="M4" s="75" t="s">
        <v>878</v>
      </c>
      <c r="N4" s="60"/>
      <c r="O4" s="75" t="s">
        <v>694</v>
      </c>
      <c r="P4" s="75" t="s">
        <v>878</v>
      </c>
      <c r="Q4" s="60"/>
      <c r="R4" s="75" t="s">
        <v>694</v>
      </c>
      <c r="S4" s="75" t="s">
        <v>878</v>
      </c>
      <c r="T4" s="60"/>
      <c r="U4" s="75" t="s">
        <v>694</v>
      </c>
      <c r="V4" s="75" t="s">
        <v>878</v>
      </c>
      <c r="W4" s="60"/>
      <c r="X4" s="75" t="s">
        <v>694</v>
      </c>
      <c r="Y4" s="75" t="s">
        <v>878</v>
      </c>
      <c r="Z4" s="60"/>
      <c r="AA4" s="75" t="s">
        <v>694</v>
      </c>
      <c r="AB4" s="75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0"/>
      <c r="F5" s="75" t="s">
        <v>686</v>
      </c>
      <c r="G5" s="74" t="s">
        <v>901</v>
      </c>
      <c r="H5" s="60"/>
      <c r="I5" s="75" t="s">
        <v>686</v>
      </c>
      <c r="J5" s="74" t="s">
        <v>901</v>
      </c>
      <c r="K5" s="60"/>
      <c r="L5" s="75" t="s">
        <v>686</v>
      </c>
      <c r="M5" s="74" t="s">
        <v>901</v>
      </c>
      <c r="N5" s="60"/>
      <c r="O5" s="75" t="s">
        <v>686</v>
      </c>
      <c r="P5" s="74" t="s">
        <v>901</v>
      </c>
      <c r="Q5" s="60"/>
      <c r="R5" s="75" t="s">
        <v>686</v>
      </c>
      <c r="S5" s="74" t="s">
        <v>901</v>
      </c>
      <c r="T5" s="60"/>
      <c r="U5" s="75" t="s">
        <v>686</v>
      </c>
      <c r="V5" s="74" t="s">
        <v>901</v>
      </c>
      <c r="W5" s="60"/>
      <c r="X5" s="75" t="s">
        <v>686</v>
      </c>
      <c r="Y5" s="74" t="s">
        <v>901</v>
      </c>
      <c r="Z5" s="60"/>
      <c r="AA5" s="75" t="s">
        <v>686</v>
      </c>
      <c r="AB5" s="74" t="s">
        <v>901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71" t="s">
        <v>1285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0"/>
      <c r="F6" s="75" t="s">
        <v>686</v>
      </c>
      <c r="G6" s="75" t="s">
        <v>876</v>
      </c>
      <c r="H6" s="60"/>
      <c r="I6" s="75" t="s">
        <v>686</v>
      </c>
      <c r="J6" s="75" t="s">
        <v>876</v>
      </c>
      <c r="K6" s="60"/>
      <c r="L6" s="75" t="s">
        <v>686</v>
      </c>
      <c r="M6" s="75" t="s">
        <v>876</v>
      </c>
      <c r="N6" s="60"/>
      <c r="O6" s="75" t="s">
        <v>686</v>
      </c>
      <c r="P6" s="75" t="s">
        <v>876</v>
      </c>
      <c r="Q6" s="60"/>
      <c r="R6" s="75" t="s">
        <v>686</v>
      </c>
      <c r="S6" s="75" t="s">
        <v>876</v>
      </c>
      <c r="T6" s="60"/>
      <c r="U6" s="75" t="s">
        <v>686</v>
      </c>
      <c r="V6" s="75" t="s">
        <v>876</v>
      </c>
      <c r="W6" s="60"/>
      <c r="X6" s="75" t="s">
        <v>686</v>
      </c>
      <c r="Y6" s="75" t="s">
        <v>876</v>
      </c>
      <c r="Z6" s="60"/>
      <c r="AA6" s="75" t="s">
        <v>686</v>
      </c>
      <c r="AB6" s="75" t="s">
        <v>876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0"/>
      <c r="F7" s="75" t="s">
        <v>686</v>
      </c>
      <c r="G7" s="75" t="s">
        <v>877</v>
      </c>
      <c r="H7" s="60"/>
      <c r="I7" s="75" t="s">
        <v>686</v>
      </c>
      <c r="J7" s="75" t="s">
        <v>877</v>
      </c>
      <c r="K7" s="60"/>
      <c r="L7" s="75" t="s">
        <v>686</v>
      </c>
      <c r="M7" s="75" t="s">
        <v>877</v>
      </c>
      <c r="N7" s="60"/>
      <c r="O7" s="75" t="s">
        <v>686</v>
      </c>
      <c r="P7" s="75" t="s">
        <v>877</v>
      </c>
      <c r="Q7" s="60"/>
      <c r="R7" s="75" t="s">
        <v>686</v>
      </c>
      <c r="S7" s="75" t="s">
        <v>877</v>
      </c>
      <c r="T7" s="60"/>
      <c r="U7" s="75" t="s">
        <v>686</v>
      </c>
      <c r="V7" s="75" t="s">
        <v>877</v>
      </c>
      <c r="W7" s="60"/>
      <c r="X7" s="75" t="s">
        <v>686</v>
      </c>
      <c r="Y7" s="75" t="s">
        <v>877</v>
      </c>
      <c r="Z7" s="60"/>
      <c r="AA7" s="75" t="s">
        <v>686</v>
      </c>
      <c r="AB7" s="75" t="s">
        <v>877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1882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0"/>
      <c r="F8" s="75" t="s">
        <v>686</v>
      </c>
      <c r="G8" s="149" t="s">
        <v>878</v>
      </c>
      <c r="H8" s="60"/>
      <c r="I8" s="75" t="s">
        <v>686</v>
      </c>
      <c r="J8" s="149" t="s">
        <v>878</v>
      </c>
      <c r="K8" s="60"/>
      <c r="L8" s="75" t="s">
        <v>686</v>
      </c>
      <c r="M8" s="149" t="s">
        <v>878</v>
      </c>
      <c r="N8" s="60"/>
      <c r="O8" s="75" t="s">
        <v>686</v>
      </c>
      <c r="P8" s="149" t="s">
        <v>878</v>
      </c>
      <c r="Q8" s="60"/>
      <c r="R8" s="75" t="s">
        <v>686</v>
      </c>
      <c r="S8" s="149" t="s">
        <v>878</v>
      </c>
      <c r="T8" s="60"/>
      <c r="U8" s="75" t="s">
        <v>686</v>
      </c>
      <c r="V8" s="149" t="s">
        <v>878</v>
      </c>
      <c r="W8" s="60"/>
      <c r="X8" s="75" t="s">
        <v>686</v>
      </c>
      <c r="Y8" s="149" t="s">
        <v>878</v>
      </c>
      <c r="Z8" s="60"/>
      <c r="AA8" s="75" t="s">
        <v>686</v>
      </c>
      <c r="AB8" s="149" t="s">
        <v>878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25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60"/>
      <c r="F9" s="75"/>
      <c r="G9" s="75"/>
      <c r="H9" s="60"/>
      <c r="I9" s="75"/>
      <c r="J9" s="75"/>
      <c r="K9" s="60"/>
      <c r="L9" s="75"/>
      <c r="M9" s="75"/>
      <c r="N9" s="60"/>
      <c r="O9" s="75"/>
      <c r="P9" s="75"/>
      <c r="Q9" s="60"/>
      <c r="R9" s="75"/>
      <c r="S9" s="75"/>
      <c r="T9" s="60"/>
      <c r="U9" s="75"/>
      <c r="V9" s="75"/>
      <c r="W9" s="60"/>
      <c r="X9" s="75"/>
      <c r="Y9" s="75"/>
      <c r="Z9" s="60"/>
      <c r="AA9" s="75"/>
      <c r="AB9" s="75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0"/>
      <c r="F10" s="60" t="s">
        <v>686</v>
      </c>
      <c r="G10" s="60" t="s">
        <v>877</v>
      </c>
      <c r="H10" s="60"/>
      <c r="I10" s="60" t="s">
        <v>686</v>
      </c>
      <c r="J10" s="60" t="s">
        <v>877</v>
      </c>
      <c r="K10" s="60"/>
      <c r="L10" s="60" t="s">
        <v>686</v>
      </c>
      <c r="M10" s="60" t="s">
        <v>877</v>
      </c>
      <c r="N10" s="60"/>
      <c r="O10" s="60" t="s">
        <v>686</v>
      </c>
      <c r="P10" s="60" t="s">
        <v>877</v>
      </c>
      <c r="Q10" s="60"/>
      <c r="R10" s="60" t="s">
        <v>686</v>
      </c>
      <c r="S10" s="60" t="s">
        <v>877</v>
      </c>
      <c r="T10" s="60"/>
      <c r="U10" s="60" t="s">
        <v>686</v>
      </c>
      <c r="V10" s="60" t="s">
        <v>877</v>
      </c>
      <c r="W10" s="60"/>
      <c r="X10" s="60" t="s">
        <v>686</v>
      </c>
      <c r="Y10" s="60" t="s">
        <v>877</v>
      </c>
      <c r="Z10" s="60"/>
      <c r="AA10" s="60" t="s">
        <v>686</v>
      </c>
      <c r="AB10" s="60" t="s">
        <v>877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0"/>
      <c r="F11" s="75" t="s">
        <v>686</v>
      </c>
      <c r="G11" s="149" t="s">
        <v>878</v>
      </c>
      <c r="H11" s="60"/>
      <c r="I11" s="75" t="s">
        <v>686</v>
      </c>
      <c r="J11" s="149" t="s">
        <v>878</v>
      </c>
      <c r="K11" s="60"/>
      <c r="L11" s="75" t="s">
        <v>686</v>
      </c>
      <c r="M11" s="149" t="s">
        <v>878</v>
      </c>
      <c r="N11" s="60"/>
      <c r="O11" s="75" t="s">
        <v>686</v>
      </c>
      <c r="P11" s="149" t="s">
        <v>878</v>
      </c>
      <c r="Q11" s="60"/>
      <c r="R11" s="75" t="s">
        <v>686</v>
      </c>
      <c r="S11" s="149" t="s">
        <v>878</v>
      </c>
      <c r="T11" s="60"/>
      <c r="U11" s="75" t="s">
        <v>686</v>
      </c>
      <c r="V11" s="149" t="s">
        <v>878</v>
      </c>
      <c r="W11" s="60"/>
      <c r="X11" s="75" t="s">
        <v>686</v>
      </c>
      <c r="Y11" s="149" t="s">
        <v>878</v>
      </c>
      <c r="Z11" s="60"/>
      <c r="AA11" s="75" t="s">
        <v>686</v>
      </c>
      <c r="AB11" s="149" t="s">
        <v>878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0"/>
      <c r="F12" s="60" t="s">
        <v>686</v>
      </c>
      <c r="G12" s="60" t="s">
        <v>877</v>
      </c>
      <c r="H12" s="60"/>
      <c r="I12" s="60" t="s">
        <v>686</v>
      </c>
      <c r="J12" s="60" t="s">
        <v>877</v>
      </c>
      <c r="K12" s="60"/>
      <c r="L12" s="60" t="s">
        <v>686</v>
      </c>
      <c r="M12" s="60" t="s">
        <v>877</v>
      </c>
      <c r="N12" s="60"/>
      <c r="O12" s="60" t="s">
        <v>686</v>
      </c>
      <c r="P12" s="60" t="s">
        <v>877</v>
      </c>
      <c r="Q12" s="60"/>
      <c r="R12" s="60" t="s">
        <v>686</v>
      </c>
      <c r="S12" s="60" t="s">
        <v>877</v>
      </c>
      <c r="T12" s="60"/>
      <c r="U12" s="60" t="s">
        <v>686</v>
      </c>
      <c r="V12" s="60" t="s">
        <v>877</v>
      </c>
      <c r="W12" s="60"/>
      <c r="X12" s="60" t="s">
        <v>686</v>
      </c>
      <c r="Y12" s="60" t="s">
        <v>877</v>
      </c>
      <c r="Z12" s="60"/>
      <c r="AA12" s="60" t="s">
        <v>686</v>
      </c>
      <c r="AB12" s="60" t="s">
        <v>877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25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9"/>
      <c r="F13" s="20"/>
      <c r="G13" s="20"/>
      <c r="H13" s="149"/>
      <c r="I13" s="20"/>
      <c r="J13" s="20"/>
      <c r="K13" s="149"/>
      <c r="L13" s="20"/>
      <c r="M13" s="20"/>
      <c r="N13" s="149"/>
      <c r="O13" s="20"/>
      <c r="P13" s="20"/>
      <c r="Q13" s="149"/>
      <c r="R13" s="20"/>
      <c r="S13" s="20"/>
      <c r="T13" s="149"/>
      <c r="U13" s="20"/>
      <c r="V13" s="20"/>
      <c r="W13" s="149"/>
      <c r="X13" s="20"/>
      <c r="Y13" s="20"/>
      <c r="Z13" s="149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9"/>
      <c r="F14" s="20" t="s">
        <v>686</v>
      </c>
      <c r="G14" s="20" t="s">
        <v>878</v>
      </c>
      <c r="H14" s="149"/>
      <c r="I14" s="20" t="s">
        <v>686</v>
      </c>
      <c r="J14" s="20" t="s">
        <v>878</v>
      </c>
      <c r="K14" s="149"/>
      <c r="L14" s="20" t="s">
        <v>686</v>
      </c>
      <c r="M14" s="20" t="s">
        <v>878</v>
      </c>
      <c r="N14" s="149"/>
      <c r="O14" s="20" t="s">
        <v>686</v>
      </c>
      <c r="P14" s="20" t="s">
        <v>878</v>
      </c>
      <c r="Q14" s="149"/>
      <c r="R14" s="20" t="s">
        <v>686</v>
      </c>
      <c r="S14" s="20" t="s">
        <v>878</v>
      </c>
      <c r="T14" s="149"/>
      <c r="U14" s="20" t="s">
        <v>686</v>
      </c>
      <c r="V14" s="20" t="s">
        <v>878</v>
      </c>
      <c r="W14" s="149"/>
      <c r="X14" s="20" t="s">
        <v>686</v>
      </c>
      <c r="Y14" s="20" t="s">
        <v>878</v>
      </c>
      <c r="Z14" s="149"/>
      <c r="AA14" s="20" t="s">
        <v>686</v>
      </c>
      <c r="AB14" s="20" t="s">
        <v>878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workbookViewId="0">
      <selection activeCell="C13" sqref="C13"/>
    </sheetView>
  </sheetViews>
  <sheetFormatPr baseColWidth="10" defaultRowHeight="15" x14ac:dyDescent="0.25"/>
  <cols>
    <col min="3" max="3" width="38" style="150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150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294</v>
      </c>
      <c r="C4" s="151" t="s">
        <v>247</v>
      </c>
      <c r="D4" s="76" t="s">
        <v>8</v>
      </c>
      <c r="E4" s="76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294</v>
      </c>
      <c r="C5" s="151" t="s">
        <v>249</v>
      </c>
      <c r="D5" s="76" t="s">
        <v>284</v>
      </c>
      <c r="E5" s="76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294</v>
      </c>
      <c r="C6" s="151" t="s">
        <v>250</v>
      </c>
      <c r="D6" s="76" t="s">
        <v>284</v>
      </c>
      <c r="E6" s="7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294</v>
      </c>
      <c r="C7" s="151" t="s">
        <v>251</v>
      </c>
      <c r="D7" s="76" t="s">
        <v>284</v>
      </c>
      <c r="E7" s="76">
        <v>3.6</v>
      </c>
      <c r="F7" s="14" t="s">
        <v>720</v>
      </c>
      <c r="G7" s="14" t="s">
        <v>712</v>
      </c>
      <c r="H7">
        <v>4.4000000000000004</v>
      </c>
      <c r="I7" s="59" t="s">
        <v>720</v>
      </c>
      <c r="J7" s="14" t="s">
        <v>712</v>
      </c>
      <c r="K7">
        <v>5.2</v>
      </c>
      <c r="L7" s="59" t="s">
        <v>720</v>
      </c>
      <c r="M7" s="14" t="s">
        <v>712</v>
      </c>
      <c r="N7">
        <v>6</v>
      </c>
      <c r="O7" s="59" t="s">
        <v>720</v>
      </c>
      <c r="P7" s="14" t="s">
        <v>712</v>
      </c>
      <c r="Q7">
        <v>6.8000000000000007</v>
      </c>
      <c r="R7" s="59" t="s">
        <v>720</v>
      </c>
      <c r="S7" s="14" t="s">
        <v>712</v>
      </c>
      <c r="T7">
        <v>7.6000000000000005</v>
      </c>
      <c r="U7" s="59" t="s">
        <v>720</v>
      </c>
      <c r="V7" s="14" t="s">
        <v>712</v>
      </c>
      <c r="W7">
        <v>8.4</v>
      </c>
      <c r="X7" s="59" t="s">
        <v>720</v>
      </c>
      <c r="Y7" s="14" t="s">
        <v>712</v>
      </c>
      <c r="Z7">
        <v>9.1999999999999993</v>
      </c>
      <c r="AA7" s="59" t="s">
        <v>720</v>
      </c>
      <c r="AB7" s="14" t="s">
        <v>712</v>
      </c>
      <c r="AC7">
        <v>10</v>
      </c>
      <c r="AD7" s="59" t="s">
        <v>720</v>
      </c>
      <c r="AE7" s="14" t="s">
        <v>712</v>
      </c>
      <c r="AF7">
        <v>11.600000000000001</v>
      </c>
      <c r="AG7" s="59" t="s">
        <v>720</v>
      </c>
      <c r="AH7" s="14" t="s">
        <v>712</v>
      </c>
      <c r="AI7">
        <v>11.600000000000001</v>
      </c>
      <c r="AJ7" s="59" t="s">
        <v>720</v>
      </c>
      <c r="AK7" s="14" t="s">
        <v>712</v>
      </c>
      <c r="AL7">
        <v>13.200000000000001</v>
      </c>
      <c r="AM7" s="59" t="s">
        <v>720</v>
      </c>
      <c r="AN7" s="14" t="s">
        <v>712</v>
      </c>
      <c r="AO7">
        <v>13.200000000000001</v>
      </c>
      <c r="AP7" s="59" t="s">
        <v>720</v>
      </c>
      <c r="AQ7" s="14" t="s">
        <v>712</v>
      </c>
      <c r="AR7">
        <v>14.8</v>
      </c>
      <c r="AS7" s="59" t="s">
        <v>720</v>
      </c>
      <c r="AT7" s="14" t="s">
        <v>712</v>
      </c>
      <c r="AU7">
        <v>16.399999999999999</v>
      </c>
      <c r="AV7" s="59" t="s">
        <v>720</v>
      </c>
      <c r="AW7" s="14" t="s">
        <v>712</v>
      </c>
      <c r="AX7">
        <v>16.399999999999999</v>
      </c>
      <c r="AY7" s="59" t="s">
        <v>720</v>
      </c>
      <c r="AZ7" s="14" t="s">
        <v>712</v>
      </c>
      <c r="BA7">
        <v>18</v>
      </c>
      <c r="BB7" s="59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591</v>
      </c>
      <c r="B8" s="76" t="s">
        <v>294</v>
      </c>
      <c r="C8" s="152" t="s">
        <v>2163</v>
      </c>
      <c r="D8" s="76" t="s">
        <v>8</v>
      </c>
      <c r="E8" s="76">
        <v>1</v>
      </c>
      <c r="BG8" t="str">
        <f t="shared" si="1"/>
        <v xml:space="preserve">INSERT INTO SC_SystemeProduits(RefDimension,NomSysteme,typePresta,ligne,Quantite,formule,cte1,DateModif) values (1,'TCFV15','MATIERE',591,1,null,null,now());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294</v>
      </c>
      <c r="C9" s="152" t="s">
        <v>724</v>
      </c>
      <c r="D9" s="76" t="s">
        <v>8</v>
      </c>
      <c r="E9" s="76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294</v>
      </c>
      <c r="C10" s="152" t="s">
        <v>725</v>
      </c>
      <c r="D10" s="76" t="s">
        <v>8</v>
      </c>
      <c r="E10" s="76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294</v>
      </c>
      <c r="C11" s="152" t="s">
        <v>726</v>
      </c>
      <c r="D11" s="76" t="s">
        <v>8</v>
      </c>
      <c r="E11" s="76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294</v>
      </c>
      <c r="C12" s="152" t="s">
        <v>727</v>
      </c>
      <c r="D12" s="76" t="s">
        <v>8</v>
      </c>
      <c r="E12" s="76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294</v>
      </c>
      <c r="C13" s="152" t="s">
        <v>728</v>
      </c>
      <c r="D13" s="76" t="s">
        <v>8</v>
      </c>
      <c r="E13" s="76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294</v>
      </c>
      <c r="C14" s="152" t="s">
        <v>729</v>
      </c>
      <c r="D14" s="76" t="s">
        <v>8</v>
      </c>
      <c r="E14" s="76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294</v>
      </c>
      <c r="C15" s="152" t="s">
        <v>730</v>
      </c>
      <c r="D15" s="76" t="s">
        <v>8</v>
      </c>
      <c r="E15" s="76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294</v>
      </c>
      <c r="C16" s="152" t="s">
        <v>731</v>
      </c>
      <c r="D16" s="76" t="s">
        <v>8</v>
      </c>
      <c r="E16" s="76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294</v>
      </c>
      <c r="C17" s="152" t="s">
        <v>732</v>
      </c>
      <c r="D17" s="76" t="s">
        <v>8</v>
      </c>
      <c r="E17" s="76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294</v>
      </c>
      <c r="C18" s="152" t="s">
        <v>733</v>
      </c>
      <c r="D18" s="76" t="s">
        <v>8</v>
      </c>
      <c r="E18" s="76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294</v>
      </c>
      <c r="C19" s="152" t="s">
        <v>734</v>
      </c>
      <c r="D19" s="76" t="s">
        <v>8</v>
      </c>
      <c r="E19" s="76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294</v>
      </c>
      <c r="C20" s="152" t="s">
        <v>735</v>
      </c>
      <c r="D20" s="76" t="s">
        <v>8</v>
      </c>
      <c r="E20" s="76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294</v>
      </c>
      <c r="C21" s="152" t="s">
        <v>735</v>
      </c>
      <c r="D21" s="76" t="s">
        <v>8</v>
      </c>
      <c r="E21" s="76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294</v>
      </c>
      <c r="C22" s="152" t="s">
        <v>736</v>
      </c>
      <c r="D22" s="76" t="s">
        <v>8</v>
      </c>
      <c r="E22" s="76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294</v>
      </c>
      <c r="C23" s="151" t="s">
        <v>272</v>
      </c>
      <c r="D23" s="76" t="s">
        <v>42</v>
      </c>
      <c r="E23" s="76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294</v>
      </c>
      <c r="C24" s="153" t="s">
        <v>1200</v>
      </c>
      <c r="D24" s="76" t="s">
        <v>8</v>
      </c>
      <c r="E24" s="76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294</v>
      </c>
      <c r="C25" s="151" t="s">
        <v>276</v>
      </c>
      <c r="D25" s="76" t="s">
        <v>8</v>
      </c>
      <c r="E25" s="76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294</v>
      </c>
      <c r="C26" s="132" t="s">
        <v>1673</v>
      </c>
      <c r="D26" s="76" t="s">
        <v>8</v>
      </c>
      <c r="E26" s="7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4" customFormat="1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6" t="s">
        <v>294</v>
      </c>
      <c r="C27" s="151" t="s">
        <v>1297</v>
      </c>
      <c r="D27" s="76" t="s">
        <v>42</v>
      </c>
      <c r="E27" s="76">
        <v>3</v>
      </c>
      <c r="F27" s="75"/>
      <c r="G27" s="75"/>
      <c r="H27" s="74">
        <v>3</v>
      </c>
      <c r="I27" s="75"/>
      <c r="J27" s="75"/>
      <c r="K27" s="74">
        <v>3</v>
      </c>
      <c r="L27" s="75"/>
      <c r="M27" s="75"/>
      <c r="N27" s="74">
        <v>3</v>
      </c>
      <c r="O27" s="75"/>
      <c r="P27" s="75"/>
      <c r="Q27" s="74">
        <v>3</v>
      </c>
      <c r="R27" s="75"/>
      <c r="S27" s="75"/>
      <c r="T27" s="74">
        <v>3</v>
      </c>
      <c r="U27" s="75"/>
      <c r="V27" s="75"/>
      <c r="W27" s="74">
        <v>3</v>
      </c>
      <c r="X27" s="75"/>
      <c r="Y27" s="75"/>
      <c r="Z27" s="74">
        <v>3</v>
      </c>
      <c r="AA27" s="75"/>
      <c r="AB27" s="75"/>
      <c r="AC27" s="74">
        <v>3</v>
      </c>
      <c r="AD27" s="75"/>
      <c r="AE27" s="75"/>
      <c r="AF27" s="74">
        <v>3</v>
      </c>
      <c r="AG27" s="75"/>
      <c r="AH27" s="75"/>
      <c r="AI27" s="74">
        <v>3</v>
      </c>
      <c r="AJ27" s="75"/>
      <c r="AK27" s="75"/>
      <c r="AL27" s="74">
        <v>3</v>
      </c>
      <c r="AM27" s="75"/>
      <c r="AN27" s="75"/>
      <c r="AO27" s="74">
        <v>3</v>
      </c>
      <c r="AP27" s="75"/>
      <c r="AQ27" s="75"/>
      <c r="AR27" s="74">
        <v>3</v>
      </c>
      <c r="AS27" s="75"/>
      <c r="AT27" s="75"/>
      <c r="AU27" s="74">
        <v>3</v>
      </c>
      <c r="AV27" s="75"/>
      <c r="AW27" s="75"/>
      <c r="AX27" s="74">
        <v>3</v>
      </c>
      <c r="AY27" s="75"/>
      <c r="AZ27" s="75"/>
      <c r="BA27" s="74">
        <v>3</v>
      </c>
      <c r="BB27" s="75"/>
      <c r="BC27" s="75"/>
      <c r="BD27" s="74">
        <v>3</v>
      </c>
      <c r="BE27" s="75"/>
      <c r="BF27" s="75"/>
      <c r="BG27" s="74" t="str">
        <f t="shared" si="1"/>
        <v xml:space="preserve">INSERT INTO SC_SystemeProduits(RefDimension,NomSysteme,typePresta,ligne,Quantite,formule,cte1,DateModif) values (1,'TCFV15','MATIERE',6,3,null,null,now());
</v>
      </c>
      <c r="BJ27" s="74" t="str">
        <f t="shared" si="2"/>
        <v xml:space="preserve">INSERT INTO SC_SystemeProduits(RefDimension,NomSysteme,typePresta,ligne,Quantite,formule,cte1,DateModif) values (2,'TCFV15','MATIERE',6,3,null,null,now());
</v>
      </c>
      <c r="BM27" s="74" t="str">
        <f t="shared" si="3"/>
        <v xml:space="preserve">INSERT INTO SC_SystemeProduits(RefDimension,NomSysteme,typePresta,ligne,Quantite,formule,cte1,DateModif) values (3,'TCFV15','MATIERE',6,3,null,null,now());
</v>
      </c>
      <c r="BP27" s="74" t="str">
        <f t="shared" si="4"/>
        <v xml:space="preserve">INSERT INTO SC_SystemeProduits(RefDimension,NomSysteme,typePresta,ligne,Quantite,formule,cte1,DateModif) values (4,'TCFV15','MATIERE',6,3,null,null,now());
</v>
      </c>
      <c r="BS27" s="74" t="str">
        <f t="shared" si="5"/>
        <v xml:space="preserve">INSERT INTO SC_SystemeProduits(RefDimension,NomSysteme,typePresta,ligne,Quantite,formule,cte1,DateModif) values (5,'TCFV15','MATIERE',6,3,null,null,now());
</v>
      </c>
      <c r="BV27" s="74" t="str">
        <f t="shared" si="6"/>
        <v xml:space="preserve">INSERT INTO SC_SystemeProduits(RefDimension,NomSysteme,typePresta,ligne,Quantite,formule,cte1,DateModif) values (6,'TCFV15','MATIERE',6,3,null,null,now());
</v>
      </c>
      <c r="BY27" s="74" t="str">
        <f t="shared" si="7"/>
        <v xml:space="preserve">INSERT INTO SC_SystemeProduits(RefDimension,NomSysteme,typePresta,ligne,Quantite,formule,cte1,DateModif) values (7,'TCFV15','MATIERE',6,3,null,null,now());
</v>
      </c>
      <c r="CB27" s="74" t="str">
        <f t="shared" si="8"/>
        <v xml:space="preserve">INSERT INTO SC_SystemeProduits(RefDimension,NomSysteme,typePresta,ligne,Quantite,formule,cte1,DateModif) values (8,'TCFV15','MATIERE',6,3,null,null,now());
</v>
      </c>
      <c r="CE27" s="74" t="str">
        <f t="shared" si="9"/>
        <v xml:space="preserve">INSERT INTO SC_SystemeProduits(RefDimension,NomSysteme,typePresta,ligne,Quantite,formule,cte1,DateModif) values (9,'TCFV15','MATIERE',6,3,null,null,now());
</v>
      </c>
      <c r="CH27" s="74" t="str">
        <f t="shared" si="10"/>
        <v xml:space="preserve">INSERT INTO SC_SystemeProduits(RefDimension,NomSysteme,typePresta,ligne,Quantite,formule,cte1,DateModif) values (10,'TCFV15','MATIERE',6,3,null,null,now());
</v>
      </c>
      <c r="CK27" s="74" t="str">
        <f t="shared" si="11"/>
        <v xml:space="preserve">INSERT INTO SC_SystemeProduits(RefDimension,NomSysteme,typePresta,ligne,Quantite,formule,cte1,DateModif) values (11,'TCFV15','MATIERE',6,3,null,null,now());
</v>
      </c>
      <c r="CN27" s="74" t="str">
        <f t="shared" si="12"/>
        <v xml:space="preserve">INSERT INTO SC_SystemeProduits(RefDimension,NomSysteme,typePresta,ligne,Quantite,formule,cte1,DateModif) values (12,'TCFV15','MATIERE',6,3,null,null,now());
</v>
      </c>
      <c r="CQ27" s="74" t="str">
        <f t="shared" si="13"/>
        <v xml:space="preserve">INSERT INTO SC_SystemeProduits(RefDimension,NomSysteme,typePresta,ligne,Quantite,formule,cte1,DateModif) values (13,'TCFV15','MATIERE',6,3,null,null,now());
</v>
      </c>
      <c r="CT27" s="74" t="str">
        <f t="shared" si="14"/>
        <v xml:space="preserve">INSERT INTO SC_SystemeProduits(RefDimension,NomSysteme,typePresta,ligne,Quantite,formule,cte1,DateModif) values (14,'TCFV15','MATIERE',6,3,null,null,now());
</v>
      </c>
      <c r="CW27" s="74" t="str">
        <f t="shared" si="15"/>
        <v xml:space="preserve">INSERT INTO SC_SystemeProduits(RefDimension,NomSysteme,typePresta,ligne,Quantite,formule,cte1,DateModif) values (15,'TCFV15','MATIERE',6,3,null,null,now());
</v>
      </c>
      <c r="CZ27" s="74" t="str">
        <f t="shared" si="16"/>
        <v xml:space="preserve">INSERT INTO SC_SystemeProduits(RefDimension,NomSysteme,typePresta,ligne,Quantite,formule,cte1,DateModif) values (16,'TCFV15','MATIERE',6,3,null,null,now());
</v>
      </c>
      <c r="DC27" s="74" t="str">
        <f t="shared" si="17"/>
        <v xml:space="preserve">INSERT INTO SC_SystemeProduits(RefDimension,NomSysteme,typePresta,ligne,Quantite,formule,cte1,DateModif) values (17,'TCFV15','MATIERE',6,3,null,null,now());
</v>
      </c>
      <c r="DF27" s="74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4" customForma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6" t="s">
        <v>294</v>
      </c>
      <c r="C28" s="132" t="s">
        <v>1202</v>
      </c>
      <c r="D28" s="76" t="s">
        <v>8</v>
      </c>
      <c r="E28" s="76">
        <v>1</v>
      </c>
      <c r="F28" s="75"/>
      <c r="G28" s="75"/>
      <c r="H28" s="74">
        <v>1</v>
      </c>
      <c r="I28" s="75"/>
      <c r="J28" s="75"/>
      <c r="K28" s="74">
        <v>1</v>
      </c>
      <c r="L28" s="75"/>
      <c r="M28" s="75"/>
      <c r="N28" s="74">
        <v>1</v>
      </c>
      <c r="O28" s="75"/>
      <c r="P28" s="75"/>
      <c r="Q28" s="74">
        <v>1</v>
      </c>
      <c r="R28" s="75"/>
      <c r="S28" s="75"/>
      <c r="T28" s="74">
        <v>1</v>
      </c>
      <c r="U28" s="75"/>
      <c r="V28" s="75"/>
      <c r="W28" s="74">
        <v>1</v>
      </c>
      <c r="X28" s="75"/>
      <c r="Y28" s="75"/>
      <c r="Z28" s="74">
        <v>1</v>
      </c>
      <c r="AA28" s="75"/>
      <c r="AB28" s="75"/>
      <c r="AC28" s="74">
        <v>1</v>
      </c>
      <c r="AD28" s="75"/>
      <c r="AE28" s="75"/>
      <c r="AF28" s="74">
        <v>1</v>
      </c>
      <c r="AG28" s="75"/>
      <c r="AH28" s="75"/>
      <c r="AI28" s="74">
        <v>1</v>
      </c>
      <c r="AJ28" s="75"/>
      <c r="AK28" s="75"/>
      <c r="AL28" s="74">
        <v>1</v>
      </c>
      <c r="AM28" s="75"/>
      <c r="AN28" s="75"/>
      <c r="AO28" s="74">
        <v>1</v>
      </c>
      <c r="AP28" s="75"/>
      <c r="AQ28" s="75"/>
      <c r="AR28" s="74">
        <v>1</v>
      </c>
      <c r="AS28" s="75"/>
      <c r="AT28" s="75"/>
      <c r="AU28" s="74">
        <v>1</v>
      </c>
      <c r="AV28" s="75"/>
      <c r="AW28" s="75"/>
      <c r="AX28" s="74">
        <v>1</v>
      </c>
      <c r="AY28" s="75"/>
      <c r="AZ28" s="75"/>
      <c r="BA28" s="74">
        <v>1</v>
      </c>
      <c r="BB28" s="75"/>
      <c r="BC28" s="75"/>
      <c r="BD28" s="74">
        <v>1</v>
      </c>
      <c r="BE28" s="75"/>
      <c r="BF28" s="75"/>
      <c r="BG28" s="74" t="str">
        <f t="shared" si="1"/>
        <v xml:space="preserve">INSERT INTO SC_SystemeProduits(RefDimension,NomSysteme,typePresta,ligne,Quantite,formule,cte1,DateModif) values (1,'TCFV15','MATIERE',455,1,null,null,now());
</v>
      </c>
      <c r="BJ28" s="74" t="str">
        <f t="shared" si="2"/>
        <v xml:space="preserve">INSERT INTO SC_SystemeProduits(RefDimension,NomSysteme,typePresta,ligne,Quantite,formule,cte1,DateModif) values (2,'TCFV15','MATIERE',455,1,null,null,now());
</v>
      </c>
      <c r="BM28" s="74" t="str">
        <f t="shared" si="3"/>
        <v xml:space="preserve">INSERT INTO SC_SystemeProduits(RefDimension,NomSysteme,typePresta,ligne,Quantite,formule,cte1,DateModif) values (3,'TCFV15','MATIERE',455,1,null,null,now());
</v>
      </c>
      <c r="BP28" s="74" t="str">
        <f t="shared" si="4"/>
        <v xml:space="preserve">INSERT INTO SC_SystemeProduits(RefDimension,NomSysteme,typePresta,ligne,Quantite,formule,cte1,DateModif) values (4,'TCFV15','MATIERE',455,1,null,null,now());
</v>
      </c>
      <c r="BS28" s="74" t="str">
        <f t="shared" si="5"/>
        <v xml:space="preserve">INSERT INTO SC_SystemeProduits(RefDimension,NomSysteme,typePresta,ligne,Quantite,formule,cte1,DateModif) values (5,'TCFV15','MATIERE',455,1,null,null,now());
</v>
      </c>
      <c r="BV28" s="74" t="str">
        <f t="shared" si="6"/>
        <v xml:space="preserve">INSERT INTO SC_SystemeProduits(RefDimension,NomSysteme,typePresta,ligne,Quantite,formule,cte1,DateModif) values (6,'TCFV15','MATIERE',455,1,null,null,now());
</v>
      </c>
      <c r="BY28" s="74" t="str">
        <f t="shared" si="7"/>
        <v xml:space="preserve">INSERT INTO SC_SystemeProduits(RefDimension,NomSysteme,typePresta,ligne,Quantite,formule,cte1,DateModif) values (7,'TCFV15','MATIERE',455,1,null,null,now());
</v>
      </c>
      <c r="CB28" s="74" t="str">
        <f t="shared" si="8"/>
        <v xml:space="preserve">INSERT INTO SC_SystemeProduits(RefDimension,NomSysteme,typePresta,ligne,Quantite,formule,cte1,DateModif) values (8,'TCFV15','MATIERE',455,1,null,null,now());
</v>
      </c>
      <c r="CE28" s="74" t="str">
        <f t="shared" si="9"/>
        <v xml:space="preserve">INSERT INTO SC_SystemeProduits(RefDimension,NomSysteme,typePresta,ligne,Quantite,formule,cte1,DateModif) values (9,'TCFV15','MATIERE',455,1,null,null,now());
</v>
      </c>
      <c r="CH28" s="74" t="str">
        <f t="shared" si="10"/>
        <v xml:space="preserve">INSERT INTO SC_SystemeProduits(RefDimension,NomSysteme,typePresta,ligne,Quantite,formule,cte1,DateModif) values (10,'TCFV15','MATIERE',455,1,null,null,now());
</v>
      </c>
      <c r="CK28" s="74" t="str">
        <f t="shared" si="11"/>
        <v xml:space="preserve">INSERT INTO SC_SystemeProduits(RefDimension,NomSysteme,typePresta,ligne,Quantite,formule,cte1,DateModif) values (11,'TCFV15','MATIERE',455,1,null,null,now());
</v>
      </c>
      <c r="CN28" s="74" t="str">
        <f t="shared" si="12"/>
        <v xml:space="preserve">INSERT INTO SC_SystemeProduits(RefDimension,NomSysteme,typePresta,ligne,Quantite,formule,cte1,DateModif) values (12,'TCFV15','MATIERE',455,1,null,null,now());
</v>
      </c>
      <c r="CQ28" s="74" t="str">
        <f t="shared" si="13"/>
        <v xml:space="preserve">INSERT INTO SC_SystemeProduits(RefDimension,NomSysteme,typePresta,ligne,Quantite,formule,cte1,DateModif) values (13,'TCFV15','MATIERE',455,1,null,null,now());
</v>
      </c>
      <c r="CT28" s="74" t="str">
        <f t="shared" si="14"/>
        <v xml:space="preserve">INSERT INTO SC_SystemeProduits(RefDimension,NomSysteme,typePresta,ligne,Quantite,formule,cte1,DateModif) values (14,'TCFV15','MATIERE',455,1,null,null,now());
</v>
      </c>
      <c r="CW28" s="74" t="str">
        <f t="shared" si="15"/>
        <v xml:space="preserve">INSERT INTO SC_SystemeProduits(RefDimension,NomSysteme,typePresta,ligne,Quantite,formule,cte1,DateModif) values (15,'TCFV15','MATIERE',455,1,null,null,now());
</v>
      </c>
      <c r="CZ28" s="74" t="str">
        <f t="shared" si="16"/>
        <v xml:space="preserve">INSERT INTO SC_SystemeProduits(RefDimension,NomSysteme,typePresta,ligne,Quantite,formule,cte1,DateModif) values (16,'TCFV15','MATIERE',455,1,null,null,now());
</v>
      </c>
      <c r="DC28" s="74" t="str">
        <f t="shared" si="17"/>
        <v xml:space="preserve">INSERT INTO SC_SystemeProduits(RefDimension,NomSysteme,typePresta,ligne,Quantite,formule,cte1,DateModif) values (17,'TCFV15','MATIERE',455,1,null,null,now());
</v>
      </c>
      <c r="DF28" s="74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25">
      <c r="A29" s="58"/>
      <c r="B29" s="76"/>
      <c r="C29" s="151"/>
      <c r="D29" s="76"/>
      <c r="E29" s="76"/>
    </row>
    <row r="30" spans="1:110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6"/>
      <c r="C30" s="151"/>
      <c r="D30" s="76"/>
      <c r="E30" s="76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6"/>
      <c r="C31" s="151"/>
      <c r="D31" s="76"/>
      <c r="E31" s="76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6"/>
      <c r="C32" s="151"/>
      <c r="D32" s="76"/>
      <c r="E32" s="76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6" t="s">
        <v>297</v>
      </c>
      <c r="C33" s="151" t="s">
        <v>67</v>
      </c>
      <c r="D33" s="76" t="s">
        <v>8</v>
      </c>
      <c r="E33" s="76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6" t="s">
        <v>297</v>
      </c>
      <c r="C34" s="151" t="s">
        <v>283</v>
      </c>
      <c r="D34" s="76" t="s">
        <v>20</v>
      </c>
      <c r="E34" s="76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25">
      <c r="A35" s="58"/>
      <c r="B35" s="76"/>
      <c r="C35" s="151"/>
      <c r="D35" s="76"/>
      <c r="E35" s="76"/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6"/>
      <c r="C36" s="151"/>
      <c r="D36" s="76"/>
      <c r="E36" s="76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6" t="s">
        <v>298</v>
      </c>
      <c r="C37" s="151" t="s">
        <v>178</v>
      </c>
      <c r="D37" s="76" t="s">
        <v>8</v>
      </c>
      <c r="E37" s="76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6" t="s">
        <v>298</v>
      </c>
      <c r="C38" s="151" t="s">
        <v>184</v>
      </c>
      <c r="D38" s="76" t="s">
        <v>8</v>
      </c>
      <c r="E38" s="76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6" t="s">
        <v>298</v>
      </c>
      <c r="C39" s="151" t="s">
        <v>194</v>
      </c>
      <c r="D39" s="76" t="s">
        <v>105</v>
      </c>
      <c r="E39" s="76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25">
      <c r="A40" s="58"/>
      <c r="B40" s="76"/>
      <c r="C40" s="151"/>
      <c r="D40" s="76"/>
      <c r="E40" s="76"/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6" t="s">
        <v>298</v>
      </c>
      <c r="C41" s="151" t="s">
        <v>196</v>
      </c>
      <c r="D41" s="76" t="s">
        <v>160</v>
      </c>
      <c r="E41" s="76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6" t="s">
        <v>298</v>
      </c>
      <c r="C42" s="151" t="s">
        <v>199</v>
      </c>
      <c r="D42" s="76" t="s">
        <v>20</v>
      </c>
      <c r="E42" s="76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6" t="s">
        <v>298</v>
      </c>
      <c r="C43" s="151" t="s">
        <v>190</v>
      </c>
      <c r="D43" s="76" t="s">
        <v>105</v>
      </c>
      <c r="E43" s="76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6" t="s">
        <v>298</v>
      </c>
      <c r="C44" s="151" t="s">
        <v>188</v>
      </c>
      <c r="D44" s="76" t="s">
        <v>105</v>
      </c>
      <c r="E44" s="76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6" t="s">
        <v>298</v>
      </c>
      <c r="C45" s="151" t="s">
        <v>186</v>
      </c>
      <c r="D45" s="76" t="s">
        <v>42</v>
      </c>
      <c r="E45" s="76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6" t="s">
        <v>298</v>
      </c>
      <c r="C46" s="151" t="s">
        <v>198</v>
      </c>
      <c r="D46" s="76" t="s">
        <v>8</v>
      </c>
      <c r="E46" s="7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6"/>
      <c r="C47" s="151"/>
      <c r="D47" s="76"/>
      <c r="E47" s="76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25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6"/>
      <c r="C48" s="151"/>
      <c r="D48" s="76"/>
      <c r="E48" s="76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6" t="s">
        <v>299</v>
      </c>
      <c r="C49" s="151" t="s">
        <v>190</v>
      </c>
      <c r="D49" s="76" t="s">
        <v>105</v>
      </c>
      <c r="E49" s="76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6" t="s">
        <v>299</v>
      </c>
      <c r="C50" s="151" t="s">
        <v>188</v>
      </c>
      <c r="D50" s="76" t="s">
        <v>105</v>
      </c>
      <c r="E50" s="76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6" t="s">
        <v>299</v>
      </c>
      <c r="C51" s="151" t="s">
        <v>206</v>
      </c>
      <c r="D51" s="76" t="s">
        <v>160</v>
      </c>
      <c r="E51" s="76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25">
      <c r="A52" s="58"/>
      <c r="B52" s="76"/>
      <c r="C52" s="151"/>
      <c r="D52" s="76"/>
      <c r="E52" s="76"/>
    </row>
  </sheetData>
  <dataValidations count="2">
    <dataValidation type="list" allowBlank="1" showInputMessage="1" showErrorMessage="1" promptTitle="MATIERES" prompt="choisir le produit" sqref="C9: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2"/>
  <sheetViews>
    <sheetView topLeftCell="A2" workbookViewId="0">
      <selection activeCell="F16" sqref="F16"/>
    </sheetView>
  </sheetViews>
  <sheetFormatPr baseColWidth="10" defaultColWidth="11.42578125" defaultRowHeight="15" x14ac:dyDescent="0.25"/>
  <cols>
    <col min="1" max="2" width="11.42578125" style="74"/>
    <col min="3" max="3" width="38" style="74" customWidth="1"/>
    <col min="4" max="4" width="11.42578125" style="74"/>
    <col min="5" max="5" width="11.5703125" style="74" customWidth="1"/>
    <col min="6" max="6" width="18.5703125" style="75" customWidth="1"/>
    <col min="7" max="7" width="4" style="75" customWidth="1"/>
    <col min="8" max="8" width="4.42578125" style="74" customWidth="1"/>
    <col min="9" max="10" width="13.28515625" style="75" customWidth="1"/>
    <col min="11" max="11" width="13.28515625" style="74" customWidth="1"/>
    <col min="12" max="13" width="13.28515625" style="75" customWidth="1"/>
    <col min="14" max="14" width="13.28515625" style="74" customWidth="1"/>
    <col min="15" max="16" width="13.28515625" style="75" customWidth="1"/>
    <col min="17" max="17" width="13.28515625" style="74" customWidth="1"/>
    <col min="18" max="19" width="13.28515625" style="75" customWidth="1"/>
    <col min="20" max="20" width="13.28515625" style="74" customWidth="1"/>
    <col min="21" max="22" width="13.28515625" style="75" customWidth="1"/>
    <col min="23" max="23" width="13.28515625" style="74" customWidth="1"/>
    <col min="24" max="25" width="13.28515625" style="75" customWidth="1"/>
    <col min="26" max="26" width="13.28515625" style="74" customWidth="1"/>
    <col min="27" max="28" width="13.28515625" style="75" customWidth="1"/>
    <col min="29" max="29" width="13.28515625" style="74" customWidth="1"/>
    <col min="30" max="31" width="13.28515625" style="75" customWidth="1"/>
    <col min="32" max="32" width="13.28515625" style="74" customWidth="1"/>
    <col min="33" max="34" width="13.28515625" style="75" customWidth="1"/>
    <col min="35" max="35" width="13.28515625" style="74" customWidth="1"/>
    <col min="36" max="37" width="13.28515625" style="75" customWidth="1"/>
    <col min="38" max="38" width="13.28515625" style="74" customWidth="1"/>
    <col min="39" max="40" width="13.28515625" style="75" customWidth="1"/>
    <col min="41" max="41" width="13.28515625" style="74" customWidth="1"/>
    <col min="42" max="43" width="13.28515625" style="75" customWidth="1"/>
    <col min="44" max="44" width="13.28515625" style="74" customWidth="1"/>
    <col min="45" max="46" width="13.28515625" style="75" customWidth="1"/>
    <col min="47" max="47" width="13.28515625" style="74" customWidth="1"/>
    <col min="48" max="49" width="13.28515625" style="75" customWidth="1"/>
    <col min="50" max="50" width="13.28515625" style="74" customWidth="1"/>
    <col min="51" max="52" width="13.28515625" style="75" customWidth="1"/>
    <col min="53" max="53" width="13.28515625" style="74" customWidth="1"/>
    <col min="54" max="55" width="13.28515625" style="75" customWidth="1"/>
    <col min="56" max="56" width="13.28515625" style="74" customWidth="1"/>
    <col min="57" max="58" width="13.28515625" style="75" customWidth="1"/>
    <col min="59" max="112" width="3.5703125" style="74" customWidth="1"/>
    <col min="113" max="16384" width="11.42578125" style="74"/>
  </cols>
  <sheetData>
    <row r="1" spans="1:112" x14ac:dyDescent="0.25">
      <c r="A1" s="74" t="s">
        <v>1769</v>
      </c>
      <c r="D1" s="74" t="s">
        <v>296</v>
      </c>
      <c r="E1" s="74">
        <v>1</v>
      </c>
      <c r="H1" s="74">
        <v>2</v>
      </c>
      <c r="K1" s="74">
        <v>3</v>
      </c>
      <c r="N1" s="74">
        <v>4</v>
      </c>
      <c r="Q1" s="74">
        <v>5</v>
      </c>
      <c r="T1" s="74">
        <v>6</v>
      </c>
      <c r="W1" s="74">
        <v>7</v>
      </c>
      <c r="Z1" s="74">
        <v>8</v>
      </c>
      <c r="AC1" s="74">
        <v>9</v>
      </c>
      <c r="AF1" s="74">
        <v>10</v>
      </c>
      <c r="AI1" s="74">
        <v>11</v>
      </c>
      <c r="AL1" s="74">
        <v>12</v>
      </c>
      <c r="AO1" s="74">
        <v>13</v>
      </c>
      <c r="AR1" s="74">
        <v>14</v>
      </c>
      <c r="AU1" s="74">
        <v>15</v>
      </c>
      <c r="AX1" s="74">
        <v>16</v>
      </c>
      <c r="BA1" s="74">
        <v>17</v>
      </c>
      <c r="BD1" s="74">
        <v>18</v>
      </c>
      <c r="BG1" s="7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74" t="s">
        <v>242</v>
      </c>
      <c r="D2" s="74" t="s">
        <v>243</v>
      </c>
      <c r="E2" s="74">
        <v>2</v>
      </c>
      <c r="H2" s="74">
        <v>3</v>
      </c>
      <c r="K2" s="74">
        <v>4</v>
      </c>
      <c r="N2" s="74">
        <v>5</v>
      </c>
      <c r="Q2" s="74">
        <v>6</v>
      </c>
      <c r="T2" s="74">
        <v>7</v>
      </c>
      <c r="W2" s="74">
        <v>8</v>
      </c>
      <c r="Z2" s="74">
        <v>9</v>
      </c>
      <c r="AC2" s="74">
        <v>10</v>
      </c>
      <c r="AF2" s="74" t="s">
        <v>286</v>
      </c>
      <c r="AI2" s="74" t="s">
        <v>287</v>
      </c>
      <c r="AL2" s="74" t="s">
        <v>288</v>
      </c>
      <c r="AO2" s="74" t="s">
        <v>289</v>
      </c>
      <c r="AR2" s="74">
        <v>16</v>
      </c>
      <c r="AU2" s="74" t="s">
        <v>290</v>
      </c>
      <c r="AX2" s="74" t="s">
        <v>291</v>
      </c>
      <c r="BA2" s="74" t="s">
        <v>292</v>
      </c>
      <c r="BD2" s="74" t="s">
        <v>293</v>
      </c>
      <c r="BG2" s="74">
        <v>2</v>
      </c>
      <c r="BH2" s="75"/>
      <c r="BI2" s="75"/>
      <c r="BJ2" s="74">
        <v>3</v>
      </c>
      <c r="BK2" s="75"/>
      <c r="BL2" s="75"/>
      <c r="BM2" s="74">
        <v>4</v>
      </c>
      <c r="BN2" s="75"/>
      <c r="BO2" s="75"/>
      <c r="BP2" s="74">
        <v>5</v>
      </c>
      <c r="BQ2" s="75"/>
      <c r="BR2" s="75"/>
      <c r="BS2" s="74">
        <v>6</v>
      </c>
      <c r="BT2" s="75"/>
      <c r="BU2" s="75"/>
      <c r="BV2" s="74">
        <v>7</v>
      </c>
      <c r="BW2" s="75"/>
      <c r="BX2" s="75"/>
      <c r="BY2" s="74">
        <v>8</v>
      </c>
      <c r="BZ2" s="75"/>
      <c r="CA2" s="75"/>
      <c r="CB2" s="74">
        <v>9</v>
      </c>
      <c r="CC2" s="75"/>
      <c r="CD2" s="75"/>
      <c r="CE2" s="74">
        <v>10</v>
      </c>
      <c r="CF2" s="75"/>
      <c r="CG2" s="75"/>
      <c r="CH2" s="74" t="s">
        <v>286</v>
      </c>
      <c r="CI2" s="75"/>
      <c r="CJ2" s="75"/>
      <c r="CK2" s="74" t="s">
        <v>287</v>
      </c>
      <c r="CL2" s="75"/>
      <c r="CM2" s="75"/>
      <c r="CN2" s="74" t="s">
        <v>288</v>
      </c>
      <c r="CO2" s="75"/>
      <c r="CP2" s="75"/>
      <c r="CQ2" s="74" t="s">
        <v>289</v>
      </c>
      <c r="CR2" s="75"/>
      <c r="CS2" s="75"/>
      <c r="CT2" s="74">
        <v>16</v>
      </c>
      <c r="CU2" s="75"/>
      <c r="CV2" s="75"/>
      <c r="CW2" s="74" t="s">
        <v>290</v>
      </c>
      <c r="CX2" s="75"/>
      <c r="CY2" s="75"/>
      <c r="CZ2" s="74" t="s">
        <v>291</v>
      </c>
      <c r="DA2" s="75"/>
      <c r="DB2" s="75"/>
      <c r="DC2" s="74" t="s">
        <v>292</v>
      </c>
      <c r="DD2" s="75"/>
      <c r="DE2" s="75"/>
      <c r="DF2" s="74" t="s">
        <v>293</v>
      </c>
      <c r="DG2" s="75"/>
      <c r="DH2" s="75"/>
    </row>
    <row r="3" spans="1:112" x14ac:dyDescent="0.25">
      <c r="D3" s="74" t="s">
        <v>244</v>
      </c>
      <c r="E3" s="74" t="s">
        <v>245</v>
      </c>
      <c r="H3" s="74" t="s">
        <v>245</v>
      </c>
      <c r="K3" s="74" t="s">
        <v>245</v>
      </c>
      <c r="N3" s="74" t="s">
        <v>245</v>
      </c>
      <c r="Q3" s="74" t="s">
        <v>245</v>
      </c>
      <c r="T3" s="74" t="s">
        <v>245</v>
      </c>
      <c r="W3" s="74" t="s">
        <v>245</v>
      </c>
      <c r="Z3" s="74" t="s">
        <v>245</v>
      </c>
      <c r="AC3" s="74" t="s">
        <v>245</v>
      </c>
      <c r="AF3" s="74" t="s">
        <v>245</v>
      </c>
      <c r="AI3" s="74" t="s">
        <v>245</v>
      </c>
      <c r="AL3" s="74" t="s">
        <v>245</v>
      </c>
      <c r="AO3" s="74" t="s">
        <v>245</v>
      </c>
      <c r="AR3" s="74" t="s">
        <v>245</v>
      </c>
      <c r="AU3" s="74" t="s">
        <v>245</v>
      </c>
      <c r="AX3" s="74" t="s">
        <v>245</v>
      </c>
      <c r="BA3" s="74" t="s">
        <v>245</v>
      </c>
      <c r="BD3" s="74" t="s">
        <v>245</v>
      </c>
    </row>
    <row r="4" spans="1:112" x14ac:dyDescent="0.25">
      <c r="A4" s="120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294</v>
      </c>
      <c r="C4" s="76" t="s">
        <v>247</v>
      </c>
      <c r="D4" s="76" t="s">
        <v>8</v>
      </c>
      <c r="E4" s="76">
        <v>24</v>
      </c>
      <c r="F4" s="75" t="s">
        <v>711</v>
      </c>
      <c r="G4" s="75" t="s">
        <v>712</v>
      </c>
      <c r="H4" s="74">
        <v>36</v>
      </c>
      <c r="I4" s="75" t="s">
        <v>711</v>
      </c>
      <c r="J4" s="75" t="s">
        <v>712</v>
      </c>
      <c r="K4" s="74">
        <v>48</v>
      </c>
      <c r="L4" s="75" t="s">
        <v>711</v>
      </c>
      <c r="M4" s="75" t="s">
        <v>712</v>
      </c>
      <c r="N4" s="74">
        <v>60</v>
      </c>
      <c r="O4" s="75" t="s">
        <v>711</v>
      </c>
      <c r="P4" s="75" t="s">
        <v>712</v>
      </c>
      <c r="Q4" s="74">
        <v>72</v>
      </c>
      <c r="R4" s="75" t="s">
        <v>711</v>
      </c>
      <c r="S4" s="75" t="s">
        <v>712</v>
      </c>
      <c r="T4" s="74">
        <v>84</v>
      </c>
      <c r="U4" s="75" t="s">
        <v>711</v>
      </c>
      <c r="V4" s="75" t="s">
        <v>712</v>
      </c>
      <c r="W4" s="74">
        <v>96</v>
      </c>
      <c r="X4" s="75" t="s">
        <v>711</v>
      </c>
      <c r="Y4" s="75" t="s">
        <v>712</v>
      </c>
      <c r="Z4" s="74">
        <v>108</v>
      </c>
      <c r="AA4" s="75" t="s">
        <v>711</v>
      </c>
      <c r="AB4" s="75" t="s">
        <v>712</v>
      </c>
      <c r="AC4" s="74">
        <v>120</v>
      </c>
      <c r="AD4" s="75" t="s">
        <v>711</v>
      </c>
      <c r="AE4" s="75" t="s">
        <v>712</v>
      </c>
      <c r="AF4" s="74">
        <v>144</v>
      </c>
      <c r="AG4" s="75" t="s">
        <v>711</v>
      </c>
      <c r="AH4" s="75" t="s">
        <v>712</v>
      </c>
      <c r="AI4" s="74">
        <v>144</v>
      </c>
      <c r="AJ4" s="75" t="s">
        <v>711</v>
      </c>
      <c r="AK4" s="75" t="s">
        <v>712</v>
      </c>
      <c r="AL4" s="74">
        <v>168</v>
      </c>
      <c r="AM4" s="75" t="s">
        <v>711</v>
      </c>
      <c r="AN4" s="75" t="s">
        <v>712</v>
      </c>
      <c r="AO4" s="74">
        <v>168</v>
      </c>
      <c r="AP4" s="75" t="s">
        <v>711</v>
      </c>
      <c r="AQ4" s="75" t="s">
        <v>712</v>
      </c>
      <c r="AR4" s="74">
        <v>168</v>
      </c>
      <c r="AS4" s="75" t="s">
        <v>711</v>
      </c>
      <c r="AT4" s="75" t="s">
        <v>712</v>
      </c>
      <c r="AU4" s="74">
        <v>216</v>
      </c>
      <c r="AV4" s="75" t="s">
        <v>711</v>
      </c>
      <c r="AW4" s="75" t="s">
        <v>712</v>
      </c>
      <c r="AX4" s="74">
        <v>216</v>
      </c>
      <c r="AY4" s="75" t="s">
        <v>711</v>
      </c>
      <c r="AZ4" s="75" t="s">
        <v>712</v>
      </c>
      <c r="BA4" s="74">
        <v>240</v>
      </c>
      <c r="BB4" s="75" t="s">
        <v>711</v>
      </c>
      <c r="BC4" s="75" t="s">
        <v>712</v>
      </c>
      <c r="BD4" s="74">
        <v>240</v>
      </c>
      <c r="BE4" s="75" t="s">
        <v>711</v>
      </c>
      <c r="BF4" s="75" t="s">
        <v>712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25">
      <c r="A5" s="120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294</v>
      </c>
      <c r="C5" s="76" t="s">
        <v>249</v>
      </c>
      <c r="D5" s="76" t="s">
        <v>284</v>
      </c>
      <c r="E5" s="76">
        <v>3.92</v>
      </c>
      <c r="F5" s="52" t="s">
        <v>1770</v>
      </c>
      <c r="G5" s="75" t="s">
        <v>712</v>
      </c>
      <c r="H5" s="74">
        <v>4.8800000000000008</v>
      </c>
      <c r="I5" s="52" t="s">
        <v>1770</v>
      </c>
      <c r="J5" s="75" t="s">
        <v>712</v>
      </c>
      <c r="K5" s="74">
        <v>5.84</v>
      </c>
      <c r="L5" s="52" t="s">
        <v>1770</v>
      </c>
      <c r="M5" s="75" t="s">
        <v>712</v>
      </c>
      <c r="N5" s="74">
        <v>6.8</v>
      </c>
      <c r="O5" s="52" t="s">
        <v>1770</v>
      </c>
      <c r="P5" s="75" t="s">
        <v>712</v>
      </c>
      <c r="Q5" s="74">
        <v>7.7600000000000007</v>
      </c>
      <c r="R5" s="52" t="s">
        <v>1770</v>
      </c>
      <c r="S5" s="75" t="s">
        <v>712</v>
      </c>
      <c r="T5" s="74">
        <v>8.7200000000000006</v>
      </c>
      <c r="U5" s="52" t="s">
        <v>1770</v>
      </c>
      <c r="V5" s="75" t="s">
        <v>712</v>
      </c>
      <c r="W5" s="74">
        <v>9.68</v>
      </c>
      <c r="X5" s="52" t="s">
        <v>1770</v>
      </c>
      <c r="Y5" s="75" t="s">
        <v>712</v>
      </c>
      <c r="Z5" s="74">
        <v>10.64</v>
      </c>
      <c r="AA5" s="52" t="s">
        <v>1770</v>
      </c>
      <c r="AB5" s="75" t="s">
        <v>712</v>
      </c>
      <c r="AC5" s="74">
        <v>11.6</v>
      </c>
      <c r="AD5" s="52" t="s">
        <v>1770</v>
      </c>
      <c r="AE5" s="75" t="s">
        <v>712</v>
      </c>
      <c r="AF5" s="74">
        <v>13.520000000000001</v>
      </c>
      <c r="AG5" s="52" t="s">
        <v>1770</v>
      </c>
      <c r="AH5" s="75" t="s">
        <v>712</v>
      </c>
      <c r="AI5" s="74">
        <v>13.520000000000001</v>
      </c>
      <c r="AJ5" s="52" t="s">
        <v>1770</v>
      </c>
      <c r="AK5" s="75" t="s">
        <v>712</v>
      </c>
      <c r="AL5" s="74">
        <v>15.440000000000001</v>
      </c>
      <c r="AM5" s="52" t="s">
        <v>1770</v>
      </c>
      <c r="AN5" s="75" t="s">
        <v>712</v>
      </c>
      <c r="AO5" s="74">
        <v>15.440000000000001</v>
      </c>
      <c r="AP5" s="52" t="s">
        <v>1770</v>
      </c>
      <c r="AQ5" s="75" t="s">
        <v>712</v>
      </c>
      <c r="AR5" s="74">
        <v>17.36</v>
      </c>
      <c r="AS5" s="52" t="s">
        <v>1770</v>
      </c>
      <c r="AT5" s="75" t="s">
        <v>712</v>
      </c>
      <c r="AU5" s="74">
        <v>19.28</v>
      </c>
      <c r="AV5" s="52" t="s">
        <v>1770</v>
      </c>
      <c r="AW5" s="75" t="s">
        <v>712</v>
      </c>
      <c r="AX5" s="74">
        <v>19.28</v>
      </c>
      <c r="AY5" s="52" t="s">
        <v>1770</v>
      </c>
      <c r="AZ5" s="75" t="s">
        <v>712</v>
      </c>
      <c r="BA5" s="74">
        <v>21.2</v>
      </c>
      <c r="BB5" s="52" t="s">
        <v>1770</v>
      </c>
      <c r="BC5" s="75" t="s">
        <v>712</v>
      </c>
      <c r="BD5" s="74">
        <v>21.2</v>
      </c>
      <c r="BE5" s="52" t="s">
        <v>1770</v>
      </c>
      <c r="BF5" s="75" t="s">
        <v>712</v>
      </c>
      <c r="BG5" s="74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4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4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4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4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4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4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4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4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4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4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4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4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4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4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4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4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4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25">
      <c r="A6" s="120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294</v>
      </c>
      <c r="C6" s="76" t="s">
        <v>250</v>
      </c>
      <c r="D6" s="76" t="s">
        <v>284</v>
      </c>
      <c r="E6" s="76">
        <v>2.08</v>
      </c>
      <c r="F6" s="52" t="s">
        <v>1771</v>
      </c>
      <c r="G6" s="75" t="s">
        <v>712</v>
      </c>
      <c r="H6" s="74">
        <v>2.62</v>
      </c>
      <c r="I6" s="52" t="s">
        <v>1771</v>
      </c>
      <c r="J6" s="75" t="s">
        <v>712</v>
      </c>
      <c r="K6" s="74">
        <v>3.16</v>
      </c>
      <c r="L6" s="52" t="s">
        <v>1771</v>
      </c>
      <c r="M6" s="75" t="s">
        <v>712</v>
      </c>
      <c r="N6" s="74">
        <v>3.6999999999999997</v>
      </c>
      <c r="O6" s="52" t="s">
        <v>1771</v>
      </c>
      <c r="P6" s="75" t="s">
        <v>712</v>
      </c>
      <c r="Q6" s="74">
        <v>4.24</v>
      </c>
      <c r="R6" s="52" t="s">
        <v>1771</v>
      </c>
      <c r="S6" s="75" t="s">
        <v>712</v>
      </c>
      <c r="T6" s="74">
        <v>4.7799999999999994</v>
      </c>
      <c r="U6" s="52" t="s">
        <v>1771</v>
      </c>
      <c r="V6" s="75" t="s">
        <v>712</v>
      </c>
      <c r="W6" s="74">
        <v>5.32</v>
      </c>
      <c r="X6" s="52" t="s">
        <v>1771</v>
      </c>
      <c r="Y6" s="75" t="s">
        <v>712</v>
      </c>
      <c r="Z6" s="74">
        <v>5.8599999999999994</v>
      </c>
      <c r="AA6" s="52" t="s">
        <v>1771</v>
      </c>
      <c r="AB6" s="75" t="s">
        <v>712</v>
      </c>
      <c r="AC6" s="74">
        <v>6.3999999999999995</v>
      </c>
      <c r="AD6" s="52" t="s">
        <v>1771</v>
      </c>
      <c r="AE6" s="75" t="s">
        <v>712</v>
      </c>
      <c r="AF6" s="74">
        <v>7.48</v>
      </c>
      <c r="AG6" s="52" t="s">
        <v>1771</v>
      </c>
      <c r="AH6" s="75" t="s">
        <v>712</v>
      </c>
      <c r="AI6" s="74">
        <v>7.48</v>
      </c>
      <c r="AJ6" s="52" t="s">
        <v>1771</v>
      </c>
      <c r="AK6" s="75" t="s">
        <v>712</v>
      </c>
      <c r="AL6" s="74">
        <v>8.5599999999999987</v>
      </c>
      <c r="AM6" s="52" t="s">
        <v>1771</v>
      </c>
      <c r="AN6" s="75" t="s">
        <v>712</v>
      </c>
      <c r="AO6" s="74">
        <v>8.5599999999999987</v>
      </c>
      <c r="AP6" s="52" t="s">
        <v>1771</v>
      </c>
      <c r="AQ6" s="75" t="s">
        <v>712</v>
      </c>
      <c r="AR6" s="74">
        <v>9.64</v>
      </c>
      <c r="AS6" s="52" t="s">
        <v>1771</v>
      </c>
      <c r="AT6" s="75" t="s">
        <v>712</v>
      </c>
      <c r="AU6" s="74">
        <v>10.719999999999999</v>
      </c>
      <c r="AV6" s="52" t="s">
        <v>1771</v>
      </c>
      <c r="AW6" s="75" t="s">
        <v>712</v>
      </c>
      <c r="AX6" s="74">
        <v>10.719999999999999</v>
      </c>
      <c r="AY6" s="52" t="s">
        <v>1771</v>
      </c>
      <c r="AZ6" s="75" t="s">
        <v>712</v>
      </c>
      <c r="BA6" s="74">
        <v>11.799999999999999</v>
      </c>
      <c r="BB6" s="52" t="s">
        <v>1771</v>
      </c>
      <c r="BC6" s="75" t="s">
        <v>712</v>
      </c>
      <c r="BD6" s="74">
        <v>11.799999999999999</v>
      </c>
      <c r="BE6" s="52" t="s">
        <v>1771</v>
      </c>
      <c r="BF6" s="75" t="s">
        <v>712</v>
      </c>
      <c r="BG6" s="74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4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4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4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4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4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4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4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4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4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4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4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4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4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4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4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4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4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25">
      <c r="A7" s="120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294</v>
      </c>
      <c r="C7" s="76" t="s">
        <v>251</v>
      </c>
      <c r="D7" s="76" t="s">
        <v>284</v>
      </c>
      <c r="E7" s="76">
        <v>3.6</v>
      </c>
      <c r="F7" s="75" t="s">
        <v>720</v>
      </c>
      <c r="G7" s="75" t="s">
        <v>712</v>
      </c>
      <c r="H7" s="74">
        <v>4.4000000000000004</v>
      </c>
      <c r="I7" s="75" t="s">
        <v>720</v>
      </c>
      <c r="J7" s="75" t="s">
        <v>712</v>
      </c>
      <c r="K7" s="74">
        <v>5.2</v>
      </c>
      <c r="L7" s="75" t="s">
        <v>720</v>
      </c>
      <c r="M7" s="75" t="s">
        <v>712</v>
      </c>
      <c r="N7" s="74">
        <v>6</v>
      </c>
      <c r="O7" s="75" t="s">
        <v>720</v>
      </c>
      <c r="P7" s="75" t="s">
        <v>712</v>
      </c>
      <c r="Q7" s="74">
        <v>6.8000000000000007</v>
      </c>
      <c r="R7" s="75" t="s">
        <v>720</v>
      </c>
      <c r="S7" s="75" t="s">
        <v>712</v>
      </c>
      <c r="T7" s="74">
        <v>7.6000000000000005</v>
      </c>
      <c r="U7" s="75" t="s">
        <v>720</v>
      </c>
      <c r="V7" s="75" t="s">
        <v>712</v>
      </c>
      <c r="W7" s="74">
        <v>8.4</v>
      </c>
      <c r="X7" s="75" t="s">
        <v>720</v>
      </c>
      <c r="Y7" s="75" t="s">
        <v>712</v>
      </c>
      <c r="Z7" s="74">
        <v>9.1999999999999993</v>
      </c>
      <c r="AA7" s="75" t="s">
        <v>720</v>
      </c>
      <c r="AB7" s="75" t="s">
        <v>712</v>
      </c>
      <c r="AC7" s="74">
        <v>10</v>
      </c>
      <c r="AD7" s="75" t="s">
        <v>720</v>
      </c>
      <c r="AE7" s="75" t="s">
        <v>712</v>
      </c>
      <c r="AF7" s="74">
        <v>11.600000000000001</v>
      </c>
      <c r="AG7" s="75" t="s">
        <v>720</v>
      </c>
      <c r="AH7" s="75" t="s">
        <v>712</v>
      </c>
      <c r="AI7" s="74">
        <v>11.600000000000001</v>
      </c>
      <c r="AJ7" s="75" t="s">
        <v>720</v>
      </c>
      <c r="AK7" s="75" t="s">
        <v>712</v>
      </c>
      <c r="AL7" s="74">
        <v>13.200000000000001</v>
      </c>
      <c r="AM7" s="75" t="s">
        <v>720</v>
      </c>
      <c r="AN7" s="75" t="s">
        <v>712</v>
      </c>
      <c r="AO7" s="74">
        <v>13.200000000000001</v>
      </c>
      <c r="AP7" s="75" t="s">
        <v>720</v>
      </c>
      <c r="AQ7" s="75" t="s">
        <v>712</v>
      </c>
      <c r="AR7" s="74">
        <v>14.8</v>
      </c>
      <c r="AS7" s="75" t="s">
        <v>720</v>
      </c>
      <c r="AT7" s="75" t="s">
        <v>712</v>
      </c>
      <c r="AU7" s="74">
        <v>16.399999999999999</v>
      </c>
      <c r="AV7" s="75" t="s">
        <v>720</v>
      </c>
      <c r="AW7" s="75" t="s">
        <v>712</v>
      </c>
      <c r="AX7" s="74">
        <v>16.399999999999999</v>
      </c>
      <c r="AY7" s="75" t="s">
        <v>720</v>
      </c>
      <c r="AZ7" s="75" t="s">
        <v>712</v>
      </c>
      <c r="BA7" s="74">
        <v>18</v>
      </c>
      <c r="BB7" s="75" t="s">
        <v>720</v>
      </c>
      <c r="BC7" s="75" t="s">
        <v>712</v>
      </c>
      <c r="BD7" s="74">
        <v>18</v>
      </c>
      <c r="BE7" s="75" t="s">
        <v>720</v>
      </c>
      <c r="BF7" s="75" t="s">
        <v>712</v>
      </c>
      <c r="BG7" s="74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4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4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4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4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4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4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4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4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4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4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4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4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4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4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4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4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4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25">
      <c r="A8" s="120">
        <f>IF(B8="MATIERE",VLOOKUP($C8,MATIERE!$B$2:$K$601,10,0),IF(B8="MOA",VLOOKUP($C8,ATELIER!$B$2:$K$291,10,0),IF(B8="MOC",VLOOKUP($C8,CHANTIER!$B$2:$K$291,10,0),IF(B8="MP",VLOOKUP($C8,MINIPELLE!$B$2:$K$291,10,0),""))))</f>
        <v>591</v>
      </c>
      <c r="B8" s="76" t="s">
        <v>294</v>
      </c>
      <c r="C8" s="266" t="s">
        <v>2163</v>
      </c>
      <c r="D8" s="76" t="s">
        <v>8</v>
      </c>
      <c r="E8" s="76">
        <v>1</v>
      </c>
      <c r="BG8" s="74" t="str">
        <f t="shared" si="3"/>
        <v xml:space="preserve">INSERT INTO SC_SystemeProduits(RefDimension,NomSysteme,typePresta,ligne,Quantite,formule,cte1,DateModif) values (1,'TCFV15FH','MATIERE',591,1,null,null,now());
</v>
      </c>
      <c r="BJ8" s="74" t="str">
        <f t="shared" si="0"/>
        <v/>
      </c>
      <c r="BM8" s="74" t="str">
        <f t="shared" si="0"/>
        <v/>
      </c>
      <c r="BP8" s="74" t="str">
        <f t="shared" si="0"/>
        <v/>
      </c>
      <c r="BS8" s="74" t="str">
        <f t="shared" si="0"/>
        <v/>
      </c>
      <c r="BV8" s="74" t="str">
        <f t="shared" si="0"/>
        <v/>
      </c>
      <c r="BY8" s="74" t="str">
        <f t="shared" si="0"/>
        <v/>
      </c>
      <c r="CB8" s="74" t="str">
        <f t="shared" si="1"/>
        <v/>
      </c>
      <c r="CE8" s="74" t="str">
        <f t="shared" si="1"/>
        <v/>
      </c>
      <c r="CH8" s="74" t="str">
        <f t="shared" si="1"/>
        <v/>
      </c>
      <c r="CK8" s="74" t="str">
        <f t="shared" si="1"/>
        <v/>
      </c>
      <c r="CN8" s="74" t="str">
        <f t="shared" si="1"/>
        <v/>
      </c>
      <c r="CQ8" s="74" t="str">
        <f t="shared" si="1"/>
        <v/>
      </c>
      <c r="CT8" s="74" t="str">
        <f t="shared" si="2"/>
        <v/>
      </c>
      <c r="CW8" s="74" t="str">
        <f t="shared" si="2"/>
        <v/>
      </c>
      <c r="CZ8" s="74" t="str">
        <f t="shared" si="2"/>
        <v/>
      </c>
      <c r="DC8" s="74" t="str">
        <f t="shared" si="2"/>
        <v/>
      </c>
      <c r="DF8" s="74" t="str">
        <f t="shared" si="2"/>
        <v/>
      </c>
    </row>
    <row r="9" spans="1:112" x14ac:dyDescent="0.25">
      <c r="A9" s="120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294</v>
      </c>
      <c r="C9" s="154" t="s">
        <v>724</v>
      </c>
      <c r="D9" s="76" t="s">
        <v>8</v>
      </c>
      <c r="E9" s="76"/>
      <c r="H9" s="74">
        <v>1</v>
      </c>
      <c r="BG9" s="74" t="str">
        <f t="shared" si="3"/>
        <v/>
      </c>
      <c r="BJ9" s="74" t="str">
        <f t="shared" si="0"/>
        <v xml:space="preserve">INSERT INTO SC_SystemeProduits(RefDimension,NomSysteme,typePresta,ligne,Quantite,formule,cte1,DateModif) values (2,'TCFV15FH','MATIERE',380,1,null,null,now());
</v>
      </c>
      <c r="BM9" s="74" t="str">
        <f t="shared" si="0"/>
        <v/>
      </c>
      <c r="BP9" s="74" t="str">
        <f t="shared" si="0"/>
        <v/>
      </c>
      <c r="BS9" s="74" t="str">
        <f t="shared" si="0"/>
        <v/>
      </c>
      <c r="BV9" s="74" t="str">
        <f t="shared" si="0"/>
        <v/>
      </c>
      <c r="BY9" s="74" t="str">
        <f t="shared" si="0"/>
        <v/>
      </c>
      <c r="CB9" s="74" t="str">
        <f t="shared" si="1"/>
        <v/>
      </c>
      <c r="CE9" s="74" t="str">
        <f t="shared" si="1"/>
        <v/>
      </c>
      <c r="CH9" s="74" t="str">
        <f t="shared" si="1"/>
        <v/>
      </c>
      <c r="CK9" s="74" t="str">
        <f t="shared" si="1"/>
        <v/>
      </c>
      <c r="CN9" s="74" t="str">
        <f t="shared" si="1"/>
        <v/>
      </c>
      <c r="CQ9" s="74" t="str">
        <f t="shared" si="1"/>
        <v/>
      </c>
      <c r="CT9" s="74" t="str">
        <f t="shared" si="2"/>
        <v/>
      </c>
      <c r="CW9" s="74" t="str">
        <f t="shared" si="2"/>
        <v/>
      </c>
      <c r="CZ9" s="74" t="str">
        <f t="shared" si="2"/>
        <v/>
      </c>
      <c r="DC9" s="74" t="str">
        <f t="shared" si="2"/>
        <v/>
      </c>
      <c r="DF9" s="74" t="str">
        <f t="shared" si="2"/>
        <v/>
      </c>
    </row>
    <row r="10" spans="1:112" x14ac:dyDescent="0.25">
      <c r="A10" s="120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294</v>
      </c>
      <c r="C10" s="154" t="s">
        <v>725</v>
      </c>
      <c r="D10" s="76" t="s">
        <v>8</v>
      </c>
      <c r="E10" s="76"/>
      <c r="K10" s="74">
        <v>1</v>
      </c>
      <c r="BG10" s="74" t="str">
        <f t="shared" si="3"/>
        <v/>
      </c>
      <c r="BJ10" s="74" t="str">
        <f t="shared" si="0"/>
        <v/>
      </c>
      <c r="BM10" s="74" t="str">
        <f t="shared" si="0"/>
        <v xml:space="preserve">INSERT INTO SC_SystemeProduits(RefDimension,NomSysteme,typePresta,ligne,Quantite,formule,cte1,DateModif) values (3,'TCFV15FH','MATIERE',381,1,null,null,now());
</v>
      </c>
      <c r="BP10" s="74" t="str">
        <f t="shared" si="0"/>
        <v/>
      </c>
      <c r="BS10" s="74" t="str">
        <f t="shared" si="0"/>
        <v/>
      </c>
      <c r="BV10" s="74" t="str">
        <f t="shared" si="0"/>
        <v/>
      </c>
      <c r="BY10" s="74" t="str">
        <f t="shared" si="0"/>
        <v/>
      </c>
      <c r="CB10" s="74" t="str">
        <f t="shared" si="1"/>
        <v/>
      </c>
      <c r="CE10" s="74" t="str">
        <f t="shared" si="1"/>
        <v/>
      </c>
      <c r="CH10" s="74" t="str">
        <f t="shared" si="1"/>
        <v/>
      </c>
      <c r="CK10" s="74" t="str">
        <f t="shared" si="1"/>
        <v/>
      </c>
      <c r="CN10" s="74" t="str">
        <f t="shared" si="1"/>
        <v/>
      </c>
      <c r="CQ10" s="74" t="str">
        <f t="shared" si="1"/>
        <v/>
      </c>
      <c r="CT10" s="74" t="str">
        <f t="shared" si="2"/>
        <v/>
      </c>
      <c r="CW10" s="74" t="str">
        <f t="shared" si="2"/>
        <v/>
      </c>
      <c r="CZ10" s="74" t="str">
        <f t="shared" si="2"/>
        <v/>
      </c>
      <c r="DC10" s="74" t="str">
        <f t="shared" si="2"/>
        <v/>
      </c>
      <c r="DF10" s="74" t="str">
        <f t="shared" si="2"/>
        <v/>
      </c>
    </row>
    <row r="11" spans="1:112" x14ac:dyDescent="0.25">
      <c r="A11" s="120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294</v>
      </c>
      <c r="C11" s="154" t="s">
        <v>726</v>
      </c>
      <c r="D11" s="76" t="s">
        <v>8</v>
      </c>
      <c r="E11" s="76"/>
      <c r="N11" s="74">
        <v>1</v>
      </c>
      <c r="BG11" s="74" t="str">
        <f t="shared" si="3"/>
        <v/>
      </c>
      <c r="BJ11" s="74" t="str">
        <f t="shared" si="0"/>
        <v/>
      </c>
      <c r="BM11" s="74" t="str">
        <f t="shared" si="0"/>
        <v/>
      </c>
      <c r="BP11" s="74" t="str">
        <f t="shared" si="0"/>
        <v xml:space="preserve">INSERT INTO SC_SystemeProduits(RefDimension,NomSysteme,typePresta,ligne,Quantite,formule,cte1,DateModif) values (4,'TCFV15FH','MATIERE',382,1,null,null,now());
</v>
      </c>
      <c r="BS11" s="74" t="str">
        <f t="shared" si="0"/>
        <v/>
      </c>
      <c r="BV11" s="74" t="str">
        <f t="shared" si="0"/>
        <v/>
      </c>
      <c r="BY11" s="74" t="str">
        <f t="shared" si="0"/>
        <v/>
      </c>
      <c r="CB11" s="74" t="str">
        <f t="shared" si="1"/>
        <v/>
      </c>
      <c r="CE11" s="74" t="str">
        <f t="shared" si="1"/>
        <v/>
      </c>
      <c r="CH11" s="74" t="str">
        <f t="shared" si="1"/>
        <v/>
      </c>
      <c r="CK11" s="74" t="str">
        <f t="shared" si="1"/>
        <v/>
      </c>
      <c r="CN11" s="74" t="str">
        <f t="shared" si="1"/>
        <v/>
      </c>
      <c r="CQ11" s="74" t="str">
        <f t="shared" si="1"/>
        <v/>
      </c>
      <c r="CT11" s="74" t="str">
        <f t="shared" si="2"/>
        <v/>
      </c>
      <c r="CW11" s="74" t="str">
        <f t="shared" si="2"/>
        <v/>
      </c>
      <c r="CZ11" s="74" t="str">
        <f t="shared" si="2"/>
        <v/>
      </c>
      <c r="DC11" s="74" t="str">
        <f t="shared" si="2"/>
        <v/>
      </c>
      <c r="DF11" s="74" t="str">
        <f t="shared" si="2"/>
        <v/>
      </c>
    </row>
    <row r="12" spans="1:112" x14ac:dyDescent="0.25">
      <c r="A12" s="120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294</v>
      </c>
      <c r="C12" s="154" t="s">
        <v>727</v>
      </c>
      <c r="D12" s="76" t="s">
        <v>8</v>
      </c>
      <c r="E12" s="76"/>
      <c r="Q12" s="74">
        <v>1</v>
      </c>
      <c r="BG12" s="74" t="str">
        <f t="shared" si="3"/>
        <v/>
      </c>
      <c r="BJ12" s="74" t="str">
        <f t="shared" si="0"/>
        <v/>
      </c>
      <c r="BM12" s="74" t="str">
        <f t="shared" si="0"/>
        <v/>
      </c>
      <c r="BP12" s="74" t="str">
        <f t="shared" si="0"/>
        <v/>
      </c>
      <c r="BS12" s="74" t="str">
        <f t="shared" si="0"/>
        <v xml:space="preserve">INSERT INTO SC_SystemeProduits(RefDimension,NomSysteme,typePresta,ligne,Quantite,formule,cte1,DateModif) values (5,'TCFV15FH','MATIERE',383,1,null,null,now());
</v>
      </c>
      <c r="BV12" s="74" t="str">
        <f t="shared" si="0"/>
        <v/>
      </c>
      <c r="BY12" s="74" t="str">
        <f t="shared" si="0"/>
        <v/>
      </c>
      <c r="CB12" s="74" t="str">
        <f t="shared" si="1"/>
        <v/>
      </c>
      <c r="CE12" s="74" t="str">
        <f t="shared" si="1"/>
        <v/>
      </c>
      <c r="CH12" s="74" t="str">
        <f t="shared" si="1"/>
        <v/>
      </c>
      <c r="CK12" s="74" t="str">
        <f t="shared" si="1"/>
        <v/>
      </c>
      <c r="CN12" s="74" t="str">
        <f t="shared" si="1"/>
        <v/>
      </c>
      <c r="CQ12" s="74" t="str">
        <f t="shared" si="1"/>
        <v/>
      </c>
      <c r="CT12" s="74" t="str">
        <f t="shared" si="2"/>
        <v/>
      </c>
      <c r="CW12" s="74" t="str">
        <f t="shared" si="2"/>
        <v/>
      </c>
      <c r="CZ12" s="74" t="str">
        <f t="shared" si="2"/>
        <v/>
      </c>
      <c r="DC12" s="74" t="str">
        <f t="shared" si="2"/>
        <v/>
      </c>
      <c r="DF12" s="74" t="str">
        <f t="shared" si="2"/>
        <v/>
      </c>
    </row>
    <row r="13" spans="1:112" x14ac:dyDescent="0.25">
      <c r="A13" s="120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294</v>
      </c>
      <c r="C13" s="154" t="s">
        <v>728</v>
      </c>
      <c r="D13" s="76" t="s">
        <v>8</v>
      </c>
      <c r="E13" s="76"/>
      <c r="T13" s="74">
        <v>1</v>
      </c>
      <c r="BG13" s="74" t="str">
        <f t="shared" si="3"/>
        <v/>
      </c>
      <c r="BJ13" s="74" t="str">
        <f t="shared" si="0"/>
        <v/>
      </c>
      <c r="BM13" s="74" t="str">
        <f t="shared" si="0"/>
        <v/>
      </c>
      <c r="BP13" s="74" t="str">
        <f t="shared" si="0"/>
        <v/>
      </c>
      <c r="BS13" s="74" t="str">
        <f t="shared" si="0"/>
        <v/>
      </c>
      <c r="BV13" s="74" t="str">
        <f t="shared" si="0"/>
        <v xml:space="preserve">INSERT INTO SC_SystemeProduits(RefDimension,NomSysteme,typePresta,ligne,Quantite,formule,cte1,DateModif) values (6,'TCFV15FH','MATIERE',384,1,null,null,now());
</v>
      </c>
      <c r="BY13" s="74" t="str">
        <f t="shared" si="0"/>
        <v/>
      </c>
      <c r="CB13" s="74" t="str">
        <f t="shared" si="1"/>
        <v/>
      </c>
      <c r="CE13" s="74" t="str">
        <f t="shared" si="1"/>
        <v/>
      </c>
      <c r="CH13" s="74" t="str">
        <f t="shared" si="1"/>
        <v/>
      </c>
      <c r="CK13" s="74" t="str">
        <f t="shared" si="1"/>
        <v/>
      </c>
      <c r="CN13" s="74" t="str">
        <f t="shared" si="1"/>
        <v/>
      </c>
      <c r="CQ13" s="74" t="str">
        <f t="shared" si="1"/>
        <v/>
      </c>
      <c r="CT13" s="74" t="str">
        <f t="shared" si="2"/>
        <v/>
      </c>
      <c r="CW13" s="74" t="str">
        <f t="shared" si="2"/>
        <v/>
      </c>
      <c r="CZ13" s="74" t="str">
        <f t="shared" si="2"/>
        <v/>
      </c>
      <c r="DC13" s="74" t="str">
        <f t="shared" si="2"/>
        <v/>
      </c>
      <c r="DF13" s="74" t="str">
        <f t="shared" si="2"/>
        <v/>
      </c>
    </row>
    <row r="14" spans="1:112" x14ac:dyDescent="0.25">
      <c r="A14" s="120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294</v>
      </c>
      <c r="C14" s="154" t="s">
        <v>729</v>
      </c>
      <c r="D14" s="76" t="s">
        <v>8</v>
      </c>
      <c r="E14" s="76"/>
      <c r="W14" s="74">
        <v>1</v>
      </c>
      <c r="BG14" s="74" t="str">
        <f t="shared" si="3"/>
        <v/>
      </c>
      <c r="BJ14" s="74" t="str">
        <f t="shared" si="0"/>
        <v/>
      </c>
      <c r="BM14" s="74" t="str">
        <f t="shared" si="0"/>
        <v/>
      </c>
      <c r="BP14" s="74" t="str">
        <f t="shared" si="0"/>
        <v/>
      </c>
      <c r="BS14" s="74" t="str">
        <f t="shared" si="0"/>
        <v/>
      </c>
      <c r="BV14" s="74" t="str">
        <f t="shared" si="0"/>
        <v/>
      </c>
      <c r="BY14" s="74" t="str">
        <f t="shared" si="0"/>
        <v xml:space="preserve">INSERT INTO SC_SystemeProduits(RefDimension,NomSysteme,typePresta,ligne,Quantite,formule,cte1,DateModif) values (7,'TCFV15FH','MATIERE',385,1,null,null,now());
</v>
      </c>
      <c r="CB14" s="74" t="str">
        <f t="shared" si="1"/>
        <v/>
      </c>
      <c r="CE14" s="74" t="str">
        <f t="shared" si="1"/>
        <v/>
      </c>
      <c r="CH14" s="74" t="str">
        <f t="shared" si="1"/>
        <v/>
      </c>
      <c r="CK14" s="74" t="str">
        <f t="shared" si="1"/>
        <v/>
      </c>
      <c r="CN14" s="74" t="str">
        <f t="shared" si="1"/>
        <v/>
      </c>
      <c r="CQ14" s="74" t="str">
        <f t="shared" si="1"/>
        <v/>
      </c>
      <c r="CT14" s="74" t="str">
        <f t="shared" si="2"/>
        <v/>
      </c>
      <c r="CW14" s="74" t="str">
        <f t="shared" si="2"/>
        <v/>
      </c>
      <c r="CZ14" s="74" t="str">
        <f t="shared" si="2"/>
        <v/>
      </c>
      <c r="DC14" s="74" t="str">
        <f t="shared" si="2"/>
        <v/>
      </c>
      <c r="DF14" s="74" t="str">
        <f t="shared" si="2"/>
        <v/>
      </c>
    </row>
    <row r="15" spans="1:112" x14ac:dyDescent="0.25">
      <c r="A15" s="120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294</v>
      </c>
      <c r="C15" s="154" t="s">
        <v>730</v>
      </c>
      <c r="D15" s="76" t="s">
        <v>8</v>
      </c>
      <c r="E15" s="76"/>
      <c r="Z15" s="74">
        <v>1</v>
      </c>
      <c r="BG15" s="74" t="str">
        <f t="shared" si="3"/>
        <v/>
      </c>
      <c r="BJ15" s="74" t="str">
        <f t="shared" si="0"/>
        <v/>
      </c>
      <c r="BM15" s="74" t="str">
        <f t="shared" si="0"/>
        <v/>
      </c>
      <c r="BP15" s="74" t="str">
        <f t="shared" si="0"/>
        <v/>
      </c>
      <c r="BS15" s="74" t="str">
        <f t="shared" si="0"/>
        <v/>
      </c>
      <c r="BV15" s="74" t="str">
        <f t="shared" si="0"/>
        <v/>
      </c>
      <c r="BY15" s="74" t="str">
        <f t="shared" si="0"/>
        <v/>
      </c>
      <c r="CB15" s="74" t="str">
        <f t="shared" si="1"/>
        <v xml:space="preserve">INSERT INTO SC_SystemeProduits(RefDimension,NomSysteme,typePresta,ligne,Quantite,formule,cte1,DateModif) values (8,'TCFV15FH','MATIERE',386,1,null,null,now());
</v>
      </c>
      <c r="CE15" s="74" t="str">
        <f t="shared" si="1"/>
        <v/>
      </c>
      <c r="CH15" s="74" t="str">
        <f t="shared" si="1"/>
        <v/>
      </c>
      <c r="CK15" s="74" t="str">
        <f t="shared" si="1"/>
        <v/>
      </c>
      <c r="CN15" s="74" t="str">
        <f t="shared" si="1"/>
        <v/>
      </c>
      <c r="CQ15" s="74" t="str">
        <f t="shared" si="1"/>
        <v/>
      </c>
      <c r="CT15" s="74" t="str">
        <f t="shared" si="2"/>
        <v/>
      </c>
      <c r="CW15" s="74" t="str">
        <f t="shared" si="2"/>
        <v/>
      </c>
      <c r="CZ15" s="74" t="str">
        <f t="shared" si="2"/>
        <v/>
      </c>
      <c r="DC15" s="74" t="str">
        <f t="shared" si="2"/>
        <v/>
      </c>
      <c r="DF15" s="74" t="str">
        <f t="shared" si="2"/>
        <v/>
      </c>
    </row>
    <row r="16" spans="1:112" x14ac:dyDescent="0.25">
      <c r="A16" s="120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294</v>
      </c>
      <c r="C16" s="154" t="s">
        <v>731</v>
      </c>
      <c r="D16" s="76" t="s">
        <v>8</v>
      </c>
      <c r="E16" s="76"/>
      <c r="AC16" s="74">
        <v>1</v>
      </c>
      <c r="BG16" s="74" t="str">
        <f t="shared" si="3"/>
        <v/>
      </c>
      <c r="BJ16" s="74" t="str">
        <f t="shared" si="0"/>
        <v/>
      </c>
      <c r="BM16" s="74" t="str">
        <f t="shared" si="0"/>
        <v/>
      </c>
      <c r="BP16" s="74" t="str">
        <f t="shared" si="0"/>
        <v/>
      </c>
      <c r="BS16" s="74" t="str">
        <f t="shared" si="0"/>
        <v/>
      </c>
      <c r="BV16" s="74" t="str">
        <f t="shared" si="0"/>
        <v/>
      </c>
      <c r="BY16" s="74" t="str">
        <f t="shared" si="0"/>
        <v/>
      </c>
      <c r="CB16" s="74" t="str">
        <f t="shared" si="1"/>
        <v/>
      </c>
      <c r="CE16" s="74" t="str">
        <f t="shared" si="1"/>
        <v xml:space="preserve">INSERT INTO SC_SystemeProduits(RefDimension,NomSysteme,typePresta,ligne,Quantite,formule,cte1,DateModif) values (9,'TCFV15FH','MATIERE',387,1,null,null,now());
</v>
      </c>
      <c r="CH16" s="74" t="str">
        <f t="shared" si="1"/>
        <v/>
      </c>
      <c r="CK16" s="74" t="str">
        <f t="shared" si="1"/>
        <v/>
      </c>
      <c r="CN16" s="74" t="str">
        <f t="shared" si="1"/>
        <v/>
      </c>
      <c r="CQ16" s="74" t="str">
        <f t="shared" si="1"/>
        <v/>
      </c>
      <c r="CT16" s="74" t="str">
        <f t="shared" si="2"/>
        <v/>
      </c>
      <c r="CW16" s="74" t="str">
        <f t="shared" si="2"/>
        <v/>
      </c>
      <c r="CZ16" s="74" t="str">
        <f t="shared" si="2"/>
        <v/>
      </c>
      <c r="DC16" s="74" t="str">
        <f t="shared" si="2"/>
        <v/>
      </c>
      <c r="DF16" s="74" t="str">
        <f t="shared" si="2"/>
        <v/>
      </c>
    </row>
    <row r="17" spans="1:110" x14ac:dyDescent="0.25">
      <c r="A17" s="120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294</v>
      </c>
      <c r="C17" s="154" t="s">
        <v>732</v>
      </c>
      <c r="D17" s="76" t="s">
        <v>8</v>
      </c>
      <c r="E17" s="76"/>
      <c r="AF17" s="74">
        <v>1</v>
      </c>
      <c r="AI17" s="74">
        <v>1</v>
      </c>
      <c r="BG17" s="74" t="str">
        <f t="shared" si="3"/>
        <v/>
      </c>
      <c r="BJ17" s="74" t="str">
        <f t="shared" si="0"/>
        <v/>
      </c>
      <c r="BM17" s="74" t="str">
        <f t="shared" si="0"/>
        <v/>
      </c>
      <c r="BP17" s="74" t="str">
        <f t="shared" si="0"/>
        <v/>
      </c>
      <c r="BS17" s="74" t="str">
        <f t="shared" si="0"/>
        <v/>
      </c>
      <c r="BV17" s="74" t="str">
        <f t="shared" si="0"/>
        <v/>
      </c>
      <c r="BY17" s="74" t="str">
        <f t="shared" si="0"/>
        <v/>
      </c>
      <c r="CB17" s="74" t="str">
        <f t="shared" si="1"/>
        <v/>
      </c>
      <c r="CE17" s="74" t="str">
        <f t="shared" si="1"/>
        <v/>
      </c>
      <c r="CH17" s="74" t="str">
        <f t="shared" si="1"/>
        <v xml:space="preserve">INSERT INTO SC_SystemeProduits(RefDimension,NomSysteme,typePresta,ligne,Quantite,formule,cte1,DateModif) values (10,'TCFV15FH','MATIERE',388,1,null,null,now());
</v>
      </c>
      <c r="CK17" s="74" t="str">
        <f t="shared" si="1"/>
        <v xml:space="preserve">INSERT INTO SC_SystemeProduits(RefDimension,NomSysteme,typePresta,ligne,Quantite,formule,cte1,DateModif) values (11,'TCFV15FH','MATIERE',388,1,null,null,now());
</v>
      </c>
      <c r="CN17" s="74" t="str">
        <f t="shared" si="1"/>
        <v/>
      </c>
      <c r="CQ17" s="74" t="str">
        <f t="shared" si="1"/>
        <v/>
      </c>
      <c r="CT17" s="74" t="str">
        <f t="shared" si="2"/>
        <v/>
      </c>
      <c r="CW17" s="74" t="str">
        <f t="shared" si="2"/>
        <v/>
      </c>
      <c r="CZ17" s="74" t="str">
        <f t="shared" si="2"/>
        <v/>
      </c>
      <c r="DC17" s="74" t="str">
        <f t="shared" si="2"/>
        <v/>
      </c>
      <c r="DF17" s="74" t="str">
        <f t="shared" si="2"/>
        <v/>
      </c>
    </row>
    <row r="18" spans="1:110" x14ac:dyDescent="0.25">
      <c r="A18" s="120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294</v>
      </c>
      <c r="C18" s="154" t="s">
        <v>733</v>
      </c>
      <c r="D18" s="76" t="s">
        <v>8</v>
      </c>
      <c r="E18" s="76"/>
      <c r="AL18" s="74">
        <v>1</v>
      </c>
      <c r="AO18" s="74">
        <v>1</v>
      </c>
      <c r="BG18" s="74" t="str">
        <f t="shared" si="3"/>
        <v/>
      </c>
      <c r="BJ18" s="74" t="str">
        <f t="shared" si="0"/>
        <v/>
      </c>
      <c r="BM18" s="74" t="str">
        <f t="shared" si="0"/>
        <v/>
      </c>
      <c r="BP18" s="74" t="str">
        <f t="shared" si="0"/>
        <v/>
      </c>
      <c r="BS18" s="74" t="str">
        <f t="shared" si="0"/>
        <v/>
      </c>
      <c r="BV18" s="74" t="str">
        <f t="shared" si="0"/>
        <v/>
      </c>
      <c r="BY18" s="74" t="str">
        <f t="shared" si="0"/>
        <v/>
      </c>
      <c r="CB18" s="74" t="str">
        <f t="shared" si="1"/>
        <v/>
      </c>
      <c r="CE18" s="74" t="str">
        <f t="shared" si="1"/>
        <v/>
      </c>
      <c r="CH18" s="74" t="str">
        <f t="shared" si="1"/>
        <v/>
      </c>
      <c r="CK18" s="74" t="str">
        <f t="shared" si="1"/>
        <v/>
      </c>
      <c r="CN18" s="74" t="str">
        <f t="shared" si="1"/>
        <v xml:space="preserve">INSERT INTO SC_SystemeProduits(RefDimension,NomSysteme,typePresta,ligne,Quantite,formule,cte1,DateModif) values (12,'TCFV15FH','MATIERE',389,1,null,null,now());
</v>
      </c>
      <c r="CQ18" s="74" t="str">
        <f t="shared" si="1"/>
        <v xml:space="preserve">INSERT INTO SC_SystemeProduits(RefDimension,NomSysteme,typePresta,ligne,Quantite,formule,cte1,DateModif) values (13,'TCFV15FH','MATIERE',389,1,null,null,now());
</v>
      </c>
      <c r="CT18" s="74" t="str">
        <f t="shared" si="2"/>
        <v/>
      </c>
      <c r="CW18" s="74" t="str">
        <f t="shared" si="2"/>
        <v/>
      </c>
      <c r="CZ18" s="74" t="str">
        <f t="shared" si="2"/>
        <v/>
      </c>
      <c r="DC18" s="74" t="str">
        <f t="shared" si="2"/>
        <v/>
      </c>
      <c r="DF18" s="74" t="str">
        <f t="shared" si="2"/>
        <v/>
      </c>
    </row>
    <row r="19" spans="1:110" x14ac:dyDescent="0.25">
      <c r="A19" s="120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294</v>
      </c>
      <c r="C19" s="154" t="s">
        <v>734</v>
      </c>
      <c r="D19" s="76" t="s">
        <v>8</v>
      </c>
      <c r="E19" s="76"/>
      <c r="AR19" s="74">
        <v>1</v>
      </c>
      <c r="BG19" s="74" t="str">
        <f t="shared" si="3"/>
        <v/>
      </c>
      <c r="BJ19" s="74" t="str">
        <f t="shared" si="0"/>
        <v/>
      </c>
      <c r="BM19" s="74" t="str">
        <f t="shared" si="0"/>
        <v/>
      </c>
      <c r="BP19" s="74" t="str">
        <f t="shared" si="0"/>
        <v/>
      </c>
      <c r="BS19" s="74" t="str">
        <f t="shared" si="0"/>
        <v/>
      </c>
      <c r="BV19" s="74" t="str">
        <f t="shared" si="0"/>
        <v/>
      </c>
      <c r="BY19" s="74" t="str">
        <f t="shared" si="0"/>
        <v/>
      </c>
      <c r="CB19" s="74" t="str">
        <f t="shared" si="1"/>
        <v/>
      </c>
      <c r="CE19" s="74" t="str">
        <f t="shared" si="1"/>
        <v/>
      </c>
      <c r="CH19" s="74" t="str">
        <f t="shared" si="1"/>
        <v/>
      </c>
      <c r="CK19" s="74" t="str">
        <f t="shared" si="1"/>
        <v/>
      </c>
      <c r="CN19" s="74" t="str">
        <f t="shared" si="1"/>
        <v/>
      </c>
      <c r="CQ19" s="74" t="str">
        <f t="shared" si="1"/>
        <v/>
      </c>
      <c r="CT19" s="74" t="str">
        <f t="shared" si="2"/>
        <v xml:space="preserve">INSERT INTO SC_SystemeProduits(RefDimension,NomSysteme,typePresta,ligne,Quantite,formule,cte1,DateModif) values (14,'TCFV15FH','MATIERE',390,1,null,null,now());
</v>
      </c>
      <c r="CW19" s="74" t="str">
        <f t="shared" si="2"/>
        <v/>
      </c>
      <c r="CZ19" s="74" t="str">
        <f t="shared" si="2"/>
        <v/>
      </c>
      <c r="DC19" s="74" t="str">
        <f t="shared" si="2"/>
        <v/>
      </c>
      <c r="DF19" s="74" t="str">
        <f t="shared" si="2"/>
        <v/>
      </c>
    </row>
    <row r="20" spans="1:110" x14ac:dyDescent="0.25">
      <c r="A20" s="120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294</v>
      </c>
      <c r="C20" s="154" t="s">
        <v>735</v>
      </c>
      <c r="D20" s="76" t="s">
        <v>8</v>
      </c>
      <c r="E20" s="76"/>
      <c r="AU20" s="74">
        <v>1</v>
      </c>
      <c r="BG20" s="74" t="str">
        <f t="shared" si="3"/>
        <v/>
      </c>
      <c r="BJ20" s="74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4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4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4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4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4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4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4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4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4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4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4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4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4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4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4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4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20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294</v>
      </c>
      <c r="C21" s="154" t="s">
        <v>735</v>
      </c>
      <c r="D21" s="76" t="s">
        <v>8</v>
      </c>
      <c r="E21" s="76"/>
      <c r="AX21" s="74">
        <v>1</v>
      </c>
      <c r="BG21" s="74" t="str">
        <f t="shared" si="3"/>
        <v/>
      </c>
      <c r="BJ21" s="74" t="str">
        <f t="shared" si="4"/>
        <v/>
      </c>
      <c r="BM21" s="74" t="str">
        <f t="shared" si="5"/>
        <v/>
      </c>
      <c r="BP21" s="74" t="str">
        <f t="shared" si="6"/>
        <v/>
      </c>
      <c r="BS21" s="74" t="str">
        <f t="shared" si="7"/>
        <v/>
      </c>
      <c r="BV21" s="74" t="str">
        <f t="shared" si="8"/>
        <v/>
      </c>
      <c r="BY21" s="74" t="str">
        <f t="shared" si="9"/>
        <v/>
      </c>
      <c r="CB21" s="74" t="str">
        <f t="shared" si="10"/>
        <v/>
      </c>
      <c r="CE21" s="74" t="str">
        <f t="shared" si="11"/>
        <v/>
      </c>
      <c r="CH21" s="74" t="str">
        <f t="shared" si="12"/>
        <v/>
      </c>
      <c r="CK21" s="74" t="str">
        <f t="shared" si="13"/>
        <v/>
      </c>
      <c r="CN21" s="74" t="str">
        <f t="shared" si="14"/>
        <v/>
      </c>
      <c r="CQ21" s="74" t="str">
        <f t="shared" si="15"/>
        <v/>
      </c>
      <c r="CT21" s="74" t="str">
        <f t="shared" si="16"/>
        <v/>
      </c>
      <c r="CW21" s="74" t="str">
        <f t="shared" si="17"/>
        <v/>
      </c>
      <c r="CZ21" s="74" t="str">
        <f t="shared" si="18"/>
        <v xml:space="preserve">INSERT INTO SC_SystemeProduits(RefDimension,NomSysteme,typePresta,ligne,Quantite,formule,cte1,DateModif) values (16,'TCFV15FH','MATIERE',391,1,null,null,now());
</v>
      </c>
      <c r="DC21" s="74" t="str">
        <f t="shared" si="19"/>
        <v/>
      </c>
      <c r="DF21" s="74" t="str">
        <f t="shared" si="20"/>
        <v/>
      </c>
    </row>
    <row r="22" spans="1:110" x14ac:dyDescent="0.25">
      <c r="A22" s="120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294</v>
      </c>
      <c r="C22" s="154" t="s">
        <v>736</v>
      </c>
      <c r="D22" s="76" t="s">
        <v>8</v>
      </c>
      <c r="E22" s="76"/>
      <c r="BA22" s="74">
        <v>1</v>
      </c>
      <c r="BD22" s="74">
        <v>1</v>
      </c>
      <c r="BG22" s="74" t="str">
        <f t="shared" si="3"/>
        <v/>
      </c>
      <c r="BJ22" s="74" t="str">
        <f t="shared" si="4"/>
        <v/>
      </c>
      <c r="BM22" s="74" t="str">
        <f t="shared" si="5"/>
        <v/>
      </c>
      <c r="BP22" s="74" t="str">
        <f t="shared" si="6"/>
        <v/>
      </c>
      <c r="BS22" s="74" t="str">
        <f t="shared" si="7"/>
        <v/>
      </c>
      <c r="BV22" s="74" t="str">
        <f t="shared" si="8"/>
        <v/>
      </c>
      <c r="BY22" s="74" t="str">
        <f t="shared" si="9"/>
        <v/>
      </c>
      <c r="CB22" s="74" t="str">
        <f t="shared" si="10"/>
        <v/>
      </c>
      <c r="CE22" s="74" t="str">
        <f t="shared" si="11"/>
        <v/>
      </c>
      <c r="CH22" s="74" t="str">
        <f t="shared" si="12"/>
        <v/>
      </c>
      <c r="CK22" s="74" t="str">
        <f t="shared" si="13"/>
        <v/>
      </c>
      <c r="CN22" s="74" t="str">
        <f t="shared" si="14"/>
        <v/>
      </c>
      <c r="CQ22" s="74" t="str">
        <f t="shared" si="15"/>
        <v/>
      </c>
      <c r="CT22" s="74" t="str">
        <f t="shared" si="16"/>
        <v/>
      </c>
      <c r="CW22" s="74" t="str">
        <f t="shared" si="17"/>
        <v/>
      </c>
      <c r="CZ22" s="74" t="str">
        <f t="shared" si="18"/>
        <v/>
      </c>
      <c r="DC22" s="74" t="str">
        <f t="shared" si="19"/>
        <v xml:space="preserve">INSERT INTO SC_SystemeProduits(RefDimension,NomSysteme,typePresta,ligne,Quantite,formule,cte1,DateModif) values (17,'TCFV15FH','MATIERE',392,1,null,null,now());
</v>
      </c>
      <c r="DF22" s="74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25">
      <c r="A23" s="120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294</v>
      </c>
      <c r="C23" s="76" t="s">
        <v>272</v>
      </c>
      <c r="D23" s="76" t="s">
        <v>42</v>
      </c>
      <c r="E23" s="76">
        <v>2.5</v>
      </c>
      <c r="F23" s="75" t="s">
        <v>670</v>
      </c>
      <c r="G23" s="75" t="s">
        <v>671</v>
      </c>
      <c r="H23" s="74">
        <v>2.5</v>
      </c>
      <c r="I23" s="75" t="s">
        <v>670</v>
      </c>
      <c r="J23" s="75" t="s">
        <v>671</v>
      </c>
      <c r="K23" s="74">
        <v>2.5</v>
      </c>
      <c r="L23" s="75" t="s">
        <v>670</v>
      </c>
      <c r="M23" s="75" t="s">
        <v>671</v>
      </c>
      <c r="N23" s="74">
        <v>2.5</v>
      </c>
      <c r="O23" s="75" t="s">
        <v>670</v>
      </c>
      <c r="P23" s="75" t="s">
        <v>671</v>
      </c>
      <c r="Q23" s="74">
        <v>2.5</v>
      </c>
      <c r="R23" s="75" t="s">
        <v>670</v>
      </c>
      <c r="S23" s="75" t="s">
        <v>671</v>
      </c>
      <c r="T23" s="74">
        <v>2.5</v>
      </c>
      <c r="U23" s="75" t="s">
        <v>670</v>
      </c>
      <c r="V23" s="75" t="s">
        <v>671</v>
      </c>
      <c r="W23" s="74">
        <v>2.5</v>
      </c>
      <c r="X23" s="75" t="s">
        <v>670</v>
      </c>
      <c r="Y23" s="75" t="s">
        <v>671</v>
      </c>
      <c r="Z23" s="74">
        <v>2.5</v>
      </c>
      <c r="AA23" s="75" t="s">
        <v>670</v>
      </c>
      <c r="AB23" s="75" t="s">
        <v>671</v>
      </c>
      <c r="AC23" s="74">
        <v>2.5</v>
      </c>
      <c r="AD23" s="75" t="s">
        <v>670</v>
      </c>
      <c r="AE23" s="75" t="s">
        <v>671</v>
      </c>
      <c r="AF23" s="74">
        <v>2.5</v>
      </c>
      <c r="AG23" s="75" t="s">
        <v>670</v>
      </c>
      <c r="AH23" s="75" t="s">
        <v>671</v>
      </c>
      <c r="AI23" s="74">
        <v>2.5</v>
      </c>
      <c r="AJ23" s="75" t="s">
        <v>670</v>
      </c>
      <c r="AK23" s="75" t="s">
        <v>671</v>
      </c>
      <c r="AL23" s="74">
        <v>2.5</v>
      </c>
      <c r="AM23" s="75" t="s">
        <v>670</v>
      </c>
      <c r="AN23" s="75" t="s">
        <v>671</v>
      </c>
      <c r="AO23" s="74">
        <v>2.5</v>
      </c>
      <c r="AP23" s="75" t="s">
        <v>670</v>
      </c>
      <c r="AQ23" s="75" t="s">
        <v>671</v>
      </c>
      <c r="AR23" s="74">
        <v>2.5</v>
      </c>
      <c r="AS23" s="75" t="s">
        <v>670</v>
      </c>
      <c r="AT23" s="75" t="s">
        <v>671</v>
      </c>
      <c r="AU23" s="74">
        <v>2.5</v>
      </c>
      <c r="AV23" s="75" t="s">
        <v>670</v>
      </c>
      <c r="AW23" s="75" t="s">
        <v>671</v>
      </c>
      <c r="AX23" s="74">
        <v>2.5</v>
      </c>
      <c r="AY23" s="75" t="s">
        <v>670</v>
      </c>
      <c r="AZ23" s="75" t="s">
        <v>671</v>
      </c>
      <c r="BA23" s="74">
        <v>2.5</v>
      </c>
      <c r="BB23" s="75" t="s">
        <v>670</v>
      </c>
      <c r="BC23" s="75" t="s">
        <v>671</v>
      </c>
      <c r="BD23" s="74">
        <v>2.5</v>
      </c>
      <c r="BE23" s="75" t="s">
        <v>670</v>
      </c>
      <c r="BF23" s="75" t="s">
        <v>671</v>
      </c>
      <c r="BG23" s="74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4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4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4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4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4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4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4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4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4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4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4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4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4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4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4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4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4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25">
      <c r="A24" s="120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294</v>
      </c>
      <c r="C24" s="114" t="s">
        <v>1200</v>
      </c>
      <c r="D24" s="76" t="s">
        <v>8</v>
      </c>
      <c r="E24" s="76">
        <v>2</v>
      </c>
      <c r="H24" s="74">
        <v>2</v>
      </c>
      <c r="K24" s="74">
        <v>2</v>
      </c>
      <c r="N24" s="74">
        <v>2</v>
      </c>
      <c r="Q24" s="74">
        <v>2</v>
      </c>
      <c r="T24" s="74">
        <v>2</v>
      </c>
      <c r="W24" s="74">
        <v>2</v>
      </c>
      <c r="Z24" s="74">
        <v>2</v>
      </c>
      <c r="AC24" s="74">
        <v>2</v>
      </c>
      <c r="AF24" s="74">
        <v>2</v>
      </c>
      <c r="AI24" s="74">
        <v>2</v>
      </c>
      <c r="AL24" s="74">
        <v>2</v>
      </c>
      <c r="AO24" s="74">
        <v>2</v>
      </c>
      <c r="AR24" s="74">
        <v>2</v>
      </c>
      <c r="AU24" s="74">
        <v>2</v>
      </c>
      <c r="AX24" s="74">
        <v>2</v>
      </c>
      <c r="BA24" s="74">
        <v>2</v>
      </c>
      <c r="BD24" s="74">
        <v>2</v>
      </c>
      <c r="BG24" s="74" t="str">
        <f t="shared" si="3"/>
        <v xml:space="preserve">INSERT INTO SC_SystemeProduits(RefDimension,NomSysteme,typePresta,ligne,Quantite,formule,cte1,DateModif) values (1,'TCFV15FH','MATIERE',454,2,null,null,now());
</v>
      </c>
      <c r="BJ24" s="74" t="str">
        <f t="shared" si="4"/>
        <v xml:space="preserve">INSERT INTO SC_SystemeProduits(RefDimension,NomSysteme,typePresta,ligne,Quantite,formule,cte1,DateModif) values (2,'TCFV15FH','MATIERE',454,2,null,null,now());
</v>
      </c>
      <c r="BM24" s="74" t="str">
        <f t="shared" si="5"/>
        <v xml:space="preserve">INSERT INTO SC_SystemeProduits(RefDimension,NomSysteme,typePresta,ligne,Quantite,formule,cte1,DateModif) values (3,'TCFV15FH','MATIERE',454,2,null,null,now());
</v>
      </c>
      <c r="BP24" s="74" t="str">
        <f t="shared" si="6"/>
        <v xml:space="preserve">INSERT INTO SC_SystemeProduits(RefDimension,NomSysteme,typePresta,ligne,Quantite,formule,cte1,DateModif) values (4,'TCFV15FH','MATIERE',454,2,null,null,now());
</v>
      </c>
      <c r="BS24" s="74" t="str">
        <f t="shared" si="7"/>
        <v xml:space="preserve">INSERT INTO SC_SystemeProduits(RefDimension,NomSysteme,typePresta,ligne,Quantite,formule,cte1,DateModif) values (5,'TCFV15FH','MATIERE',454,2,null,null,now());
</v>
      </c>
      <c r="BV24" s="74" t="str">
        <f t="shared" si="8"/>
        <v xml:space="preserve">INSERT INTO SC_SystemeProduits(RefDimension,NomSysteme,typePresta,ligne,Quantite,formule,cte1,DateModif) values (6,'TCFV15FH','MATIERE',454,2,null,null,now());
</v>
      </c>
      <c r="BY24" s="74" t="str">
        <f t="shared" si="9"/>
        <v xml:space="preserve">INSERT INTO SC_SystemeProduits(RefDimension,NomSysteme,typePresta,ligne,Quantite,formule,cte1,DateModif) values (7,'TCFV15FH','MATIERE',454,2,null,null,now());
</v>
      </c>
      <c r="CB24" s="74" t="str">
        <f t="shared" si="10"/>
        <v xml:space="preserve">INSERT INTO SC_SystemeProduits(RefDimension,NomSysteme,typePresta,ligne,Quantite,formule,cte1,DateModif) values (8,'TCFV15FH','MATIERE',454,2,null,null,now());
</v>
      </c>
      <c r="CE24" s="74" t="str">
        <f t="shared" si="11"/>
        <v xml:space="preserve">INSERT INTO SC_SystemeProduits(RefDimension,NomSysteme,typePresta,ligne,Quantite,formule,cte1,DateModif) values (9,'TCFV15FH','MATIERE',454,2,null,null,now());
</v>
      </c>
      <c r="CH24" s="74" t="str">
        <f t="shared" si="12"/>
        <v xml:space="preserve">INSERT INTO SC_SystemeProduits(RefDimension,NomSysteme,typePresta,ligne,Quantite,formule,cte1,DateModif) values (10,'TCFV15FH','MATIERE',454,2,null,null,now());
</v>
      </c>
      <c r="CK24" s="74" t="str">
        <f t="shared" si="13"/>
        <v xml:space="preserve">INSERT INTO SC_SystemeProduits(RefDimension,NomSysteme,typePresta,ligne,Quantite,formule,cte1,DateModif) values (11,'TCFV15FH','MATIERE',454,2,null,null,now());
</v>
      </c>
      <c r="CN24" s="74" t="str">
        <f t="shared" si="14"/>
        <v xml:space="preserve">INSERT INTO SC_SystemeProduits(RefDimension,NomSysteme,typePresta,ligne,Quantite,formule,cte1,DateModif) values (12,'TCFV15FH','MATIERE',454,2,null,null,now());
</v>
      </c>
      <c r="CQ24" s="74" t="str">
        <f t="shared" si="15"/>
        <v xml:space="preserve">INSERT INTO SC_SystemeProduits(RefDimension,NomSysteme,typePresta,ligne,Quantite,formule,cte1,DateModif) values (13,'TCFV15FH','MATIERE',454,2,null,null,now());
</v>
      </c>
      <c r="CT24" s="74" t="str">
        <f t="shared" si="16"/>
        <v xml:space="preserve">INSERT INTO SC_SystemeProduits(RefDimension,NomSysteme,typePresta,ligne,Quantite,formule,cte1,DateModif) values (14,'TCFV15FH','MATIERE',454,2,null,null,now());
</v>
      </c>
      <c r="CW24" s="74" t="str">
        <f t="shared" si="17"/>
        <v xml:space="preserve">INSERT INTO SC_SystemeProduits(RefDimension,NomSysteme,typePresta,ligne,Quantite,formule,cte1,DateModif) values (15,'TCFV15FH','MATIERE',454,2,null,null,now());
</v>
      </c>
      <c r="CZ24" s="74" t="str">
        <f t="shared" si="18"/>
        <v xml:space="preserve">INSERT INTO SC_SystemeProduits(RefDimension,NomSysteme,typePresta,ligne,Quantite,formule,cte1,DateModif) values (16,'TCFV15FH','MATIERE',454,2,null,null,now());
</v>
      </c>
      <c r="DC24" s="74" t="str">
        <f t="shared" si="19"/>
        <v xml:space="preserve">INSERT INTO SC_SystemeProduits(RefDimension,NomSysteme,typePresta,ligne,Quantite,formule,cte1,DateModif) values (17,'TCFV15FH','MATIERE',454,2,null,null,now());
</v>
      </c>
      <c r="DF24" s="7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25">
      <c r="A25" s="120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294</v>
      </c>
      <c r="C25" s="76" t="s">
        <v>276</v>
      </c>
      <c r="D25" s="76" t="s">
        <v>8</v>
      </c>
      <c r="E25" s="76">
        <v>0.36000000000000004</v>
      </c>
      <c r="F25" s="75" t="s">
        <v>713</v>
      </c>
      <c r="G25" s="75" t="s">
        <v>712</v>
      </c>
      <c r="H25" s="74">
        <v>0.36000000000000004</v>
      </c>
      <c r="I25" s="75" t="s">
        <v>713</v>
      </c>
      <c r="J25" s="75" t="s">
        <v>712</v>
      </c>
      <c r="K25" s="74">
        <v>0.36000000000000004</v>
      </c>
      <c r="L25" s="75" t="s">
        <v>713</v>
      </c>
      <c r="M25" s="75" t="s">
        <v>712</v>
      </c>
      <c r="N25" s="74">
        <v>0.36000000000000004</v>
      </c>
      <c r="O25" s="75" t="s">
        <v>713</v>
      </c>
      <c r="P25" s="75" t="s">
        <v>712</v>
      </c>
      <c r="Q25" s="74">
        <v>0.36000000000000004</v>
      </c>
      <c r="R25" s="75" t="s">
        <v>713</v>
      </c>
      <c r="S25" s="75" t="s">
        <v>712</v>
      </c>
      <c r="T25" s="74">
        <v>0.36000000000000004</v>
      </c>
      <c r="U25" s="75" t="s">
        <v>713</v>
      </c>
      <c r="V25" s="75" t="s">
        <v>712</v>
      </c>
      <c r="W25" s="74">
        <v>0.36000000000000004</v>
      </c>
      <c r="X25" s="75" t="s">
        <v>713</v>
      </c>
      <c r="Y25" s="75" t="s">
        <v>712</v>
      </c>
      <c r="Z25" s="74">
        <v>0.36000000000000004</v>
      </c>
      <c r="AA25" s="75" t="s">
        <v>713</v>
      </c>
      <c r="AB25" s="75" t="s">
        <v>712</v>
      </c>
      <c r="AC25" s="74">
        <v>0.36000000000000004</v>
      </c>
      <c r="AD25" s="75" t="s">
        <v>713</v>
      </c>
      <c r="AE25" s="75" t="s">
        <v>712</v>
      </c>
      <c r="AF25" s="74">
        <v>0.36000000000000004</v>
      </c>
      <c r="AG25" s="75" t="s">
        <v>713</v>
      </c>
      <c r="AH25" s="75" t="s">
        <v>712</v>
      </c>
      <c r="AI25" s="74">
        <v>0.36000000000000004</v>
      </c>
      <c r="AJ25" s="75" t="s">
        <v>713</v>
      </c>
      <c r="AK25" s="75" t="s">
        <v>712</v>
      </c>
      <c r="AL25" s="74">
        <v>0.36000000000000004</v>
      </c>
      <c r="AM25" s="75" t="s">
        <v>713</v>
      </c>
      <c r="AN25" s="75" t="s">
        <v>712</v>
      </c>
      <c r="AO25" s="74">
        <v>0.36000000000000004</v>
      </c>
      <c r="AP25" s="75" t="s">
        <v>713</v>
      </c>
      <c r="AQ25" s="75" t="s">
        <v>712</v>
      </c>
      <c r="AR25" s="74">
        <v>0.36000000000000004</v>
      </c>
      <c r="AS25" s="75" t="s">
        <v>713</v>
      </c>
      <c r="AT25" s="75" t="s">
        <v>712</v>
      </c>
      <c r="AU25" s="74">
        <v>0.36000000000000004</v>
      </c>
      <c r="AV25" s="75" t="s">
        <v>713</v>
      </c>
      <c r="AW25" s="75" t="s">
        <v>712</v>
      </c>
      <c r="AX25" s="74">
        <v>0.36000000000000004</v>
      </c>
      <c r="AY25" s="75" t="s">
        <v>713</v>
      </c>
      <c r="AZ25" s="75" t="s">
        <v>712</v>
      </c>
      <c r="BA25" s="74">
        <v>0.36000000000000004</v>
      </c>
      <c r="BB25" s="75" t="s">
        <v>713</v>
      </c>
      <c r="BC25" s="75" t="s">
        <v>712</v>
      </c>
      <c r="BD25" s="74">
        <v>0.36000000000000004</v>
      </c>
      <c r="BE25" s="75" t="s">
        <v>713</v>
      </c>
      <c r="BF25" s="75" t="s">
        <v>712</v>
      </c>
      <c r="BG25" s="74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4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4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4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4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4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4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4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4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4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4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4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4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4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4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4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4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4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25">
      <c r="A26" s="120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294</v>
      </c>
      <c r="C26" s="89" t="s">
        <v>1673</v>
      </c>
      <c r="D26" s="76" t="s">
        <v>8</v>
      </c>
      <c r="E26" s="76">
        <v>0.5</v>
      </c>
      <c r="H26" s="74">
        <v>0.5</v>
      </c>
      <c r="K26" s="74">
        <v>0.5</v>
      </c>
      <c r="N26" s="74">
        <v>0.5</v>
      </c>
      <c r="Q26" s="74">
        <v>0.5</v>
      </c>
      <c r="T26" s="74">
        <v>0.5</v>
      </c>
      <c r="W26" s="74">
        <v>0.5</v>
      </c>
      <c r="Z26" s="74">
        <v>0.5</v>
      </c>
      <c r="AC26" s="74">
        <v>0.5</v>
      </c>
      <c r="AF26" s="74">
        <v>0.5</v>
      </c>
      <c r="AI26" s="74">
        <v>0.5</v>
      </c>
      <c r="AL26" s="74">
        <v>0.5</v>
      </c>
      <c r="AO26" s="74">
        <v>0.5</v>
      </c>
      <c r="AR26" s="74">
        <v>0.5</v>
      </c>
      <c r="AU26" s="74">
        <v>0.5</v>
      </c>
      <c r="AX26" s="74">
        <v>0.5</v>
      </c>
      <c r="BA26" s="74">
        <v>0.5</v>
      </c>
      <c r="BD26" s="74">
        <v>0.5</v>
      </c>
      <c r="BG26" s="74" t="str">
        <f t="shared" si="3"/>
        <v xml:space="preserve">INSERT INTO SC_SystemeProduits(RefDimension,NomSysteme,typePresta,ligne,Quantite,formule,cte1,DateModif) values (1,'TCFV15FH','MATIERE',361,0.5,null,null,now());
</v>
      </c>
      <c r="BJ26" s="74" t="str">
        <f t="shared" si="4"/>
        <v xml:space="preserve">INSERT INTO SC_SystemeProduits(RefDimension,NomSysteme,typePresta,ligne,Quantite,formule,cte1,DateModif) values (2,'TCFV15FH','MATIERE',361,0.5,null,null,now());
</v>
      </c>
      <c r="BM26" s="74" t="str">
        <f t="shared" si="5"/>
        <v xml:space="preserve">INSERT INTO SC_SystemeProduits(RefDimension,NomSysteme,typePresta,ligne,Quantite,formule,cte1,DateModif) values (3,'TCFV15FH','MATIERE',361,0.5,null,null,now());
</v>
      </c>
      <c r="BP26" s="74" t="str">
        <f t="shared" si="6"/>
        <v xml:space="preserve">INSERT INTO SC_SystemeProduits(RefDimension,NomSysteme,typePresta,ligne,Quantite,formule,cte1,DateModif) values (4,'TCFV15FH','MATIERE',361,0.5,null,null,now());
</v>
      </c>
      <c r="BS26" s="74" t="str">
        <f t="shared" si="7"/>
        <v xml:space="preserve">INSERT INTO SC_SystemeProduits(RefDimension,NomSysteme,typePresta,ligne,Quantite,formule,cte1,DateModif) values (5,'TCFV15FH','MATIERE',361,0.5,null,null,now());
</v>
      </c>
      <c r="BV26" s="74" t="str">
        <f t="shared" si="8"/>
        <v xml:space="preserve">INSERT INTO SC_SystemeProduits(RefDimension,NomSysteme,typePresta,ligne,Quantite,formule,cte1,DateModif) values (6,'TCFV15FH','MATIERE',361,0.5,null,null,now());
</v>
      </c>
      <c r="BY26" s="74" t="str">
        <f t="shared" si="9"/>
        <v xml:space="preserve">INSERT INTO SC_SystemeProduits(RefDimension,NomSysteme,typePresta,ligne,Quantite,formule,cte1,DateModif) values (7,'TCFV15FH','MATIERE',361,0.5,null,null,now());
</v>
      </c>
      <c r="CB26" s="74" t="str">
        <f t="shared" si="10"/>
        <v xml:space="preserve">INSERT INTO SC_SystemeProduits(RefDimension,NomSysteme,typePresta,ligne,Quantite,formule,cte1,DateModif) values (8,'TCFV15FH','MATIERE',361,0.5,null,null,now());
</v>
      </c>
      <c r="CE26" s="74" t="str">
        <f t="shared" si="11"/>
        <v xml:space="preserve">INSERT INTO SC_SystemeProduits(RefDimension,NomSysteme,typePresta,ligne,Quantite,formule,cte1,DateModif) values (9,'TCFV15FH','MATIERE',361,0.5,null,null,now());
</v>
      </c>
      <c r="CH26" s="74" t="str">
        <f t="shared" si="12"/>
        <v xml:space="preserve">INSERT INTO SC_SystemeProduits(RefDimension,NomSysteme,typePresta,ligne,Quantite,formule,cte1,DateModif) values (10,'TCFV15FH','MATIERE',361,0.5,null,null,now());
</v>
      </c>
      <c r="CK26" s="74" t="str">
        <f t="shared" si="13"/>
        <v xml:space="preserve">INSERT INTO SC_SystemeProduits(RefDimension,NomSysteme,typePresta,ligne,Quantite,formule,cte1,DateModif) values (11,'TCFV15FH','MATIERE',361,0.5,null,null,now());
</v>
      </c>
      <c r="CN26" s="74" t="str">
        <f t="shared" si="14"/>
        <v xml:space="preserve">INSERT INTO SC_SystemeProduits(RefDimension,NomSysteme,typePresta,ligne,Quantite,formule,cte1,DateModif) values (12,'TCFV15FH','MATIERE',361,0.5,null,null,now());
</v>
      </c>
      <c r="CQ26" s="74" t="str">
        <f t="shared" si="15"/>
        <v xml:space="preserve">INSERT INTO SC_SystemeProduits(RefDimension,NomSysteme,typePresta,ligne,Quantite,formule,cte1,DateModif) values (13,'TCFV15FH','MATIERE',361,0.5,null,null,now());
</v>
      </c>
      <c r="CT26" s="74" t="str">
        <f t="shared" si="16"/>
        <v xml:space="preserve">INSERT INTO SC_SystemeProduits(RefDimension,NomSysteme,typePresta,ligne,Quantite,formule,cte1,DateModif) values (14,'TCFV15FH','MATIERE',361,0.5,null,null,now());
</v>
      </c>
      <c r="CW26" s="74" t="str">
        <f t="shared" si="17"/>
        <v xml:space="preserve">INSERT INTO SC_SystemeProduits(RefDimension,NomSysteme,typePresta,ligne,Quantite,formule,cte1,DateModif) values (15,'TCFV15FH','MATIERE',361,0.5,null,null,now());
</v>
      </c>
      <c r="CZ26" s="74" t="str">
        <f t="shared" si="18"/>
        <v xml:space="preserve">INSERT INTO SC_SystemeProduits(RefDimension,NomSysteme,typePresta,ligne,Quantite,formule,cte1,DateModif) values (16,'TCFV15FH','MATIERE',361,0.5,null,null,now());
</v>
      </c>
      <c r="DC26" s="74" t="str">
        <f t="shared" si="19"/>
        <v xml:space="preserve">INSERT INTO SC_SystemeProduits(RefDimension,NomSysteme,typePresta,ligne,Quantite,formule,cte1,DateModif) values (17,'TCFV15FH','MATIERE',361,0.5,null,null,now());
</v>
      </c>
      <c r="DF26" s="74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25">
      <c r="A27" s="120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9" t="s">
        <v>294</v>
      </c>
      <c r="C27" s="114" t="s">
        <v>1297</v>
      </c>
      <c r="D27" s="89" t="s">
        <v>42</v>
      </c>
      <c r="E27" s="114">
        <v>3</v>
      </c>
      <c r="F27" s="110"/>
      <c r="G27" s="110"/>
      <c r="H27" s="110">
        <v>3</v>
      </c>
      <c r="I27" s="110"/>
      <c r="J27" s="110"/>
      <c r="K27" s="110">
        <v>3</v>
      </c>
      <c r="L27" s="110"/>
      <c r="M27" s="110"/>
      <c r="N27" s="110">
        <v>3</v>
      </c>
      <c r="O27" s="110"/>
      <c r="P27" s="110"/>
      <c r="Q27" s="110">
        <v>3</v>
      </c>
      <c r="R27" s="110"/>
      <c r="S27" s="110"/>
      <c r="T27" s="110">
        <v>3</v>
      </c>
      <c r="U27" s="110"/>
      <c r="V27" s="110"/>
      <c r="W27" s="110">
        <v>3</v>
      </c>
      <c r="X27" s="110"/>
      <c r="Y27" s="110"/>
      <c r="Z27" s="110">
        <v>3</v>
      </c>
      <c r="AA27" s="110"/>
      <c r="AB27" s="110"/>
      <c r="AC27" s="110">
        <v>3</v>
      </c>
      <c r="AD27" s="110"/>
      <c r="AE27" s="110"/>
      <c r="AF27" s="110">
        <v>3</v>
      </c>
      <c r="AG27" s="110"/>
      <c r="AH27" s="110"/>
      <c r="AI27" s="110">
        <v>3</v>
      </c>
      <c r="AJ27" s="110"/>
      <c r="AK27" s="110"/>
      <c r="AL27" s="110">
        <v>3</v>
      </c>
      <c r="AM27" s="110"/>
      <c r="AN27" s="110"/>
      <c r="AO27" s="110">
        <v>3</v>
      </c>
      <c r="AP27" s="110"/>
      <c r="AQ27" s="110"/>
      <c r="AR27" s="110">
        <v>3</v>
      </c>
      <c r="AS27" s="110"/>
      <c r="AT27" s="110"/>
      <c r="AU27" s="110">
        <v>3</v>
      </c>
      <c r="AV27" s="110"/>
      <c r="AW27" s="110"/>
      <c r="AX27" s="110">
        <v>3</v>
      </c>
      <c r="AY27" s="110"/>
      <c r="AZ27" s="110"/>
      <c r="BA27" s="110">
        <v>3</v>
      </c>
      <c r="BB27" s="110"/>
      <c r="BC27" s="110"/>
      <c r="BD27" s="110">
        <v>3</v>
      </c>
      <c r="BE27" s="110"/>
      <c r="BG27" s="74" t="str">
        <f t="shared" si="3"/>
        <v xml:space="preserve">INSERT INTO SC_SystemeProduits(RefDimension,NomSysteme,typePresta,ligne,Quantite,formule,cte1,DateModif) values (1,'TCFV15FH','MATIERE',6,3,null,null,now());
</v>
      </c>
      <c r="BJ27" s="74" t="str">
        <f t="shared" si="4"/>
        <v xml:space="preserve">INSERT INTO SC_SystemeProduits(RefDimension,NomSysteme,typePresta,ligne,Quantite,formule,cte1,DateModif) values (2,'TCFV15FH','MATIERE',6,3,null,null,now());
</v>
      </c>
      <c r="BM27" s="74" t="str">
        <f t="shared" si="5"/>
        <v xml:space="preserve">INSERT INTO SC_SystemeProduits(RefDimension,NomSysteme,typePresta,ligne,Quantite,formule,cte1,DateModif) values (3,'TCFV15FH','MATIERE',6,3,null,null,now());
</v>
      </c>
      <c r="BP27" s="74" t="str">
        <f t="shared" si="6"/>
        <v xml:space="preserve">INSERT INTO SC_SystemeProduits(RefDimension,NomSysteme,typePresta,ligne,Quantite,formule,cte1,DateModif) values (4,'TCFV15FH','MATIERE',6,3,null,null,now());
</v>
      </c>
      <c r="BS27" s="74" t="str">
        <f t="shared" si="7"/>
        <v xml:space="preserve">INSERT INTO SC_SystemeProduits(RefDimension,NomSysteme,typePresta,ligne,Quantite,formule,cte1,DateModif) values (5,'TCFV15FH','MATIERE',6,3,null,null,now());
</v>
      </c>
      <c r="BV27" s="74" t="str">
        <f t="shared" si="8"/>
        <v xml:space="preserve">INSERT INTO SC_SystemeProduits(RefDimension,NomSysteme,typePresta,ligne,Quantite,formule,cte1,DateModif) values (6,'TCFV15FH','MATIERE',6,3,null,null,now());
</v>
      </c>
      <c r="BY27" s="74" t="str">
        <f t="shared" si="9"/>
        <v xml:space="preserve">INSERT INTO SC_SystemeProduits(RefDimension,NomSysteme,typePresta,ligne,Quantite,formule,cte1,DateModif) values (7,'TCFV15FH','MATIERE',6,3,null,null,now());
</v>
      </c>
      <c r="CB27" s="74" t="str">
        <f t="shared" si="10"/>
        <v xml:space="preserve">INSERT INTO SC_SystemeProduits(RefDimension,NomSysteme,typePresta,ligne,Quantite,formule,cte1,DateModif) values (8,'TCFV15FH','MATIERE',6,3,null,null,now());
</v>
      </c>
      <c r="CE27" s="74" t="str">
        <f t="shared" si="11"/>
        <v xml:space="preserve">INSERT INTO SC_SystemeProduits(RefDimension,NomSysteme,typePresta,ligne,Quantite,formule,cte1,DateModif) values (9,'TCFV15FH','MATIERE',6,3,null,null,now());
</v>
      </c>
      <c r="CH27" s="74" t="str">
        <f t="shared" si="12"/>
        <v xml:space="preserve">INSERT INTO SC_SystemeProduits(RefDimension,NomSysteme,typePresta,ligne,Quantite,formule,cte1,DateModif) values (10,'TCFV15FH','MATIERE',6,3,null,null,now());
</v>
      </c>
      <c r="CK27" s="74" t="str">
        <f t="shared" si="13"/>
        <v xml:space="preserve">INSERT INTO SC_SystemeProduits(RefDimension,NomSysteme,typePresta,ligne,Quantite,formule,cte1,DateModif) values (11,'TCFV15FH','MATIERE',6,3,null,null,now());
</v>
      </c>
      <c r="CN27" s="74" t="str">
        <f t="shared" si="14"/>
        <v xml:space="preserve">INSERT INTO SC_SystemeProduits(RefDimension,NomSysteme,typePresta,ligne,Quantite,formule,cte1,DateModif) values (12,'TCFV15FH','MATIERE',6,3,null,null,now());
</v>
      </c>
      <c r="CQ27" s="74" t="str">
        <f t="shared" si="15"/>
        <v xml:space="preserve">INSERT INTO SC_SystemeProduits(RefDimension,NomSysteme,typePresta,ligne,Quantite,formule,cte1,DateModif) values (13,'TCFV15FH','MATIERE',6,3,null,null,now());
</v>
      </c>
      <c r="CT27" s="74" t="str">
        <f t="shared" si="16"/>
        <v xml:space="preserve">INSERT INTO SC_SystemeProduits(RefDimension,NomSysteme,typePresta,ligne,Quantite,formule,cte1,DateModif) values (14,'TCFV15FH','MATIERE',6,3,null,null,now());
</v>
      </c>
      <c r="CW27" s="74" t="str">
        <f t="shared" si="17"/>
        <v xml:space="preserve">INSERT INTO SC_SystemeProduits(RefDimension,NomSysteme,typePresta,ligne,Quantite,formule,cte1,DateModif) values (15,'TCFV15FH','MATIERE',6,3,null,null,now());
</v>
      </c>
      <c r="CZ27" s="74" t="str">
        <f t="shared" si="18"/>
        <v xml:space="preserve">INSERT INTO SC_SystemeProduits(RefDimension,NomSysteme,typePresta,ligne,Quantite,formule,cte1,DateModif) values (16,'TCFV15FH','MATIERE',6,3,null,null,now());
</v>
      </c>
      <c r="DC27" s="74" t="str">
        <f t="shared" si="19"/>
        <v xml:space="preserve">INSERT INTO SC_SystemeProduits(RefDimension,NomSysteme,typePresta,ligne,Quantite,formule,cte1,DateModif) values (17,'TCFV15FH','MATIERE',6,3,null,null,now());
</v>
      </c>
      <c r="DF27" s="74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25">
      <c r="A28" s="120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9" t="s">
        <v>294</v>
      </c>
      <c r="C28" s="77" t="s">
        <v>1202</v>
      </c>
      <c r="D28" s="89" t="s">
        <v>8</v>
      </c>
      <c r="E28" s="114">
        <v>1</v>
      </c>
      <c r="F28" s="110"/>
      <c r="G28" s="110"/>
      <c r="H28" s="110">
        <v>1</v>
      </c>
      <c r="I28" s="110"/>
      <c r="J28" s="110"/>
      <c r="K28" s="110">
        <v>1</v>
      </c>
      <c r="L28" s="110"/>
      <c r="M28" s="110"/>
      <c r="N28" s="110">
        <v>1</v>
      </c>
      <c r="O28" s="110"/>
      <c r="P28" s="110"/>
      <c r="Q28" s="110">
        <v>1</v>
      </c>
      <c r="R28" s="110"/>
      <c r="S28" s="110"/>
      <c r="T28" s="110">
        <v>1</v>
      </c>
      <c r="U28" s="110"/>
      <c r="V28" s="110"/>
      <c r="W28" s="110">
        <v>1</v>
      </c>
      <c r="X28" s="110"/>
      <c r="Y28" s="110"/>
      <c r="Z28" s="110">
        <v>1</v>
      </c>
      <c r="AA28" s="110"/>
      <c r="AB28" s="110"/>
      <c r="AC28" s="110">
        <v>1</v>
      </c>
      <c r="AD28" s="110"/>
      <c r="AE28" s="110"/>
      <c r="AF28" s="110">
        <v>1</v>
      </c>
      <c r="AG28" s="110"/>
      <c r="AH28" s="110"/>
      <c r="AI28" s="110">
        <v>1</v>
      </c>
      <c r="AJ28" s="110"/>
      <c r="AK28" s="110"/>
      <c r="AL28" s="110">
        <v>1</v>
      </c>
      <c r="AM28" s="110"/>
      <c r="AN28" s="110"/>
      <c r="AO28" s="110">
        <v>1</v>
      </c>
      <c r="AP28" s="110"/>
      <c r="AQ28" s="110"/>
      <c r="AR28" s="110">
        <v>1</v>
      </c>
      <c r="AS28" s="110"/>
      <c r="AT28" s="110"/>
      <c r="AU28" s="110">
        <v>1</v>
      </c>
      <c r="AV28" s="110"/>
      <c r="AW28" s="110"/>
      <c r="AX28" s="110">
        <v>1</v>
      </c>
      <c r="AY28" s="110"/>
      <c r="AZ28" s="110"/>
      <c r="BA28" s="110">
        <v>1</v>
      </c>
      <c r="BB28" s="110"/>
      <c r="BC28" s="110"/>
      <c r="BD28" s="110">
        <v>1</v>
      </c>
      <c r="BE28" s="110"/>
      <c r="BG28" s="74" t="str">
        <f t="shared" si="3"/>
        <v xml:space="preserve">INSERT INTO SC_SystemeProduits(RefDimension,NomSysteme,typePresta,ligne,Quantite,formule,cte1,DateModif) values (1,'TCFV15FH','MATIERE',455,1,null,null,now());
</v>
      </c>
      <c r="BJ28" s="74" t="str">
        <f t="shared" si="4"/>
        <v xml:space="preserve">INSERT INTO SC_SystemeProduits(RefDimension,NomSysteme,typePresta,ligne,Quantite,formule,cte1,DateModif) values (2,'TCFV15FH','MATIERE',455,1,null,null,now());
</v>
      </c>
      <c r="BM28" s="74" t="str">
        <f t="shared" si="5"/>
        <v xml:space="preserve">INSERT INTO SC_SystemeProduits(RefDimension,NomSysteme,typePresta,ligne,Quantite,formule,cte1,DateModif) values (3,'TCFV15FH','MATIERE',455,1,null,null,now());
</v>
      </c>
      <c r="BP28" s="74" t="str">
        <f t="shared" si="6"/>
        <v xml:space="preserve">INSERT INTO SC_SystemeProduits(RefDimension,NomSysteme,typePresta,ligne,Quantite,formule,cte1,DateModif) values (4,'TCFV15FH','MATIERE',455,1,null,null,now());
</v>
      </c>
      <c r="BS28" s="74" t="str">
        <f t="shared" si="7"/>
        <v xml:space="preserve">INSERT INTO SC_SystemeProduits(RefDimension,NomSysteme,typePresta,ligne,Quantite,formule,cte1,DateModif) values (5,'TCFV15FH','MATIERE',455,1,null,null,now());
</v>
      </c>
      <c r="BV28" s="74" t="str">
        <f t="shared" si="8"/>
        <v xml:space="preserve">INSERT INTO SC_SystemeProduits(RefDimension,NomSysteme,typePresta,ligne,Quantite,formule,cte1,DateModif) values (6,'TCFV15FH','MATIERE',455,1,null,null,now());
</v>
      </c>
      <c r="BY28" s="74" t="str">
        <f t="shared" si="9"/>
        <v xml:space="preserve">INSERT INTO SC_SystemeProduits(RefDimension,NomSysteme,typePresta,ligne,Quantite,formule,cte1,DateModif) values (7,'TCFV15FH','MATIERE',455,1,null,null,now());
</v>
      </c>
      <c r="CB28" s="74" t="str">
        <f t="shared" si="10"/>
        <v xml:space="preserve">INSERT INTO SC_SystemeProduits(RefDimension,NomSysteme,typePresta,ligne,Quantite,formule,cte1,DateModif) values (8,'TCFV15FH','MATIERE',455,1,null,null,now());
</v>
      </c>
      <c r="CE28" s="74" t="str">
        <f t="shared" si="11"/>
        <v xml:space="preserve">INSERT INTO SC_SystemeProduits(RefDimension,NomSysteme,typePresta,ligne,Quantite,formule,cte1,DateModif) values (9,'TCFV15FH','MATIERE',455,1,null,null,now());
</v>
      </c>
      <c r="CH28" s="74" t="str">
        <f t="shared" si="12"/>
        <v xml:space="preserve">INSERT INTO SC_SystemeProduits(RefDimension,NomSysteme,typePresta,ligne,Quantite,formule,cte1,DateModif) values (10,'TCFV15FH','MATIERE',455,1,null,null,now());
</v>
      </c>
      <c r="CK28" s="74" t="str">
        <f t="shared" si="13"/>
        <v xml:space="preserve">INSERT INTO SC_SystemeProduits(RefDimension,NomSysteme,typePresta,ligne,Quantite,formule,cte1,DateModif) values (11,'TCFV15FH','MATIERE',455,1,null,null,now());
</v>
      </c>
      <c r="CN28" s="74" t="str">
        <f t="shared" si="14"/>
        <v xml:space="preserve">INSERT INTO SC_SystemeProduits(RefDimension,NomSysteme,typePresta,ligne,Quantite,formule,cte1,DateModif) values (12,'TCFV15FH','MATIERE',455,1,null,null,now());
</v>
      </c>
      <c r="CQ28" s="74" t="str">
        <f t="shared" si="15"/>
        <v xml:space="preserve">INSERT INTO SC_SystemeProduits(RefDimension,NomSysteme,typePresta,ligne,Quantite,formule,cte1,DateModif) values (13,'TCFV15FH','MATIERE',455,1,null,null,now());
</v>
      </c>
      <c r="CT28" s="74" t="str">
        <f t="shared" si="16"/>
        <v xml:space="preserve">INSERT INTO SC_SystemeProduits(RefDimension,NomSysteme,typePresta,ligne,Quantite,formule,cte1,DateModif) values (14,'TCFV15FH','MATIERE',455,1,null,null,now());
</v>
      </c>
      <c r="CW28" s="74" t="str">
        <f t="shared" si="17"/>
        <v xml:space="preserve">INSERT INTO SC_SystemeProduits(RefDimension,NomSysteme,typePresta,ligne,Quantite,formule,cte1,DateModif) values (15,'TCFV15FH','MATIERE',455,1,null,null,now());
</v>
      </c>
      <c r="CZ28" s="74" t="str">
        <f t="shared" si="18"/>
        <v xml:space="preserve">INSERT INTO SC_SystemeProduits(RefDimension,NomSysteme,typePresta,ligne,Quantite,formule,cte1,DateModif) values (16,'TCFV15FH','MATIERE',455,1,null,null,now());
</v>
      </c>
      <c r="DC28" s="74" t="str">
        <f t="shared" si="19"/>
        <v xml:space="preserve">INSERT INTO SC_SystemeProduits(RefDimension,NomSysteme,typePresta,ligne,Quantite,formule,cte1,DateModif) values (17,'TCFV15FH','MATIERE',455,1,null,null,now());
</v>
      </c>
      <c r="DF28" s="74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25">
      <c r="A29" s="58"/>
    </row>
    <row r="30" spans="1:110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4" t="str">
        <f t="shared" si="3"/>
        <v/>
      </c>
      <c r="BJ30" s="74" t="str">
        <f t="shared" si="4"/>
        <v/>
      </c>
      <c r="BM30" s="74" t="str">
        <f t="shared" si="5"/>
        <v/>
      </c>
      <c r="BP30" s="74" t="str">
        <f t="shared" si="6"/>
        <v/>
      </c>
      <c r="BS30" s="74" t="str">
        <f t="shared" si="7"/>
        <v/>
      </c>
      <c r="BV30" s="74" t="str">
        <f t="shared" si="8"/>
        <v/>
      </c>
      <c r="BY30" s="74" t="str">
        <f t="shared" si="9"/>
        <v/>
      </c>
      <c r="CB30" s="74" t="str">
        <f t="shared" si="10"/>
        <v/>
      </c>
      <c r="CE30" s="74" t="str">
        <f t="shared" si="11"/>
        <v/>
      </c>
      <c r="CH30" s="74" t="str">
        <f t="shared" si="12"/>
        <v/>
      </c>
      <c r="CK30" s="74" t="str">
        <f t="shared" si="13"/>
        <v/>
      </c>
      <c r="CN30" s="74" t="str">
        <f t="shared" si="14"/>
        <v/>
      </c>
      <c r="CQ30" s="74" t="str">
        <f t="shared" si="15"/>
        <v/>
      </c>
      <c r="CT30" s="74" t="str">
        <f t="shared" si="16"/>
        <v/>
      </c>
      <c r="CW30" s="74" t="str">
        <f t="shared" si="17"/>
        <v/>
      </c>
      <c r="CZ30" s="74" t="str">
        <f t="shared" si="18"/>
        <v/>
      </c>
      <c r="DC30" s="74" t="str">
        <f t="shared" si="19"/>
        <v/>
      </c>
      <c r="DF30" s="74" t="str">
        <f t="shared" si="20"/>
        <v/>
      </c>
    </row>
    <row r="31" spans="1:11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4" t="str">
        <f t="shared" si="3"/>
        <v/>
      </c>
      <c r="BJ31" s="74" t="str">
        <f t="shared" si="4"/>
        <v/>
      </c>
      <c r="BM31" s="74" t="str">
        <f t="shared" si="5"/>
        <v/>
      </c>
      <c r="BP31" s="74" t="str">
        <f t="shared" si="6"/>
        <v/>
      </c>
      <c r="BS31" s="74" t="str">
        <f t="shared" si="7"/>
        <v/>
      </c>
      <c r="BV31" s="74" t="str">
        <f t="shared" si="8"/>
        <v/>
      </c>
      <c r="BY31" s="74" t="str">
        <f t="shared" si="9"/>
        <v/>
      </c>
      <c r="CB31" s="74" t="str">
        <f t="shared" si="10"/>
        <v/>
      </c>
      <c r="CE31" s="74" t="str">
        <f t="shared" si="11"/>
        <v/>
      </c>
      <c r="CH31" s="74" t="str">
        <f t="shared" si="12"/>
        <v/>
      </c>
      <c r="CK31" s="74" t="str">
        <f t="shared" si="13"/>
        <v/>
      </c>
      <c r="CN31" s="74" t="str">
        <f t="shared" si="14"/>
        <v/>
      </c>
      <c r="CQ31" s="74" t="str">
        <f t="shared" si="15"/>
        <v/>
      </c>
      <c r="CT31" s="74" t="str">
        <f t="shared" si="16"/>
        <v/>
      </c>
      <c r="CW31" s="74" t="str">
        <f t="shared" si="17"/>
        <v/>
      </c>
      <c r="CZ31" s="74" t="str">
        <f t="shared" si="18"/>
        <v/>
      </c>
      <c r="DC31" s="74" t="str">
        <f t="shared" si="19"/>
        <v/>
      </c>
      <c r="DF31" s="74" t="str">
        <f t="shared" si="20"/>
        <v/>
      </c>
    </row>
    <row r="32" spans="1:110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4" t="str">
        <f t="shared" si="3"/>
        <v/>
      </c>
      <c r="BJ32" s="74" t="str">
        <f t="shared" si="4"/>
        <v/>
      </c>
      <c r="BM32" s="74" t="str">
        <f t="shared" si="5"/>
        <v/>
      </c>
      <c r="BP32" s="74" t="str">
        <f t="shared" si="6"/>
        <v/>
      </c>
      <c r="BS32" s="74" t="str">
        <f t="shared" si="7"/>
        <v/>
      </c>
      <c r="BV32" s="74" t="str">
        <f t="shared" si="8"/>
        <v/>
      </c>
      <c r="BY32" s="74" t="str">
        <f t="shared" si="9"/>
        <v/>
      </c>
      <c r="CB32" s="74" t="str">
        <f t="shared" si="10"/>
        <v/>
      </c>
      <c r="CE32" s="74" t="str">
        <f t="shared" si="11"/>
        <v/>
      </c>
      <c r="CH32" s="74" t="str">
        <f t="shared" si="12"/>
        <v/>
      </c>
      <c r="CK32" s="74" t="str">
        <f t="shared" si="13"/>
        <v/>
      </c>
      <c r="CN32" s="74" t="str">
        <f t="shared" si="14"/>
        <v/>
      </c>
      <c r="CQ32" s="74" t="str">
        <f t="shared" si="15"/>
        <v/>
      </c>
      <c r="CT32" s="74" t="str">
        <f t="shared" si="16"/>
        <v/>
      </c>
      <c r="CW32" s="74" t="str">
        <f t="shared" si="17"/>
        <v/>
      </c>
      <c r="CZ32" s="74" t="str">
        <f t="shared" si="18"/>
        <v/>
      </c>
      <c r="DC32" s="74" t="str">
        <f t="shared" si="19"/>
        <v/>
      </c>
      <c r="DF32" s="74" t="str">
        <f t="shared" si="20"/>
        <v/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4" t="s">
        <v>297</v>
      </c>
      <c r="C33" s="74" t="s">
        <v>67</v>
      </c>
      <c r="D33" s="74" t="s">
        <v>8</v>
      </c>
      <c r="E33" s="74">
        <v>1</v>
      </c>
      <c r="H33" s="74">
        <v>1</v>
      </c>
      <c r="K33" s="74">
        <v>1</v>
      </c>
      <c r="N33" s="74">
        <v>1</v>
      </c>
      <c r="Q33" s="74">
        <v>1</v>
      </c>
      <c r="T33" s="74">
        <v>1</v>
      </c>
      <c r="W33" s="74">
        <v>1</v>
      </c>
      <c r="Z33" s="74">
        <v>1</v>
      </c>
      <c r="AC33" s="74">
        <v>1</v>
      </c>
      <c r="AF33" s="74">
        <v>1</v>
      </c>
      <c r="AI33" s="74">
        <v>1</v>
      </c>
      <c r="AL33" s="74">
        <v>1</v>
      </c>
      <c r="AO33" s="74">
        <v>1</v>
      </c>
      <c r="AR33" s="74">
        <v>1</v>
      </c>
      <c r="AU33" s="74">
        <v>1</v>
      </c>
      <c r="AX33" s="74">
        <v>1</v>
      </c>
      <c r="BA33" s="74">
        <v>1</v>
      </c>
      <c r="BD33" s="74">
        <v>1</v>
      </c>
      <c r="BG33" s="74" t="str">
        <f t="shared" si="3"/>
        <v xml:space="preserve">INSERT INTO SC_SystemeProduits(RefDimension,NomSysteme,typePresta,ligne,Quantite,formule,cte1,DateModif) values (1,'TCFV15FH','MOA',33,1,null,null,now());
</v>
      </c>
      <c r="BJ33" s="74" t="str">
        <f t="shared" si="4"/>
        <v xml:space="preserve">INSERT INTO SC_SystemeProduits(RefDimension,NomSysteme,typePresta,ligne,Quantite,formule,cte1,DateModif) values (2,'TCFV15FH','MOA',33,1,null,null,now());
</v>
      </c>
      <c r="BM33" s="74" t="str">
        <f t="shared" si="5"/>
        <v xml:space="preserve">INSERT INTO SC_SystemeProduits(RefDimension,NomSysteme,typePresta,ligne,Quantite,formule,cte1,DateModif) values (3,'TCFV15FH','MOA',33,1,null,null,now());
</v>
      </c>
      <c r="BP33" s="74" t="str">
        <f t="shared" si="6"/>
        <v xml:space="preserve">INSERT INTO SC_SystemeProduits(RefDimension,NomSysteme,typePresta,ligne,Quantite,formule,cte1,DateModif) values (4,'TCFV15FH','MOA',33,1,null,null,now());
</v>
      </c>
      <c r="BS33" s="74" t="str">
        <f t="shared" si="7"/>
        <v xml:space="preserve">INSERT INTO SC_SystemeProduits(RefDimension,NomSysteme,typePresta,ligne,Quantite,formule,cte1,DateModif) values (5,'TCFV15FH','MOA',33,1,null,null,now());
</v>
      </c>
      <c r="BV33" s="74" t="str">
        <f t="shared" si="8"/>
        <v xml:space="preserve">INSERT INTO SC_SystemeProduits(RefDimension,NomSysteme,typePresta,ligne,Quantite,formule,cte1,DateModif) values (6,'TCFV15FH','MOA',33,1,null,null,now());
</v>
      </c>
      <c r="BY33" s="74" t="str">
        <f t="shared" si="9"/>
        <v xml:space="preserve">INSERT INTO SC_SystemeProduits(RefDimension,NomSysteme,typePresta,ligne,Quantite,formule,cte1,DateModif) values (7,'TCFV15FH','MOA',33,1,null,null,now());
</v>
      </c>
      <c r="CB33" s="74" t="str">
        <f t="shared" si="10"/>
        <v xml:space="preserve">INSERT INTO SC_SystemeProduits(RefDimension,NomSysteme,typePresta,ligne,Quantite,formule,cte1,DateModif) values (8,'TCFV15FH','MOA',33,1,null,null,now());
</v>
      </c>
      <c r="CE33" s="74" t="str">
        <f t="shared" si="11"/>
        <v xml:space="preserve">INSERT INTO SC_SystemeProduits(RefDimension,NomSysteme,typePresta,ligne,Quantite,formule,cte1,DateModif) values (9,'TCFV15FH','MOA',33,1,null,null,now());
</v>
      </c>
      <c r="CH33" s="74" t="str">
        <f t="shared" si="12"/>
        <v xml:space="preserve">INSERT INTO SC_SystemeProduits(RefDimension,NomSysteme,typePresta,ligne,Quantite,formule,cte1,DateModif) values (10,'TCFV15FH','MOA',33,1,null,null,now());
</v>
      </c>
      <c r="CK33" s="74" t="str">
        <f t="shared" si="13"/>
        <v xml:space="preserve">INSERT INTO SC_SystemeProduits(RefDimension,NomSysteme,typePresta,ligne,Quantite,formule,cte1,DateModif) values (11,'TCFV15FH','MOA',33,1,null,null,now());
</v>
      </c>
      <c r="CN33" s="74" t="str">
        <f t="shared" si="14"/>
        <v xml:space="preserve">INSERT INTO SC_SystemeProduits(RefDimension,NomSysteme,typePresta,ligne,Quantite,formule,cte1,DateModif) values (12,'TCFV15FH','MOA',33,1,null,null,now());
</v>
      </c>
      <c r="CQ33" s="74" t="str">
        <f t="shared" si="15"/>
        <v xml:space="preserve">INSERT INTO SC_SystemeProduits(RefDimension,NomSysteme,typePresta,ligne,Quantite,formule,cte1,DateModif) values (13,'TCFV15FH','MOA',33,1,null,null,now());
</v>
      </c>
      <c r="CT33" s="74" t="str">
        <f t="shared" si="16"/>
        <v xml:space="preserve">INSERT INTO SC_SystemeProduits(RefDimension,NomSysteme,typePresta,ligne,Quantite,formule,cte1,DateModif) values (14,'TCFV15FH','MOA',33,1,null,null,now());
</v>
      </c>
      <c r="CW33" s="74" t="str">
        <f t="shared" si="17"/>
        <v xml:space="preserve">INSERT INTO SC_SystemeProduits(RefDimension,NomSysteme,typePresta,ligne,Quantite,formule,cte1,DateModif) values (15,'TCFV15FH','MOA',33,1,null,null,now());
</v>
      </c>
      <c r="CZ33" s="74" t="str">
        <f t="shared" si="18"/>
        <v xml:space="preserve">INSERT INTO SC_SystemeProduits(RefDimension,NomSysteme,typePresta,ligne,Quantite,formule,cte1,DateModif) values (16,'TCFV15FH','MOA',33,1,null,null,now());
</v>
      </c>
      <c r="DC33" s="74" t="str">
        <f t="shared" si="19"/>
        <v xml:space="preserve">INSERT INTO SC_SystemeProduits(RefDimension,NomSysteme,typePresta,ligne,Quantite,formule,cte1,DateModif) values (17,'TCFV15FH','MOA',33,1,null,null,now());
</v>
      </c>
      <c r="DF33" s="74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4" t="s">
        <v>297</v>
      </c>
      <c r="C34" s="74" t="s">
        <v>283</v>
      </c>
      <c r="D34" s="74" t="s">
        <v>20</v>
      </c>
      <c r="E34" s="74">
        <v>1</v>
      </c>
      <c r="H34" s="74">
        <v>1</v>
      </c>
      <c r="K34" s="74">
        <v>1</v>
      </c>
      <c r="N34" s="74">
        <v>1</v>
      </c>
      <c r="Q34" s="74">
        <v>1</v>
      </c>
      <c r="T34" s="74">
        <v>1</v>
      </c>
      <c r="W34" s="74">
        <v>1</v>
      </c>
      <c r="Z34" s="74">
        <v>1</v>
      </c>
      <c r="AC34" s="74">
        <v>1</v>
      </c>
      <c r="AF34" s="74">
        <v>1</v>
      </c>
      <c r="AI34" s="74">
        <v>1</v>
      </c>
      <c r="AL34" s="74">
        <v>1</v>
      </c>
      <c r="AO34" s="74">
        <v>1</v>
      </c>
      <c r="AR34" s="74">
        <v>1</v>
      </c>
      <c r="AU34" s="74">
        <v>1</v>
      </c>
      <c r="AX34" s="74">
        <v>1</v>
      </c>
      <c r="BA34" s="74">
        <v>1</v>
      </c>
      <c r="BD34" s="74">
        <v>1</v>
      </c>
      <c r="BG34" s="74" t="str">
        <f t="shared" si="3"/>
        <v xml:space="preserve">INSERT INTO SC_SystemeProduits(RefDimension,NomSysteme,typePresta,ligne,Quantite,formule,cte1,DateModif) values (1,'TCFV15FH','MOA',36,1,null,null,now());
</v>
      </c>
      <c r="BJ34" s="74" t="str">
        <f t="shared" si="4"/>
        <v xml:space="preserve">INSERT INTO SC_SystemeProduits(RefDimension,NomSysteme,typePresta,ligne,Quantite,formule,cte1,DateModif) values (2,'TCFV15FH','MOA',36,1,null,null,now());
</v>
      </c>
      <c r="BM34" s="74" t="str">
        <f t="shared" si="5"/>
        <v xml:space="preserve">INSERT INTO SC_SystemeProduits(RefDimension,NomSysteme,typePresta,ligne,Quantite,formule,cte1,DateModif) values (3,'TCFV15FH','MOA',36,1,null,null,now());
</v>
      </c>
      <c r="BP34" s="74" t="str">
        <f t="shared" si="6"/>
        <v xml:space="preserve">INSERT INTO SC_SystemeProduits(RefDimension,NomSysteme,typePresta,ligne,Quantite,formule,cte1,DateModif) values (4,'TCFV15FH','MOA',36,1,null,null,now());
</v>
      </c>
      <c r="BS34" s="74" t="str">
        <f t="shared" si="7"/>
        <v xml:space="preserve">INSERT INTO SC_SystemeProduits(RefDimension,NomSysteme,typePresta,ligne,Quantite,formule,cte1,DateModif) values (5,'TCFV15FH','MOA',36,1,null,null,now());
</v>
      </c>
      <c r="BV34" s="74" t="str">
        <f t="shared" si="8"/>
        <v xml:space="preserve">INSERT INTO SC_SystemeProduits(RefDimension,NomSysteme,typePresta,ligne,Quantite,formule,cte1,DateModif) values (6,'TCFV15FH','MOA',36,1,null,null,now());
</v>
      </c>
      <c r="BY34" s="74" t="str">
        <f t="shared" si="9"/>
        <v xml:space="preserve">INSERT INTO SC_SystemeProduits(RefDimension,NomSysteme,typePresta,ligne,Quantite,formule,cte1,DateModif) values (7,'TCFV15FH','MOA',36,1,null,null,now());
</v>
      </c>
      <c r="CB34" s="74" t="str">
        <f t="shared" si="10"/>
        <v xml:space="preserve">INSERT INTO SC_SystemeProduits(RefDimension,NomSysteme,typePresta,ligne,Quantite,formule,cte1,DateModif) values (8,'TCFV15FH','MOA',36,1,null,null,now());
</v>
      </c>
      <c r="CE34" s="74" t="str">
        <f t="shared" si="11"/>
        <v xml:space="preserve">INSERT INTO SC_SystemeProduits(RefDimension,NomSysteme,typePresta,ligne,Quantite,formule,cte1,DateModif) values (9,'TCFV15FH','MOA',36,1,null,null,now());
</v>
      </c>
      <c r="CH34" s="74" t="str">
        <f t="shared" si="12"/>
        <v xml:space="preserve">INSERT INTO SC_SystemeProduits(RefDimension,NomSysteme,typePresta,ligne,Quantite,formule,cte1,DateModif) values (10,'TCFV15FH','MOA',36,1,null,null,now());
</v>
      </c>
      <c r="CK34" s="74" t="str">
        <f t="shared" si="13"/>
        <v xml:space="preserve">INSERT INTO SC_SystemeProduits(RefDimension,NomSysteme,typePresta,ligne,Quantite,formule,cte1,DateModif) values (11,'TCFV15FH','MOA',36,1,null,null,now());
</v>
      </c>
      <c r="CN34" s="74" t="str">
        <f t="shared" si="14"/>
        <v xml:space="preserve">INSERT INTO SC_SystemeProduits(RefDimension,NomSysteme,typePresta,ligne,Quantite,formule,cte1,DateModif) values (12,'TCFV15FH','MOA',36,1,null,null,now());
</v>
      </c>
      <c r="CQ34" s="74" t="str">
        <f t="shared" si="15"/>
        <v xml:space="preserve">INSERT INTO SC_SystemeProduits(RefDimension,NomSysteme,typePresta,ligne,Quantite,formule,cte1,DateModif) values (13,'TCFV15FH','MOA',36,1,null,null,now());
</v>
      </c>
      <c r="CT34" s="74" t="str">
        <f t="shared" si="16"/>
        <v xml:space="preserve">INSERT INTO SC_SystemeProduits(RefDimension,NomSysteme,typePresta,ligne,Quantite,formule,cte1,DateModif) values (14,'TCFV15FH','MOA',36,1,null,null,now());
</v>
      </c>
      <c r="CW34" s="74" t="str">
        <f t="shared" si="17"/>
        <v xml:space="preserve">INSERT INTO SC_SystemeProduits(RefDimension,NomSysteme,typePresta,ligne,Quantite,formule,cte1,DateModif) values (15,'TCFV15FH','MOA',36,1,null,null,now());
</v>
      </c>
      <c r="CZ34" s="74" t="str">
        <f t="shared" si="18"/>
        <v xml:space="preserve">INSERT INTO SC_SystemeProduits(RefDimension,NomSysteme,typePresta,ligne,Quantite,formule,cte1,DateModif) values (16,'TCFV15FH','MOA',36,1,null,null,now());
</v>
      </c>
      <c r="DC34" s="74" t="str">
        <f t="shared" si="19"/>
        <v xml:space="preserve">INSERT INTO SC_SystemeProduits(RefDimension,NomSysteme,typePresta,ligne,Quantite,formule,cte1,DateModif) values (17,'TCFV15FH','MOA',36,1,null,null,now());
</v>
      </c>
      <c r="DF34" s="7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25">
      <c r="A35" s="58"/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4" t="str">
        <f t="shared" si="3"/>
        <v/>
      </c>
      <c r="BJ36" s="74" t="str">
        <f t="shared" si="4"/>
        <v/>
      </c>
      <c r="BM36" s="74" t="str">
        <f t="shared" si="5"/>
        <v/>
      </c>
      <c r="BP36" s="74" t="str">
        <f t="shared" si="6"/>
        <v/>
      </c>
      <c r="BS36" s="74" t="str">
        <f t="shared" si="7"/>
        <v/>
      </c>
      <c r="BV36" s="74" t="str">
        <f t="shared" si="8"/>
        <v/>
      </c>
      <c r="BY36" s="74" t="str">
        <f t="shared" si="9"/>
        <v/>
      </c>
      <c r="CB36" s="74" t="str">
        <f t="shared" si="10"/>
        <v/>
      </c>
      <c r="CE36" s="74" t="str">
        <f t="shared" si="11"/>
        <v/>
      </c>
      <c r="CH36" s="74" t="str">
        <f t="shared" si="12"/>
        <v/>
      </c>
      <c r="CK36" s="74" t="str">
        <f t="shared" si="13"/>
        <v/>
      </c>
      <c r="CN36" s="74" t="str">
        <f t="shared" si="14"/>
        <v/>
      </c>
      <c r="CQ36" s="74" t="str">
        <f t="shared" si="15"/>
        <v/>
      </c>
      <c r="CT36" s="74" t="str">
        <f t="shared" si="16"/>
        <v/>
      </c>
      <c r="CW36" s="74" t="str">
        <f t="shared" si="17"/>
        <v/>
      </c>
      <c r="CZ36" s="74" t="str">
        <f t="shared" si="18"/>
        <v/>
      </c>
      <c r="DC36" s="74" t="str">
        <f t="shared" si="19"/>
        <v/>
      </c>
      <c r="DF36" s="74" t="str">
        <f t="shared" si="20"/>
        <v/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4" t="s">
        <v>298</v>
      </c>
      <c r="C37" s="74" t="s">
        <v>178</v>
      </c>
      <c r="D37" s="74" t="s">
        <v>8</v>
      </c>
      <c r="E37" s="74">
        <v>24</v>
      </c>
      <c r="F37" s="75" t="s">
        <v>711</v>
      </c>
      <c r="G37" s="75" t="s">
        <v>712</v>
      </c>
      <c r="H37" s="74">
        <v>36</v>
      </c>
      <c r="I37" s="75" t="s">
        <v>711</v>
      </c>
      <c r="J37" s="75" t="s">
        <v>712</v>
      </c>
      <c r="K37" s="74">
        <v>48</v>
      </c>
      <c r="L37" s="75" t="s">
        <v>711</v>
      </c>
      <c r="M37" s="75" t="s">
        <v>712</v>
      </c>
      <c r="N37" s="74">
        <v>60</v>
      </c>
      <c r="O37" s="75" t="s">
        <v>711</v>
      </c>
      <c r="P37" s="75" t="s">
        <v>712</v>
      </c>
      <c r="Q37" s="74">
        <v>72</v>
      </c>
      <c r="R37" s="75" t="s">
        <v>711</v>
      </c>
      <c r="S37" s="75" t="s">
        <v>712</v>
      </c>
      <c r="T37" s="74">
        <v>84</v>
      </c>
      <c r="U37" s="75" t="s">
        <v>711</v>
      </c>
      <c r="V37" s="75" t="s">
        <v>712</v>
      </c>
      <c r="W37" s="74">
        <v>96</v>
      </c>
      <c r="X37" s="75" t="s">
        <v>711</v>
      </c>
      <c r="Y37" s="75" t="s">
        <v>712</v>
      </c>
      <c r="Z37" s="74">
        <v>108</v>
      </c>
      <c r="AA37" s="75" t="s">
        <v>711</v>
      </c>
      <c r="AB37" s="75" t="s">
        <v>712</v>
      </c>
      <c r="AC37" s="74">
        <v>120</v>
      </c>
      <c r="AD37" s="75" t="s">
        <v>711</v>
      </c>
      <c r="AE37" s="75" t="s">
        <v>712</v>
      </c>
      <c r="AF37" s="74">
        <v>144</v>
      </c>
      <c r="AG37" s="75" t="s">
        <v>711</v>
      </c>
      <c r="AH37" s="75" t="s">
        <v>712</v>
      </c>
      <c r="AI37" s="74">
        <v>144</v>
      </c>
      <c r="AJ37" s="75" t="s">
        <v>711</v>
      </c>
      <c r="AK37" s="75" t="s">
        <v>712</v>
      </c>
      <c r="AL37" s="74">
        <v>168</v>
      </c>
      <c r="AM37" s="75" t="s">
        <v>711</v>
      </c>
      <c r="AN37" s="75" t="s">
        <v>712</v>
      </c>
      <c r="AO37" s="74">
        <v>168</v>
      </c>
      <c r="AP37" s="75" t="s">
        <v>711</v>
      </c>
      <c r="AQ37" s="75" t="s">
        <v>712</v>
      </c>
      <c r="AR37" s="74">
        <v>168</v>
      </c>
      <c r="AS37" s="75" t="s">
        <v>711</v>
      </c>
      <c r="AT37" s="75" t="s">
        <v>712</v>
      </c>
      <c r="AU37" s="74">
        <v>216</v>
      </c>
      <c r="AV37" s="75" t="s">
        <v>711</v>
      </c>
      <c r="AW37" s="75" t="s">
        <v>712</v>
      </c>
      <c r="AX37" s="74">
        <v>216</v>
      </c>
      <c r="AY37" s="75" t="s">
        <v>711</v>
      </c>
      <c r="AZ37" s="75" t="s">
        <v>712</v>
      </c>
      <c r="BA37" s="74">
        <v>240</v>
      </c>
      <c r="BB37" s="75" t="s">
        <v>711</v>
      </c>
      <c r="BC37" s="75" t="s">
        <v>712</v>
      </c>
      <c r="BD37" s="74">
        <v>240</v>
      </c>
      <c r="BE37" s="75" t="s">
        <v>711</v>
      </c>
      <c r="BF37" s="75" t="s">
        <v>712</v>
      </c>
      <c r="BG37" s="74" t="str">
        <f t="shared" si="3"/>
        <v xml:space="preserve">INSERT INTO SC_SystemeProduits(RefDimension,NomSysteme,typePresta,ligne,Quantite,formule,cte1,DateModif) values (1,'TCFV15FH','MOC',61,null,'6*CTE1','SURFACE',now());
</v>
      </c>
      <c r="BJ37" s="74" t="str">
        <f t="shared" si="4"/>
        <v xml:space="preserve">INSERT INTO SC_SystemeProduits(RefDimension,NomSysteme,typePresta,ligne,Quantite,formule,cte1,DateModif) values (2,'TCFV15FH','MOC',61,null,'6*CTE1','SURFACE',now());
</v>
      </c>
      <c r="BM37" s="74" t="str">
        <f t="shared" si="5"/>
        <v xml:space="preserve">INSERT INTO SC_SystemeProduits(RefDimension,NomSysteme,typePresta,ligne,Quantite,formule,cte1,DateModif) values (3,'TCFV15FH','MOC',61,null,'6*CTE1','SURFACE',now());
</v>
      </c>
      <c r="BP37" s="74" t="str">
        <f t="shared" si="6"/>
        <v xml:space="preserve">INSERT INTO SC_SystemeProduits(RefDimension,NomSysteme,typePresta,ligne,Quantite,formule,cte1,DateModif) values (4,'TCFV15FH','MOC',61,null,'6*CTE1','SURFACE',now());
</v>
      </c>
      <c r="BS37" s="74" t="str">
        <f t="shared" si="7"/>
        <v xml:space="preserve">INSERT INTO SC_SystemeProduits(RefDimension,NomSysteme,typePresta,ligne,Quantite,formule,cte1,DateModif) values (5,'TCFV15FH','MOC',61,null,'6*CTE1','SURFACE',now());
</v>
      </c>
      <c r="BV37" s="74" t="str">
        <f t="shared" si="8"/>
        <v xml:space="preserve">INSERT INTO SC_SystemeProduits(RefDimension,NomSysteme,typePresta,ligne,Quantite,formule,cte1,DateModif) values (6,'TCFV15FH','MOC',61,null,'6*CTE1','SURFACE',now());
</v>
      </c>
      <c r="BY37" s="74" t="str">
        <f t="shared" si="9"/>
        <v xml:space="preserve">INSERT INTO SC_SystemeProduits(RefDimension,NomSysteme,typePresta,ligne,Quantite,formule,cte1,DateModif) values (7,'TCFV15FH','MOC',61,null,'6*CTE1','SURFACE',now());
</v>
      </c>
      <c r="CB37" s="74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4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4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4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4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4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4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4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4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4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4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4" t="s">
        <v>298</v>
      </c>
      <c r="C38" s="74" t="s">
        <v>184</v>
      </c>
      <c r="D38" s="74" t="s">
        <v>8</v>
      </c>
      <c r="E38" s="74">
        <v>4</v>
      </c>
      <c r="H38" s="74">
        <v>4</v>
      </c>
      <c r="K38" s="74">
        <v>4</v>
      </c>
      <c r="N38" s="74">
        <v>4</v>
      </c>
      <c r="Q38" s="74">
        <v>4</v>
      </c>
      <c r="T38" s="74">
        <v>4</v>
      </c>
      <c r="W38" s="74">
        <v>4</v>
      </c>
      <c r="Z38" s="74">
        <v>4</v>
      </c>
      <c r="AC38" s="74">
        <v>4</v>
      </c>
      <c r="AF38" s="74">
        <v>4</v>
      </c>
      <c r="AI38" s="74">
        <v>4</v>
      </c>
      <c r="AL38" s="74">
        <v>4</v>
      </c>
      <c r="AO38" s="74">
        <v>4</v>
      </c>
      <c r="AR38" s="74">
        <v>4</v>
      </c>
      <c r="AU38" s="74">
        <v>4</v>
      </c>
      <c r="AX38" s="74">
        <v>4</v>
      </c>
      <c r="BA38" s="74">
        <v>4</v>
      </c>
      <c r="BD38" s="74">
        <v>4</v>
      </c>
      <c r="BG38" s="74" t="str">
        <f t="shared" si="3"/>
        <v xml:space="preserve">INSERT INTO SC_SystemeProduits(RefDimension,NomSysteme,typePresta,ligne,Quantite,formule,cte1,DateModif) values (1,'TCFV15FH','MOC',65,4,null,null,now());
</v>
      </c>
      <c r="BJ38" s="74" t="str">
        <f t="shared" si="4"/>
        <v xml:space="preserve">INSERT INTO SC_SystemeProduits(RefDimension,NomSysteme,typePresta,ligne,Quantite,formule,cte1,DateModif) values (2,'TCFV15FH','MOC',65,4,null,null,now());
</v>
      </c>
      <c r="BM38" s="74" t="str">
        <f t="shared" si="5"/>
        <v xml:space="preserve">INSERT INTO SC_SystemeProduits(RefDimension,NomSysteme,typePresta,ligne,Quantite,formule,cte1,DateModif) values (3,'TCFV15FH','MOC',65,4,null,null,now());
</v>
      </c>
      <c r="BP38" s="74" t="str">
        <f t="shared" si="6"/>
        <v xml:space="preserve">INSERT INTO SC_SystemeProduits(RefDimension,NomSysteme,typePresta,ligne,Quantite,formule,cte1,DateModif) values (4,'TCFV15FH','MOC',65,4,null,null,now());
</v>
      </c>
      <c r="BS38" s="74" t="str">
        <f t="shared" si="7"/>
        <v xml:space="preserve">INSERT INTO SC_SystemeProduits(RefDimension,NomSysteme,typePresta,ligne,Quantite,formule,cte1,DateModif) values (5,'TCFV15FH','MOC',65,4,null,null,now());
</v>
      </c>
      <c r="BV38" s="74" t="str">
        <f t="shared" si="8"/>
        <v xml:space="preserve">INSERT INTO SC_SystemeProduits(RefDimension,NomSysteme,typePresta,ligne,Quantite,formule,cte1,DateModif) values (6,'TCFV15FH','MOC',65,4,null,null,now());
</v>
      </c>
      <c r="BY38" s="74" t="str">
        <f t="shared" si="9"/>
        <v xml:space="preserve">INSERT INTO SC_SystemeProduits(RefDimension,NomSysteme,typePresta,ligne,Quantite,formule,cte1,DateModif) values (7,'TCFV15FH','MOC',65,4,null,null,now());
</v>
      </c>
      <c r="CB38" s="74" t="str">
        <f t="shared" si="10"/>
        <v xml:space="preserve">INSERT INTO SC_SystemeProduits(RefDimension,NomSysteme,typePresta,ligne,Quantite,formule,cte1,DateModif) values (8,'TCFV15FH','MOC',65,4,null,null,now());
</v>
      </c>
      <c r="CE38" s="74" t="str">
        <f t="shared" si="11"/>
        <v xml:space="preserve">INSERT INTO SC_SystemeProduits(RefDimension,NomSysteme,typePresta,ligne,Quantite,formule,cte1,DateModif) values (9,'TCFV15FH','MOC',65,4,null,null,now());
</v>
      </c>
      <c r="CH38" s="74" t="str">
        <f t="shared" si="12"/>
        <v xml:space="preserve">INSERT INTO SC_SystemeProduits(RefDimension,NomSysteme,typePresta,ligne,Quantite,formule,cte1,DateModif) values (10,'TCFV15FH','MOC',65,4,null,null,now());
</v>
      </c>
      <c r="CK38" s="74" t="str">
        <f t="shared" si="13"/>
        <v xml:space="preserve">INSERT INTO SC_SystemeProduits(RefDimension,NomSysteme,typePresta,ligne,Quantite,formule,cte1,DateModif) values (11,'TCFV15FH','MOC',65,4,null,null,now());
</v>
      </c>
      <c r="CN38" s="74" t="str">
        <f t="shared" si="14"/>
        <v xml:space="preserve">INSERT INTO SC_SystemeProduits(RefDimension,NomSysteme,typePresta,ligne,Quantite,formule,cte1,DateModif) values (12,'TCFV15FH','MOC',65,4,null,null,now());
</v>
      </c>
      <c r="CQ38" s="74" t="str">
        <f t="shared" si="15"/>
        <v xml:space="preserve">INSERT INTO SC_SystemeProduits(RefDimension,NomSysteme,typePresta,ligne,Quantite,formule,cte1,DateModif) values (13,'TCFV15FH','MOC',65,4,null,null,now());
</v>
      </c>
      <c r="CT38" s="74" t="str">
        <f t="shared" si="16"/>
        <v xml:space="preserve">INSERT INTO SC_SystemeProduits(RefDimension,NomSysteme,typePresta,ligne,Quantite,formule,cte1,DateModif) values (14,'TCFV15FH','MOC',65,4,null,null,now());
</v>
      </c>
      <c r="CW38" s="74" t="str">
        <f t="shared" si="17"/>
        <v xml:space="preserve">INSERT INTO SC_SystemeProduits(RefDimension,NomSysteme,typePresta,ligne,Quantite,formule,cte1,DateModif) values (15,'TCFV15FH','MOC',65,4,null,null,now());
</v>
      </c>
      <c r="CZ38" s="74" t="str">
        <f t="shared" si="18"/>
        <v xml:space="preserve">INSERT INTO SC_SystemeProduits(RefDimension,NomSysteme,typePresta,ligne,Quantite,formule,cte1,DateModif) values (16,'TCFV15FH','MOC',65,4,null,null,now());
</v>
      </c>
      <c r="DC38" s="74" t="str">
        <f t="shared" si="19"/>
        <v xml:space="preserve">INSERT INTO SC_SystemeProduits(RefDimension,NomSysteme,typePresta,ligne,Quantite,formule,cte1,DateModif) values (17,'TCFV15FH','MOC',65,4,null,null,now());
</v>
      </c>
      <c r="DF38" s="74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4" t="s">
        <v>298</v>
      </c>
      <c r="C39" s="74" t="s">
        <v>194</v>
      </c>
      <c r="D39" s="74" t="s">
        <v>105</v>
      </c>
      <c r="E39" s="74">
        <v>4</v>
      </c>
      <c r="F39" s="75" t="s">
        <v>670</v>
      </c>
      <c r="G39" s="75" t="s">
        <v>712</v>
      </c>
      <c r="H39" s="74">
        <v>6</v>
      </c>
      <c r="I39" s="75" t="s">
        <v>670</v>
      </c>
      <c r="J39" s="75" t="s">
        <v>712</v>
      </c>
      <c r="K39" s="74">
        <v>8</v>
      </c>
      <c r="L39" s="75" t="s">
        <v>670</v>
      </c>
      <c r="M39" s="75" t="s">
        <v>712</v>
      </c>
      <c r="N39" s="74">
        <v>10</v>
      </c>
      <c r="O39" s="75" t="s">
        <v>670</v>
      </c>
      <c r="P39" s="75" t="s">
        <v>712</v>
      </c>
      <c r="Q39" s="74">
        <v>12</v>
      </c>
      <c r="R39" s="75" t="s">
        <v>670</v>
      </c>
      <c r="S39" s="75" t="s">
        <v>712</v>
      </c>
      <c r="T39" s="74">
        <v>14</v>
      </c>
      <c r="U39" s="75" t="s">
        <v>670</v>
      </c>
      <c r="V39" s="75" t="s">
        <v>712</v>
      </c>
      <c r="W39" s="74">
        <v>16</v>
      </c>
      <c r="X39" s="75" t="s">
        <v>670</v>
      </c>
      <c r="Y39" s="75" t="s">
        <v>712</v>
      </c>
      <c r="Z39" s="74">
        <v>18</v>
      </c>
      <c r="AA39" s="75" t="s">
        <v>670</v>
      </c>
      <c r="AB39" s="75" t="s">
        <v>712</v>
      </c>
      <c r="AC39" s="74">
        <v>20</v>
      </c>
      <c r="AD39" s="75" t="s">
        <v>670</v>
      </c>
      <c r="AE39" s="75" t="s">
        <v>712</v>
      </c>
      <c r="AF39" s="74">
        <v>24</v>
      </c>
      <c r="AG39" s="75" t="s">
        <v>670</v>
      </c>
      <c r="AH39" s="75" t="s">
        <v>712</v>
      </c>
      <c r="AI39" s="74">
        <v>24</v>
      </c>
      <c r="AJ39" s="75" t="s">
        <v>670</v>
      </c>
      <c r="AK39" s="75" t="s">
        <v>712</v>
      </c>
      <c r="AL39" s="74">
        <v>28</v>
      </c>
      <c r="AM39" s="75" t="s">
        <v>670</v>
      </c>
      <c r="AN39" s="75" t="s">
        <v>712</v>
      </c>
      <c r="AO39" s="74">
        <v>28</v>
      </c>
      <c r="AP39" s="75" t="s">
        <v>670</v>
      </c>
      <c r="AQ39" s="75" t="s">
        <v>712</v>
      </c>
      <c r="AR39" s="74">
        <v>32</v>
      </c>
      <c r="AS39" s="75" t="s">
        <v>670</v>
      </c>
      <c r="AT39" s="75" t="s">
        <v>712</v>
      </c>
      <c r="AU39" s="74">
        <v>36</v>
      </c>
      <c r="AV39" s="75" t="s">
        <v>670</v>
      </c>
      <c r="AW39" s="75" t="s">
        <v>712</v>
      </c>
      <c r="AX39" s="74">
        <v>36</v>
      </c>
      <c r="AY39" s="75" t="s">
        <v>670</v>
      </c>
      <c r="AZ39" s="75" t="s">
        <v>712</v>
      </c>
      <c r="BA39" s="74">
        <v>40</v>
      </c>
      <c r="BB39" s="75" t="s">
        <v>670</v>
      </c>
      <c r="BC39" s="75" t="s">
        <v>712</v>
      </c>
      <c r="BD39" s="74">
        <v>40</v>
      </c>
      <c r="BE39" s="75" t="s">
        <v>670</v>
      </c>
      <c r="BF39" s="75" t="s">
        <v>712</v>
      </c>
      <c r="BG39" s="74" t="str">
        <f t="shared" si="3"/>
        <v xml:space="preserve">INSERT INTO SC_SystemeProduits(RefDimension,NomSysteme,typePresta,ligne,Quantite,formule,cte1,DateModif) values (1,'TCFV15FH','MOC',70,null,'CTE1*1','SURFACE',now());
</v>
      </c>
      <c r="BJ39" s="74" t="str">
        <f t="shared" si="4"/>
        <v xml:space="preserve">INSERT INTO SC_SystemeProduits(RefDimension,NomSysteme,typePresta,ligne,Quantite,formule,cte1,DateModif) values (2,'TCFV15FH','MOC',70,null,'CTE1*1','SURFACE',now());
</v>
      </c>
      <c r="BM39" s="74" t="str">
        <f t="shared" si="5"/>
        <v xml:space="preserve">INSERT INTO SC_SystemeProduits(RefDimension,NomSysteme,typePresta,ligne,Quantite,formule,cte1,DateModif) values (3,'TCFV15FH','MOC',70,null,'CTE1*1','SURFACE',now());
</v>
      </c>
      <c r="BP39" s="74" t="str">
        <f t="shared" si="6"/>
        <v xml:space="preserve">INSERT INTO SC_SystemeProduits(RefDimension,NomSysteme,typePresta,ligne,Quantite,formule,cte1,DateModif) values (4,'TCFV15FH','MOC',70,null,'CTE1*1','SURFACE',now());
</v>
      </c>
      <c r="BS39" s="74" t="str">
        <f t="shared" si="7"/>
        <v xml:space="preserve">INSERT INTO SC_SystemeProduits(RefDimension,NomSysteme,typePresta,ligne,Quantite,formule,cte1,DateModif) values (5,'TCFV15FH','MOC',70,null,'CTE1*1','SURFACE',now());
</v>
      </c>
      <c r="BV39" s="74" t="str">
        <f t="shared" si="8"/>
        <v xml:space="preserve">INSERT INTO SC_SystemeProduits(RefDimension,NomSysteme,typePresta,ligne,Quantite,formule,cte1,DateModif) values (6,'TCFV15FH','MOC',70,null,'CTE1*1','SURFACE',now());
</v>
      </c>
      <c r="BY39" s="74" t="str">
        <f t="shared" si="9"/>
        <v xml:space="preserve">INSERT INTO SC_SystemeProduits(RefDimension,NomSysteme,typePresta,ligne,Quantite,formule,cte1,DateModif) values (7,'TCFV15FH','MOC',70,null,'CTE1*1','SURFACE',now());
</v>
      </c>
      <c r="CB39" s="74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4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4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4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4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4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4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4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4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4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4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25">
      <c r="A40" s="58"/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4" t="s">
        <v>298</v>
      </c>
      <c r="C41" s="74" t="s">
        <v>196</v>
      </c>
      <c r="D41" s="74" t="s">
        <v>160</v>
      </c>
      <c r="E41" s="74">
        <v>5.8555555555555552</v>
      </c>
      <c r="F41" s="75" t="s">
        <v>714</v>
      </c>
      <c r="G41" s="75" t="s">
        <v>712</v>
      </c>
      <c r="H41" s="74">
        <v>7.2555555555555555</v>
      </c>
      <c r="I41" s="75" t="s">
        <v>714</v>
      </c>
      <c r="J41" s="75" t="s">
        <v>712</v>
      </c>
      <c r="K41" s="74">
        <v>8.655555555555555</v>
      </c>
      <c r="L41" s="75" t="s">
        <v>714</v>
      </c>
      <c r="M41" s="75" t="s">
        <v>712</v>
      </c>
      <c r="N41" s="74">
        <v>10.055555555555555</v>
      </c>
      <c r="O41" s="75" t="s">
        <v>714</v>
      </c>
      <c r="P41" s="75" t="s">
        <v>712</v>
      </c>
      <c r="Q41" s="74">
        <v>11.455555555555556</v>
      </c>
      <c r="R41" s="75" t="s">
        <v>714</v>
      </c>
      <c r="S41" s="75" t="s">
        <v>712</v>
      </c>
      <c r="T41" s="74">
        <v>12.855555555555554</v>
      </c>
      <c r="U41" s="75" t="s">
        <v>714</v>
      </c>
      <c r="V41" s="75" t="s">
        <v>712</v>
      </c>
      <c r="W41" s="74">
        <v>14.255555555555556</v>
      </c>
      <c r="X41" s="75" t="s">
        <v>714</v>
      </c>
      <c r="Y41" s="75" t="s">
        <v>712</v>
      </c>
      <c r="Z41" s="74">
        <v>15.655555555555555</v>
      </c>
      <c r="AA41" s="75" t="s">
        <v>714</v>
      </c>
      <c r="AB41" s="75" t="s">
        <v>712</v>
      </c>
      <c r="AC41" s="74">
        <v>17.055555555555554</v>
      </c>
      <c r="AD41" s="75" t="s">
        <v>714</v>
      </c>
      <c r="AE41" s="75" t="s">
        <v>712</v>
      </c>
      <c r="AF41" s="74">
        <v>19.855555555555558</v>
      </c>
      <c r="AG41" s="75" t="s">
        <v>714</v>
      </c>
      <c r="AH41" s="75" t="s">
        <v>712</v>
      </c>
      <c r="AI41" s="74">
        <v>19.855555555555558</v>
      </c>
      <c r="AJ41" s="75" t="s">
        <v>714</v>
      </c>
      <c r="AK41" s="75" t="s">
        <v>712</v>
      </c>
      <c r="AL41" s="74">
        <v>22.655555555555555</v>
      </c>
      <c r="AM41" s="75" t="s">
        <v>714</v>
      </c>
      <c r="AN41" s="75" t="s">
        <v>712</v>
      </c>
      <c r="AO41" s="74">
        <v>22.655555555555555</v>
      </c>
      <c r="AP41" s="75" t="s">
        <v>714</v>
      </c>
      <c r="AQ41" s="75" t="s">
        <v>712</v>
      </c>
      <c r="AR41" s="74">
        <v>25.455555555555556</v>
      </c>
      <c r="AS41" s="75" t="s">
        <v>714</v>
      </c>
      <c r="AT41" s="75" t="s">
        <v>712</v>
      </c>
      <c r="AU41" s="74">
        <v>28.255555555555553</v>
      </c>
      <c r="AV41" s="75" t="s">
        <v>714</v>
      </c>
      <c r="AW41" s="75" t="s">
        <v>712</v>
      </c>
      <c r="AX41" s="74">
        <v>28.255555555555553</v>
      </c>
      <c r="AY41" s="75" t="s">
        <v>714</v>
      </c>
      <c r="AZ41" s="75" t="s">
        <v>712</v>
      </c>
      <c r="BA41" s="74">
        <v>31.055555555555554</v>
      </c>
      <c r="BB41" s="75" t="s">
        <v>714</v>
      </c>
      <c r="BC41" s="75" t="s">
        <v>712</v>
      </c>
      <c r="BD41" s="74">
        <v>31.055555555555554</v>
      </c>
      <c r="BE41" s="75" t="s">
        <v>714</v>
      </c>
      <c r="BF41" s="75" t="s">
        <v>712</v>
      </c>
      <c r="BG41" s="74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4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4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4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4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4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4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4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4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4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4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4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4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4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4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4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4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4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4" t="s">
        <v>298</v>
      </c>
      <c r="C42" s="74" t="s">
        <v>199</v>
      </c>
      <c r="D42" s="74" t="s">
        <v>20</v>
      </c>
      <c r="E42" s="74">
        <v>2</v>
      </c>
      <c r="H42" s="74">
        <v>2</v>
      </c>
      <c r="K42" s="74">
        <v>2</v>
      </c>
      <c r="N42" s="74">
        <v>2</v>
      </c>
      <c r="Q42" s="74">
        <v>2</v>
      </c>
      <c r="T42" s="74">
        <v>2</v>
      </c>
      <c r="W42" s="74">
        <v>2</v>
      </c>
      <c r="Z42" s="74">
        <v>2</v>
      </c>
      <c r="AC42" s="74">
        <v>2</v>
      </c>
      <c r="AF42" s="74">
        <v>2</v>
      </c>
      <c r="AI42" s="74">
        <v>2</v>
      </c>
      <c r="AL42" s="74">
        <v>2</v>
      </c>
      <c r="AO42" s="74">
        <v>2</v>
      </c>
      <c r="AR42" s="74">
        <v>2</v>
      </c>
      <c r="AU42" s="74">
        <v>2</v>
      </c>
      <c r="AX42" s="74">
        <v>2</v>
      </c>
      <c r="BA42" s="74">
        <v>2</v>
      </c>
      <c r="BD42" s="74">
        <v>2</v>
      </c>
      <c r="BG42" s="74" t="str">
        <f t="shared" si="3"/>
        <v xml:space="preserve">INSERT INTO SC_SystemeProduits(RefDimension,NomSysteme,typePresta,ligne,Quantite,formule,cte1,DateModif) values (1,'TCFV15FH','MOC',74,2,null,null,now());
</v>
      </c>
      <c r="BJ42" s="74" t="str">
        <f t="shared" si="4"/>
        <v xml:space="preserve">INSERT INTO SC_SystemeProduits(RefDimension,NomSysteme,typePresta,ligne,Quantite,formule,cte1,DateModif) values (2,'TCFV15FH','MOC',74,2,null,null,now());
</v>
      </c>
      <c r="BM42" s="74" t="str">
        <f t="shared" si="5"/>
        <v xml:space="preserve">INSERT INTO SC_SystemeProduits(RefDimension,NomSysteme,typePresta,ligne,Quantite,formule,cte1,DateModif) values (3,'TCFV15FH','MOC',74,2,null,null,now());
</v>
      </c>
      <c r="BP42" s="74" t="str">
        <f t="shared" si="6"/>
        <v xml:space="preserve">INSERT INTO SC_SystemeProduits(RefDimension,NomSysteme,typePresta,ligne,Quantite,formule,cte1,DateModif) values (4,'TCFV15FH','MOC',74,2,null,null,now());
</v>
      </c>
      <c r="BS42" s="74" t="str">
        <f t="shared" si="7"/>
        <v xml:space="preserve">INSERT INTO SC_SystemeProduits(RefDimension,NomSysteme,typePresta,ligne,Quantite,formule,cte1,DateModif) values (5,'TCFV15FH','MOC',74,2,null,null,now());
</v>
      </c>
      <c r="BV42" s="74" t="str">
        <f t="shared" si="8"/>
        <v xml:space="preserve">INSERT INTO SC_SystemeProduits(RefDimension,NomSysteme,typePresta,ligne,Quantite,formule,cte1,DateModif) values (6,'TCFV15FH','MOC',74,2,null,null,now());
</v>
      </c>
      <c r="BY42" s="74" t="str">
        <f t="shared" si="9"/>
        <v xml:space="preserve">INSERT INTO SC_SystemeProduits(RefDimension,NomSysteme,typePresta,ligne,Quantite,formule,cte1,DateModif) values (7,'TCFV15FH','MOC',74,2,null,null,now());
</v>
      </c>
      <c r="CB42" s="74" t="str">
        <f t="shared" si="10"/>
        <v xml:space="preserve">INSERT INTO SC_SystemeProduits(RefDimension,NomSysteme,typePresta,ligne,Quantite,formule,cte1,DateModif) values (8,'TCFV15FH','MOC',74,2,null,null,now());
</v>
      </c>
      <c r="CE42" s="74" t="str">
        <f t="shared" si="11"/>
        <v xml:space="preserve">INSERT INTO SC_SystemeProduits(RefDimension,NomSysteme,typePresta,ligne,Quantite,formule,cte1,DateModif) values (9,'TCFV15FH','MOC',74,2,null,null,now());
</v>
      </c>
      <c r="CH42" s="74" t="str">
        <f t="shared" si="12"/>
        <v xml:space="preserve">INSERT INTO SC_SystemeProduits(RefDimension,NomSysteme,typePresta,ligne,Quantite,formule,cte1,DateModif) values (10,'TCFV15FH','MOC',74,2,null,null,now());
</v>
      </c>
      <c r="CK42" s="74" t="str">
        <f t="shared" si="13"/>
        <v xml:space="preserve">INSERT INTO SC_SystemeProduits(RefDimension,NomSysteme,typePresta,ligne,Quantite,formule,cte1,DateModif) values (11,'TCFV15FH','MOC',74,2,null,null,now());
</v>
      </c>
      <c r="CN42" s="74" t="str">
        <f t="shared" si="14"/>
        <v xml:space="preserve">INSERT INTO SC_SystemeProduits(RefDimension,NomSysteme,typePresta,ligne,Quantite,formule,cte1,DateModif) values (12,'TCFV15FH','MOC',74,2,null,null,now());
</v>
      </c>
      <c r="CQ42" s="74" t="str">
        <f t="shared" si="15"/>
        <v xml:space="preserve">INSERT INTO SC_SystemeProduits(RefDimension,NomSysteme,typePresta,ligne,Quantite,formule,cte1,DateModif) values (13,'TCFV15FH','MOC',74,2,null,null,now());
</v>
      </c>
      <c r="CT42" s="74" t="str">
        <f t="shared" si="16"/>
        <v xml:space="preserve">INSERT INTO SC_SystemeProduits(RefDimension,NomSysteme,typePresta,ligne,Quantite,formule,cte1,DateModif) values (14,'TCFV15FH','MOC',74,2,null,null,now());
</v>
      </c>
      <c r="CW42" s="74" t="str">
        <f t="shared" si="17"/>
        <v xml:space="preserve">INSERT INTO SC_SystemeProduits(RefDimension,NomSysteme,typePresta,ligne,Quantite,formule,cte1,DateModif) values (15,'TCFV15FH','MOC',74,2,null,null,now());
</v>
      </c>
      <c r="CZ42" s="74" t="str">
        <f t="shared" si="18"/>
        <v xml:space="preserve">INSERT INTO SC_SystemeProduits(RefDimension,NomSysteme,typePresta,ligne,Quantite,formule,cte1,DateModif) values (16,'TCFV15FH','MOC',74,2,null,null,now());
</v>
      </c>
      <c r="DC42" s="74" t="str">
        <f t="shared" si="19"/>
        <v xml:space="preserve">INSERT INTO SC_SystemeProduits(RefDimension,NomSysteme,typePresta,ligne,Quantite,formule,cte1,DateModif) values (17,'TCFV15FH','MOC',74,2,null,null,now());
</v>
      </c>
      <c r="DF42" s="74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4" t="s">
        <v>298</v>
      </c>
      <c r="C43" s="74" t="s">
        <v>190</v>
      </c>
      <c r="D43" s="74" t="s">
        <v>105</v>
      </c>
      <c r="E43" s="74">
        <v>4</v>
      </c>
      <c r="F43" s="75" t="s">
        <v>670</v>
      </c>
      <c r="G43" s="75" t="s">
        <v>712</v>
      </c>
      <c r="H43" s="74">
        <v>6</v>
      </c>
      <c r="I43" s="75" t="s">
        <v>670</v>
      </c>
      <c r="J43" s="75" t="s">
        <v>712</v>
      </c>
      <c r="K43" s="74">
        <v>8</v>
      </c>
      <c r="L43" s="75" t="s">
        <v>670</v>
      </c>
      <c r="M43" s="75" t="s">
        <v>712</v>
      </c>
      <c r="N43" s="74">
        <v>10</v>
      </c>
      <c r="O43" s="75" t="s">
        <v>670</v>
      </c>
      <c r="P43" s="75" t="s">
        <v>712</v>
      </c>
      <c r="Q43" s="74">
        <v>12</v>
      </c>
      <c r="R43" s="75" t="s">
        <v>670</v>
      </c>
      <c r="S43" s="75" t="s">
        <v>712</v>
      </c>
      <c r="T43" s="74">
        <v>14</v>
      </c>
      <c r="U43" s="75" t="s">
        <v>670</v>
      </c>
      <c r="V43" s="75" t="s">
        <v>712</v>
      </c>
      <c r="W43" s="74">
        <v>16</v>
      </c>
      <c r="X43" s="75" t="s">
        <v>670</v>
      </c>
      <c r="Y43" s="75" t="s">
        <v>712</v>
      </c>
      <c r="Z43" s="74">
        <v>18</v>
      </c>
      <c r="AA43" s="75" t="s">
        <v>670</v>
      </c>
      <c r="AB43" s="75" t="s">
        <v>712</v>
      </c>
      <c r="AC43" s="74">
        <v>20</v>
      </c>
      <c r="AD43" s="75" t="s">
        <v>670</v>
      </c>
      <c r="AE43" s="75" t="s">
        <v>712</v>
      </c>
      <c r="AF43" s="74">
        <v>24</v>
      </c>
      <c r="AG43" s="75" t="s">
        <v>670</v>
      </c>
      <c r="AH43" s="75" t="s">
        <v>712</v>
      </c>
      <c r="AI43" s="74">
        <v>24</v>
      </c>
      <c r="AJ43" s="75" t="s">
        <v>670</v>
      </c>
      <c r="AK43" s="75" t="s">
        <v>712</v>
      </c>
      <c r="AL43" s="74">
        <v>28</v>
      </c>
      <c r="AM43" s="75" t="s">
        <v>670</v>
      </c>
      <c r="AN43" s="75" t="s">
        <v>712</v>
      </c>
      <c r="AO43" s="74">
        <v>28</v>
      </c>
      <c r="AP43" s="75" t="s">
        <v>670</v>
      </c>
      <c r="AQ43" s="75" t="s">
        <v>712</v>
      </c>
      <c r="AR43" s="74">
        <v>32</v>
      </c>
      <c r="AS43" s="75" t="s">
        <v>670</v>
      </c>
      <c r="AT43" s="75" t="s">
        <v>712</v>
      </c>
      <c r="AU43" s="74">
        <v>36</v>
      </c>
      <c r="AV43" s="75" t="s">
        <v>670</v>
      </c>
      <c r="AW43" s="75" t="s">
        <v>712</v>
      </c>
      <c r="AX43" s="74">
        <v>36</v>
      </c>
      <c r="AY43" s="75" t="s">
        <v>670</v>
      </c>
      <c r="AZ43" s="75" t="s">
        <v>712</v>
      </c>
      <c r="BA43" s="74">
        <v>40</v>
      </c>
      <c r="BB43" s="75" t="s">
        <v>670</v>
      </c>
      <c r="BC43" s="75" t="s">
        <v>712</v>
      </c>
      <c r="BD43" s="74">
        <v>40</v>
      </c>
      <c r="BE43" s="75" t="s">
        <v>670</v>
      </c>
      <c r="BF43" s="75" t="s">
        <v>712</v>
      </c>
      <c r="BG43" s="74" t="str">
        <f t="shared" si="3"/>
        <v xml:space="preserve">INSERT INTO SC_SystemeProduits(RefDimension,NomSysteme,typePresta,ligne,Quantite,formule,cte1,DateModif) values (1,'TCFV15FH','MOC',68,null,'CTE1*1','SURFACE',now());
</v>
      </c>
      <c r="BJ43" s="74" t="str">
        <f t="shared" si="4"/>
        <v xml:space="preserve">INSERT INTO SC_SystemeProduits(RefDimension,NomSysteme,typePresta,ligne,Quantite,formule,cte1,DateModif) values (2,'TCFV15FH','MOC',68,null,'CTE1*1','SURFACE',now());
</v>
      </c>
      <c r="BM43" s="74" t="str">
        <f t="shared" si="5"/>
        <v xml:space="preserve">INSERT INTO SC_SystemeProduits(RefDimension,NomSysteme,typePresta,ligne,Quantite,formule,cte1,DateModif) values (3,'TCFV15FH','MOC',68,null,'CTE1*1','SURFACE',now());
</v>
      </c>
      <c r="BP43" s="74" t="str">
        <f t="shared" si="6"/>
        <v xml:space="preserve">INSERT INTO SC_SystemeProduits(RefDimension,NomSysteme,typePresta,ligne,Quantite,formule,cte1,DateModif) values (4,'TCFV15FH','MOC',68,null,'CTE1*1','SURFACE',now());
</v>
      </c>
      <c r="BS43" s="74" t="str">
        <f t="shared" si="7"/>
        <v xml:space="preserve">INSERT INTO SC_SystemeProduits(RefDimension,NomSysteme,typePresta,ligne,Quantite,formule,cte1,DateModif) values (5,'TCFV15FH','MOC',68,null,'CTE1*1','SURFACE',now());
</v>
      </c>
      <c r="BV43" s="74" t="str">
        <f t="shared" si="8"/>
        <v xml:space="preserve">INSERT INTO SC_SystemeProduits(RefDimension,NomSysteme,typePresta,ligne,Quantite,formule,cte1,DateModif) values (6,'TCFV15FH','MOC',68,null,'CTE1*1','SURFACE',now());
</v>
      </c>
      <c r="BY43" s="74" t="str">
        <f t="shared" si="9"/>
        <v xml:space="preserve">INSERT INTO SC_SystemeProduits(RefDimension,NomSysteme,typePresta,ligne,Quantite,formule,cte1,DateModif) values (7,'TCFV15FH','MOC',68,null,'CTE1*1','SURFACE',now());
</v>
      </c>
      <c r="CB43" s="74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4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4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4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4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4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4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4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4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4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4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4" t="s">
        <v>298</v>
      </c>
      <c r="C44" s="74" t="s">
        <v>188</v>
      </c>
      <c r="D44" s="74" t="s">
        <v>105</v>
      </c>
      <c r="E44" s="74">
        <v>4</v>
      </c>
      <c r="F44" s="75" t="s">
        <v>670</v>
      </c>
      <c r="G44" s="75" t="s">
        <v>712</v>
      </c>
      <c r="H44" s="74">
        <v>6</v>
      </c>
      <c r="I44" s="75" t="s">
        <v>670</v>
      </c>
      <c r="J44" s="75" t="s">
        <v>712</v>
      </c>
      <c r="K44" s="74">
        <v>8</v>
      </c>
      <c r="L44" s="75" t="s">
        <v>670</v>
      </c>
      <c r="M44" s="75" t="s">
        <v>712</v>
      </c>
      <c r="N44" s="74">
        <v>10</v>
      </c>
      <c r="O44" s="75" t="s">
        <v>670</v>
      </c>
      <c r="P44" s="75" t="s">
        <v>712</v>
      </c>
      <c r="Q44" s="74">
        <v>12</v>
      </c>
      <c r="R44" s="75" t="s">
        <v>670</v>
      </c>
      <c r="S44" s="75" t="s">
        <v>712</v>
      </c>
      <c r="T44" s="74">
        <v>14</v>
      </c>
      <c r="U44" s="75" t="s">
        <v>670</v>
      </c>
      <c r="V44" s="75" t="s">
        <v>712</v>
      </c>
      <c r="W44" s="74">
        <v>16</v>
      </c>
      <c r="X44" s="75" t="s">
        <v>670</v>
      </c>
      <c r="Y44" s="75" t="s">
        <v>712</v>
      </c>
      <c r="Z44" s="74">
        <v>18</v>
      </c>
      <c r="AA44" s="75" t="s">
        <v>670</v>
      </c>
      <c r="AB44" s="75" t="s">
        <v>712</v>
      </c>
      <c r="AC44" s="74">
        <v>20</v>
      </c>
      <c r="AD44" s="75" t="s">
        <v>670</v>
      </c>
      <c r="AE44" s="75" t="s">
        <v>712</v>
      </c>
      <c r="AF44" s="74">
        <v>24</v>
      </c>
      <c r="AG44" s="75" t="s">
        <v>670</v>
      </c>
      <c r="AH44" s="75" t="s">
        <v>712</v>
      </c>
      <c r="AI44" s="74">
        <v>24</v>
      </c>
      <c r="AJ44" s="75" t="s">
        <v>670</v>
      </c>
      <c r="AK44" s="75" t="s">
        <v>712</v>
      </c>
      <c r="AL44" s="74">
        <v>28</v>
      </c>
      <c r="AM44" s="75" t="s">
        <v>670</v>
      </c>
      <c r="AN44" s="75" t="s">
        <v>712</v>
      </c>
      <c r="AO44" s="74">
        <v>28</v>
      </c>
      <c r="AP44" s="75" t="s">
        <v>670</v>
      </c>
      <c r="AQ44" s="75" t="s">
        <v>712</v>
      </c>
      <c r="AR44" s="74">
        <v>32</v>
      </c>
      <c r="AS44" s="75" t="s">
        <v>670</v>
      </c>
      <c r="AT44" s="75" t="s">
        <v>712</v>
      </c>
      <c r="AU44" s="74">
        <v>36</v>
      </c>
      <c r="AV44" s="75" t="s">
        <v>670</v>
      </c>
      <c r="AW44" s="75" t="s">
        <v>712</v>
      </c>
      <c r="AX44" s="74">
        <v>36</v>
      </c>
      <c r="AY44" s="75" t="s">
        <v>670</v>
      </c>
      <c r="AZ44" s="75" t="s">
        <v>712</v>
      </c>
      <c r="BA44" s="74">
        <v>40</v>
      </c>
      <c r="BB44" s="75" t="s">
        <v>670</v>
      </c>
      <c r="BC44" s="75" t="s">
        <v>712</v>
      </c>
      <c r="BD44" s="74">
        <v>40</v>
      </c>
      <c r="BE44" s="75" t="s">
        <v>670</v>
      </c>
      <c r="BF44" s="75" t="s">
        <v>712</v>
      </c>
      <c r="BG44" s="74" t="str">
        <f t="shared" si="3"/>
        <v xml:space="preserve">INSERT INTO SC_SystemeProduits(RefDimension,NomSysteme,typePresta,ligne,Quantite,formule,cte1,DateModif) values (1,'TCFV15FH','MOC',67,null,'CTE1*1','SURFACE',now());
</v>
      </c>
      <c r="BJ44" s="74" t="str">
        <f t="shared" si="4"/>
        <v xml:space="preserve">INSERT INTO SC_SystemeProduits(RefDimension,NomSysteme,typePresta,ligne,Quantite,formule,cte1,DateModif) values (2,'TCFV15FH','MOC',67,null,'CTE1*1','SURFACE',now());
</v>
      </c>
      <c r="BM44" s="74" t="str">
        <f t="shared" si="5"/>
        <v xml:space="preserve">INSERT INTO SC_SystemeProduits(RefDimension,NomSysteme,typePresta,ligne,Quantite,formule,cte1,DateModif) values (3,'TCFV15FH','MOC',67,null,'CTE1*1','SURFACE',now());
</v>
      </c>
      <c r="BP44" s="74" t="str">
        <f t="shared" si="6"/>
        <v xml:space="preserve">INSERT INTO SC_SystemeProduits(RefDimension,NomSysteme,typePresta,ligne,Quantite,formule,cte1,DateModif) values (4,'TCFV15FH','MOC',67,null,'CTE1*1','SURFACE',now());
</v>
      </c>
      <c r="BS44" s="74" t="str">
        <f t="shared" si="7"/>
        <v xml:space="preserve">INSERT INTO SC_SystemeProduits(RefDimension,NomSysteme,typePresta,ligne,Quantite,formule,cte1,DateModif) values (5,'TCFV15FH','MOC',67,null,'CTE1*1','SURFACE',now());
</v>
      </c>
      <c r="BV44" s="74" t="str">
        <f t="shared" si="8"/>
        <v xml:space="preserve">INSERT INTO SC_SystemeProduits(RefDimension,NomSysteme,typePresta,ligne,Quantite,formule,cte1,DateModif) values (6,'TCFV15FH','MOC',67,null,'CTE1*1','SURFACE',now());
</v>
      </c>
      <c r="BY44" s="74" t="str">
        <f t="shared" si="9"/>
        <v xml:space="preserve">INSERT INTO SC_SystemeProduits(RefDimension,NomSysteme,typePresta,ligne,Quantite,formule,cte1,DateModif) values (7,'TCFV15FH','MOC',67,null,'CTE1*1','SURFACE',now());
</v>
      </c>
      <c r="CB44" s="74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4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4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4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4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4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4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4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4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4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4" t="s">
        <v>298</v>
      </c>
      <c r="C45" s="74" t="s">
        <v>186</v>
      </c>
      <c r="D45" s="74" t="s">
        <v>42</v>
      </c>
      <c r="E45" s="74">
        <v>2.5</v>
      </c>
      <c r="F45" s="75" t="s">
        <v>670</v>
      </c>
      <c r="G45" s="75" t="s">
        <v>671</v>
      </c>
      <c r="H45" s="74">
        <v>3</v>
      </c>
      <c r="I45" s="75" t="s">
        <v>670</v>
      </c>
      <c r="J45" s="75" t="s">
        <v>671</v>
      </c>
      <c r="K45" s="74">
        <v>4</v>
      </c>
      <c r="L45" s="75" t="s">
        <v>670</v>
      </c>
      <c r="M45" s="75" t="s">
        <v>671</v>
      </c>
      <c r="N45" s="74">
        <v>4</v>
      </c>
      <c r="O45" s="75" t="s">
        <v>670</v>
      </c>
      <c r="P45" s="75" t="s">
        <v>671</v>
      </c>
      <c r="Q45" s="74">
        <v>4</v>
      </c>
      <c r="R45" s="75" t="s">
        <v>670</v>
      </c>
      <c r="S45" s="75" t="s">
        <v>671</v>
      </c>
      <c r="T45" s="74">
        <v>4</v>
      </c>
      <c r="U45" s="75" t="s">
        <v>670</v>
      </c>
      <c r="V45" s="75" t="s">
        <v>671</v>
      </c>
      <c r="W45" s="74">
        <v>4</v>
      </c>
      <c r="X45" s="75" t="s">
        <v>670</v>
      </c>
      <c r="Y45" s="75" t="s">
        <v>671</v>
      </c>
      <c r="Z45" s="74">
        <v>4.5</v>
      </c>
      <c r="AA45" s="75" t="s">
        <v>670</v>
      </c>
      <c r="AB45" s="75" t="s">
        <v>671</v>
      </c>
      <c r="AC45" s="74">
        <v>5</v>
      </c>
      <c r="AD45" s="75" t="s">
        <v>670</v>
      </c>
      <c r="AE45" s="75" t="s">
        <v>671</v>
      </c>
      <c r="AF45" s="74">
        <v>6</v>
      </c>
      <c r="AG45" s="75" t="s">
        <v>670</v>
      </c>
      <c r="AH45" s="75" t="s">
        <v>671</v>
      </c>
      <c r="AI45" s="74">
        <v>8</v>
      </c>
      <c r="AJ45" s="75" t="s">
        <v>670</v>
      </c>
      <c r="AK45" s="75" t="s">
        <v>671</v>
      </c>
      <c r="AL45" s="74">
        <v>8</v>
      </c>
      <c r="AM45" s="75" t="s">
        <v>670</v>
      </c>
      <c r="AN45" s="75" t="s">
        <v>671</v>
      </c>
      <c r="AO45" s="74">
        <v>7</v>
      </c>
      <c r="AP45" s="75" t="s">
        <v>670</v>
      </c>
      <c r="AQ45" s="75" t="s">
        <v>671</v>
      </c>
      <c r="AR45" s="74">
        <v>8</v>
      </c>
      <c r="AS45" s="75" t="s">
        <v>670</v>
      </c>
      <c r="AT45" s="75" t="s">
        <v>671</v>
      </c>
      <c r="AU45" s="74">
        <v>8</v>
      </c>
      <c r="AV45" s="75" t="s">
        <v>670</v>
      </c>
      <c r="AW45" s="75" t="s">
        <v>671</v>
      </c>
      <c r="AX45" s="74">
        <v>9</v>
      </c>
      <c r="AY45" s="75" t="s">
        <v>670</v>
      </c>
      <c r="AZ45" s="75" t="s">
        <v>671</v>
      </c>
      <c r="BA45" s="74">
        <v>10</v>
      </c>
      <c r="BB45" s="75" t="s">
        <v>670</v>
      </c>
      <c r="BC45" s="75" t="s">
        <v>671</v>
      </c>
      <c r="BD45" s="74">
        <v>8</v>
      </c>
      <c r="BE45" s="75" t="s">
        <v>670</v>
      </c>
      <c r="BF45" s="75" t="s">
        <v>671</v>
      </c>
      <c r="BG45" s="74" t="str">
        <f t="shared" si="3"/>
        <v xml:space="preserve">INSERT INTO SC_SystemeProduits(RefDimension,NomSysteme,typePresta,ligne,Quantite,formule,cte1,DateModif) values (1,'TCFV15FH','MOC',66,null,'CTE1*1','LARGEUR',now());
</v>
      </c>
      <c r="BJ45" s="74" t="str">
        <f t="shared" si="4"/>
        <v xml:space="preserve">INSERT INTO SC_SystemeProduits(RefDimension,NomSysteme,typePresta,ligne,Quantite,formule,cte1,DateModif) values (2,'TCFV15FH','MOC',66,null,'CTE1*1','LARGEUR',now());
</v>
      </c>
      <c r="BM45" s="74" t="str">
        <f t="shared" si="5"/>
        <v xml:space="preserve">INSERT INTO SC_SystemeProduits(RefDimension,NomSysteme,typePresta,ligne,Quantite,formule,cte1,DateModif) values (3,'TCFV15FH','MOC',66,null,'CTE1*1','LARGEUR',now());
</v>
      </c>
      <c r="BP45" s="74" t="str">
        <f t="shared" si="6"/>
        <v xml:space="preserve">INSERT INTO SC_SystemeProduits(RefDimension,NomSysteme,typePresta,ligne,Quantite,formule,cte1,DateModif) values (4,'TCFV15FH','MOC',66,null,'CTE1*1','LARGEUR',now());
</v>
      </c>
      <c r="BS45" s="74" t="str">
        <f t="shared" si="7"/>
        <v xml:space="preserve">INSERT INTO SC_SystemeProduits(RefDimension,NomSysteme,typePresta,ligne,Quantite,formule,cte1,DateModif) values (5,'TCFV15FH','MOC',66,null,'CTE1*1','LARGEUR',now());
</v>
      </c>
      <c r="BV45" s="74" t="str">
        <f t="shared" si="8"/>
        <v xml:space="preserve">INSERT INTO SC_SystemeProduits(RefDimension,NomSysteme,typePresta,ligne,Quantite,formule,cte1,DateModif) values (6,'TCFV15FH','MOC',66,null,'CTE1*1','LARGEUR',now());
</v>
      </c>
      <c r="BY45" s="74" t="str">
        <f t="shared" si="9"/>
        <v xml:space="preserve">INSERT INTO SC_SystemeProduits(RefDimension,NomSysteme,typePresta,ligne,Quantite,formule,cte1,DateModif) values (7,'TCFV15FH','MOC',66,null,'CTE1*1','LARGEUR',now());
</v>
      </c>
      <c r="CB45" s="74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4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4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4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4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4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4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4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4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4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4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4" t="s">
        <v>298</v>
      </c>
      <c r="C46" s="74" t="s">
        <v>198</v>
      </c>
      <c r="D46" s="74" t="s">
        <v>8</v>
      </c>
      <c r="E46" s="74">
        <v>1</v>
      </c>
      <c r="H46" s="74">
        <v>1</v>
      </c>
      <c r="K46" s="74">
        <v>1</v>
      </c>
      <c r="N46" s="74">
        <v>1</v>
      </c>
      <c r="Q46" s="74">
        <v>1</v>
      </c>
      <c r="T46" s="74">
        <v>1</v>
      </c>
      <c r="W46" s="74">
        <v>1</v>
      </c>
      <c r="Z46" s="74">
        <v>1</v>
      </c>
      <c r="AC46" s="74">
        <v>1</v>
      </c>
      <c r="AF46" s="74">
        <v>1</v>
      </c>
      <c r="AI46" s="74">
        <v>1</v>
      </c>
      <c r="AL46" s="74">
        <v>1</v>
      </c>
      <c r="AO46" s="74">
        <v>1</v>
      </c>
      <c r="AR46" s="74">
        <v>1</v>
      </c>
      <c r="AU46" s="74">
        <v>1</v>
      </c>
      <c r="AX46" s="74">
        <v>1</v>
      </c>
      <c r="BA46" s="74">
        <v>1</v>
      </c>
      <c r="BD46" s="74">
        <v>1</v>
      </c>
      <c r="BG46" s="74" t="str">
        <f t="shared" si="3"/>
        <v xml:space="preserve">INSERT INTO SC_SystemeProduits(RefDimension,NomSysteme,typePresta,ligne,Quantite,formule,cte1,DateModif) values (1,'TCFV15FH','MOC',73,1,null,null,now());
</v>
      </c>
      <c r="BJ46" s="74" t="str">
        <f t="shared" si="4"/>
        <v xml:space="preserve">INSERT INTO SC_SystemeProduits(RefDimension,NomSysteme,typePresta,ligne,Quantite,formule,cte1,DateModif) values (2,'TCFV15FH','MOC',73,1,null,null,now());
</v>
      </c>
      <c r="BM46" s="74" t="str">
        <f t="shared" si="5"/>
        <v xml:space="preserve">INSERT INTO SC_SystemeProduits(RefDimension,NomSysteme,typePresta,ligne,Quantite,formule,cte1,DateModif) values (3,'TCFV15FH','MOC',73,1,null,null,now());
</v>
      </c>
      <c r="BP46" s="74" t="str">
        <f t="shared" si="6"/>
        <v xml:space="preserve">INSERT INTO SC_SystemeProduits(RefDimension,NomSysteme,typePresta,ligne,Quantite,formule,cte1,DateModif) values (4,'TCFV15FH','MOC',73,1,null,null,now());
</v>
      </c>
      <c r="BS46" s="74" t="str">
        <f t="shared" si="7"/>
        <v xml:space="preserve">INSERT INTO SC_SystemeProduits(RefDimension,NomSysteme,typePresta,ligne,Quantite,formule,cte1,DateModif) values (5,'TCFV15FH','MOC',73,1,null,null,now());
</v>
      </c>
      <c r="BV46" s="74" t="str">
        <f t="shared" si="8"/>
        <v xml:space="preserve">INSERT INTO SC_SystemeProduits(RefDimension,NomSysteme,typePresta,ligne,Quantite,formule,cte1,DateModif) values (6,'TCFV15FH','MOC',73,1,null,null,now());
</v>
      </c>
      <c r="BY46" s="74" t="str">
        <f t="shared" si="9"/>
        <v xml:space="preserve">INSERT INTO SC_SystemeProduits(RefDimension,NomSysteme,typePresta,ligne,Quantite,formule,cte1,DateModif) values (7,'TCFV15FH','MOC',73,1,null,null,now());
</v>
      </c>
      <c r="CB46" s="74" t="str">
        <f t="shared" si="10"/>
        <v xml:space="preserve">INSERT INTO SC_SystemeProduits(RefDimension,NomSysteme,typePresta,ligne,Quantite,formule,cte1,DateModif) values (8,'TCFV15FH','MOC',73,1,null,null,now());
</v>
      </c>
      <c r="CE46" s="74" t="str">
        <f t="shared" si="11"/>
        <v xml:space="preserve">INSERT INTO SC_SystemeProduits(RefDimension,NomSysteme,typePresta,ligne,Quantite,formule,cte1,DateModif) values (9,'TCFV15FH','MOC',73,1,null,null,now());
</v>
      </c>
      <c r="CH46" s="74" t="str">
        <f t="shared" si="12"/>
        <v xml:space="preserve">INSERT INTO SC_SystemeProduits(RefDimension,NomSysteme,typePresta,ligne,Quantite,formule,cte1,DateModif) values (10,'TCFV15FH','MOC',73,1,null,null,now());
</v>
      </c>
      <c r="CK46" s="74" t="str">
        <f t="shared" si="13"/>
        <v xml:space="preserve">INSERT INTO SC_SystemeProduits(RefDimension,NomSysteme,typePresta,ligne,Quantite,formule,cte1,DateModif) values (11,'TCFV15FH','MOC',73,1,null,null,now());
</v>
      </c>
      <c r="CN46" s="74" t="str">
        <f t="shared" si="14"/>
        <v xml:space="preserve">INSERT INTO SC_SystemeProduits(RefDimension,NomSysteme,typePresta,ligne,Quantite,formule,cte1,DateModif) values (12,'TCFV15FH','MOC',73,1,null,null,now());
</v>
      </c>
      <c r="CQ46" s="74" t="str">
        <f t="shared" si="15"/>
        <v xml:space="preserve">INSERT INTO SC_SystemeProduits(RefDimension,NomSysteme,typePresta,ligne,Quantite,formule,cte1,DateModif) values (13,'TCFV15FH','MOC',73,1,null,null,now());
</v>
      </c>
      <c r="CT46" s="74" t="str">
        <f t="shared" si="16"/>
        <v xml:space="preserve">INSERT INTO SC_SystemeProduits(RefDimension,NomSysteme,typePresta,ligne,Quantite,formule,cte1,DateModif) values (14,'TCFV15FH','MOC',73,1,null,null,now());
</v>
      </c>
      <c r="CW46" s="74" t="str">
        <f t="shared" si="17"/>
        <v xml:space="preserve">INSERT INTO SC_SystemeProduits(RefDimension,NomSysteme,typePresta,ligne,Quantite,formule,cte1,DateModif) values (15,'TCFV15FH','MOC',73,1,null,null,now());
</v>
      </c>
      <c r="CZ46" s="74" t="str">
        <f t="shared" si="18"/>
        <v xml:space="preserve">INSERT INTO SC_SystemeProduits(RefDimension,NomSysteme,typePresta,ligne,Quantite,formule,cte1,DateModif) values (16,'TCFV15FH','MOC',73,1,null,null,now());
</v>
      </c>
      <c r="DC46" s="74" t="str">
        <f t="shared" si="19"/>
        <v xml:space="preserve">INSERT INTO SC_SystemeProduits(RefDimension,NomSysteme,typePresta,ligne,Quantite,formule,cte1,DateModif) values (17,'TCFV15FH','MOC',73,1,null,null,now());
</v>
      </c>
      <c r="DF46" s="74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4" t="str">
        <f t="shared" si="3"/>
        <v/>
      </c>
      <c r="BJ47" s="74" t="str">
        <f t="shared" si="4"/>
        <v/>
      </c>
      <c r="BM47" s="74" t="str">
        <f t="shared" si="5"/>
        <v/>
      </c>
      <c r="BP47" s="74" t="str">
        <f t="shared" si="6"/>
        <v/>
      </c>
      <c r="BS47" s="74" t="str">
        <f t="shared" si="7"/>
        <v/>
      </c>
      <c r="BV47" s="74" t="str">
        <f t="shared" si="8"/>
        <v/>
      </c>
      <c r="BY47" s="74" t="str">
        <f t="shared" si="9"/>
        <v/>
      </c>
      <c r="CB47" s="74" t="str">
        <f t="shared" si="10"/>
        <v/>
      </c>
      <c r="CE47" s="74" t="str">
        <f t="shared" si="11"/>
        <v/>
      </c>
      <c r="CH47" s="74" t="str">
        <f t="shared" si="12"/>
        <v/>
      </c>
      <c r="CK47" s="74" t="str">
        <f t="shared" si="13"/>
        <v/>
      </c>
      <c r="CN47" s="74" t="str">
        <f t="shared" si="14"/>
        <v/>
      </c>
      <c r="CQ47" s="74" t="str">
        <f t="shared" si="15"/>
        <v/>
      </c>
      <c r="CT47" s="74" t="str">
        <f t="shared" si="16"/>
        <v/>
      </c>
      <c r="CW47" s="74" t="str">
        <f t="shared" si="17"/>
        <v/>
      </c>
      <c r="CZ47" s="74" t="str">
        <f t="shared" si="18"/>
        <v/>
      </c>
      <c r="DC47" s="74" t="str">
        <f t="shared" si="19"/>
        <v/>
      </c>
      <c r="DF47" s="74" t="str">
        <f t="shared" si="20"/>
        <v/>
      </c>
    </row>
    <row r="48" spans="1:110" x14ac:dyDescent="0.25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4" t="str">
        <f t="shared" si="3"/>
        <v/>
      </c>
      <c r="BJ48" s="74" t="str">
        <f t="shared" si="4"/>
        <v/>
      </c>
      <c r="BM48" s="74" t="str">
        <f t="shared" si="5"/>
        <v/>
      </c>
      <c r="BP48" s="74" t="str">
        <f t="shared" si="6"/>
        <v/>
      </c>
      <c r="BS48" s="74" t="str">
        <f t="shared" si="7"/>
        <v/>
      </c>
      <c r="BV48" s="74" t="str">
        <f t="shared" si="8"/>
        <v/>
      </c>
      <c r="BY48" s="74" t="str">
        <f t="shared" si="9"/>
        <v/>
      </c>
      <c r="CB48" s="74" t="str">
        <f t="shared" si="10"/>
        <v/>
      </c>
      <c r="CE48" s="74" t="str">
        <f t="shared" si="11"/>
        <v/>
      </c>
      <c r="CH48" s="74" t="str">
        <f t="shared" si="12"/>
        <v/>
      </c>
      <c r="CK48" s="74" t="str">
        <f t="shared" si="13"/>
        <v/>
      </c>
      <c r="CN48" s="74" t="str">
        <f t="shared" si="14"/>
        <v/>
      </c>
      <c r="CQ48" s="74" t="str">
        <f t="shared" si="15"/>
        <v/>
      </c>
      <c r="CT48" s="74" t="str">
        <f t="shared" si="16"/>
        <v/>
      </c>
      <c r="CW48" s="74" t="str">
        <f t="shared" si="17"/>
        <v/>
      </c>
      <c r="CZ48" s="74" t="str">
        <f t="shared" si="18"/>
        <v/>
      </c>
      <c r="DC48" s="74" t="str">
        <f t="shared" si="19"/>
        <v/>
      </c>
      <c r="DF48" s="74" t="str">
        <f t="shared" si="20"/>
        <v/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4" t="s">
        <v>299</v>
      </c>
      <c r="C49" s="74" t="s">
        <v>190</v>
      </c>
      <c r="D49" s="74" t="s">
        <v>105</v>
      </c>
      <c r="E49" s="74">
        <v>4</v>
      </c>
      <c r="F49" s="75" t="s">
        <v>670</v>
      </c>
      <c r="G49" s="75" t="s">
        <v>712</v>
      </c>
      <c r="H49" s="74">
        <v>6</v>
      </c>
      <c r="I49" s="75" t="s">
        <v>670</v>
      </c>
      <c r="J49" s="75" t="s">
        <v>712</v>
      </c>
      <c r="K49" s="74">
        <v>8</v>
      </c>
      <c r="L49" s="75" t="s">
        <v>670</v>
      </c>
      <c r="M49" s="75" t="s">
        <v>712</v>
      </c>
      <c r="N49" s="74">
        <v>10</v>
      </c>
      <c r="O49" s="75" t="s">
        <v>670</v>
      </c>
      <c r="P49" s="75" t="s">
        <v>712</v>
      </c>
      <c r="Q49" s="74">
        <v>12</v>
      </c>
      <c r="R49" s="75" t="s">
        <v>670</v>
      </c>
      <c r="S49" s="75" t="s">
        <v>712</v>
      </c>
      <c r="T49" s="74">
        <v>14</v>
      </c>
      <c r="U49" s="75" t="s">
        <v>670</v>
      </c>
      <c r="V49" s="75" t="s">
        <v>712</v>
      </c>
      <c r="W49" s="74">
        <v>16</v>
      </c>
      <c r="X49" s="75" t="s">
        <v>670</v>
      </c>
      <c r="Y49" s="75" t="s">
        <v>712</v>
      </c>
      <c r="Z49" s="74">
        <v>18</v>
      </c>
      <c r="AA49" s="75" t="s">
        <v>670</v>
      </c>
      <c r="AB49" s="75" t="s">
        <v>712</v>
      </c>
      <c r="AC49" s="74">
        <v>20</v>
      </c>
      <c r="AD49" s="75" t="s">
        <v>670</v>
      </c>
      <c r="AE49" s="75" t="s">
        <v>712</v>
      </c>
      <c r="AF49" s="74">
        <v>24</v>
      </c>
      <c r="AG49" s="75" t="s">
        <v>670</v>
      </c>
      <c r="AH49" s="75" t="s">
        <v>712</v>
      </c>
      <c r="AI49" s="74">
        <v>24</v>
      </c>
      <c r="AJ49" s="75" t="s">
        <v>670</v>
      </c>
      <c r="AK49" s="75" t="s">
        <v>712</v>
      </c>
      <c r="AL49" s="74">
        <v>28</v>
      </c>
      <c r="AM49" s="75" t="s">
        <v>670</v>
      </c>
      <c r="AN49" s="75" t="s">
        <v>712</v>
      </c>
      <c r="AO49" s="74">
        <v>28</v>
      </c>
      <c r="AP49" s="75" t="s">
        <v>670</v>
      </c>
      <c r="AQ49" s="75" t="s">
        <v>712</v>
      </c>
      <c r="AR49" s="74">
        <v>32</v>
      </c>
      <c r="AS49" s="75" t="s">
        <v>670</v>
      </c>
      <c r="AT49" s="75" t="s">
        <v>712</v>
      </c>
      <c r="AU49" s="74">
        <v>36</v>
      </c>
      <c r="AV49" s="75" t="s">
        <v>670</v>
      </c>
      <c r="AW49" s="75" t="s">
        <v>712</v>
      </c>
      <c r="AX49" s="74">
        <v>36</v>
      </c>
      <c r="AY49" s="75" t="s">
        <v>670</v>
      </c>
      <c r="AZ49" s="75" t="s">
        <v>712</v>
      </c>
      <c r="BA49" s="74">
        <v>40</v>
      </c>
      <c r="BB49" s="75" t="s">
        <v>670</v>
      </c>
      <c r="BC49" s="75" t="s">
        <v>712</v>
      </c>
      <c r="BD49" s="74">
        <v>40</v>
      </c>
      <c r="BE49" s="75" t="s">
        <v>670</v>
      </c>
      <c r="BF49" s="75" t="s">
        <v>712</v>
      </c>
      <c r="BG49" s="74" t="str">
        <f t="shared" si="3"/>
        <v xml:space="preserve">INSERT INTO SC_SystemeProduits(RefDimension,NomSysteme,typePresta,ligne,Quantite,formule,cte1,DateModif) values (1,'TCFV15FH','MP',12,null,'CTE1*1','SURFACE',now());
</v>
      </c>
      <c r="BJ49" s="74" t="str">
        <f t="shared" si="4"/>
        <v xml:space="preserve">INSERT INTO SC_SystemeProduits(RefDimension,NomSysteme,typePresta,ligne,Quantite,formule,cte1,DateModif) values (2,'TCFV15FH','MP',12,null,'CTE1*1','SURFACE',now());
</v>
      </c>
      <c r="BM49" s="74" t="str">
        <f t="shared" si="5"/>
        <v xml:space="preserve">INSERT INTO SC_SystemeProduits(RefDimension,NomSysteme,typePresta,ligne,Quantite,formule,cte1,DateModif) values (3,'TCFV15FH','MP',12,null,'CTE1*1','SURFACE',now());
</v>
      </c>
      <c r="BP49" s="74" t="str">
        <f t="shared" si="6"/>
        <v xml:space="preserve">INSERT INTO SC_SystemeProduits(RefDimension,NomSysteme,typePresta,ligne,Quantite,formule,cte1,DateModif) values (4,'TCFV15FH','MP',12,null,'CTE1*1','SURFACE',now());
</v>
      </c>
      <c r="BS49" s="74" t="str">
        <f t="shared" si="7"/>
        <v xml:space="preserve">INSERT INTO SC_SystemeProduits(RefDimension,NomSysteme,typePresta,ligne,Quantite,formule,cte1,DateModif) values (5,'TCFV15FH','MP',12,null,'CTE1*1','SURFACE',now());
</v>
      </c>
      <c r="BV49" s="74" t="str">
        <f t="shared" si="8"/>
        <v xml:space="preserve">INSERT INTO SC_SystemeProduits(RefDimension,NomSysteme,typePresta,ligne,Quantite,formule,cte1,DateModif) values (6,'TCFV15FH','MP',12,null,'CTE1*1','SURFACE',now());
</v>
      </c>
      <c r="BY49" s="74" t="str">
        <f t="shared" si="9"/>
        <v xml:space="preserve">INSERT INTO SC_SystemeProduits(RefDimension,NomSysteme,typePresta,ligne,Quantite,formule,cte1,DateModif) values (7,'TCFV15FH','MP',12,null,'CTE1*1','SURFACE',now());
</v>
      </c>
      <c r="CB49" s="74" t="str">
        <f t="shared" si="10"/>
        <v xml:space="preserve">INSERT INTO SC_SystemeProduits(RefDimension,NomSysteme,typePresta,ligne,Quantite,formule,cte1,DateModif) values (8,'TCFV15FH','MP',12,null,'CTE1*1','SURFACE',now());
</v>
      </c>
      <c r="CE49" s="74" t="str">
        <f t="shared" si="11"/>
        <v xml:space="preserve">INSERT INTO SC_SystemeProduits(RefDimension,NomSysteme,typePresta,ligne,Quantite,formule,cte1,DateModif) values (9,'TCFV15FH','MP',12,null,'CTE1*1','SURFACE',now());
</v>
      </c>
      <c r="CH49" s="74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4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4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4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4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4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4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4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4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4" t="s">
        <v>299</v>
      </c>
      <c r="C50" s="74" t="s">
        <v>188</v>
      </c>
      <c r="D50" s="74" t="s">
        <v>105</v>
      </c>
      <c r="E50" s="74">
        <v>4</v>
      </c>
      <c r="F50" s="75" t="s">
        <v>670</v>
      </c>
      <c r="G50" s="75" t="s">
        <v>712</v>
      </c>
      <c r="H50" s="74">
        <v>6</v>
      </c>
      <c r="I50" s="75" t="s">
        <v>670</v>
      </c>
      <c r="J50" s="75" t="s">
        <v>712</v>
      </c>
      <c r="K50" s="74">
        <v>8</v>
      </c>
      <c r="L50" s="75" t="s">
        <v>670</v>
      </c>
      <c r="M50" s="75" t="s">
        <v>712</v>
      </c>
      <c r="N50" s="74">
        <v>10</v>
      </c>
      <c r="O50" s="75" t="s">
        <v>670</v>
      </c>
      <c r="P50" s="75" t="s">
        <v>712</v>
      </c>
      <c r="Q50" s="74">
        <v>12</v>
      </c>
      <c r="R50" s="75" t="s">
        <v>670</v>
      </c>
      <c r="S50" s="75" t="s">
        <v>712</v>
      </c>
      <c r="T50" s="74">
        <v>14</v>
      </c>
      <c r="U50" s="75" t="s">
        <v>670</v>
      </c>
      <c r="V50" s="75" t="s">
        <v>712</v>
      </c>
      <c r="W50" s="74">
        <v>16</v>
      </c>
      <c r="X50" s="75" t="s">
        <v>670</v>
      </c>
      <c r="Y50" s="75" t="s">
        <v>712</v>
      </c>
      <c r="Z50" s="74">
        <v>18</v>
      </c>
      <c r="AA50" s="75" t="s">
        <v>670</v>
      </c>
      <c r="AB50" s="75" t="s">
        <v>712</v>
      </c>
      <c r="AC50" s="74">
        <v>20</v>
      </c>
      <c r="AD50" s="75" t="s">
        <v>670</v>
      </c>
      <c r="AE50" s="75" t="s">
        <v>712</v>
      </c>
      <c r="AF50" s="74">
        <v>24</v>
      </c>
      <c r="AG50" s="75" t="s">
        <v>670</v>
      </c>
      <c r="AH50" s="75" t="s">
        <v>712</v>
      </c>
      <c r="AI50" s="74">
        <v>24</v>
      </c>
      <c r="AJ50" s="75" t="s">
        <v>670</v>
      </c>
      <c r="AK50" s="75" t="s">
        <v>712</v>
      </c>
      <c r="AL50" s="74">
        <v>28</v>
      </c>
      <c r="AM50" s="75" t="s">
        <v>670</v>
      </c>
      <c r="AN50" s="75" t="s">
        <v>712</v>
      </c>
      <c r="AO50" s="74">
        <v>28</v>
      </c>
      <c r="AP50" s="75" t="s">
        <v>670</v>
      </c>
      <c r="AQ50" s="75" t="s">
        <v>712</v>
      </c>
      <c r="AR50" s="74">
        <v>32</v>
      </c>
      <c r="AS50" s="75" t="s">
        <v>670</v>
      </c>
      <c r="AT50" s="75" t="s">
        <v>712</v>
      </c>
      <c r="AU50" s="74">
        <v>36</v>
      </c>
      <c r="AV50" s="75" t="s">
        <v>670</v>
      </c>
      <c r="AW50" s="75" t="s">
        <v>712</v>
      </c>
      <c r="AX50" s="74">
        <v>36</v>
      </c>
      <c r="AY50" s="75" t="s">
        <v>670</v>
      </c>
      <c r="AZ50" s="75" t="s">
        <v>712</v>
      </c>
      <c r="BA50" s="74">
        <v>40</v>
      </c>
      <c r="BB50" s="75" t="s">
        <v>670</v>
      </c>
      <c r="BC50" s="75" t="s">
        <v>712</v>
      </c>
      <c r="BD50" s="74">
        <v>40</v>
      </c>
      <c r="BE50" s="75" t="s">
        <v>670</v>
      </c>
      <c r="BF50" s="75" t="s">
        <v>712</v>
      </c>
      <c r="BG50" s="74" t="str">
        <f t="shared" si="3"/>
        <v xml:space="preserve">INSERT INTO SC_SystemeProduits(RefDimension,NomSysteme,typePresta,ligne,Quantite,formule,cte1,DateModif) values (1,'TCFV15FH','MP',2,null,'CTE1*1','SURFACE',now());
</v>
      </c>
      <c r="BJ50" s="74" t="str">
        <f t="shared" si="4"/>
        <v xml:space="preserve">INSERT INTO SC_SystemeProduits(RefDimension,NomSysteme,typePresta,ligne,Quantite,formule,cte1,DateModif) values (2,'TCFV15FH','MP',2,null,'CTE1*1','SURFACE',now());
</v>
      </c>
      <c r="BM50" s="74" t="str">
        <f t="shared" si="5"/>
        <v xml:space="preserve">INSERT INTO SC_SystemeProduits(RefDimension,NomSysteme,typePresta,ligne,Quantite,formule,cte1,DateModif) values (3,'TCFV15FH','MP',2,null,'CTE1*1','SURFACE',now());
</v>
      </c>
      <c r="BP50" s="74" t="str">
        <f t="shared" si="6"/>
        <v xml:space="preserve">INSERT INTO SC_SystemeProduits(RefDimension,NomSysteme,typePresta,ligne,Quantite,formule,cte1,DateModif) values (4,'TCFV15FH','MP',2,null,'CTE1*1','SURFACE',now());
</v>
      </c>
      <c r="BS50" s="74" t="str">
        <f t="shared" si="7"/>
        <v xml:space="preserve">INSERT INTO SC_SystemeProduits(RefDimension,NomSysteme,typePresta,ligne,Quantite,formule,cte1,DateModif) values (5,'TCFV15FH','MP',2,null,'CTE1*1','SURFACE',now());
</v>
      </c>
      <c r="BV50" s="74" t="str">
        <f t="shared" si="8"/>
        <v xml:space="preserve">INSERT INTO SC_SystemeProduits(RefDimension,NomSysteme,typePresta,ligne,Quantite,formule,cte1,DateModif) values (6,'TCFV15FH','MP',2,null,'CTE1*1','SURFACE',now());
</v>
      </c>
      <c r="BY50" s="74" t="str">
        <f t="shared" si="9"/>
        <v xml:space="preserve">INSERT INTO SC_SystemeProduits(RefDimension,NomSysteme,typePresta,ligne,Quantite,formule,cte1,DateModif) values (7,'TCFV15FH','MP',2,null,'CTE1*1','SURFACE',now());
</v>
      </c>
      <c r="CB50" s="74" t="str">
        <f t="shared" si="10"/>
        <v xml:space="preserve">INSERT INTO SC_SystemeProduits(RefDimension,NomSysteme,typePresta,ligne,Quantite,formule,cte1,DateModif) values (8,'TCFV15FH','MP',2,null,'CTE1*1','SURFACE',now());
</v>
      </c>
      <c r="CE50" s="74" t="str">
        <f t="shared" si="11"/>
        <v xml:space="preserve">INSERT INTO SC_SystemeProduits(RefDimension,NomSysteme,typePresta,ligne,Quantite,formule,cte1,DateModif) values (9,'TCFV15FH','MP',2,null,'CTE1*1','SURFACE',now());
</v>
      </c>
      <c r="CH50" s="74" t="str">
        <f t="shared" si="12"/>
        <v xml:space="preserve">INSERT INTO SC_SystemeProduits(RefDimension,NomSysteme,typePresta,ligne,Quantite,formule,cte1,DateModif) values (10,'TCFV15FH','MP',2,null,'CTE1*1','SURFACE',now());
</v>
      </c>
      <c r="CK50" s="74" t="str">
        <f t="shared" si="13"/>
        <v xml:space="preserve">INSERT INTO SC_SystemeProduits(RefDimension,NomSysteme,typePresta,ligne,Quantite,formule,cte1,DateModif) values (11,'TCFV15FH','MP',2,null,'CTE1*1','SURFACE',now());
</v>
      </c>
      <c r="CN50" s="74" t="str">
        <f t="shared" si="14"/>
        <v xml:space="preserve">INSERT INTO SC_SystemeProduits(RefDimension,NomSysteme,typePresta,ligne,Quantite,formule,cte1,DateModif) values (12,'TCFV15FH','MP',2,null,'CTE1*1','SURFACE',now());
</v>
      </c>
      <c r="CQ50" s="74" t="str">
        <f t="shared" si="15"/>
        <v xml:space="preserve">INSERT INTO SC_SystemeProduits(RefDimension,NomSysteme,typePresta,ligne,Quantite,formule,cte1,DateModif) values (13,'TCFV15FH','MP',2,null,'CTE1*1','SURFACE',now());
</v>
      </c>
      <c r="CT50" s="74" t="str">
        <f t="shared" si="16"/>
        <v xml:space="preserve">INSERT INTO SC_SystemeProduits(RefDimension,NomSysteme,typePresta,ligne,Quantite,formule,cte1,DateModif) values (14,'TCFV15FH','MP',2,null,'CTE1*1','SURFACE',now());
</v>
      </c>
      <c r="CW50" s="74" t="str">
        <f t="shared" si="17"/>
        <v xml:space="preserve">INSERT INTO SC_SystemeProduits(RefDimension,NomSysteme,typePresta,ligne,Quantite,formule,cte1,DateModif) values (15,'TCFV15FH','MP',2,null,'CTE1*1','SURFACE',now());
</v>
      </c>
      <c r="CZ50" s="74" t="str">
        <f t="shared" si="18"/>
        <v xml:space="preserve">INSERT INTO SC_SystemeProduits(RefDimension,NomSysteme,typePresta,ligne,Quantite,formule,cte1,DateModif) values (16,'TCFV15FH','MP',2,null,'CTE1*1','SURFACE',now());
</v>
      </c>
      <c r="DC50" s="74" t="str">
        <f t="shared" si="19"/>
        <v xml:space="preserve">INSERT INTO SC_SystemeProduits(RefDimension,NomSysteme,typePresta,ligne,Quantite,formule,cte1,DateModif) values (17,'TCFV15FH','MP',2,null,'CTE1*1','SURFACE',now());
</v>
      </c>
      <c r="DF50" s="74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4" t="s">
        <v>299</v>
      </c>
      <c r="C51" s="74" t="s">
        <v>206</v>
      </c>
      <c r="D51" s="74" t="s">
        <v>160</v>
      </c>
      <c r="E51" s="74">
        <v>2.4</v>
      </c>
      <c r="F51" s="75" t="s">
        <v>714</v>
      </c>
      <c r="G51" s="75" t="s">
        <v>712</v>
      </c>
      <c r="H51" s="74">
        <v>3.5999999999999996</v>
      </c>
      <c r="I51" s="75" t="s">
        <v>714</v>
      </c>
      <c r="J51" s="75" t="s">
        <v>712</v>
      </c>
      <c r="K51" s="74">
        <v>4.8</v>
      </c>
      <c r="L51" s="75" t="s">
        <v>714</v>
      </c>
      <c r="M51" s="75" t="s">
        <v>712</v>
      </c>
      <c r="N51" s="74">
        <v>6</v>
      </c>
      <c r="O51" s="75" t="s">
        <v>714</v>
      </c>
      <c r="P51" s="75" t="s">
        <v>712</v>
      </c>
      <c r="Q51" s="74">
        <v>7.1999999999999993</v>
      </c>
      <c r="R51" s="75" t="s">
        <v>714</v>
      </c>
      <c r="S51" s="75" t="s">
        <v>712</v>
      </c>
      <c r="T51" s="74">
        <v>8.4</v>
      </c>
      <c r="U51" s="75" t="s">
        <v>714</v>
      </c>
      <c r="V51" s="75" t="s">
        <v>712</v>
      </c>
      <c r="W51" s="74">
        <v>9.6</v>
      </c>
      <c r="X51" s="75" t="s">
        <v>714</v>
      </c>
      <c r="Y51" s="75" t="s">
        <v>712</v>
      </c>
      <c r="Z51" s="74">
        <v>10.799999999999999</v>
      </c>
      <c r="AA51" s="75" t="s">
        <v>714</v>
      </c>
      <c r="AB51" s="75" t="s">
        <v>712</v>
      </c>
      <c r="AC51" s="74">
        <v>12</v>
      </c>
      <c r="AD51" s="75" t="s">
        <v>714</v>
      </c>
      <c r="AE51" s="75" t="s">
        <v>712</v>
      </c>
      <c r="AF51" s="74">
        <v>14.399999999999999</v>
      </c>
      <c r="AG51" s="75" t="s">
        <v>714</v>
      </c>
      <c r="AH51" s="75" t="s">
        <v>712</v>
      </c>
      <c r="AI51" s="74">
        <v>14.399999999999999</v>
      </c>
      <c r="AJ51" s="75" t="s">
        <v>714</v>
      </c>
      <c r="AK51" s="75" t="s">
        <v>712</v>
      </c>
      <c r="AL51" s="74">
        <v>16.8</v>
      </c>
      <c r="AM51" s="75" t="s">
        <v>714</v>
      </c>
      <c r="AN51" s="75" t="s">
        <v>712</v>
      </c>
      <c r="AO51" s="74">
        <v>16.8</v>
      </c>
      <c r="AP51" s="75" t="s">
        <v>714</v>
      </c>
      <c r="AQ51" s="75" t="s">
        <v>712</v>
      </c>
      <c r="AR51" s="74">
        <v>19.2</v>
      </c>
      <c r="AS51" s="75" t="s">
        <v>714</v>
      </c>
      <c r="AT51" s="75" t="s">
        <v>712</v>
      </c>
      <c r="AU51" s="74">
        <v>21.599999999999998</v>
      </c>
      <c r="AV51" s="75" t="s">
        <v>714</v>
      </c>
      <c r="AW51" s="75" t="s">
        <v>712</v>
      </c>
      <c r="AX51" s="74">
        <v>21.599999999999998</v>
      </c>
      <c r="AY51" s="75" t="s">
        <v>714</v>
      </c>
      <c r="AZ51" s="75" t="s">
        <v>712</v>
      </c>
      <c r="BA51" s="74">
        <v>24</v>
      </c>
      <c r="BB51" s="75" t="s">
        <v>714</v>
      </c>
      <c r="BC51" s="75" t="s">
        <v>712</v>
      </c>
      <c r="BD51" s="74">
        <v>24</v>
      </c>
      <c r="BE51" s="75" t="s">
        <v>714</v>
      </c>
      <c r="BF51" s="75" t="s">
        <v>712</v>
      </c>
      <c r="BG51" s="74" t="str">
        <f t="shared" si="3"/>
        <v xml:space="preserve">INSERT INTO SC_SystemeProduits(RefDimension,NomSysteme,typePresta,ligne,Quantite,formule,cte1,DateModif) values (1,'TCFV15FH','MP',3,null,'0.6*CTE1','SURFACE',now());
</v>
      </c>
      <c r="BJ51" s="74" t="str">
        <f t="shared" si="4"/>
        <v xml:space="preserve">INSERT INTO SC_SystemeProduits(RefDimension,NomSysteme,typePresta,ligne,Quantite,formule,cte1,DateModif) values (2,'TCFV15FH','MP',3,null,'0.6*CTE1','SURFACE',now());
</v>
      </c>
      <c r="BM51" s="74" t="str">
        <f t="shared" si="5"/>
        <v xml:space="preserve">INSERT INTO SC_SystemeProduits(RefDimension,NomSysteme,typePresta,ligne,Quantite,formule,cte1,DateModif) values (3,'TCFV15FH','MP',3,null,'0.6*CTE1','SURFACE',now());
</v>
      </c>
      <c r="BP51" s="74" t="str">
        <f t="shared" si="6"/>
        <v xml:space="preserve">INSERT INTO SC_SystemeProduits(RefDimension,NomSysteme,typePresta,ligne,Quantite,formule,cte1,DateModif) values (4,'TCFV15FH','MP',3,null,'0.6*CTE1','SURFACE',now());
</v>
      </c>
      <c r="BS51" s="74" t="str">
        <f t="shared" si="7"/>
        <v xml:space="preserve">INSERT INTO SC_SystemeProduits(RefDimension,NomSysteme,typePresta,ligne,Quantite,formule,cte1,DateModif) values (5,'TCFV15FH','MP',3,null,'0.6*CTE1','SURFACE',now());
</v>
      </c>
      <c r="BV51" s="74" t="str">
        <f t="shared" si="8"/>
        <v xml:space="preserve">INSERT INTO SC_SystemeProduits(RefDimension,NomSysteme,typePresta,ligne,Quantite,formule,cte1,DateModif) values (6,'TCFV15FH','MP',3,null,'0.6*CTE1','SURFACE',now());
</v>
      </c>
      <c r="BY51" s="74" t="str">
        <f t="shared" si="9"/>
        <v xml:space="preserve">INSERT INTO SC_SystemeProduits(RefDimension,NomSysteme,typePresta,ligne,Quantite,formule,cte1,DateModif) values (7,'TCFV15FH','MP',3,null,'0.6*CTE1','SURFACE',now());
</v>
      </c>
      <c r="CB51" s="74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4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4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4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4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4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4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4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4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4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4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25">
      <c r="A52" s="58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5" x14ac:dyDescent="0.25"/>
  <cols>
    <col min="1" max="1" width="13.7109375" customWidth="1"/>
    <col min="3" max="3" width="34.42578125" bestFit="1" customWidth="1"/>
    <col min="5" max="5" width="5.5703125" customWidth="1"/>
    <col min="6" max="7" width="5.5703125" style="14" customWidth="1"/>
    <col min="8" max="8" width="5.5703125" customWidth="1"/>
    <col min="9" max="10" width="5.5703125" style="14" customWidth="1"/>
    <col min="11" max="11" width="5.5703125" customWidth="1"/>
    <col min="12" max="13" width="5.5703125" style="14" customWidth="1"/>
    <col min="14" max="14" width="5.5703125" customWidth="1"/>
    <col min="15" max="16" width="5.5703125" style="14" customWidth="1"/>
    <col min="17" max="17" width="5.5703125" customWidth="1"/>
    <col min="18" max="19" width="14.42578125" style="14" customWidth="1"/>
    <col min="20" max="20" width="14.42578125" customWidth="1"/>
    <col min="21" max="22" width="14.42578125" style="14" customWidth="1"/>
    <col min="23" max="23" width="14.42578125" customWidth="1"/>
    <col min="24" max="25" width="14.42578125" style="14" customWidth="1"/>
    <col min="26" max="26" width="14.42578125" customWidth="1"/>
    <col min="27" max="28" width="14.42578125" style="14" customWidth="1"/>
    <col min="29" max="31" width="14.42578125" customWidth="1"/>
    <col min="32" max="50" width="4.28515625" customWidth="1"/>
  </cols>
  <sheetData>
    <row r="1" spans="1:52" x14ac:dyDescent="0.25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9" customFormat="1" x14ac:dyDescent="0.25">
      <c r="A4" s="78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9" t="s">
        <v>294</v>
      </c>
      <c r="C4" s="79" t="s">
        <v>301</v>
      </c>
      <c r="D4" s="79" t="s">
        <v>8</v>
      </c>
      <c r="E4" s="79">
        <v>1</v>
      </c>
      <c r="F4" s="80"/>
      <c r="G4" s="80"/>
      <c r="I4" s="80"/>
      <c r="J4" s="80"/>
      <c r="L4" s="80"/>
      <c r="M4" s="80"/>
      <c r="O4" s="80"/>
      <c r="P4" s="80"/>
      <c r="R4" s="80"/>
      <c r="S4" s="80"/>
      <c r="U4" s="80"/>
      <c r="V4" s="80"/>
      <c r="X4" s="80"/>
      <c r="Y4" s="80"/>
      <c r="AA4" s="80"/>
      <c r="AB4" s="80"/>
      <c r="AC4" s="79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9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9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9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9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9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9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9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9" customFormat="1" x14ac:dyDescent="0.25">
      <c r="A5" s="7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9" t="s">
        <v>294</v>
      </c>
      <c r="C5" s="79" t="s">
        <v>302</v>
      </c>
      <c r="D5" s="79" t="s">
        <v>8</v>
      </c>
      <c r="F5" s="80"/>
      <c r="G5" s="80"/>
      <c r="H5" s="79">
        <v>1</v>
      </c>
      <c r="I5" s="80"/>
      <c r="J5" s="80"/>
      <c r="L5" s="80"/>
      <c r="M5" s="80"/>
      <c r="O5" s="80"/>
      <c r="P5" s="80"/>
      <c r="R5" s="80"/>
      <c r="S5" s="80"/>
      <c r="U5" s="80"/>
      <c r="V5" s="80"/>
      <c r="X5" s="80"/>
      <c r="Y5" s="80"/>
      <c r="AA5" s="80"/>
      <c r="AB5" s="80"/>
      <c r="AC5" s="79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9" t="str">
        <f t="shared" si="0"/>
        <v xml:space="preserve">INSERT INTO SC_SystemeProduits(RefDimension,NomSysteme,typePresta,ligne,Quantite,formule,cte1,DateModif) values (4,'TCFVBAC','MATIERE',51,1,null,null,now());
</v>
      </c>
      <c r="AI5" s="79" t="str">
        <f t="shared" si="1"/>
        <v/>
      </c>
      <c r="AL5" s="79" t="str">
        <f t="shared" si="2"/>
        <v/>
      </c>
      <c r="AO5" s="79" t="str">
        <f t="shared" si="3"/>
        <v/>
      </c>
      <c r="AR5" s="79" t="str">
        <f t="shared" si="4"/>
        <v/>
      </c>
      <c r="AU5" s="79" t="str">
        <f t="shared" si="5"/>
        <v/>
      </c>
      <c r="AX5" s="79" t="str">
        <f t="shared" si="6"/>
        <v/>
      </c>
    </row>
    <row r="6" spans="1:52" s="79" customFormat="1" x14ac:dyDescent="0.25">
      <c r="A6" s="7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9" t="s">
        <v>294</v>
      </c>
      <c r="C6" s="79" t="s">
        <v>303</v>
      </c>
      <c r="D6" s="79" t="s">
        <v>8</v>
      </c>
      <c r="F6" s="80"/>
      <c r="G6" s="80"/>
      <c r="I6" s="80"/>
      <c r="J6" s="80"/>
      <c r="K6" s="79">
        <v>1</v>
      </c>
      <c r="L6" s="80"/>
      <c r="M6" s="80"/>
      <c r="O6" s="80"/>
      <c r="P6" s="80"/>
      <c r="R6" s="80"/>
      <c r="S6" s="80"/>
      <c r="U6" s="80"/>
      <c r="V6" s="80"/>
      <c r="X6" s="80"/>
      <c r="Y6" s="80"/>
      <c r="AA6" s="80"/>
      <c r="AB6" s="80"/>
      <c r="AC6" s="79" t="str">
        <f t="shared" si="7"/>
        <v/>
      </c>
      <c r="AF6" s="79" t="str">
        <f t="shared" si="0"/>
        <v/>
      </c>
      <c r="AI6" s="79" t="str">
        <f t="shared" si="1"/>
        <v xml:space="preserve">INSERT INTO SC_SystemeProduits(RefDimension,NomSysteme,typePresta,ligne,Quantite,formule,cte1,DateModif) values (5,'TCFVBAC','MATIERE',52,1,null,null,now());
</v>
      </c>
      <c r="AL6" s="79" t="str">
        <f t="shared" si="2"/>
        <v/>
      </c>
      <c r="AO6" s="79" t="str">
        <f t="shared" si="3"/>
        <v/>
      </c>
      <c r="AR6" s="79" t="str">
        <f t="shared" si="4"/>
        <v/>
      </c>
      <c r="AU6" s="79" t="str">
        <f t="shared" si="5"/>
        <v/>
      </c>
      <c r="AX6" s="79" t="str">
        <f t="shared" si="6"/>
        <v/>
      </c>
    </row>
    <row r="7" spans="1:52" s="79" customFormat="1" x14ac:dyDescent="0.25">
      <c r="A7" s="7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9" t="s">
        <v>294</v>
      </c>
      <c r="C7" s="79" t="s">
        <v>304</v>
      </c>
      <c r="D7" s="79" t="s">
        <v>8</v>
      </c>
      <c r="F7" s="80"/>
      <c r="G7" s="80"/>
      <c r="I7" s="80"/>
      <c r="J7" s="80"/>
      <c r="L7" s="80"/>
      <c r="M7" s="80"/>
      <c r="N7" s="79">
        <v>1</v>
      </c>
      <c r="O7" s="80"/>
      <c r="P7" s="80"/>
      <c r="R7" s="80"/>
      <c r="S7" s="80"/>
      <c r="U7" s="80"/>
      <c r="V7" s="80"/>
      <c r="X7" s="80"/>
      <c r="Y7" s="80"/>
      <c r="AA7" s="80"/>
      <c r="AB7" s="80"/>
      <c r="AC7" s="79" t="str">
        <f t="shared" si="7"/>
        <v/>
      </c>
      <c r="AF7" s="79" t="str">
        <f t="shared" si="0"/>
        <v/>
      </c>
      <c r="AI7" s="79" t="str">
        <f t="shared" si="1"/>
        <v/>
      </c>
      <c r="AL7" s="79" t="str">
        <f t="shared" si="2"/>
        <v xml:space="preserve">INSERT INTO SC_SystemeProduits(RefDimension,NomSysteme,typePresta,ligne,Quantite,formule,cte1,DateModif) values (9,'TCFVBAC','MATIERE',53,1,null,null,now());
</v>
      </c>
      <c r="AO7" s="79" t="str">
        <f t="shared" si="3"/>
        <v/>
      </c>
      <c r="AR7" s="79" t="str">
        <f t="shared" si="4"/>
        <v/>
      </c>
      <c r="AU7" s="79" t="str">
        <f t="shared" si="5"/>
        <v/>
      </c>
      <c r="AX7" s="79" t="str">
        <f t="shared" si="6"/>
        <v/>
      </c>
    </row>
    <row r="8" spans="1:52" s="79" customFormat="1" x14ac:dyDescent="0.25">
      <c r="A8" s="7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9" t="s">
        <v>294</v>
      </c>
      <c r="C8" s="79" t="s">
        <v>305</v>
      </c>
      <c r="D8" s="79" t="s">
        <v>8</v>
      </c>
      <c r="F8" s="80"/>
      <c r="G8" s="80"/>
      <c r="I8" s="80"/>
      <c r="J8" s="80"/>
      <c r="L8" s="80"/>
      <c r="M8" s="80"/>
      <c r="O8" s="80"/>
      <c r="P8" s="80"/>
      <c r="Q8" s="79">
        <v>1</v>
      </c>
      <c r="R8" s="80"/>
      <c r="S8" s="80"/>
      <c r="T8" s="79">
        <v>1</v>
      </c>
      <c r="U8" s="80"/>
      <c r="V8" s="80"/>
      <c r="X8" s="80"/>
      <c r="Y8" s="80"/>
      <c r="AA8" s="80"/>
      <c r="AB8" s="80"/>
      <c r="AC8" s="79" t="str">
        <f t="shared" si="7"/>
        <v/>
      </c>
      <c r="AF8" s="79" t="str">
        <f t="shared" si="0"/>
        <v/>
      </c>
      <c r="AI8" s="79" t="str">
        <f t="shared" si="1"/>
        <v/>
      </c>
      <c r="AL8" s="79" t="str">
        <f t="shared" si="2"/>
        <v/>
      </c>
      <c r="AO8" s="79" t="str">
        <f t="shared" si="3"/>
        <v xml:space="preserve">INSERT INTO SC_SystemeProduits(RefDimension,NomSysteme,typePresta,ligne,Quantite,formule,cte1,DateModif) values (10,'TCFVBAC','MATIERE',54,1,null,null,now());
</v>
      </c>
      <c r="AR8" s="79" t="str">
        <f t="shared" si="4"/>
        <v xml:space="preserve">INSERT INTO SC_SystemeProduits(RefDimension,NomSysteme,typePresta,ligne,Quantite,formule,cte1,DateModif) values (11,'TCFVBAC','MATIERE',54,1,null,null,now());
</v>
      </c>
      <c r="AU8" s="79" t="str">
        <f t="shared" si="5"/>
        <v/>
      </c>
      <c r="AX8" s="79" t="str">
        <f t="shared" si="6"/>
        <v/>
      </c>
    </row>
    <row r="9" spans="1:52" s="79" customFormat="1" x14ac:dyDescent="0.25">
      <c r="A9" s="7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9" t="s">
        <v>294</v>
      </c>
      <c r="C9" s="79" t="s">
        <v>306</v>
      </c>
      <c r="D9" s="79" t="s">
        <v>8</v>
      </c>
      <c r="F9" s="80"/>
      <c r="G9" s="80"/>
      <c r="I9" s="80"/>
      <c r="J9" s="80"/>
      <c r="L9" s="80"/>
      <c r="M9" s="80"/>
      <c r="O9" s="80"/>
      <c r="P9" s="80"/>
      <c r="R9" s="80"/>
      <c r="S9" s="80"/>
      <c r="U9" s="80"/>
      <c r="V9" s="80"/>
      <c r="W9" s="79">
        <v>1</v>
      </c>
      <c r="X9" s="80"/>
      <c r="Y9" s="80"/>
      <c r="Z9" s="79">
        <v>1</v>
      </c>
      <c r="AA9" s="80"/>
      <c r="AB9" s="80"/>
      <c r="AC9" s="79" t="str">
        <f t="shared" si="7"/>
        <v/>
      </c>
      <c r="AF9" s="79" t="str">
        <f t="shared" si="0"/>
        <v/>
      </c>
      <c r="AI9" s="79" t="str">
        <f t="shared" si="1"/>
        <v/>
      </c>
      <c r="AL9" s="79" t="str">
        <f t="shared" si="2"/>
        <v/>
      </c>
      <c r="AO9" s="79" t="str">
        <f t="shared" si="3"/>
        <v/>
      </c>
      <c r="AR9" s="79" t="str">
        <f t="shared" si="4"/>
        <v/>
      </c>
      <c r="AU9" s="79" t="str">
        <f t="shared" si="5"/>
        <v xml:space="preserve">INSERT INTO SC_SystemeProduits(RefDimension,NomSysteme,typePresta,ligne,Quantite,formule,cte1,DateModif) values (17,'TCFVBAC','MATIERE',55,1,null,null,now());
</v>
      </c>
      <c r="AX9" s="79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9" customFormat="1" x14ac:dyDescent="0.25">
      <c r="A10" s="7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9" t="s">
        <v>294</v>
      </c>
      <c r="C10" s="79" t="s">
        <v>247</v>
      </c>
      <c r="D10" s="79" t="s">
        <v>8</v>
      </c>
      <c r="E10" s="79">
        <v>36</v>
      </c>
      <c r="F10" s="80" t="s">
        <v>711</v>
      </c>
      <c r="G10" s="80" t="s">
        <v>712</v>
      </c>
      <c r="H10" s="79">
        <v>60</v>
      </c>
      <c r="I10" s="80" t="s">
        <v>711</v>
      </c>
      <c r="J10" s="80" t="s">
        <v>712</v>
      </c>
      <c r="K10" s="79">
        <v>72</v>
      </c>
      <c r="L10" s="80" t="s">
        <v>711</v>
      </c>
      <c r="M10" s="80" t="s">
        <v>712</v>
      </c>
      <c r="N10" s="79">
        <v>120</v>
      </c>
      <c r="O10" s="80" t="s">
        <v>711</v>
      </c>
      <c r="P10" s="80" t="s">
        <v>712</v>
      </c>
      <c r="Q10" s="79">
        <v>144</v>
      </c>
      <c r="R10" s="80" t="s">
        <v>711</v>
      </c>
      <c r="S10" s="80" t="s">
        <v>712</v>
      </c>
      <c r="T10" s="79">
        <v>144</v>
      </c>
      <c r="U10" s="80" t="s">
        <v>711</v>
      </c>
      <c r="V10" s="80" t="s">
        <v>712</v>
      </c>
      <c r="W10" s="79">
        <v>240</v>
      </c>
      <c r="X10" s="80" t="s">
        <v>711</v>
      </c>
      <c r="Y10" s="80" t="s">
        <v>712</v>
      </c>
      <c r="Z10" s="79">
        <v>240</v>
      </c>
      <c r="AA10" s="80" t="s">
        <v>711</v>
      </c>
      <c r="AB10" s="80" t="s">
        <v>712</v>
      </c>
      <c r="AC10" s="79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9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9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9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9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9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9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9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9" customFormat="1" x14ac:dyDescent="0.25">
      <c r="A11" s="7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6" t="s">
        <v>294</v>
      </c>
      <c r="C11" s="116" t="s">
        <v>1818</v>
      </c>
      <c r="D11" s="116" t="s">
        <v>8</v>
      </c>
      <c r="E11" s="116">
        <v>1</v>
      </c>
      <c r="F11" s="80"/>
      <c r="G11" s="80"/>
      <c r="H11" s="79">
        <v>0</v>
      </c>
      <c r="I11" s="80"/>
      <c r="J11" s="80"/>
      <c r="K11" s="79">
        <v>0</v>
      </c>
      <c r="L11" s="80"/>
      <c r="M11" s="80"/>
      <c r="N11" s="79">
        <v>0</v>
      </c>
      <c r="O11" s="80"/>
      <c r="P11" s="80"/>
      <c r="Q11" s="79">
        <v>0</v>
      </c>
      <c r="R11" s="80"/>
      <c r="S11" s="80"/>
      <c r="T11" s="79">
        <v>0</v>
      </c>
      <c r="U11" s="80"/>
      <c r="V11" s="80"/>
      <c r="W11" s="79">
        <v>0</v>
      </c>
      <c r="X11" s="80"/>
      <c r="Y11" s="80"/>
      <c r="Z11" s="79">
        <v>0</v>
      </c>
      <c r="AA11" s="80"/>
      <c r="AB11" s="80"/>
      <c r="AC11" s="79" t="str">
        <f t="shared" si="7"/>
        <v xml:space="preserve">INSERT INTO SC_SystemeProduits(RefDimension,NomSysteme,typePresta,ligne,Quantite,formule,cte1,DateModif) values (2,'TCFVBAC','MATIERE',576,1,null,null,now());
</v>
      </c>
      <c r="AF11" s="79" t="str">
        <f t="shared" si="0"/>
        <v xml:space="preserve">INSERT INTO SC_SystemeProduits(RefDimension,NomSysteme,typePresta,ligne,Quantite,formule,cte1,DateModif) values (4,'TCFVBAC','MATIERE',576,0,null,null,now());
</v>
      </c>
      <c r="AI11" s="79" t="str">
        <f t="shared" si="1"/>
        <v xml:space="preserve">INSERT INTO SC_SystemeProduits(RefDimension,NomSysteme,typePresta,ligne,Quantite,formule,cte1,DateModif) values (5,'TCFVBAC','MATIERE',576,0,null,null,now());
</v>
      </c>
      <c r="AL11" s="79" t="str">
        <f t="shared" si="2"/>
        <v xml:space="preserve">INSERT INTO SC_SystemeProduits(RefDimension,NomSysteme,typePresta,ligne,Quantite,formule,cte1,DateModif) values (9,'TCFVBAC','MATIERE',576,0,null,null,now());
</v>
      </c>
      <c r="AO11" s="79" t="str">
        <f t="shared" si="3"/>
        <v xml:space="preserve">INSERT INTO SC_SystemeProduits(RefDimension,NomSysteme,typePresta,ligne,Quantite,formule,cte1,DateModif) values (10,'TCFVBAC','MATIERE',576,0,null,null,now());
</v>
      </c>
      <c r="AR11" s="79" t="str">
        <f t="shared" si="4"/>
        <v xml:space="preserve">INSERT INTO SC_SystemeProduits(RefDimension,NomSysteme,typePresta,ligne,Quantite,formule,cte1,DateModif) values (11,'TCFVBAC','MATIERE',576,0,null,null,now());
</v>
      </c>
      <c r="AU11" s="79" t="str">
        <f t="shared" si="5"/>
        <v xml:space="preserve">INSERT INTO SC_SystemeProduits(RefDimension,NomSysteme,typePresta,ligne,Quantite,formule,cte1,DateModif) values (17,'TCFVBAC','MATIERE',576,0,null,null,now());
</v>
      </c>
      <c r="AX11" s="79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9" customFormat="1" x14ac:dyDescent="0.25">
      <c r="A12" s="7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9" t="s">
        <v>294</v>
      </c>
      <c r="C12" s="79" t="s">
        <v>249</v>
      </c>
      <c r="D12" s="79" t="s">
        <v>284</v>
      </c>
      <c r="E12" s="79">
        <v>4.4000000000000004</v>
      </c>
      <c r="F12" s="80" t="s">
        <v>718</v>
      </c>
      <c r="G12" s="80" t="s">
        <v>712</v>
      </c>
      <c r="H12" s="79">
        <v>6</v>
      </c>
      <c r="I12" s="80" t="s">
        <v>718</v>
      </c>
      <c r="J12" s="80" t="s">
        <v>712</v>
      </c>
      <c r="K12" s="79">
        <v>6.8000000000000007</v>
      </c>
      <c r="L12" s="80" t="s">
        <v>718</v>
      </c>
      <c r="M12" s="80" t="s">
        <v>712</v>
      </c>
      <c r="N12" s="79">
        <v>10</v>
      </c>
      <c r="O12" s="80" t="s">
        <v>718</v>
      </c>
      <c r="P12" s="80" t="s">
        <v>712</v>
      </c>
      <c r="Q12" s="79">
        <v>11.600000000000001</v>
      </c>
      <c r="R12" s="80" t="s">
        <v>718</v>
      </c>
      <c r="S12" s="80" t="s">
        <v>712</v>
      </c>
      <c r="T12" s="79">
        <v>11.600000000000001</v>
      </c>
      <c r="U12" s="80" t="s">
        <v>718</v>
      </c>
      <c r="V12" s="80" t="s">
        <v>712</v>
      </c>
      <c r="W12" s="79">
        <v>18</v>
      </c>
      <c r="X12" s="80" t="s">
        <v>718</v>
      </c>
      <c r="Y12" s="80" t="s">
        <v>712</v>
      </c>
      <c r="Z12" s="79">
        <v>18</v>
      </c>
      <c r="AA12" s="80" t="s">
        <v>718</v>
      </c>
      <c r="AB12" s="80" t="s">
        <v>712</v>
      </c>
      <c r="AC12" s="79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9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9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9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9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9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9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9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9" customFormat="1" x14ac:dyDescent="0.25">
      <c r="A13" s="7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9" t="s">
        <v>294</v>
      </c>
      <c r="C13" s="79" t="s">
        <v>250</v>
      </c>
      <c r="D13" s="79" t="s">
        <v>284</v>
      </c>
      <c r="E13" s="79">
        <v>2.62</v>
      </c>
      <c r="F13" s="80" t="s">
        <v>719</v>
      </c>
      <c r="G13" s="80" t="s">
        <v>712</v>
      </c>
      <c r="H13" s="79">
        <v>3.7</v>
      </c>
      <c r="I13" s="80" t="s">
        <v>719</v>
      </c>
      <c r="J13" s="80" t="s">
        <v>712</v>
      </c>
      <c r="K13" s="79">
        <v>4.24</v>
      </c>
      <c r="L13" s="80" t="s">
        <v>719</v>
      </c>
      <c r="M13" s="80" t="s">
        <v>712</v>
      </c>
      <c r="N13" s="79">
        <v>6.4</v>
      </c>
      <c r="O13" s="80" t="s">
        <v>719</v>
      </c>
      <c r="P13" s="80" t="s">
        <v>712</v>
      </c>
      <c r="Q13" s="79">
        <v>7.4799999999999995</v>
      </c>
      <c r="R13" s="80" t="s">
        <v>719</v>
      </c>
      <c r="S13" s="80" t="s">
        <v>712</v>
      </c>
      <c r="T13" s="79">
        <v>7.4799999999999995</v>
      </c>
      <c r="U13" s="80" t="s">
        <v>719</v>
      </c>
      <c r="V13" s="80" t="s">
        <v>712</v>
      </c>
      <c r="W13" s="79">
        <v>11.8</v>
      </c>
      <c r="X13" s="80" t="s">
        <v>719</v>
      </c>
      <c r="Y13" s="80" t="s">
        <v>712</v>
      </c>
      <c r="Z13" s="79">
        <v>11.8</v>
      </c>
      <c r="AA13" s="80" t="s">
        <v>719</v>
      </c>
      <c r="AB13" s="80" t="s">
        <v>712</v>
      </c>
      <c r="AC13" s="79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9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9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9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9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9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9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9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9" customFormat="1" x14ac:dyDescent="0.25">
      <c r="A14" s="7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9" t="s">
        <v>294</v>
      </c>
      <c r="C14" s="79" t="s">
        <v>251</v>
      </c>
      <c r="D14" s="79" t="s">
        <v>284</v>
      </c>
      <c r="E14" s="79">
        <v>3.9200000000000004</v>
      </c>
      <c r="F14" s="80" t="s">
        <v>720</v>
      </c>
      <c r="G14" s="80" t="s">
        <v>712</v>
      </c>
      <c r="H14" s="79">
        <v>5.2</v>
      </c>
      <c r="I14" s="80" t="s">
        <v>720</v>
      </c>
      <c r="J14" s="80" t="s">
        <v>712</v>
      </c>
      <c r="K14" s="79">
        <v>5.8400000000000007</v>
      </c>
      <c r="L14" s="80" t="s">
        <v>720</v>
      </c>
      <c r="M14" s="80" t="s">
        <v>712</v>
      </c>
      <c r="N14" s="79">
        <v>8.4</v>
      </c>
      <c r="O14" s="80" t="s">
        <v>720</v>
      </c>
      <c r="P14" s="80" t="s">
        <v>712</v>
      </c>
      <c r="Q14" s="79">
        <v>9.6800000000000015</v>
      </c>
      <c r="R14" s="80" t="s">
        <v>720</v>
      </c>
      <c r="S14" s="80" t="s">
        <v>712</v>
      </c>
      <c r="T14" s="79">
        <v>9.6800000000000015</v>
      </c>
      <c r="U14" s="80" t="s">
        <v>720</v>
      </c>
      <c r="V14" s="80" t="s">
        <v>712</v>
      </c>
      <c r="W14" s="79">
        <v>14.8</v>
      </c>
      <c r="X14" s="80" t="s">
        <v>720</v>
      </c>
      <c r="Y14" s="80" t="s">
        <v>712</v>
      </c>
      <c r="Z14" s="79">
        <v>14.8</v>
      </c>
      <c r="AA14" s="80" t="s">
        <v>720</v>
      </c>
      <c r="AB14" s="80" t="s">
        <v>712</v>
      </c>
      <c r="AC14" s="79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9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9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9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9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9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9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9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9" customFormat="1" x14ac:dyDescent="0.25">
      <c r="A15" s="7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9" t="s">
        <v>294</v>
      </c>
      <c r="C15" s="79" t="s">
        <v>276</v>
      </c>
      <c r="D15" s="79" t="s">
        <v>284</v>
      </c>
      <c r="E15" s="79">
        <v>0.54000000000000015</v>
      </c>
      <c r="F15" s="80" t="s">
        <v>721</v>
      </c>
      <c r="G15" s="80" t="s">
        <v>712</v>
      </c>
      <c r="H15" s="79">
        <v>0.9</v>
      </c>
      <c r="I15" s="80" t="s">
        <v>721</v>
      </c>
      <c r="J15" s="80" t="s">
        <v>712</v>
      </c>
      <c r="K15" s="79">
        <v>1.0800000000000003</v>
      </c>
      <c r="L15" s="80" t="s">
        <v>721</v>
      </c>
      <c r="M15" s="80" t="s">
        <v>712</v>
      </c>
      <c r="N15" s="79">
        <v>1.8</v>
      </c>
      <c r="O15" s="80" t="s">
        <v>721</v>
      </c>
      <c r="P15" s="80" t="s">
        <v>712</v>
      </c>
      <c r="Q15" s="79">
        <v>2.1600000000000006</v>
      </c>
      <c r="R15" s="80" t="s">
        <v>721</v>
      </c>
      <c r="S15" s="80" t="s">
        <v>712</v>
      </c>
      <c r="T15" s="79">
        <v>2.1600000000000006</v>
      </c>
      <c r="U15" s="80" t="s">
        <v>721</v>
      </c>
      <c r="V15" s="80" t="s">
        <v>712</v>
      </c>
      <c r="W15" s="79">
        <v>3.6</v>
      </c>
      <c r="X15" s="80" t="s">
        <v>721</v>
      </c>
      <c r="Y15" s="80" t="s">
        <v>712</v>
      </c>
      <c r="Z15" s="79">
        <v>3.6</v>
      </c>
      <c r="AA15" s="80" t="s">
        <v>721</v>
      </c>
      <c r="AB15" s="80" t="s">
        <v>712</v>
      </c>
      <c r="AC15" s="79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9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9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9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9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9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9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9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9" customFormat="1" x14ac:dyDescent="0.25">
      <c r="A16" s="7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80"/>
      <c r="G16" s="80"/>
      <c r="I16" s="80"/>
      <c r="J16" s="80"/>
      <c r="L16" s="80"/>
      <c r="M16" s="80"/>
      <c r="O16" s="80"/>
      <c r="P16" s="80"/>
      <c r="R16" s="80"/>
      <c r="S16" s="80"/>
      <c r="U16" s="80"/>
      <c r="V16" s="80"/>
      <c r="X16" s="80"/>
      <c r="Y16" s="80"/>
      <c r="AA16" s="80"/>
      <c r="AB16" s="80"/>
      <c r="AC16" s="79" t="str">
        <f t="shared" si="7"/>
        <v/>
      </c>
      <c r="AF16" s="79" t="str">
        <f t="shared" si="0"/>
        <v/>
      </c>
      <c r="AI16" s="79" t="str">
        <f t="shared" si="1"/>
        <v/>
      </c>
      <c r="AL16" s="79" t="str">
        <f t="shared" si="2"/>
        <v/>
      </c>
      <c r="AO16" s="79" t="str">
        <f t="shared" si="3"/>
        <v/>
      </c>
      <c r="AR16" s="79" t="str">
        <f t="shared" si="4"/>
        <v/>
      </c>
      <c r="AU16" s="79" t="str">
        <f t="shared" si="5"/>
        <v/>
      </c>
      <c r="AX16" s="79" t="str">
        <f t="shared" si="6"/>
        <v/>
      </c>
    </row>
    <row r="17" spans="1:50" s="79" customFormat="1" x14ac:dyDescent="0.25">
      <c r="A17" s="7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9" t="s">
        <v>297</v>
      </c>
      <c r="C17" s="79" t="s">
        <v>58</v>
      </c>
      <c r="D17" s="79" t="s">
        <v>8</v>
      </c>
      <c r="E17" s="79">
        <v>1</v>
      </c>
      <c r="F17" s="80" t="s">
        <v>686</v>
      </c>
      <c r="G17" s="80" t="s">
        <v>717</v>
      </c>
      <c r="H17" s="79">
        <v>2</v>
      </c>
      <c r="I17" s="80" t="s">
        <v>686</v>
      </c>
      <c r="J17" s="80" t="s">
        <v>717</v>
      </c>
      <c r="K17" s="79">
        <v>2</v>
      </c>
      <c r="L17" s="80" t="s">
        <v>686</v>
      </c>
      <c r="M17" s="80" t="s">
        <v>717</v>
      </c>
      <c r="N17" s="79">
        <v>4</v>
      </c>
      <c r="O17" s="80" t="s">
        <v>686</v>
      </c>
      <c r="P17" s="80" t="s">
        <v>717</v>
      </c>
      <c r="Q17" s="79">
        <v>4</v>
      </c>
      <c r="R17" s="80" t="s">
        <v>686</v>
      </c>
      <c r="S17" s="80" t="s">
        <v>717</v>
      </c>
      <c r="T17" s="79">
        <v>4</v>
      </c>
      <c r="U17" s="80" t="s">
        <v>686</v>
      </c>
      <c r="V17" s="80" t="s">
        <v>717</v>
      </c>
      <c r="W17" s="79">
        <v>8</v>
      </c>
      <c r="X17" s="80" t="s">
        <v>686</v>
      </c>
      <c r="Y17" s="80" t="s">
        <v>717</v>
      </c>
      <c r="Z17" s="79">
        <v>8</v>
      </c>
      <c r="AA17" s="80" t="s">
        <v>686</v>
      </c>
      <c r="AB17" s="80" t="s">
        <v>717</v>
      </c>
      <c r="AC17" s="79" t="str">
        <f t="shared" si="7"/>
        <v xml:space="preserve">INSERT INTO SC_SystemeProduits(RefDimension,NomSysteme,typePresta,ligne,Quantite,formule,cte1,DateModif) values (2,'TCFVBAC','MOA',28,null,'1*CTE1','NB_BAC',now());
</v>
      </c>
      <c r="AF17" s="79" t="str">
        <f t="shared" si="0"/>
        <v xml:space="preserve">INSERT INTO SC_SystemeProduits(RefDimension,NomSysteme,typePresta,ligne,Quantite,formule,cte1,DateModif) values (4,'TCFVBAC','MOA',28,null,'1*CTE1','NB_BAC',now());
</v>
      </c>
      <c r="AI17" s="79" t="str">
        <f t="shared" si="1"/>
        <v xml:space="preserve">INSERT INTO SC_SystemeProduits(RefDimension,NomSysteme,typePresta,ligne,Quantite,formule,cte1,DateModif) values (5,'TCFVBAC','MOA',28,null,'1*CTE1','NB_BAC',now());
</v>
      </c>
      <c r="AL17" s="79" t="str">
        <f t="shared" si="2"/>
        <v xml:space="preserve">INSERT INTO SC_SystemeProduits(RefDimension,NomSysteme,typePresta,ligne,Quantite,formule,cte1,DateModif) values (9,'TCFVBAC','MOA',28,null,'1*CTE1','NB_BAC',now());
</v>
      </c>
      <c r="AO17" s="79" t="str">
        <f t="shared" si="3"/>
        <v xml:space="preserve">INSERT INTO SC_SystemeProduits(RefDimension,NomSysteme,typePresta,ligne,Quantite,formule,cte1,DateModif) values (10,'TCFVBAC','MOA',28,null,'1*CTE1','NB_BAC',now());
</v>
      </c>
      <c r="AR17" s="79" t="str">
        <f t="shared" si="4"/>
        <v xml:space="preserve">INSERT INTO SC_SystemeProduits(RefDimension,NomSysteme,typePresta,ligne,Quantite,formule,cte1,DateModif) values (11,'TCFVBAC','MOA',28,null,'1*CTE1','NB_BAC',now());
</v>
      </c>
      <c r="AU17" s="79" t="str">
        <f t="shared" si="5"/>
        <v xml:space="preserve">INSERT INTO SC_SystemeProduits(RefDimension,NomSysteme,typePresta,ligne,Quantite,formule,cte1,DateModif) values (17,'TCFVBAC','MOA',28,null,'1*CTE1','NB_BAC',now());
</v>
      </c>
      <c r="AX17" s="79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9" customFormat="1" x14ac:dyDescent="0.25">
      <c r="A18" s="78"/>
      <c r="F18" s="80"/>
      <c r="G18" s="80"/>
      <c r="I18" s="80"/>
      <c r="J18" s="80"/>
      <c r="L18" s="80"/>
      <c r="M18" s="80"/>
      <c r="O18" s="80"/>
      <c r="P18" s="80"/>
      <c r="R18" s="80"/>
      <c r="S18" s="80"/>
      <c r="U18" s="80"/>
      <c r="V18" s="80"/>
      <c r="X18" s="80"/>
      <c r="Y18" s="80"/>
      <c r="AA18" s="80"/>
      <c r="AB18" s="80"/>
    </row>
    <row r="19" spans="1:50" s="79" customFormat="1" x14ac:dyDescent="0.25">
      <c r="A19" s="7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9" t="s">
        <v>297</v>
      </c>
      <c r="C19" s="79" t="s">
        <v>283</v>
      </c>
      <c r="D19" s="79" t="s">
        <v>20</v>
      </c>
      <c r="E19" s="79">
        <v>1</v>
      </c>
      <c r="F19" s="80" t="s">
        <v>686</v>
      </c>
      <c r="G19" s="80" t="s">
        <v>717</v>
      </c>
      <c r="H19" s="79">
        <v>2</v>
      </c>
      <c r="I19" s="80" t="s">
        <v>686</v>
      </c>
      <c r="J19" s="80" t="s">
        <v>717</v>
      </c>
      <c r="K19" s="79">
        <v>2</v>
      </c>
      <c r="L19" s="80" t="s">
        <v>686</v>
      </c>
      <c r="M19" s="80" t="s">
        <v>717</v>
      </c>
      <c r="N19" s="79">
        <v>4</v>
      </c>
      <c r="O19" s="80" t="s">
        <v>686</v>
      </c>
      <c r="P19" s="80" t="s">
        <v>717</v>
      </c>
      <c r="Q19" s="79">
        <v>4</v>
      </c>
      <c r="R19" s="80" t="s">
        <v>686</v>
      </c>
      <c r="S19" s="80" t="s">
        <v>717</v>
      </c>
      <c r="T19" s="79">
        <v>4</v>
      </c>
      <c r="U19" s="80" t="s">
        <v>686</v>
      </c>
      <c r="V19" s="80" t="s">
        <v>717</v>
      </c>
      <c r="W19" s="79">
        <v>8</v>
      </c>
      <c r="X19" s="80" t="s">
        <v>686</v>
      </c>
      <c r="Y19" s="80" t="s">
        <v>717</v>
      </c>
      <c r="Z19" s="79">
        <v>8</v>
      </c>
      <c r="AA19" s="80" t="s">
        <v>686</v>
      </c>
      <c r="AB19" s="80" t="s">
        <v>717</v>
      </c>
      <c r="AC19" s="79" t="str">
        <f t="shared" si="7"/>
        <v xml:space="preserve">INSERT INTO SC_SystemeProduits(RefDimension,NomSysteme,typePresta,ligne,Quantite,formule,cte1,DateModif) values (2,'TCFVBAC','MOA',36,null,'1*CTE1','NB_BAC',now());
</v>
      </c>
      <c r="AF19" s="79" t="str">
        <f t="shared" si="0"/>
        <v xml:space="preserve">INSERT INTO SC_SystemeProduits(RefDimension,NomSysteme,typePresta,ligne,Quantite,formule,cte1,DateModif) values (4,'TCFVBAC','MOA',36,null,'1*CTE1','NB_BAC',now());
</v>
      </c>
      <c r="AI19" s="79" t="str">
        <f t="shared" si="1"/>
        <v xml:space="preserve">INSERT INTO SC_SystemeProduits(RefDimension,NomSysteme,typePresta,ligne,Quantite,formule,cte1,DateModif) values (5,'TCFVBAC','MOA',36,null,'1*CTE1','NB_BAC',now());
</v>
      </c>
      <c r="AL19" s="79" t="str">
        <f t="shared" si="2"/>
        <v xml:space="preserve">INSERT INTO SC_SystemeProduits(RefDimension,NomSysteme,typePresta,ligne,Quantite,formule,cte1,DateModif) values (9,'TCFVBAC','MOA',36,null,'1*CTE1','NB_BAC',now());
</v>
      </c>
      <c r="AO19" s="79" t="str">
        <f t="shared" si="3"/>
        <v xml:space="preserve">INSERT INTO SC_SystemeProduits(RefDimension,NomSysteme,typePresta,ligne,Quantite,formule,cte1,DateModif) values (10,'TCFVBAC','MOA',36,null,'1*CTE1','NB_BAC',now());
</v>
      </c>
      <c r="AR19" s="79" t="str">
        <f t="shared" si="4"/>
        <v xml:space="preserve">INSERT INTO SC_SystemeProduits(RefDimension,NomSysteme,typePresta,ligne,Quantite,formule,cte1,DateModif) values (11,'TCFVBAC','MOA',36,null,'1*CTE1','NB_BAC',now());
</v>
      </c>
      <c r="AU19" s="79" t="str">
        <f t="shared" si="5"/>
        <v xml:space="preserve">INSERT INTO SC_SystemeProduits(RefDimension,NomSysteme,typePresta,ligne,Quantite,formule,cte1,DateModif) values (17,'TCFVBAC','MOA',36,null,'1*CTE1','NB_BAC',now());
</v>
      </c>
      <c r="AX19" s="79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9" customFormat="1" x14ac:dyDescent="0.25">
      <c r="A20" s="7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9" t="s">
        <v>297</v>
      </c>
      <c r="C20" s="79" t="s">
        <v>63</v>
      </c>
      <c r="D20" s="79" t="s">
        <v>8</v>
      </c>
      <c r="E20" s="79">
        <v>1</v>
      </c>
      <c r="F20" s="80" t="s">
        <v>686</v>
      </c>
      <c r="G20" s="80" t="s">
        <v>717</v>
      </c>
      <c r="H20" s="79">
        <v>2</v>
      </c>
      <c r="I20" s="80" t="s">
        <v>686</v>
      </c>
      <c r="J20" s="80" t="s">
        <v>717</v>
      </c>
      <c r="K20" s="79">
        <v>2</v>
      </c>
      <c r="L20" s="80" t="s">
        <v>686</v>
      </c>
      <c r="M20" s="80" t="s">
        <v>717</v>
      </c>
      <c r="N20" s="79">
        <v>4</v>
      </c>
      <c r="O20" s="80" t="s">
        <v>686</v>
      </c>
      <c r="P20" s="80" t="s">
        <v>717</v>
      </c>
      <c r="Q20" s="79">
        <v>4</v>
      </c>
      <c r="R20" s="80" t="s">
        <v>686</v>
      </c>
      <c r="S20" s="80" t="s">
        <v>717</v>
      </c>
      <c r="T20" s="79">
        <v>4</v>
      </c>
      <c r="U20" s="80" t="s">
        <v>686</v>
      </c>
      <c r="V20" s="80" t="s">
        <v>717</v>
      </c>
      <c r="W20" s="79">
        <v>8</v>
      </c>
      <c r="X20" s="80" t="s">
        <v>686</v>
      </c>
      <c r="Y20" s="80" t="s">
        <v>717</v>
      </c>
      <c r="Z20" s="79">
        <v>8</v>
      </c>
      <c r="AA20" s="80" t="s">
        <v>686</v>
      </c>
      <c r="AB20" s="80" t="s">
        <v>717</v>
      </c>
      <c r="AC20" s="79" t="str">
        <f t="shared" si="7"/>
        <v xml:space="preserve">INSERT INTO SC_SystemeProduits(RefDimension,NomSysteme,typePresta,ligne,Quantite,formule,cte1,DateModif) values (2,'TCFVBAC','MOA',30,null,'1*CTE1','NB_BAC',now());
</v>
      </c>
      <c r="AF20" s="79" t="str">
        <f t="shared" si="0"/>
        <v xml:space="preserve">INSERT INTO SC_SystemeProduits(RefDimension,NomSysteme,typePresta,ligne,Quantite,formule,cte1,DateModif) values (4,'TCFVBAC','MOA',30,null,'1*CTE1','NB_BAC',now());
</v>
      </c>
      <c r="AI20" s="79" t="str">
        <f t="shared" si="1"/>
        <v xml:space="preserve">INSERT INTO SC_SystemeProduits(RefDimension,NomSysteme,typePresta,ligne,Quantite,formule,cte1,DateModif) values (5,'TCFVBAC','MOA',30,null,'1*CTE1','NB_BAC',now());
</v>
      </c>
      <c r="AL20" s="79" t="str">
        <f t="shared" si="2"/>
        <v xml:space="preserve">INSERT INTO SC_SystemeProduits(RefDimension,NomSysteme,typePresta,ligne,Quantite,formule,cte1,DateModif) values (9,'TCFVBAC','MOA',30,null,'1*CTE1','NB_BAC',now());
</v>
      </c>
      <c r="AO20" s="79" t="str">
        <f t="shared" si="3"/>
        <v xml:space="preserve">INSERT INTO SC_SystemeProduits(RefDimension,NomSysteme,typePresta,ligne,Quantite,formule,cte1,DateModif) values (10,'TCFVBAC','MOA',30,null,'1*CTE1','NB_BAC',now());
</v>
      </c>
      <c r="AR20" s="79" t="str">
        <f t="shared" si="4"/>
        <v xml:space="preserve">INSERT INTO SC_SystemeProduits(RefDimension,NomSysteme,typePresta,ligne,Quantite,formule,cte1,DateModif) values (11,'TCFVBAC','MOA',30,null,'1*CTE1','NB_BAC',now());
</v>
      </c>
      <c r="AU20" s="79" t="str">
        <f t="shared" si="5"/>
        <v xml:space="preserve">INSERT INTO SC_SystemeProduits(RefDimension,NomSysteme,typePresta,ligne,Quantite,formule,cte1,DateModif) values (17,'TCFVBAC','MOA',30,null,'1*CTE1','NB_BAC',now());
</v>
      </c>
      <c r="AX20" s="79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9" customFormat="1" x14ac:dyDescent="0.25">
      <c r="A21" s="7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9" t="s">
        <v>297</v>
      </c>
      <c r="C21" s="79" t="s">
        <v>55</v>
      </c>
      <c r="D21" s="79" t="s">
        <v>8</v>
      </c>
      <c r="E21" s="79">
        <v>1</v>
      </c>
      <c r="F21" s="80" t="s">
        <v>686</v>
      </c>
      <c r="G21" s="80" t="s">
        <v>717</v>
      </c>
      <c r="H21" s="79">
        <v>2</v>
      </c>
      <c r="I21" s="80" t="s">
        <v>686</v>
      </c>
      <c r="J21" s="80" t="s">
        <v>717</v>
      </c>
      <c r="K21" s="79">
        <v>2</v>
      </c>
      <c r="L21" s="80" t="s">
        <v>686</v>
      </c>
      <c r="M21" s="80" t="s">
        <v>717</v>
      </c>
      <c r="N21" s="79">
        <v>4</v>
      </c>
      <c r="O21" s="80" t="s">
        <v>686</v>
      </c>
      <c r="P21" s="80" t="s">
        <v>717</v>
      </c>
      <c r="Q21" s="79">
        <v>4</v>
      </c>
      <c r="R21" s="80" t="s">
        <v>686</v>
      </c>
      <c r="S21" s="80" t="s">
        <v>717</v>
      </c>
      <c r="T21" s="79">
        <v>4</v>
      </c>
      <c r="U21" s="80" t="s">
        <v>686</v>
      </c>
      <c r="V21" s="80" t="s">
        <v>717</v>
      </c>
      <c r="W21" s="79">
        <v>8</v>
      </c>
      <c r="X21" s="80" t="s">
        <v>686</v>
      </c>
      <c r="Y21" s="80" t="s">
        <v>717</v>
      </c>
      <c r="Z21" s="79">
        <v>8</v>
      </c>
      <c r="AA21" s="80" t="s">
        <v>686</v>
      </c>
      <c r="AB21" s="80" t="s">
        <v>717</v>
      </c>
      <c r="AC21" s="79" t="str">
        <f t="shared" si="7"/>
        <v xml:space="preserve">INSERT INTO SC_SystemeProduits(RefDimension,NomSysteme,typePresta,ligne,Quantite,formule,cte1,DateModif) values (2,'TCFVBAC','MOA',27,null,'1*CTE1','NB_BAC',now());
</v>
      </c>
      <c r="AF21" s="79" t="str">
        <f t="shared" si="0"/>
        <v xml:space="preserve">INSERT INTO SC_SystemeProduits(RefDimension,NomSysteme,typePresta,ligne,Quantite,formule,cte1,DateModif) values (4,'TCFVBAC','MOA',27,null,'1*CTE1','NB_BAC',now());
</v>
      </c>
      <c r="AI21" s="79" t="str">
        <f t="shared" si="1"/>
        <v xml:space="preserve">INSERT INTO SC_SystemeProduits(RefDimension,NomSysteme,typePresta,ligne,Quantite,formule,cte1,DateModif) values (5,'TCFVBAC','MOA',27,null,'1*CTE1','NB_BAC',now());
</v>
      </c>
      <c r="AL21" s="79" t="str">
        <f t="shared" si="2"/>
        <v xml:space="preserve">INSERT INTO SC_SystemeProduits(RefDimension,NomSysteme,typePresta,ligne,Quantite,formule,cte1,DateModif) values (9,'TCFVBAC','MOA',27,null,'1*CTE1','NB_BAC',now());
</v>
      </c>
      <c r="AO21" s="79" t="str">
        <f t="shared" si="3"/>
        <v xml:space="preserve">INSERT INTO SC_SystemeProduits(RefDimension,NomSysteme,typePresta,ligne,Quantite,formule,cte1,DateModif) values (10,'TCFVBAC','MOA',27,null,'1*CTE1','NB_BAC',now());
</v>
      </c>
      <c r="AR21" s="79" t="str">
        <f t="shared" si="4"/>
        <v xml:space="preserve">INSERT INTO SC_SystemeProduits(RefDimension,NomSysteme,typePresta,ligne,Quantite,formule,cte1,DateModif) values (11,'TCFVBAC','MOA',27,null,'1*CTE1','NB_BAC',now());
</v>
      </c>
      <c r="AU21" s="79" t="str">
        <f t="shared" si="5"/>
        <v xml:space="preserve">INSERT INTO SC_SystemeProduits(RefDimension,NomSysteme,typePresta,ligne,Quantite,formule,cte1,DateModif) values (17,'TCFVBAC','MOA',27,null,'1*CTE1','NB_BAC',now());
</v>
      </c>
      <c r="AX21" s="79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9" customFormat="1" x14ac:dyDescent="0.25">
      <c r="A22" s="7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80"/>
      <c r="G22" s="80"/>
      <c r="I22" s="80"/>
      <c r="J22" s="80"/>
      <c r="L22" s="80"/>
      <c r="M22" s="80"/>
      <c r="O22" s="80"/>
      <c r="P22" s="80"/>
      <c r="R22" s="80"/>
      <c r="S22" s="80"/>
      <c r="U22" s="80"/>
      <c r="V22" s="80"/>
      <c r="X22" s="80"/>
      <c r="Y22" s="80"/>
      <c r="AA22" s="80"/>
      <c r="AB22" s="80"/>
      <c r="AC22" s="79" t="str">
        <f t="shared" si="7"/>
        <v/>
      </c>
      <c r="AF22" s="79" t="str">
        <f t="shared" si="0"/>
        <v/>
      </c>
      <c r="AI22" s="79" t="str">
        <f t="shared" si="1"/>
        <v/>
      </c>
      <c r="AL22" s="79" t="str">
        <f t="shared" si="2"/>
        <v/>
      </c>
      <c r="AO22" s="79" t="str">
        <f t="shared" si="3"/>
        <v/>
      </c>
      <c r="AR22" s="79" t="str">
        <f t="shared" si="4"/>
        <v/>
      </c>
      <c r="AU22" s="79" t="str">
        <f t="shared" si="5"/>
        <v/>
      </c>
      <c r="AX22" s="79" t="str">
        <f t="shared" si="6"/>
        <v/>
      </c>
    </row>
    <row r="23" spans="1:50" s="79" customFormat="1" x14ac:dyDescent="0.25">
      <c r="A23" s="7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9" t="s">
        <v>298</v>
      </c>
      <c r="C23" s="79" t="s">
        <v>173</v>
      </c>
      <c r="D23" s="79" t="s">
        <v>20</v>
      </c>
      <c r="E23" s="79">
        <v>1</v>
      </c>
      <c r="F23" s="80" t="s">
        <v>686</v>
      </c>
      <c r="G23" s="80" t="s">
        <v>717</v>
      </c>
      <c r="H23" s="79">
        <v>2</v>
      </c>
      <c r="I23" s="80" t="s">
        <v>686</v>
      </c>
      <c r="J23" s="80" t="s">
        <v>717</v>
      </c>
      <c r="K23" s="79">
        <v>2</v>
      </c>
      <c r="L23" s="80" t="s">
        <v>686</v>
      </c>
      <c r="M23" s="80" t="s">
        <v>717</v>
      </c>
      <c r="N23" s="79">
        <v>4</v>
      </c>
      <c r="O23" s="80" t="s">
        <v>686</v>
      </c>
      <c r="P23" s="80" t="s">
        <v>717</v>
      </c>
      <c r="Q23" s="79">
        <v>4</v>
      </c>
      <c r="R23" s="80" t="s">
        <v>686</v>
      </c>
      <c r="S23" s="80" t="s">
        <v>717</v>
      </c>
      <c r="T23" s="79">
        <v>4</v>
      </c>
      <c r="U23" s="80" t="s">
        <v>686</v>
      </c>
      <c r="V23" s="80" t="s">
        <v>717</v>
      </c>
      <c r="W23" s="79">
        <v>8</v>
      </c>
      <c r="X23" s="80" t="s">
        <v>686</v>
      </c>
      <c r="Y23" s="80" t="s">
        <v>717</v>
      </c>
      <c r="Z23" s="79">
        <v>8</v>
      </c>
      <c r="AA23" s="80" t="s">
        <v>686</v>
      </c>
      <c r="AB23" s="80" t="s">
        <v>717</v>
      </c>
      <c r="AC23" s="79" t="str">
        <f t="shared" si="7"/>
        <v xml:space="preserve">INSERT INTO SC_SystemeProduits(RefDimension,NomSysteme,typePresta,ligne,Quantite,formule,cte1,DateModif) values (2,'TCFVBAC','MOC',58,null,'1*CTE1','NB_BAC',now());
</v>
      </c>
      <c r="AF23" s="79" t="str">
        <f t="shared" si="0"/>
        <v xml:space="preserve">INSERT INTO SC_SystemeProduits(RefDimension,NomSysteme,typePresta,ligne,Quantite,formule,cte1,DateModif) values (4,'TCFVBAC','MOC',58,null,'1*CTE1','NB_BAC',now());
</v>
      </c>
      <c r="AI23" s="79" t="str">
        <f t="shared" si="1"/>
        <v xml:space="preserve">INSERT INTO SC_SystemeProduits(RefDimension,NomSysteme,typePresta,ligne,Quantite,formule,cte1,DateModif) values (5,'TCFVBAC','MOC',58,null,'1*CTE1','NB_BAC',now());
</v>
      </c>
      <c r="AL23" s="79" t="str">
        <f t="shared" si="2"/>
        <v xml:space="preserve">INSERT INTO SC_SystemeProduits(RefDimension,NomSysteme,typePresta,ligne,Quantite,formule,cte1,DateModif) values (9,'TCFVBAC','MOC',58,null,'1*CTE1','NB_BAC',now());
</v>
      </c>
      <c r="AO23" s="79" t="str">
        <f t="shared" si="3"/>
        <v xml:space="preserve">INSERT INTO SC_SystemeProduits(RefDimension,NomSysteme,typePresta,ligne,Quantite,formule,cte1,DateModif) values (10,'TCFVBAC','MOC',58,null,'1*CTE1','NB_BAC',now());
</v>
      </c>
      <c r="AR23" s="79" t="str">
        <f t="shared" si="4"/>
        <v xml:space="preserve">INSERT INTO SC_SystemeProduits(RefDimension,NomSysteme,typePresta,ligne,Quantite,formule,cte1,DateModif) values (11,'TCFVBAC','MOC',58,null,'1*CTE1','NB_BAC',now());
</v>
      </c>
      <c r="AU23" s="79" t="str">
        <f t="shared" si="5"/>
        <v xml:space="preserve">INSERT INTO SC_SystemeProduits(RefDimension,NomSysteme,typePresta,ligne,Quantite,formule,cte1,DateModif) values (17,'TCFVBAC','MOC',58,null,'1*CTE1','NB_BAC',now());
</v>
      </c>
      <c r="AX23" s="79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9" customFormat="1" x14ac:dyDescent="0.25">
      <c r="A24" s="7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9" t="s">
        <v>298</v>
      </c>
      <c r="C24" s="79" t="s">
        <v>190</v>
      </c>
      <c r="D24" s="79" t="s">
        <v>105</v>
      </c>
      <c r="E24" s="79">
        <v>6</v>
      </c>
      <c r="F24" s="80" t="s">
        <v>686</v>
      </c>
      <c r="G24" s="80" t="s">
        <v>712</v>
      </c>
      <c r="H24" s="79">
        <v>10</v>
      </c>
      <c r="I24" s="80" t="s">
        <v>686</v>
      </c>
      <c r="J24" s="80" t="s">
        <v>712</v>
      </c>
      <c r="K24" s="79">
        <v>12</v>
      </c>
      <c r="L24" s="80" t="s">
        <v>686</v>
      </c>
      <c r="M24" s="80" t="s">
        <v>712</v>
      </c>
      <c r="N24" s="79">
        <v>20</v>
      </c>
      <c r="O24" s="80" t="s">
        <v>686</v>
      </c>
      <c r="P24" s="80" t="s">
        <v>712</v>
      </c>
      <c r="Q24" s="79">
        <v>24</v>
      </c>
      <c r="R24" s="80" t="s">
        <v>686</v>
      </c>
      <c r="S24" s="80" t="s">
        <v>712</v>
      </c>
      <c r="T24" s="79">
        <v>24</v>
      </c>
      <c r="U24" s="80" t="s">
        <v>686</v>
      </c>
      <c r="V24" s="80" t="s">
        <v>712</v>
      </c>
      <c r="W24" s="79">
        <v>40</v>
      </c>
      <c r="X24" s="80" t="s">
        <v>686</v>
      </c>
      <c r="Y24" s="80" t="s">
        <v>712</v>
      </c>
      <c r="Z24" s="79">
        <v>40</v>
      </c>
      <c r="AA24" s="80" t="s">
        <v>686</v>
      </c>
      <c r="AB24" s="80" t="s">
        <v>712</v>
      </c>
      <c r="AC24" s="79" t="str">
        <f t="shared" si="7"/>
        <v xml:space="preserve">INSERT INTO SC_SystemeProduits(RefDimension,NomSysteme,typePresta,ligne,Quantite,formule,cte1,DateModif) values (2,'TCFVBAC','MOC',68,null,'1*CTE1','SURFACE',now());
</v>
      </c>
      <c r="AF24" s="79" t="str">
        <f t="shared" si="0"/>
        <v xml:space="preserve">INSERT INTO SC_SystemeProduits(RefDimension,NomSysteme,typePresta,ligne,Quantite,formule,cte1,DateModif) values (4,'TCFVBAC','MOC',68,null,'1*CTE1','SURFACE',now());
</v>
      </c>
      <c r="AI24" s="79" t="str">
        <f t="shared" si="1"/>
        <v xml:space="preserve">INSERT INTO SC_SystemeProduits(RefDimension,NomSysteme,typePresta,ligne,Quantite,formule,cte1,DateModif) values (5,'TCFVBAC','MOC',68,null,'1*CTE1','SURFACE',now());
</v>
      </c>
      <c r="AL24" s="79" t="str">
        <f t="shared" si="2"/>
        <v xml:space="preserve">INSERT INTO SC_SystemeProduits(RefDimension,NomSysteme,typePresta,ligne,Quantite,formule,cte1,DateModif) values (9,'TCFVBAC','MOC',68,null,'1*CTE1','SURFACE',now());
</v>
      </c>
      <c r="AO24" s="79" t="str">
        <f t="shared" si="3"/>
        <v xml:space="preserve">INSERT INTO SC_SystemeProduits(RefDimension,NomSysteme,typePresta,ligne,Quantite,formule,cte1,DateModif) values (10,'TCFVBAC','MOC',68,null,'1*CTE1','SURFACE',now());
</v>
      </c>
      <c r="AR24" s="79" t="str">
        <f t="shared" si="4"/>
        <v xml:space="preserve">INSERT INTO SC_SystemeProduits(RefDimension,NomSysteme,typePresta,ligne,Quantite,formule,cte1,DateModif) values (11,'TCFVBAC','MOC',68,null,'1*CTE1','SURFACE',now());
</v>
      </c>
      <c r="AU24" s="79" t="str">
        <f t="shared" si="5"/>
        <v xml:space="preserve">INSERT INTO SC_SystemeProduits(RefDimension,NomSysteme,typePresta,ligne,Quantite,formule,cte1,DateModif) values (17,'TCFVBAC','MOC',68,null,'1*CTE1','SURFACE',now());
</v>
      </c>
      <c r="AX24" s="79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9" customFormat="1" x14ac:dyDescent="0.25">
      <c r="A25" s="7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9" t="s">
        <v>298</v>
      </c>
      <c r="C25" s="79" t="s">
        <v>188</v>
      </c>
      <c r="D25" s="79" t="s">
        <v>105</v>
      </c>
      <c r="E25" s="79">
        <v>6</v>
      </c>
      <c r="F25" s="80" t="s">
        <v>686</v>
      </c>
      <c r="G25" s="80" t="s">
        <v>712</v>
      </c>
      <c r="H25" s="79">
        <v>10</v>
      </c>
      <c r="I25" s="80" t="s">
        <v>686</v>
      </c>
      <c r="J25" s="80" t="s">
        <v>712</v>
      </c>
      <c r="K25" s="79">
        <v>12</v>
      </c>
      <c r="L25" s="80" t="s">
        <v>686</v>
      </c>
      <c r="M25" s="80" t="s">
        <v>712</v>
      </c>
      <c r="N25" s="79">
        <v>20</v>
      </c>
      <c r="O25" s="80" t="s">
        <v>686</v>
      </c>
      <c r="P25" s="80" t="s">
        <v>712</v>
      </c>
      <c r="Q25" s="79">
        <v>24</v>
      </c>
      <c r="R25" s="80" t="s">
        <v>686</v>
      </c>
      <c r="S25" s="80" t="s">
        <v>712</v>
      </c>
      <c r="T25" s="79">
        <v>24</v>
      </c>
      <c r="U25" s="80" t="s">
        <v>686</v>
      </c>
      <c r="V25" s="80" t="s">
        <v>712</v>
      </c>
      <c r="W25" s="79">
        <v>40</v>
      </c>
      <c r="X25" s="80" t="s">
        <v>686</v>
      </c>
      <c r="Y25" s="80" t="s">
        <v>712</v>
      </c>
      <c r="Z25" s="79">
        <v>40</v>
      </c>
      <c r="AA25" s="80" t="s">
        <v>686</v>
      </c>
      <c r="AB25" s="80" t="s">
        <v>712</v>
      </c>
      <c r="AC25" s="79" t="str">
        <f t="shared" si="7"/>
        <v xml:space="preserve">INSERT INTO SC_SystemeProduits(RefDimension,NomSysteme,typePresta,ligne,Quantite,formule,cte1,DateModif) values (2,'TCFVBAC','MOC',67,null,'1*CTE1','SURFACE',now());
</v>
      </c>
      <c r="AF25" s="79" t="str">
        <f t="shared" si="0"/>
        <v xml:space="preserve">INSERT INTO SC_SystemeProduits(RefDimension,NomSysteme,typePresta,ligne,Quantite,formule,cte1,DateModif) values (4,'TCFVBAC','MOC',67,null,'1*CTE1','SURFACE',now());
</v>
      </c>
      <c r="AI25" s="79" t="str">
        <f t="shared" si="1"/>
        <v xml:space="preserve">INSERT INTO SC_SystemeProduits(RefDimension,NomSysteme,typePresta,ligne,Quantite,formule,cte1,DateModif) values (5,'TCFVBAC','MOC',67,null,'1*CTE1','SURFACE',now());
</v>
      </c>
      <c r="AL25" s="79" t="str">
        <f t="shared" si="2"/>
        <v xml:space="preserve">INSERT INTO SC_SystemeProduits(RefDimension,NomSysteme,typePresta,ligne,Quantite,formule,cte1,DateModif) values (9,'TCFVBAC','MOC',67,null,'1*CTE1','SURFACE',now());
</v>
      </c>
      <c r="AO25" s="79" t="str">
        <f t="shared" si="3"/>
        <v xml:space="preserve">INSERT INTO SC_SystemeProduits(RefDimension,NomSysteme,typePresta,ligne,Quantite,formule,cte1,DateModif) values (10,'TCFVBAC','MOC',67,null,'1*CTE1','SURFACE',now());
</v>
      </c>
      <c r="AR25" s="79" t="str">
        <f t="shared" si="4"/>
        <v xml:space="preserve">INSERT INTO SC_SystemeProduits(RefDimension,NomSysteme,typePresta,ligne,Quantite,formule,cte1,DateModif) values (11,'TCFVBAC','MOC',67,null,'1*CTE1','SURFACE',now());
</v>
      </c>
      <c r="AU25" s="79" t="str">
        <f t="shared" si="5"/>
        <v xml:space="preserve">INSERT INTO SC_SystemeProduits(RefDimension,NomSysteme,typePresta,ligne,Quantite,formule,cte1,DateModif) values (17,'TCFVBAC','MOC',67,null,'1*CTE1','SURFACE',now());
</v>
      </c>
      <c r="AX25" s="79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9" customFormat="1" x14ac:dyDescent="0.25">
      <c r="A26" s="7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9" t="s">
        <v>298</v>
      </c>
      <c r="C26" s="79" t="s">
        <v>196</v>
      </c>
      <c r="D26" s="79" t="s">
        <v>160</v>
      </c>
      <c r="E26" s="79">
        <v>4</v>
      </c>
      <c r="F26" s="80" t="s">
        <v>714</v>
      </c>
      <c r="G26" s="80" t="s">
        <v>712</v>
      </c>
      <c r="H26" s="79">
        <v>5</v>
      </c>
      <c r="I26" s="80" t="s">
        <v>714</v>
      </c>
      <c r="J26" s="80" t="s">
        <v>712</v>
      </c>
      <c r="K26" s="79">
        <v>6</v>
      </c>
      <c r="L26" s="80" t="s">
        <v>714</v>
      </c>
      <c r="M26" s="80" t="s">
        <v>712</v>
      </c>
      <c r="N26" s="79">
        <v>7</v>
      </c>
      <c r="O26" s="80" t="s">
        <v>714</v>
      </c>
      <c r="P26" s="80" t="s">
        <v>712</v>
      </c>
      <c r="Q26" s="79">
        <v>8</v>
      </c>
      <c r="R26" s="80" t="s">
        <v>714</v>
      </c>
      <c r="S26" s="80" t="s">
        <v>712</v>
      </c>
      <c r="T26" s="79">
        <v>8</v>
      </c>
      <c r="U26" s="80" t="s">
        <v>714</v>
      </c>
      <c r="V26" s="80" t="s">
        <v>712</v>
      </c>
      <c r="W26" s="79">
        <v>9</v>
      </c>
      <c r="X26" s="80" t="s">
        <v>714</v>
      </c>
      <c r="Y26" s="80" t="s">
        <v>712</v>
      </c>
      <c r="Z26" s="79">
        <v>9</v>
      </c>
      <c r="AA26" s="80" t="s">
        <v>714</v>
      </c>
      <c r="AB26" s="80" t="s">
        <v>712</v>
      </c>
      <c r="AC26" s="79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9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9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9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9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9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9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9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9" customFormat="1" x14ac:dyDescent="0.25">
      <c r="A27" s="7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9" t="s">
        <v>298</v>
      </c>
      <c r="C27" s="79" t="s">
        <v>178</v>
      </c>
      <c r="D27" s="79" t="s">
        <v>8</v>
      </c>
      <c r="E27" s="79">
        <v>36</v>
      </c>
      <c r="F27" s="80" t="s">
        <v>711</v>
      </c>
      <c r="G27" s="80" t="s">
        <v>712</v>
      </c>
      <c r="H27" s="79">
        <v>60</v>
      </c>
      <c r="I27" s="80" t="s">
        <v>711</v>
      </c>
      <c r="J27" s="80" t="s">
        <v>712</v>
      </c>
      <c r="K27" s="79">
        <v>72</v>
      </c>
      <c r="L27" s="80" t="s">
        <v>711</v>
      </c>
      <c r="M27" s="80" t="s">
        <v>712</v>
      </c>
      <c r="N27" s="79">
        <v>120</v>
      </c>
      <c r="O27" s="80" t="s">
        <v>711</v>
      </c>
      <c r="P27" s="80" t="s">
        <v>712</v>
      </c>
      <c r="Q27" s="79">
        <v>144</v>
      </c>
      <c r="R27" s="80" t="s">
        <v>711</v>
      </c>
      <c r="S27" s="80" t="s">
        <v>712</v>
      </c>
      <c r="T27" s="79">
        <v>144</v>
      </c>
      <c r="U27" s="80" t="s">
        <v>711</v>
      </c>
      <c r="V27" s="80" t="s">
        <v>712</v>
      </c>
      <c r="W27" s="79">
        <v>240</v>
      </c>
      <c r="X27" s="80" t="s">
        <v>711</v>
      </c>
      <c r="Y27" s="80" t="s">
        <v>712</v>
      </c>
      <c r="Z27" s="79">
        <v>240</v>
      </c>
      <c r="AA27" s="80" t="s">
        <v>711</v>
      </c>
      <c r="AB27" s="80" t="s">
        <v>712</v>
      </c>
      <c r="AC27" s="79" t="str">
        <f t="shared" si="7"/>
        <v xml:space="preserve">INSERT INTO SC_SystemeProduits(RefDimension,NomSysteme,typePresta,ligne,Quantite,formule,cte1,DateModif) values (2,'TCFVBAC','MOC',61,null,'6*CTE1','SURFACE',now());
</v>
      </c>
      <c r="AF27" s="79" t="str">
        <f t="shared" si="0"/>
        <v xml:space="preserve">INSERT INTO SC_SystemeProduits(RefDimension,NomSysteme,typePresta,ligne,Quantite,formule,cte1,DateModif) values (4,'TCFVBAC','MOC',61,null,'6*CTE1','SURFACE',now());
</v>
      </c>
      <c r="AI27" s="79" t="str">
        <f t="shared" si="1"/>
        <v xml:space="preserve">INSERT INTO SC_SystemeProduits(RefDimension,NomSysteme,typePresta,ligne,Quantite,formule,cte1,DateModif) values (5,'TCFVBAC','MOC',61,null,'6*CTE1','SURFACE',now());
</v>
      </c>
      <c r="AL27" s="79" t="str">
        <f t="shared" si="2"/>
        <v xml:space="preserve">INSERT INTO SC_SystemeProduits(RefDimension,NomSysteme,typePresta,ligne,Quantite,formule,cte1,DateModif) values (9,'TCFVBAC','MOC',61,null,'6*CTE1','SURFACE',now());
</v>
      </c>
      <c r="AO27" s="79" t="str">
        <f t="shared" si="3"/>
        <v xml:space="preserve">INSERT INTO SC_SystemeProduits(RefDimension,NomSysteme,typePresta,ligne,Quantite,formule,cte1,DateModif) values (10,'TCFVBAC','MOC',61,null,'6*CTE1','SURFACE',now());
</v>
      </c>
      <c r="AR27" s="79" t="str">
        <f t="shared" si="4"/>
        <v xml:space="preserve">INSERT INTO SC_SystemeProduits(RefDimension,NomSysteme,typePresta,ligne,Quantite,formule,cte1,DateModif) values (11,'TCFVBAC','MOC',61,null,'6*CTE1','SURFACE',now());
</v>
      </c>
      <c r="AU27" s="79" t="str">
        <f t="shared" si="5"/>
        <v xml:space="preserve">INSERT INTO SC_SystemeProduits(RefDimension,NomSysteme,typePresta,ligne,Quantite,formule,cte1,DateModif) values (17,'TCFVBAC','MOC',61,null,'6*CTE1','SURFACE',now());
</v>
      </c>
      <c r="AX27" s="79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9" customFormat="1" x14ac:dyDescent="0.25">
      <c r="A28" s="7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9" t="s">
        <v>298</v>
      </c>
      <c r="C28" s="79" t="s">
        <v>135</v>
      </c>
      <c r="D28" s="79" t="s">
        <v>8</v>
      </c>
      <c r="E28" s="79">
        <v>3</v>
      </c>
      <c r="F28" s="80" t="s">
        <v>700</v>
      </c>
      <c r="G28" s="80" t="s">
        <v>717</v>
      </c>
      <c r="H28" s="79">
        <v>6</v>
      </c>
      <c r="I28" s="80" t="s">
        <v>700</v>
      </c>
      <c r="J28" s="80" t="s">
        <v>717</v>
      </c>
      <c r="K28" s="79">
        <v>6</v>
      </c>
      <c r="L28" s="80" t="s">
        <v>700</v>
      </c>
      <c r="M28" s="80" t="s">
        <v>717</v>
      </c>
      <c r="N28" s="79">
        <v>12</v>
      </c>
      <c r="O28" s="80" t="s">
        <v>700</v>
      </c>
      <c r="P28" s="80" t="s">
        <v>717</v>
      </c>
      <c r="Q28" s="79">
        <v>12</v>
      </c>
      <c r="R28" s="80" t="s">
        <v>700</v>
      </c>
      <c r="S28" s="80" t="s">
        <v>717</v>
      </c>
      <c r="T28" s="79">
        <v>12</v>
      </c>
      <c r="U28" s="80" t="s">
        <v>700</v>
      </c>
      <c r="V28" s="80" t="s">
        <v>717</v>
      </c>
      <c r="W28" s="79">
        <v>24</v>
      </c>
      <c r="X28" s="80" t="s">
        <v>700</v>
      </c>
      <c r="Y28" s="80" t="s">
        <v>717</v>
      </c>
      <c r="Z28" s="79">
        <v>24</v>
      </c>
      <c r="AA28" s="80" t="s">
        <v>700</v>
      </c>
      <c r="AB28" s="80" t="s">
        <v>717</v>
      </c>
      <c r="AC28" s="79" t="str">
        <f t="shared" si="7"/>
        <v xml:space="preserve">INSERT INTO SC_SystemeProduits(RefDimension,NomSysteme,typePresta,ligne,Quantite,formule,cte1,DateModif) values (2,'TCFVBAC','MOC',35,null,'3*CTE1','NB_BAC',now());
</v>
      </c>
      <c r="AF28" s="79" t="str">
        <f t="shared" si="0"/>
        <v xml:space="preserve">INSERT INTO SC_SystemeProduits(RefDimension,NomSysteme,typePresta,ligne,Quantite,formule,cte1,DateModif) values (4,'TCFVBAC','MOC',35,null,'3*CTE1','NB_BAC',now());
</v>
      </c>
      <c r="AI28" s="79" t="str">
        <f t="shared" si="1"/>
        <v xml:space="preserve">INSERT INTO SC_SystemeProduits(RefDimension,NomSysteme,typePresta,ligne,Quantite,formule,cte1,DateModif) values (5,'TCFVBAC','MOC',35,null,'3*CTE1','NB_BAC',now());
</v>
      </c>
      <c r="AL28" s="79" t="str">
        <f t="shared" si="2"/>
        <v xml:space="preserve">INSERT INTO SC_SystemeProduits(RefDimension,NomSysteme,typePresta,ligne,Quantite,formule,cte1,DateModif) values (9,'TCFVBAC','MOC',35,null,'3*CTE1','NB_BAC',now());
</v>
      </c>
      <c r="AO28" s="79" t="str">
        <f t="shared" si="3"/>
        <v xml:space="preserve">INSERT INTO SC_SystemeProduits(RefDimension,NomSysteme,typePresta,ligne,Quantite,formule,cte1,DateModif) values (10,'TCFVBAC','MOC',35,null,'3*CTE1','NB_BAC',now());
</v>
      </c>
      <c r="AR28" s="79" t="str">
        <f t="shared" si="4"/>
        <v xml:space="preserve">INSERT INTO SC_SystemeProduits(RefDimension,NomSysteme,typePresta,ligne,Quantite,formule,cte1,DateModif) values (11,'TCFVBAC','MOC',35,null,'3*CTE1','NB_BAC',now());
</v>
      </c>
      <c r="AU28" s="79" t="str">
        <f t="shared" si="5"/>
        <v xml:space="preserve">INSERT INTO SC_SystemeProduits(RefDimension,NomSysteme,typePresta,ligne,Quantite,formule,cte1,DateModif) values (17,'TCFVBAC','MOC',35,null,'3*CTE1','NB_BAC',now());
</v>
      </c>
      <c r="AX28" s="79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9" customFormat="1" x14ac:dyDescent="0.25">
      <c r="A29" s="7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9" t="s">
        <v>298</v>
      </c>
      <c r="C29" s="79" t="s">
        <v>132</v>
      </c>
      <c r="D29" s="79" t="s">
        <v>8</v>
      </c>
      <c r="E29" s="79">
        <v>1</v>
      </c>
      <c r="F29" s="80" t="s">
        <v>686</v>
      </c>
      <c r="G29" s="80" t="s">
        <v>717</v>
      </c>
      <c r="H29" s="79">
        <v>2</v>
      </c>
      <c r="I29" s="80" t="s">
        <v>686</v>
      </c>
      <c r="J29" s="80" t="s">
        <v>717</v>
      </c>
      <c r="K29" s="79">
        <v>2</v>
      </c>
      <c r="L29" s="80" t="s">
        <v>686</v>
      </c>
      <c r="M29" s="80" t="s">
        <v>717</v>
      </c>
      <c r="N29" s="79">
        <v>4</v>
      </c>
      <c r="O29" s="80" t="s">
        <v>686</v>
      </c>
      <c r="P29" s="80" t="s">
        <v>717</v>
      </c>
      <c r="Q29" s="79">
        <v>4</v>
      </c>
      <c r="R29" s="80" t="s">
        <v>686</v>
      </c>
      <c r="S29" s="80" t="s">
        <v>717</v>
      </c>
      <c r="T29" s="79">
        <v>4</v>
      </c>
      <c r="U29" s="80" t="s">
        <v>686</v>
      </c>
      <c r="V29" s="80" t="s">
        <v>717</v>
      </c>
      <c r="W29" s="79">
        <v>8</v>
      </c>
      <c r="X29" s="80" t="s">
        <v>686</v>
      </c>
      <c r="Y29" s="80" t="s">
        <v>717</v>
      </c>
      <c r="Z29" s="79">
        <v>8</v>
      </c>
      <c r="AA29" s="80" t="s">
        <v>686</v>
      </c>
      <c r="AB29" s="80" t="s">
        <v>717</v>
      </c>
      <c r="AC29" s="79" t="str">
        <f t="shared" si="7"/>
        <v xml:space="preserve">INSERT INTO SC_SystemeProduits(RefDimension,NomSysteme,typePresta,ligne,Quantite,formule,cte1,DateModif) values (2,'TCFVBAC','MOC',33,null,'1*CTE1','NB_BAC',now());
</v>
      </c>
      <c r="AF29" s="79" t="str">
        <f t="shared" si="0"/>
        <v xml:space="preserve">INSERT INTO SC_SystemeProduits(RefDimension,NomSysteme,typePresta,ligne,Quantite,formule,cte1,DateModif) values (4,'TCFVBAC','MOC',33,null,'1*CTE1','NB_BAC',now());
</v>
      </c>
      <c r="AI29" s="79" t="str">
        <f t="shared" si="1"/>
        <v xml:space="preserve">INSERT INTO SC_SystemeProduits(RefDimension,NomSysteme,typePresta,ligne,Quantite,formule,cte1,DateModif) values (5,'TCFVBAC','MOC',33,null,'1*CTE1','NB_BAC',now());
</v>
      </c>
      <c r="AL29" s="79" t="str">
        <f t="shared" si="2"/>
        <v xml:space="preserve">INSERT INTO SC_SystemeProduits(RefDimension,NomSysteme,typePresta,ligne,Quantite,formule,cte1,DateModif) values (9,'TCFVBAC','MOC',33,null,'1*CTE1','NB_BAC',now());
</v>
      </c>
      <c r="AO29" s="79" t="str">
        <f t="shared" si="3"/>
        <v xml:space="preserve">INSERT INTO SC_SystemeProduits(RefDimension,NomSysteme,typePresta,ligne,Quantite,formule,cte1,DateModif) values (10,'TCFVBAC','MOC',33,null,'1*CTE1','NB_BAC',now());
</v>
      </c>
      <c r="AR29" s="79" t="str">
        <f t="shared" si="4"/>
        <v xml:space="preserve">INSERT INTO SC_SystemeProduits(RefDimension,NomSysteme,typePresta,ligne,Quantite,formule,cte1,DateModif) values (11,'TCFVBAC','MOC',33,null,'1*CTE1','NB_BAC',now());
</v>
      </c>
      <c r="AU29" s="79" t="str">
        <f t="shared" si="5"/>
        <v xml:space="preserve">INSERT INTO SC_SystemeProduits(RefDimension,NomSysteme,typePresta,ligne,Quantite,formule,cte1,DateModif) values (17,'TCFVBAC','MOC',33,null,'1*CTE1','NB_BAC',now());
</v>
      </c>
      <c r="AX29" s="79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9" customFormat="1" x14ac:dyDescent="0.25">
      <c r="A30" s="155">
        <f>IF(B30="MATIERE",VLOOKUP($C30,[7]MATIERE!$B$2:$K$601,10,0),IF(B30="MOA",VLOOKUP($C30,[7]ATELIER!$B$2:$K$291,10,0),IF(B30="MOC",VLOOKUP($C30,[7]CHANTIER!$B$2:$K$291,10,0),IF(B30="MP",VLOOKUP($C30,[7]MINIPELLE!$B$2:$K$291,10,0),""))))</f>
        <v>94</v>
      </c>
      <c r="B30" s="116" t="s">
        <v>298</v>
      </c>
      <c r="C30" s="116" t="s">
        <v>1880</v>
      </c>
      <c r="D30" s="116" t="s">
        <v>42</v>
      </c>
      <c r="E30" s="116">
        <v>2.5</v>
      </c>
      <c r="F30" s="80"/>
      <c r="G30" s="80"/>
      <c r="I30" s="80"/>
      <c r="J30" s="80"/>
      <c r="L30" s="80"/>
      <c r="M30" s="80"/>
      <c r="O30" s="80"/>
      <c r="P30" s="80"/>
      <c r="R30" s="80"/>
      <c r="S30" s="80"/>
      <c r="U30" s="80"/>
      <c r="V30" s="80"/>
      <c r="X30" s="80"/>
      <c r="Y30" s="80"/>
      <c r="AA30" s="80"/>
      <c r="AB30" s="80"/>
      <c r="AC30" s="79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9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9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9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9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9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9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9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9" customFormat="1" x14ac:dyDescent="0.25">
      <c r="A31" s="155"/>
      <c r="B31" s="116"/>
      <c r="C31" s="116"/>
      <c r="D31" s="116"/>
      <c r="E31" s="116"/>
      <c r="F31" s="80"/>
      <c r="G31" s="80"/>
      <c r="I31" s="80"/>
      <c r="J31" s="80"/>
      <c r="L31" s="80"/>
      <c r="M31" s="80"/>
      <c r="O31" s="80"/>
      <c r="P31" s="80"/>
      <c r="R31" s="80"/>
      <c r="S31" s="80"/>
      <c r="U31" s="80"/>
      <c r="V31" s="80"/>
      <c r="X31" s="80"/>
      <c r="Y31" s="80"/>
      <c r="AA31" s="80"/>
      <c r="AB31" s="80"/>
    </row>
    <row r="32" spans="1:50" s="79" customFormat="1" x14ac:dyDescent="0.25">
      <c r="A32" s="7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9" t="s">
        <v>299</v>
      </c>
      <c r="C32" s="79" t="s">
        <v>190</v>
      </c>
      <c r="D32" s="79" t="s">
        <v>105</v>
      </c>
      <c r="E32" s="79">
        <v>6</v>
      </c>
      <c r="F32" s="80" t="s">
        <v>686</v>
      </c>
      <c r="G32" s="80" t="s">
        <v>712</v>
      </c>
      <c r="H32" s="79">
        <v>10</v>
      </c>
      <c r="I32" s="80" t="s">
        <v>686</v>
      </c>
      <c r="J32" s="80" t="s">
        <v>712</v>
      </c>
      <c r="K32" s="79">
        <v>12</v>
      </c>
      <c r="L32" s="80" t="s">
        <v>686</v>
      </c>
      <c r="M32" s="80" t="s">
        <v>712</v>
      </c>
      <c r="N32" s="79">
        <v>20</v>
      </c>
      <c r="O32" s="80" t="s">
        <v>686</v>
      </c>
      <c r="P32" s="80" t="s">
        <v>712</v>
      </c>
      <c r="Q32" s="79">
        <v>24</v>
      </c>
      <c r="R32" s="80" t="s">
        <v>686</v>
      </c>
      <c r="S32" s="80" t="s">
        <v>712</v>
      </c>
      <c r="T32" s="79">
        <v>24</v>
      </c>
      <c r="U32" s="80" t="s">
        <v>686</v>
      </c>
      <c r="V32" s="80" t="s">
        <v>712</v>
      </c>
      <c r="W32" s="79">
        <v>40</v>
      </c>
      <c r="X32" s="80" t="s">
        <v>686</v>
      </c>
      <c r="Y32" s="80" t="s">
        <v>712</v>
      </c>
      <c r="Z32" s="79">
        <v>40</v>
      </c>
      <c r="AA32" s="80" t="s">
        <v>686</v>
      </c>
      <c r="AB32" s="80" t="s">
        <v>712</v>
      </c>
      <c r="AC32" s="79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9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9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9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9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9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9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9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9" customFormat="1" x14ac:dyDescent="0.25">
      <c r="A33" s="7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9" t="s">
        <v>299</v>
      </c>
      <c r="C33" s="79" t="s">
        <v>188</v>
      </c>
      <c r="D33" s="79" t="s">
        <v>105</v>
      </c>
      <c r="E33" s="79">
        <v>6</v>
      </c>
      <c r="F33" s="80" t="s">
        <v>686</v>
      </c>
      <c r="G33" s="80" t="s">
        <v>712</v>
      </c>
      <c r="H33" s="79">
        <v>10</v>
      </c>
      <c r="I33" s="80" t="s">
        <v>686</v>
      </c>
      <c r="J33" s="80" t="s">
        <v>712</v>
      </c>
      <c r="K33" s="79">
        <v>12</v>
      </c>
      <c r="L33" s="80" t="s">
        <v>686</v>
      </c>
      <c r="M33" s="80" t="s">
        <v>712</v>
      </c>
      <c r="N33" s="79">
        <v>20</v>
      </c>
      <c r="O33" s="80" t="s">
        <v>686</v>
      </c>
      <c r="P33" s="80" t="s">
        <v>712</v>
      </c>
      <c r="Q33" s="79">
        <v>24</v>
      </c>
      <c r="R33" s="80" t="s">
        <v>686</v>
      </c>
      <c r="S33" s="80" t="s">
        <v>712</v>
      </c>
      <c r="T33" s="79">
        <v>24</v>
      </c>
      <c r="U33" s="80" t="s">
        <v>686</v>
      </c>
      <c r="V33" s="80" t="s">
        <v>712</v>
      </c>
      <c r="W33" s="79">
        <v>40</v>
      </c>
      <c r="X33" s="80" t="s">
        <v>686</v>
      </c>
      <c r="Y33" s="80" t="s">
        <v>712</v>
      </c>
      <c r="Z33" s="79">
        <v>40</v>
      </c>
      <c r="AA33" s="80" t="s">
        <v>686</v>
      </c>
      <c r="AB33" s="80" t="s">
        <v>712</v>
      </c>
      <c r="AC33" s="79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9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9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9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9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9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9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9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9" customFormat="1" x14ac:dyDescent="0.25">
      <c r="A34" s="7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9" t="s">
        <v>299</v>
      </c>
      <c r="C34" s="79" t="s">
        <v>206</v>
      </c>
      <c r="D34" s="79" t="s">
        <v>160</v>
      </c>
      <c r="E34" s="79">
        <v>3.5999999999999996</v>
      </c>
      <c r="F34" s="80" t="s">
        <v>714</v>
      </c>
      <c r="G34" s="80" t="s">
        <v>712</v>
      </c>
      <c r="H34" s="79">
        <v>6</v>
      </c>
      <c r="I34" s="80" t="s">
        <v>714</v>
      </c>
      <c r="J34" s="80" t="s">
        <v>712</v>
      </c>
      <c r="K34" s="79">
        <v>7.1999999999999993</v>
      </c>
      <c r="L34" s="80" t="s">
        <v>714</v>
      </c>
      <c r="M34" s="80" t="s">
        <v>712</v>
      </c>
      <c r="N34" s="79">
        <v>12</v>
      </c>
      <c r="O34" s="80" t="s">
        <v>714</v>
      </c>
      <c r="P34" s="80" t="s">
        <v>712</v>
      </c>
      <c r="Q34" s="79">
        <v>14.399999999999999</v>
      </c>
      <c r="R34" s="80" t="s">
        <v>714</v>
      </c>
      <c r="S34" s="80" t="s">
        <v>712</v>
      </c>
      <c r="T34" s="79">
        <v>14.399999999999999</v>
      </c>
      <c r="U34" s="80" t="s">
        <v>714</v>
      </c>
      <c r="V34" s="80" t="s">
        <v>712</v>
      </c>
      <c r="W34" s="79">
        <v>24</v>
      </c>
      <c r="X34" s="80" t="s">
        <v>714</v>
      </c>
      <c r="Y34" s="80" t="s">
        <v>712</v>
      </c>
      <c r="Z34" s="79">
        <v>24</v>
      </c>
      <c r="AA34" s="80" t="s">
        <v>714</v>
      </c>
      <c r="AB34" s="80" t="s">
        <v>712</v>
      </c>
      <c r="AC34" s="79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9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9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9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9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9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9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9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9" customFormat="1" x14ac:dyDescent="0.25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299</v>
      </c>
      <c r="C35" s="79" t="s">
        <v>211</v>
      </c>
      <c r="D35" s="79" t="s">
        <v>20</v>
      </c>
      <c r="E35" s="79">
        <v>1</v>
      </c>
      <c r="F35" s="80" t="s">
        <v>686</v>
      </c>
      <c r="G35" s="80" t="s">
        <v>717</v>
      </c>
      <c r="H35" s="79">
        <v>2</v>
      </c>
      <c r="I35" s="80" t="s">
        <v>694</v>
      </c>
      <c r="J35" s="80" t="s">
        <v>717</v>
      </c>
      <c r="K35" s="79">
        <v>2</v>
      </c>
      <c r="L35" s="80" t="s">
        <v>694</v>
      </c>
      <c r="M35" s="80" t="s">
        <v>717</v>
      </c>
      <c r="N35" s="79">
        <v>4</v>
      </c>
      <c r="O35" s="80" t="s">
        <v>694</v>
      </c>
      <c r="P35" s="80" t="s">
        <v>717</v>
      </c>
      <c r="Q35" s="79">
        <v>4</v>
      </c>
      <c r="R35" s="80" t="s">
        <v>694</v>
      </c>
      <c r="S35" s="80" t="s">
        <v>717</v>
      </c>
      <c r="T35" s="79">
        <v>4</v>
      </c>
      <c r="U35" s="80" t="s">
        <v>694</v>
      </c>
      <c r="V35" s="80" t="s">
        <v>717</v>
      </c>
      <c r="W35" s="79">
        <v>8</v>
      </c>
      <c r="X35" s="80" t="s">
        <v>694</v>
      </c>
      <c r="Y35" s="80" t="s">
        <v>717</v>
      </c>
      <c r="Z35" s="79">
        <v>8</v>
      </c>
      <c r="AA35" s="80" t="s">
        <v>694</v>
      </c>
      <c r="AB35" s="80" t="s">
        <v>717</v>
      </c>
      <c r="AC35" s="79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9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9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9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9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9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9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9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9" customFormat="1" x14ac:dyDescent="0.25">
      <c r="A36" s="78"/>
      <c r="F36" s="80"/>
      <c r="G36" s="80"/>
      <c r="I36" s="80"/>
      <c r="J36" s="80"/>
      <c r="L36" s="80"/>
      <c r="M36" s="80"/>
      <c r="O36" s="80"/>
      <c r="P36" s="80"/>
      <c r="R36" s="80"/>
      <c r="S36" s="80"/>
      <c r="U36" s="80"/>
      <c r="V36" s="80"/>
      <c r="X36" s="80"/>
      <c r="Y36" s="80"/>
      <c r="AA36" s="80"/>
      <c r="AB36" s="80"/>
    </row>
    <row r="37" spans="1:50" s="79" customFormat="1" x14ac:dyDescent="0.25">
      <c r="A37" s="7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9" t="s">
        <v>299</v>
      </c>
      <c r="C37" s="79" t="s">
        <v>216</v>
      </c>
      <c r="D37" s="79" t="s">
        <v>8</v>
      </c>
      <c r="E37" s="79">
        <v>1</v>
      </c>
      <c r="F37" s="80" t="s">
        <v>686</v>
      </c>
      <c r="G37" s="80" t="s">
        <v>717</v>
      </c>
      <c r="H37" s="79">
        <v>2</v>
      </c>
      <c r="I37" s="80" t="s">
        <v>686</v>
      </c>
      <c r="J37" s="80" t="s">
        <v>717</v>
      </c>
      <c r="K37" s="79">
        <v>2</v>
      </c>
      <c r="L37" s="80" t="s">
        <v>686</v>
      </c>
      <c r="M37" s="80" t="s">
        <v>717</v>
      </c>
      <c r="N37" s="79">
        <v>4</v>
      </c>
      <c r="O37" s="80" t="s">
        <v>686</v>
      </c>
      <c r="P37" s="80" t="s">
        <v>717</v>
      </c>
      <c r="Q37" s="79">
        <v>4</v>
      </c>
      <c r="R37" s="80" t="s">
        <v>686</v>
      </c>
      <c r="S37" s="80" t="s">
        <v>717</v>
      </c>
      <c r="T37" s="79">
        <v>4</v>
      </c>
      <c r="U37" s="80" t="s">
        <v>686</v>
      </c>
      <c r="V37" s="80" t="s">
        <v>717</v>
      </c>
      <c r="W37" s="79">
        <v>5</v>
      </c>
      <c r="X37" s="80" t="s">
        <v>686</v>
      </c>
      <c r="Y37" s="80" t="s">
        <v>717</v>
      </c>
      <c r="Z37" s="79">
        <v>5</v>
      </c>
      <c r="AA37" s="80" t="s">
        <v>686</v>
      </c>
      <c r="AB37" s="80" t="s">
        <v>717</v>
      </c>
      <c r="AC37" s="79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9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9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9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9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9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9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9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2578125" defaultRowHeight="15" x14ac:dyDescent="0.25"/>
  <cols>
    <col min="1" max="1" width="9.28515625" style="48" customWidth="1"/>
    <col min="2" max="2" width="11.42578125" style="48"/>
    <col min="3" max="3" width="34.42578125" style="48" bestFit="1" customWidth="1"/>
    <col min="4" max="4" width="11.42578125" style="48"/>
    <col min="5" max="5" width="13.7109375" style="48" customWidth="1"/>
    <col min="6" max="6" width="11.140625" style="51" customWidth="1"/>
    <col min="7" max="7" width="13.7109375" style="51" customWidth="1"/>
    <col min="8" max="8" width="5.7109375" style="48" customWidth="1"/>
    <col min="9" max="9" width="10.5703125" style="51" customWidth="1"/>
    <col min="10" max="10" width="5.7109375" style="51" customWidth="1"/>
    <col min="11" max="11" width="5.7109375" style="48" customWidth="1"/>
    <col min="12" max="12" width="9.140625" style="51" customWidth="1"/>
    <col min="13" max="13" width="5.7109375" style="51" customWidth="1"/>
    <col min="14" max="14" width="5.7109375" style="48" customWidth="1"/>
    <col min="15" max="15" width="9.7109375" style="51" customWidth="1"/>
    <col min="16" max="16" width="5.7109375" style="51" customWidth="1"/>
    <col min="17" max="17" width="5.7109375" style="48" customWidth="1"/>
    <col min="18" max="18" width="9.7109375" style="51" customWidth="1"/>
    <col min="19" max="19" width="5.7109375" style="51" customWidth="1"/>
    <col min="20" max="20" width="5.7109375" style="48" customWidth="1"/>
    <col min="21" max="21" width="8.42578125" style="51" customWidth="1"/>
    <col min="22" max="22" width="5.7109375" style="51" customWidth="1"/>
    <col min="23" max="23" width="5.7109375" style="48" customWidth="1"/>
    <col min="24" max="25" width="5.7109375" style="51" customWidth="1"/>
    <col min="26" max="26" width="5.7109375" style="48" customWidth="1"/>
    <col min="27" max="27" width="16" style="51" customWidth="1"/>
    <col min="28" max="28" width="5.7109375" style="51" customWidth="1"/>
    <col min="29" max="50" width="4.28515625" style="48" customWidth="1"/>
    <col min="51" max="16384" width="11.42578125" style="48"/>
  </cols>
  <sheetData>
    <row r="1" spans="1:52" x14ac:dyDescent="0.25">
      <c r="A1" s="48" t="s">
        <v>963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11</v>
      </c>
      <c r="W1" s="48">
        <v>17</v>
      </c>
      <c r="Z1" s="48">
        <v>18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 t="s">
        <v>286</v>
      </c>
      <c r="T2" s="48" t="s">
        <v>287</v>
      </c>
      <c r="W2" s="48" t="s">
        <v>292</v>
      </c>
      <c r="Z2" s="48" t="s">
        <v>293</v>
      </c>
      <c r="AC2" s="48">
        <v>3</v>
      </c>
      <c r="AD2" s="51"/>
      <c r="AE2" s="51"/>
      <c r="AF2" s="48">
        <v>5</v>
      </c>
      <c r="AG2" s="51"/>
      <c r="AH2" s="51"/>
      <c r="AI2" s="48">
        <v>6</v>
      </c>
      <c r="AJ2" s="51"/>
      <c r="AK2" s="51"/>
      <c r="AL2" s="48">
        <v>10</v>
      </c>
      <c r="AM2" s="51"/>
      <c r="AN2" s="51"/>
      <c r="AO2" s="48" t="s">
        <v>286</v>
      </c>
      <c r="AP2" s="51"/>
      <c r="AQ2" s="51"/>
      <c r="AR2" s="48" t="s">
        <v>287</v>
      </c>
      <c r="AS2" s="51"/>
      <c r="AT2" s="51"/>
      <c r="AU2" s="48" t="s">
        <v>292</v>
      </c>
      <c r="AV2" s="51"/>
      <c r="AW2" s="51"/>
      <c r="AX2" s="48" t="s">
        <v>293</v>
      </c>
      <c r="AY2" s="51"/>
      <c r="AZ2" s="51"/>
    </row>
    <row r="3" spans="1:52" x14ac:dyDescent="0.25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D3" s="51"/>
      <c r="AE3" s="51"/>
      <c r="AF3" s="48" t="s">
        <v>245</v>
      </c>
      <c r="AG3" s="51"/>
      <c r="AH3" s="51"/>
      <c r="AI3" s="48" t="s">
        <v>245</v>
      </c>
      <c r="AJ3" s="51"/>
      <c r="AK3" s="51"/>
      <c r="AL3" s="48" t="s">
        <v>245</v>
      </c>
      <c r="AM3" s="51"/>
      <c r="AN3" s="51"/>
      <c r="AO3" s="48" t="s">
        <v>245</v>
      </c>
      <c r="AP3" s="51"/>
      <c r="AQ3" s="51"/>
      <c r="AR3" s="48" t="s">
        <v>245</v>
      </c>
      <c r="AS3" s="51"/>
      <c r="AT3" s="51"/>
      <c r="AU3" s="48" t="s">
        <v>245</v>
      </c>
      <c r="AV3" s="51"/>
      <c r="AW3" s="51"/>
      <c r="AX3" s="48" t="s">
        <v>245</v>
      </c>
      <c r="AY3" s="51"/>
      <c r="AZ3" s="51"/>
    </row>
    <row r="4" spans="1:52" x14ac:dyDescent="0.25">
      <c r="A4" s="4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8" t="s">
        <v>294</v>
      </c>
      <c r="C4" s="48" t="s">
        <v>301</v>
      </c>
      <c r="D4" s="48" t="s">
        <v>8</v>
      </c>
      <c r="E4" s="74">
        <v>1</v>
      </c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48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8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8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8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8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8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8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8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8" t="s">
        <v>294</v>
      </c>
      <c r="C5" s="48" t="s">
        <v>302</v>
      </c>
      <c r="D5" s="48" t="s">
        <v>8</v>
      </c>
      <c r="E5" s="74"/>
      <c r="F5" s="75"/>
      <c r="G5" s="75"/>
      <c r="H5" s="74">
        <v>1</v>
      </c>
      <c r="I5" s="75"/>
      <c r="J5" s="75"/>
      <c r="K5" s="74"/>
      <c r="L5" s="75"/>
      <c r="M5" s="75"/>
      <c r="N5" s="74"/>
      <c r="O5" s="75"/>
      <c r="P5" s="75"/>
      <c r="Q5" s="74"/>
      <c r="R5" s="75"/>
      <c r="S5" s="75"/>
      <c r="T5" s="74"/>
      <c r="U5" s="75"/>
      <c r="V5" s="75"/>
      <c r="W5" s="74"/>
      <c r="X5" s="75"/>
      <c r="Y5" s="75"/>
      <c r="Z5" s="74"/>
      <c r="AA5" s="75"/>
      <c r="AB5" s="75"/>
      <c r="AC5" s="48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8" t="str">
        <f t="shared" si="0"/>
        <v xml:space="preserve">INSERT INTO SC_SystemeProduits(RefDimension,NomSysteme,typePresta,ligne,Quantite,formule,cte1,DateModif) values (4,'TCFVBACFH','MATIERE',51,1,null,null,now());
</v>
      </c>
      <c r="AI5" s="48" t="str">
        <f t="shared" si="1"/>
        <v/>
      </c>
      <c r="AL5" s="48" t="str">
        <f t="shared" si="2"/>
        <v/>
      </c>
      <c r="AO5" s="48" t="str">
        <f t="shared" si="3"/>
        <v/>
      </c>
      <c r="AR5" s="48" t="str">
        <f t="shared" si="4"/>
        <v/>
      </c>
      <c r="AU5" s="48" t="str">
        <f t="shared" si="5"/>
        <v/>
      </c>
      <c r="AX5" s="48" t="str">
        <f t="shared" si="6"/>
        <v/>
      </c>
    </row>
    <row r="6" spans="1:5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8" t="s">
        <v>294</v>
      </c>
      <c r="C6" s="48" t="s">
        <v>303</v>
      </c>
      <c r="D6" s="48" t="s">
        <v>8</v>
      </c>
      <c r="E6" s="74"/>
      <c r="F6" s="75"/>
      <c r="G6" s="75"/>
      <c r="H6" s="74"/>
      <c r="I6" s="75"/>
      <c r="J6" s="75"/>
      <c r="K6" s="74">
        <v>1</v>
      </c>
      <c r="L6" s="75"/>
      <c r="M6" s="75"/>
      <c r="N6" s="74"/>
      <c r="O6" s="75"/>
      <c r="P6" s="75"/>
      <c r="Q6" s="74"/>
      <c r="R6" s="75"/>
      <c r="S6" s="75"/>
      <c r="T6" s="74"/>
      <c r="U6" s="75"/>
      <c r="V6" s="75"/>
      <c r="W6" s="74"/>
      <c r="X6" s="75"/>
      <c r="Y6" s="75"/>
      <c r="Z6" s="74"/>
      <c r="AA6" s="75"/>
      <c r="AB6" s="75"/>
      <c r="AC6" s="48" t="str">
        <f t="shared" si="7"/>
        <v/>
      </c>
      <c r="AF6" s="48" t="str">
        <f t="shared" si="0"/>
        <v/>
      </c>
      <c r="AI6" s="48" t="str">
        <f t="shared" si="1"/>
        <v xml:space="preserve">INSERT INTO SC_SystemeProduits(RefDimension,NomSysteme,typePresta,ligne,Quantite,formule,cte1,DateModif) values (5,'TCFVBACFH','MATIERE',52,1,null,null,now());
</v>
      </c>
      <c r="AL6" s="48" t="str">
        <f t="shared" si="2"/>
        <v/>
      </c>
      <c r="AO6" s="48" t="str">
        <f t="shared" si="3"/>
        <v/>
      </c>
      <c r="AR6" s="48" t="str">
        <f t="shared" si="4"/>
        <v/>
      </c>
      <c r="AU6" s="48" t="str">
        <f t="shared" si="5"/>
        <v/>
      </c>
      <c r="AX6" s="48" t="str">
        <f t="shared" si="6"/>
        <v/>
      </c>
    </row>
    <row r="7" spans="1:5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8" t="s">
        <v>294</v>
      </c>
      <c r="C7" s="48" t="s">
        <v>304</v>
      </c>
      <c r="D7" s="48" t="s">
        <v>8</v>
      </c>
      <c r="E7" s="74"/>
      <c r="F7" s="75"/>
      <c r="G7" s="75"/>
      <c r="H7" s="74"/>
      <c r="I7" s="75"/>
      <c r="J7" s="75"/>
      <c r="K7" s="74"/>
      <c r="L7" s="75"/>
      <c r="M7" s="75"/>
      <c r="N7" s="74">
        <v>1</v>
      </c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48" t="str">
        <f t="shared" si="7"/>
        <v/>
      </c>
      <c r="AF7" s="48" t="str">
        <f t="shared" si="0"/>
        <v/>
      </c>
      <c r="AI7" s="48" t="str">
        <f t="shared" si="1"/>
        <v/>
      </c>
      <c r="AL7" s="48" t="str">
        <f t="shared" si="2"/>
        <v xml:space="preserve">INSERT INTO SC_SystemeProduits(RefDimension,NomSysteme,typePresta,ligne,Quantite,formule,cte1,DateModif) values (9,'TCFVBACFH','MATIERE',53,1,null,null,now());
</v>
      </c>
      <c r="AO7" s="48" t="str">
        <f t="shared" si="3"/>
        <v/>
      </c>
      <c r="AR7" s="48" t="str">
        <f t="shared" si="4"/>
        <v/>
      </c>
      <c r="AU7" s="48" t="str">
        <f t="shared" si="5"/>
        <v/>
      </c>
      <c r="AX7" s="48" t="str">
        <f t="shared" si="6"/>
        <v/>
      </c>
    </row>
    <row r="8" spans="1:5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8" t="s">
        <v>294</v>
      </c>
      <c r="C8" s="48" t="s">
        <v>305</v>
      </c>
      <c r="D8" s="48" t="s">
        <v>8</v>
      </c>
      <c r="E8" s="74"/>
      <c r="F8" s="75"/>
      <c r="G8" s="75"/>
      <c r="H8" s="74"/>
      <c r="I8" s="75"/>
      <c r="J8" s="75"/>
      <c r="K8" s="74"/>
      <c r="L8" s="75"/>
      <c r="M8" s="75"/>
      <c r="N8" s="74"/>
      <c r="O8" s="75"/>
      <c r="P8" s="75"/>
      <c r="Q8" s="74">
        <v>1</v>
      </c>
      <c r="R8" s="75"/>
      <c r="S8" s="75"/>
      <c r="T8" s="74">
        <v>1</v>
      </c>
      <c r="U8" s="75"/>
      <c r="V8" s="75"/>
      <c r="W8" s="74"/>
      <c r="X8" s="75"/>
      <c r="Y8" s="75"/>
      <c r="Z8" s="74"/>
      <c r="AA8" s="75"/>
      <c r="AB8" s="75"/>
      <c r="AC8" s="48" t="str">
        <f t="shared" si="7"/>
        <v/>
      </c>
      <c r="AF8" s="48" t="str">
        <f t="shared" si="0"/>
        <v/>
      </c>
      <c r="AI8" s="48" t="str">
        <f t="shared" si="1"/>
        <v/>
      </c>
      <c r="AL8" s="48" t="str">
        <f t="shared" si="2"/>
        <v/>
      </c>
      <c r="AO8" s="48" t="str">
        <f t="shared" si="3"/>
        <v xml:space="preserve">INSERT INTO SC_SystemeProduits(RefDimension,NomSysteme,typePresta,ligne,Quantite,formule,cte1,DateModif) values (10,'TCFVBACFH','MATIERE',54,1,null,null,now());
</v>
      </c>
      <c r="AR8" s="48" t="str">
        <f t="shared" si="4"/>
        <v xml:space="preserve">INSERT INTO SC_SystemeProduits(RefDimension,NomSysteme,typePresta,ligne,Quantite,formule,cte1,DateModif) values (11,'TCFVBACFH','MATIERE',54,1,null,null,now());
</v>
      </c>
      <c r="AU8" s="48" t="str">
        <f t="shared" si="5"/>
        <v/>
      </c>
      <c r="AX8" s="48" t="str">
        <f t="shared" si="6"/>
        <v/>
      </c>
    </row>
    <row r="9" spans="1:5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8" t="s">
        <v>294</v>
      </c>
      <c r="C9" s="48" t="s">
        <v>306</v>
      </c>
      <c r="D9" s="48" t="s">
        <v>8</v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>
        <v>1</v>
      </c>
      <c r="X9" s="75"/>
      <c r="Y9" s="75"/>
      <c r="Z9" s="74">
        <v>1</v>
      </c>
      <c r="AA9" s="75"/>
      <c r="AB9" s="75"/>
      <c r="AC9" s="48" t="str">
        <f t="shared" si="7"/>
        <v/>
      </c>
      <c r="AF9" s="48" t="str">
        <f t="shared" si="0"/>
        <v/>
      </c>
      <c r="AI9" s="48" t="str">
        <f t="shared" si="1"/>
        <v/>
      </c>
      <c r="AL9" s="48" t="str">
        <f t="shared" si="2"/>
        <v/>
      </c>
      <c r="AO9" s="48" t="str">
        <f t="shared" si="3"/>
        <v/>
      </c>
      <c r="AR9" s="48" t="str">
        <f t="shared" si="4"/>
        <v/>
      </c>
      <c r="AU9" s="48" t="str">
        <f t="shared" si="5"/>
        <v xml:space="preserve">INSERT INTO SC_SystemeProduits(RefDimension,NomSysteme,typePresta,ligne,Quantite,formule,cte1,DateModif) values (17,'TCFVBACFH','MATIERE',55,1,null,null,now());
</v>
      </c>
      <c r="AX9" s="48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8" t="s">
        <v>294</v>
      </c>
      <c r="C10" s="48" t="s">
        <v>247</v>
      </c>
      <c r="D10" s="48" t="s">
        <v>8</v>
      </c>
      <c r="E10" s="74">
        <v>36</v>
      </c>
      <c r="F10" s="75" t="s">
        <v>711</v>
      </c>
      <c r="G10" s="75" t="s">
        <v>712</v>
      </c>
      <c r="H10" s="74">
        <v>60</v>
      </c>
      <c r="I10" s="75" t="s">
        <v>711</v>
      </c>
      <c r="J10" s="75" t="s">
        <v>712</v>
      </c>
      <c r="K10" s="74">
        <v>72</v>
      </c>
      <c r="L10" s="75" t="s">
        <v>711</v>
      </c>
      <c r="M10" s="75" t="s">
        <v>712</v>
      </c>
      <c r="N10" s="74">
        <v>120</v>
      </c>
      <c r="O10" s="75" t="s">
        <v>711</v>
      </c>
      <c r="P10" s="75" t="s">
        <v>712</v>
      </c>
      <c r="Q10" s="74">
        <v>144</v>
      </c>
      <c r="R10" s="75" t="s">
        <v>711</v>
      </c>
      <c r="S10" s="75" t="s">
        <v>712</v>
      </c>
      <c r="T10" s="74">
        <v>144</v>
      </c>
      <c r="U10" s="75" t="s">
        <v>711</v>
      </c>
      <c r="V10" s="75" t="s">
        <v>712</v>
      </c>
      <c r="W10" s="74">
        <v>240</v>
      </c>
      <c r="X10" s="75" t="s">
        <v>711</v>
      </c>
      <c r="Y10" s="75" t="s">
        <v>712</v>
      </c>
      <c r="Z10" s="74">
        <v>240</v>
      </c>
      <c r="AA10" s="75" t="s">
        <v>711</v>
      </c>
      <c r="AB10" s="75" t="s">
        <v>712</v>
      </c>
      <c r="AC10" s="48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8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8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8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8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8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8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8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60" t="s">
        <v>294</v>
      </c>
      <c r="C11" s="60" t="s">
        <v>1818</v>
      </c>
      <c r="D11" s="60" t="s">
        <v>8</v>
      </c>
      <c r="E11" s="60">
        <v>1</v>
      </c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48" t="str">
        <f t="shared" si="7"/>
        <v xml:space="preserve">INSERT INTO SC_SystemeProduits(RefDimension,NomSysteme,typePresta,ligne,Quantite,formule,cte1,DateModif) values (2,'TCFVBACFH','MATIERE',576,1,null,null,now());
</v>
      </c>
      <c r="AF11" s="48" t="str">
        <f t="shared" si="0"/>
        <v/>
      </c>
      <c r="AI11" s="48" t="str">
        <f t="shared" si="1"/>
        <v/>
      </c>
      <c r="AL11" s="48" t="str">
        <f t="shared" si="2"/>
        <v/>
      </c>
      <c r="AO11" s="48" t="str">
        <f t="shared" si="3"/>
        <v/>
      </c>
      <c r="AR11" s="48" t="str">
        <f t="shared" si="4"/>
        <v/>
      </c>
      <c r="AU11" s="48" t="str">
        <f t="shared" si="5"/>
        <v/>
      </c>
      <c r="AX11" s="48" t="str">
        <f t="shared" si="6"/>
        <v/>
      </c>
    </row>
    <row r="12" spans="1:5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8" t="s">
        <v>294</v>
      </c>
      <c r="C12" s="48" t="s">
        <v>249</v>
      </c>
      <c r="D12" s="48" t="s">
        <v>284</v>
      </c>
      <c r="E12" s="74">
        <v>4.4000000000000004</v>
      </c>
      <c r="F12" s="75" t="s">
        <v>718</v>
      </c>
      <c r="G12" s="75" t="s">
        <v>712</v>
      </c>
      <c r="H12" s="74">
        <v>6</v>
      </c>
      <c r="I12" s="75" t="s">
        <v>718</v>
      </c>
      <c r="J12" s="75" t="s">
        <v>712</v>
      </c>
      <c r="K12" s="74">
        <v>6.8000000000000007</v>
      </c>
      <c r="L12" s="75" t="s">
        <v>718</v>
      </c>
      <c r="M12" s="75" t="s">
        <v>712</v>
      </c>
      <c r="N12" s="74">
        <v>10</v>
      </c>
      <c r="O12" s="75" t="s">
        <v>718</v>
      </c>
      <c r="P12" s="75" t="s">
        <v>712</v>
      </c>
      <c r="Q12" s="74">
        <v>11.600000000000001</v>
      </c>
      <c r="R12" s="75" t="s">
        <v>718</v>
      </c>
      <c r="S12" s="75" t="s">
        <v>712</v>
      </c>
      <c r="T12" s="74">
        <v>11.600000000000001</v>
      </c>
      <c r="U12" s="75" t="s">
        <v>718</v>
      </c>
      <c r="V12" s="75" t="s">
        <v>712</v>
      </c>
      <c r="W12" s="74">
        <v>18</v>
      </c>
      <c r="X12" s="75" t="s">
        <v>718</v>
      </c>
      <c r="Y12" s="75" t="s">
        <v>712</v>
      </c>
      <c r="Z12" s="74">
        <v>18</v>
      </c>
      <c r="AA12" s="75" t="s">
        <v>718</v>
      </c>
      <c r="AB12" s="75" t="s">
        <v>712</v>
      </c>
      <c r="AC12" s="48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8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8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8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8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8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8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8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8" t="s">
        <v>294</v>
      </c>
      <c r="C13" s="48" t="s">
        <v>250</v>
      </c>
      <c r="D13" s="48" t="s">
        <v>284</v>
      </c>
      <c r="E13" s="74">
        <v>2.62</v>
      </c>
      <c r="F13" s="75" t="s">
        <v>719</v>
      </c>
      <c r="G13" s="75" t="s">
        <v>712</v>
      </c>
      <c r="H13" s="74">
        <v>3.7</v>
      </c>
      <c r="I13" s="75" t="s">
        <v>719</v>
      </c>
      <c r="J13" s="75" t="s">
        <v>712</v>
      </c>
      <c r="K13" s="74">
        <v>4.24</v>
      </c>
      <c r="L13" s="75" t="s">
        <v>719</v>
      </c>
      <c r="M13" s="75" t="s">
        <v>712</v>
      </c>
      <c r="N13" s="74">
        <v>6.4</v>
      </c>
      <c r="O13" s="75" t="s">
        <v>719</v>
      </c>
      <c r="P13" s="75" t="s">
        <v>712</v>
      </c>
      <c r="Q13" s="74">
        <v>7.4799999999999995</v>
      </c>
      <c r="R13" s="75" t="s">
        <v>719</v>
      </c>
      <c r="S13" s="75" t="s">
        <v>712</v>
      </c>
      <c r="T13" s="74">
        <v>7.4799999999999995</v>
      </c>
      <c r="U13" s="75" t="s">
        <v>719</v>
      </c>
      <c r="V13" s="75" t="s">
        <v>712</v>
      </c>
      <c r="W13" s="74">
        <v>11.8</v>
      </c>
      <c r="X13" s="75" t="s">
        <v>719</v>
      </c>
      <c r="Y13" s="75" t="s">
        <v>712</v>
      </c>
      <c r="Z13" s="74">
        <v>11.8</v>
      </c>
      <c r="AA13" s="75" t="s">
        <v>719</v>
      </c>
      <c r="AB13" s="75" t="s">
        <v>712</v>
      </c>
      <c r="AC13" s="48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8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8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8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8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8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8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8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8" t="s">
        <v>294</v>
      </c>
      <c r="C14" s="48" t="s">
        <v>251</v>
      </c>
      <c r="D14" s="48" t="s">
        <v>284</v>
      </c>
      <c r="E14" s="74">
        <v>3.9200000000000004</v>
      </c>
      <c r="F14" s="75" t="s">
        <v>720</v>
      </c>
      <c r="G14" s="75" t="s">
        <v>712</v>
      </c>
      <c r="H14" s="74">
        <v>5.2</v>
      </c>
      <c r="I14" s="75" t="s">
        <v>720</v>
      </c>
      <c r="J14" s="75" t="s">
        <v>712</v>
      </c>
      <c r="K14" s="74">
        <v>5.8400000000000007</v>
      </c>
      <c r="L14" s="75" t="s">
        <v>720</v>
      </c>
      <c r="M14" s="75" t="s">
        <v>712</v>
      </c>
      <c r="N14" s="74">
        <v>8.4</v>
      </c>
      <c r="O14" s="75" t="s">
        <v>720</v>
      </c>
      <c r="P14" s="75" t="s">
        <v>712</v>
      </c>
      <c r="Q14" s="74">
        <v>9.6800000000000015</v>
      </c>
      <c r="R14" s="75" t="s">
        <v>720</v>
      </c>
      <c r="S14" s="75" t="s">
        <v>712</v>
      </c>
      <c r="T14" s="74">
        <v>9.6800000000000015</v>
      </c>
      <c r="U14" s="75" t="s">
        <v>720</v>
      </c>
      <c r="V14" s="75" t="s">
        <v>712</v>
      </c>
      <c r="W14" s="74">
        <v>14.8</v>
      </c>
      <c r="X14" s="75" t="s">
        <v>720</v>
      </c>
      <c r="Y14" s="75" t="s">
        <v>712</v>
      </c>
      <c r="Z14" s="74">
        <v>14.8</v>
      </c>
      <c r="AA14" s="75" t="s">
        <v>720</v>
      </c>
      <c r="AB14" s="75" t="s">
        <v>712</v>
      </c>
      <c r="AC14" s="48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8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8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8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8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8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8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8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8" t="s">
        <v>294</v>
      </c>
      <c r="C15" s="48" t="s">
        <v>276</v>
      </c>
      <c r="D15" s="48" t="s">
        <v>284</v>
      </c>
      <c r="E15" s="74">
        <v>0.54000000000000015</v>
      </c>
      <c r="F15" s="75" t="s">
        <v>721</v>
      </c>
      <c r="G15" s="75" t="s">
        <v>712</v>
      </c>
      <c r="H15" s="74">
        <v>0.9</v>
      </c>
      <c r="I15" s="75" t="s">
        <v>721</v>
      </c>
      <c r="J15" s="75" t="s">
        <v>712</v>
      </c>
      <c r="K15" s="74">
        <v>1.0800000000000003</v>
      </c>
      <c r="L15" s="75" t="s">
        <v>721</v>
      </c>
      <c r="M15" s="75" t="s">
        <v>712</v>
      </c>
      <c r="N15" s="74">
        <v>1.8</v>
      </c>
      <c r="O15" s="75" t="s">
        <v>721</v>
      </c>
      <c r="P15" s="75" t="s">
        <v>712</v>
      </c>
      <c r="Q15" s="74">
        <v>2.1600000000000006</v>
      </c>
      <c r="R15" s="75" t="s">
        <v>721</v>
      </c>
      <c r="S15" s="75" t="s">
        <v>712</v>
      </c>
      <c r="T15" s="74">
        <v>2.1600000000000006</v>
      </c>
      <c r="U15" s="75" t="s">
        <v>721</v>
      </c>
      <c r="V15" s="75" t="s">
        <v>712</v>
      </c>
      <c r="W15" s="74">
        <v>3.6</v>
      </c>
      <c r="X15" s="75" t="s">
        <v>721</v>
      </c>
      <c r="Y15" s="75" t="s">
        <v>712</v>
      </c>
      <c r="Z15" s="74">
        <v>3.6</v>
      </c>
      <c r="AA15" s="75" t="s">
        <v>721</v>
      </c>
      <c r="AB15" s="75" t="s">
        <v>712</v>
      </c>
      <c r="AC15" s="48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8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8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8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8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8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8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8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48" t="str">
        <f t="shared" si="7"/>
        <v/>
      </c>
      <c r="AF16" s="48" t="str">
        <f t="shared" si="0"/>
        <v/>
      </c>
      <c r="AI16" s="48" t="str">
        <f t="shared" si="1"/>
        <v/>
      </c>
      <c r="AL16" s="48" t="str">
        <f t="shared" si="2"/>
        <v/>
      </c>
      <c r="AO16" s="48" t="str">
        <f t="shared" si="3"/>
        <v/>
      </c>
      <c r="AR16" s="48" t="str">
        <f t="shared" si="4"/>
        <v/>
      </c>
      <c r="AU16" s="48" t="str">
        <f t="shared" si="5"/>
        <v/>
      </c>
      <c r="AX16" s="48" t="str">
        <f t="shared" si="6"/>
        <v/>
      </c>
    </row>
    <row r="17" spans="1:5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8" t="s">
        <v>297</v>
      </c>
      <c r="C17" s="48" t="s">
        <v>58</v>
      </c>
      <c r="D17" s="48" t="s">
        <v>8</v>
      </c>
      <c r="E17" s="74">
        <v>1</v>
      </c>
      <c r="F17" s="75" t="s">
        <v>686</v>
      </c>
      <c r="G17" s="75" t="s">
        <v>717</v>
      </c>
      <c r="H17" s="74">
        <v>2</v>
      </c>
      <c r="I17" s="75" t="s">
        <v>686</v>
      </c>
      <c r="J17" s="75" t="s">
        <v>717</v>
      </c>
      <c r="K17" s="74">
        <v>2</v>
      </c>
      <c r="L17" s="75" t="s">
        <v>686</v>
      </c>
      <c r="M17" s="75" t="s">
        <v>717</v>
      </c>
      <c r="N17" s="74">
        <v>4</v>
      </c>
      <c r="O17" s="75" t="s">
        <v>686</v>
      </c>
      <c r="P17" s="75" t="s">
        <v>717</v>
      </c>
      <c r="Q17" s="74">
        <v>4</v>
      </c>
      <c r="R17" s="75" t="s">
        <v>686</v>
      </c>
      <c r="S17" s="75" t="s">
        <v>717</v>
      </c>
      <c r="T17" s="74">
        <v>4</v>
      </c>
      <c r="U17" s="75" t="s">
        <v>686</v>
      </c>
      <c r="V17" s="75" t="s">
        <v>717</v>
      </c>
      <c r="W17" s="74">
        <v>8</v>
      </c>
      <c r="X17" s="75" t="s">
        <v>686</v>
      </c>
      <c r="Y17" s="75" t="s">
        <v>717</v>
      </c>
      <c r="Z17" s="74">
        <v>8</v>
      </c>
      <c r="AA17" s="75" t="s">
        <v>686</v>
      </c>
      <c r="AB17" s="75" t="s">
        <v>717</v>
      </c>
      <c r="AC17" s="48" t="str">
        <f t="shared" si="7"/>
        <v xml:space="preserve">INSERT INTO SC_SystemeProduits(RefDimension,NomSysteme,typePresta,ligne,Quantite,formule,cte1,DateModif) values (2,'TCFVBACFH','MOA',28,null,'1*CTE1','NB_BAC',now());
</v>
      </c>
      <c r="AF17" s="48" t="str">
        <f t="shared" si="0"/>
        <v xml:space="preserve">INSERT INTO SC_SystemeProduits(RefDimension,NomSysteme,typePresta,ligne,Quantite,formule,cte1,DateModif) values (4,'TCFVBACFH','MOA',28,null,'1*CTE1','NB_BAC',now());
</v>
      </c>
      <c r="AI17" s="48" t="str">
        <f t="shared" si="1"/>
        <v xml:space="preserve">INSERT INTO SC_SystemeProduits(RefDimension,NomSysteme,typePresta,ligne,Quantite,formule,cte1,DateModif) values (5,'TCFVBACFH','MOA',28,null,'1*CTE1','NB_BAC',now());
</v>
      </c>
      <c r="AL17" s="48" t="str">
        <f t="shared" si="2"/>
        <v xml:space="preserve">INSERT INTO SC_SystemeProduits(RefDimension,NomSysteme,typePresta,ligne,Quantite,formule,cte1,DateModif) values (9,'TCFVBACFH','MOA',28,null,'1*CTE1','NB_BAC',now());
</v>
      </c>
      <c r="AO17" s="48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8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8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8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8" t="s">
        <v>297</v>
      </c>
      <c r="C18" s="48" t="s">
        <v>22</v>
      </c>
      <c r="D18" s="48" t="s">
        <v>8</v>
      </c>
      <c r="E18" s="74">
        <v>1</v>
      </c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48" t="str">
        <f t="shared" si="7"/>
        <v xml:space="preserve">INSERT INTO SC_SystemeProduits(RefDimension,NomSysteme,typePresta,ligne,Quantite,formule,cte1,DateModif) values (2,'TCFVBACFH','MOA',9,1,null,null,now());
</v>
      </c>
      <c r="AF18" s="48" t="str">
        <f t="shared" si="0"/>
        <v/>
      </c>
      <c r="AI18" s="48" t="str">
        <f t="shared" si="1"/>
        <v/>
      </c>
      <c r="AL18" s="48" t="str">
        <f t="shared" si="2"/>
        <v/>
      </c>
      <c r="AO18" s="48" t="str">
        <f t="shared" si="3"/>
        <v/>
      </c>
      <c r="AR18" s="48" t="str">
        <f t="shared" si="4"/>
        <v/>
      </c>
      <c r="AU18" s="48" t="str">
        <f t="shared" si="5"/>
        <v/>
      </c>
      <c r="AX18" s="48" t="str">
        <f t="shared" si="6"/>
        <v/>
      </c>
    </row>
    <row r="19" spans="1:5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8" t="s">
        <v>297</v>
      </c>
      <c r="C19" s="48" t="s">
        <v>283</v>
      </c>
      <c r="D19" s="48" t="s">
        <v>20</v>
      </c>
      <c r="E19" s="74">
        <v>1</v>
      </c>
      <c r="F19" s="75" t="s">
        <v>686</v>
      </c>
      <c r="G19" s="75" t="s">
        <v>717</v>
      </c>
      <c r="H19" s="74">
        <v>2</v>
      </c>
      <c r="I19" s="75" t="s">
        <v>686</v>
      </c>
      <c r="J19" s="75" t="s">
        <v>717</v>
      </c>
      <c r="K19" s="74">
        <v>2</v>
      </c>
      <c r="L19" s="75" t="s">
        <v>686</v>
      </c>
      <c r="M19" s="75" t="s">
        <v>717</v>
      </c>
      <c r="N19" s="74">
        <v>4</v>
      </c>
      <c r="O19" s="75" t="s">
        <v>686</v>
      </c>
      <c r="P19" s="75" t="s">
        <v>717</v>
      </c>
      <c r="Q19" s="74">
        <v>4</v>
      </c>
      <c r="R19" s="75" t="s">
        <v>686</v>
      </c>
      <c r="S19" s="75" t="s">
        <v>717</v>
      </c>
      <c r="T19" s="74">
        <v>4</v>
      </c>
      <c r="U19" s="75" t="s">
        <v>686</v>
      </c>
      <c r="V19" s="75" t="s">
        <v>717</v>
      </c>
      <c r="W19" s="74">
        <v>8</v>
      </c>
      <c r="X19" s="75" t="s">
        <v>686</v>
      </c>
      <c r="Y19" s="75" t="s">
        <v>717</v>
      </c>
      <c r="Z19" s="74">
        <v>8</v>
      </c>
      <c r="AA19" s="75" t="s">
        <v>686</v>
      </c>
      <c r="AB19" s="75" t="s">
        <v>717</v>
      </c>
      <c r="AC19" s="48" t="str">
        <f t="shared" si="7"/>
        <v xml:space="preserve">INSERT INTO SC_SystemeProduits(RefDimension,NomSysteme,typePresta,ligne,Quantite,formule,cte1,DateModif) values (2,'TCFVBACFH','MOA',36,null,'1*CTE1','NB_BAC',now());
</v>
      </c>
      <c r="AF19" s="48" t="str">
        <f t="shared" si="0"/>
        <v xml:space="preserve">INSERT INTO SC_SystemeProduits(RefDimension,NomSysteme,typePresta,ligne,Quantite,formule,cte1,DateModif) values (4,'TCFVBACFH','MOA',36,null,'1*CTE1','NB_BAC',now());
</v>
      </c>
      <c r="AI19" s="48" t="str">
        <f t="shared" si="1"/>
        <v xml:space="preserve">INSERT INTO SC_SystemeProduits(RefDimension,NomSysteme,typePresta,ligne,Quantite,formule,cte1,DateModif) values (5,'TCFVBACFH','MOA',36,null,'1*CTE1','NB_BAC',now());
</v>
      </c>
      <c r="AL19" s="48" t="str">
        <f t="shared" si="2"/>
        <v xml:space="preserve">INSERT INTO SC_SystemeProduits(RefDimension,NomSysteme,typePresta,ligne,Quantite,formule,cte1,DateModif) values (9,'TCFVBACFH','MOA',36,null,'1*CTE1','NB_BAC',now());
</v>
      </c>
      <c r="AO19" s="48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8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8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8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8" t="s">
        <v>297</v>
      </c>
      <c r="C20" s="48" t="s">
        <v>63</v>
      </c>
      <c r="D20" s="48" t="s">
        <v>8</v>
      </c>
      <c r="E20" s="74">
        <v>1</v>
      </c>
      <c r="F20" s="75" t="s">
        <v>686</v>
      </c>
      <c r="G20" s="75" t="s">
        <v>717</v>
      </c>
      <c r="H20" s="74">
        <v>2</v>
      </c>
      <c r="I20" s="75" t="s">
        <v>686</v>
      </c>
      <c r="J20" s="75" t="s">
        <v>717</v>
      </c>
      <c r="K20" s="74">
        <v>2</v>
      </c>
      <c r="L20" s="75" t="s">
        <v>686</v>
      </c>
      <c r="M20" s="75" t="s">
        <v>717</v>
      </c>
      <c r="N20" s="74">
        <v>4</v>
      </c>
      <c r="O20" s="75" t="s">
        <v>686</v>
      </c>
      <c r="P20" s="75" t="s">
        <v>717</v>
      </c>
      <c r="Q20" s="74">
        <v>4</v>
      </c>
      <c r="R20" s="75" t="s">
        <v>686</v>
      </c>
      <c r="S20" s="75" t="s">
        <v>717</v>
      </c>
      <c r="T20" s="74">
        <v>4</v>
      </c>
      <c r="U20" s="75" t="s">
        <v>686</v>
      </c>
      <c r="V20" s="75" t="s">
        <v>717</v>
      </c>
      <c r="W20" s="74">
        <v>8</v>
      </c>
      <c r="X20" s="75" t="s">
        <v>686</v>
      </c>
      <c r="Y20" s="75" t="s">
        <v>717</v>
      </c>
      <c r="Z20" s="74">
        <v>8</v>
      </c>
      <c r="AA20" s="75" t="s">
        <v>686</v>
      </c>
      <c r="AB20" s="75" t="s">
        <v>717</v>
      </c>
      <c r="AC20" s="48" t="str">
        <f t="shared" si="7"/>
        <v xml:space="preserve">INSERT INTO SC_SystemeProduits(RefDimension,NomSysteme,typePresta,ligne,Quantite,formule,cte1,DateModif) values (2,'TCFVBACFH','MOA',30,null,'1*CTE1','NB_BAC',now());
</v>
      </c>
      <c r="AF20" s="48" t="str">
        <f t="shared" si="0"/>
        <v xml:space="preserve">INSERT INTO SC_SystemeProduits(RefDimension,NomSysteme,typePresta,ligne,Quantite,formule,cte1,DateModif) values (4,'TCFVBACFH','MOA',30,null,'1*CTE1','NB_BAC',now());
</v>
      </c>
      <c r="AI20" s="48" t="str">
        <f t="shared" si="1"/>
        <v xml:space="preserve">INSERT INTO SC_SystemeProduits(RefDimension,NomSysteme,typePresta,ligne,Quantite,formule,cte1,DateModif) values (5,'TCFVBACFH','MOA',30,null,'1*CTE1','NB_BAC',now());
</v>
      </c>
      <c r="AL20" s="48" t="str">
        <f t="shared" si="2"/>
        <v xml:space="preserve">INSERT INTO SC_SystemeProduits(RefDimension,NomSysteme,typePresta,ligne,Quantite,formule,cte1,DateModif) values (9,'TCFVBACFH','MOA',30,null,'1*CTE1','NB_BAC',now());
</v>
      </c>
      <c r="AO20" s="48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8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8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8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8" t="s">
        <v>297</v>
      </c>
      <c r="C21" s="48" t="s">
        <v>55</v>
      </c>
      <c r="D21" s="48" t="s">
        <v>8</v>
      </c>
      <c r="E21" s="74">
        <v>1</v>
      </c>
      <c r="F21" s="75" t="s">
        <v>686</v>
      </c>
      <c r="G21" s="75" t="s">
        <v>717</v>
      </c>
      <c r="H21" s="74">
        <v>2</v>
      </c>
      <c r="I21" s="75" t="s">
        <v>686</v>
      </c>
      <c r="J21" s="75" t="s">
        <v>717</v>
      </c>
      <c r="K21" s="74">
        <v>2</v>
      </c>
      <c r="L21" s="75" t="s">
        <v>686</v>
      </c>
      <c r="M21" s="75" t="s">
        <v>717</v>
      </c>
      <c r="N21" s="74">
        <v>4</v>
      </c>
      <c r="O21" s="75" t="s">
        <v>686</v>
      </c>
      <c r="P21" s="75" t="s">
        <v>717</v>
      </c>
      <c r="Q21" s="74">
        <v>4</v>
      </c>
      <c r="R21" s="75" t="s">
        <v>686</v>
      </c>
      <c r="S21" s="75" t="s">
        <v>717</v>
      </c>
      <c r="T21" s="74">
        <v>4</v>
      </c>
      <c r="U21" s="75" t="s">
        <v>686</v>
      </c>
      <c r="V21" s="75" t="s">
        <v>717</v>
      </c>
      <c r="W21" s="74">
        <v>8</v>
      </c>
      <c r="X21" s="75" t="s">
        <v>686</v>
      </c>
      <c r="Y21" s="75" t="s">
        <v>717</v>
      </c>
      <c r="Z21" s="74">
        <v>8</v>
      </c>
      <c r="AA21" s="75" t="s">
        <v>686</v>
      </c>
      <c r="AB21" s="75" t="s">
        <v>717</v>
      </c>
      <c r="AC21" s="48" t="str">
        <f t="shared" si="7"/>
        <v xml:space="preserve">INSERT INTO SC_SystemeProduits(RefDimension,NomSysteme,typePresta,ligne,Quantite,formule,cte1,DateModif) values (2,'TCFVBACFH','MOA',27,null,'1*CTE1','NB_BAC',now());
</v>
      </c>
      <c r="AF21" s="48" t="str">
        <f t="shared" si="0"/>
        <v xml:space="preserve">INSERT INTO SC_SystemeProduits(RefDimension,NomSysteme,typePresta,ligne,Quantite,formule,cte1,DateModif) values (4,'TCFVBACFH','MOA',27,null,'1*CTE1','NB_BAC',now());
</v>
      </c>
      <c r="AI21" s="48" t="str">
        <f t="shared" si="1"/>
        <v xml:space="preserve">INSERT INTO SC_SystemeProduits(RefDimension,NomSysteme,typePresta,ligne,Quantite,formule,cte1,DateModif) values (5,'TCFVBACFH','MOA',27,null,'1*CTE1','NB_BAC',now());
</v>
      </c>
      <c r="AL21" s="48" t="str">
        <f t="shared" si="2"/>
        <v xml:space="preserve">INSERT INTO SC_SystemeProduits(RefDimension,NomSysteme,typePresta,ligne,Quantite,formule,cte1,DateModif) values (9,'TCFVBACFH','MOA',27,null,'1*CTE1','NB_BAC',now());
</v>
      </c>
      <c r="AO21" s="48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8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8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8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25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48" t="str">
        <f t="shared" si="7"/>
        <v/>
      </c>
      <c r="AF22" s="48" t="str">
        <f t="shared" si="0"/>
        <v/>
      </c>
      <c r="AI22" s="48" t="str">
        <f t="shared" si="1"/>
        <v/>
      </c>
      <c r="AL22" s="48" t="str">
        <f t="shared" si="2"/>
        <v/>
      </c>
      <c r="AO22" s="48" t="str">
        <f t="shared" si="3"/>
        <v/>
      </c>
      <c r="AR22" s="48" t="str">
        <f t="shared" si="4"/>
        <v/>
      </c>
      <c r="AU22" s="48" t="str">
        <f t="shared" si="5"/>
        <v/>
      </c>
      <c r="AX22" s="48" t="str">
        <f t="shared" si="6"/>
        <v/>
      </c>
    </row>
    <row r="23" spans="1:5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8" t="s">
        <v>298</v>
      </c>
      <c r="C23" s="48" t="s">
        <v>173</v>
      </c>
      <c r="D23" s="48" t="s">
        <v>20</v>
      </c>
      <c r="E23" s="74">
        <v>1</v>
      </c>
      <c r="F23" s="75" t="s">
        <v>686</v>
      </c>
      <c r="G23" s="75" t="s">
        <v>717</v>
      </c>
      <c r="H23" s="74">
        <v>2</v>
      </c>
      <c r="I23" s="75" t="s">
        <v>686</v>
      </c>
      <c r="J23" s="75" t="s">
        <v>717</v>
      </c>
      <c r="K23" s="74">
        <v>2</v>
      </c>
      <c r="L23" s="75" t="s">
        <v>686</v>
      </c>
      <c r="M23" s="75" t="s">
        <v>717</v>
      </c>
      <c r="N23" s="74">
        <v>4</v>
      </c>
      <c r="O23" s="75" t="s">
        <v>686</v>
      </c>
      <c r="P23" s="75" t="s">
        <v>717</v>
      </c>
      <c r="Q23" s="74">
        <v>4</v>
      </c>
      <c r="R23" s="75" t="s">
        <v>686</v>
      </c>
      <c r="S23" s="75" t="s">
        <v>717</v>
      </c>
      <c r="T23" s="74">
        <v>4</v>
      </c>
      <c r="U23" s="75" t="s">
        <v>686</v>
      </c>
      <c r="V23" s="75" t="s">
        <v>717</v>
      </c>
      <c r="W23" s="74">
        <v>8</v>
      </c>
      <c r="X23" s="75" t="s">
        <v>686</v>
      </c>
      <c r="Y23" s="75" t="s">
        <v>717</v>
      </c>
      <c r="Z23" s="74">
        <v>8</v>
      </c>
      <c r="AA23" s="75" t="s">
        <v>686</v>
      </c>
      <c r="AB23" s="75" t="s">
        <v>717</v>
      </c>
      <c r="AC23" s="48" t="str">
        <f t="shared" si="7"/>
        <v xml:space="preserve">INSERT INTO SC_SystemeProduits(RefDimension,NomSysteme,typePresta,ligne,Quantite,formule,cte1,DateModif) values (2,'TCFVBACFH','MOC',58,null,'1*CTE1','NB_BAC',now());
</v>
      </c>
      <c r="AF23" s="48" t="str">
        <f t="shared" si="0"/>
        <v xml:space="preserve">INSERT INTO SC_SystemeProduits(RefDimension,NomSysteme,typePresta,ligne,Quantite,formule,cte1,DateModif) values (4,'TCFVBACFH','MOC',58,null,'1*CTE1','NB_BAC',now());
</v>
      </c>
      <c r="AI23" s="48" t="str">
        <f t="shared" si="1"/>
        <v xml:space="preserve">INSERT INTO SC_SystemeProduits(RefDimension,NomSysteme,typePresta,ligne,Quantite,formule,cte1,DateModif) values (5,'TCFVBACFH','MOC',58,null,'1*CTE1','NB_BAC',now());
</v>
      </c>
      <c r="AL23" s="48" t="str">
        <f t="shared" si="2"/>
        <v xml:space="preserve">INSERT INTO SC_SystemeProduits(RefDimension,NomSysteme,typePresta,ligne,Quantite,formule,cte1,DateModif) values (9,'TCFVBACFH','MOC',58,null,'1*CTE1','NB_BAC',now());
</v>
      </c>
      <c r="AO23" s="48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8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8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8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8" t="s">
        <v>298</v>
      </c>
      <c r="C24" s="48" t="s">
        <v>190</v>
      </c>
      <c r="D24" s="48" t="s">
        <v>105</v>
      </c>
      <c r="E24" s="74">
        <v>6</v>
      </c>
      <c r="F24" s="75" t="s">
        <v>686</v>
      </c>
      <c r="G24" s="75" t="s">
        <v>712</v>
      </c>
      <c r="H24" s="74">
        <v>10</v>
      </c>
      <c r="I24" s="75" t="s">
        <v>686</v>
      </c>
      <c r="J24" s="75" t="s">
        <v>712</v>
      </c>
      <c r="K24" s="74">
        <v>12</v>
      </c>
      <c r="L24" s="75" t="s">
        <v>686</v>
      </c>
      <c r="M24" s="75" t="s">
        <v>712</v>
      </c>
      <c r="N24" s="74">
        <v>20</v>
      </c>
      <c r="O24" s="75" t="s">
        <v>686</v>
      </c>
      <c r="P24" s="75" t="s">
        <v>712</v>
      </c>
      <c r="Q24" s="74">
        <v>24</v>
      </c>
      <c r="R24" s="75" t="s">
        <v>686</v>
      </c>
      <c r="S24" s="75" t="s">
        <v>712</v>
      </c>
      <c r="T24" s="74">
        <v>24</v>
      </c>
      <c r="U24" s="75" t="s">
        <v>686</v>
      </c>
      <c r="V24" s="75" t="s">
        <v>712</v>
      </c>
      <c r="W24" s="74">
        <v>40</v>
      </c>
      <c r="X24" s="75" t="s">
        <v>686</v>
      </c>
      <c r="Y24" s="75" t="s">
        <v>712</v>
      </c>
      <c r="Z24" s="74">
        <v>40</v>
      </c>
      <c r="AA24" s="75" t="s">
        <v>686</v>
      </c>
      <c r="AB24" s="75" t="s">
        <v>712</v>
      </c>
      <c r="AC24" s="48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8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8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8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8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8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8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8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8" t="s">
        <v>298</v>
      </c>
      <c r="C25" s="48" t="s">
        <v>188</v>
      </c>
      <c r="D25" s="48" t="s">
        <v>105</v>
      </c>
      <c r="E25" s="74">
        <v>6</v>
      </c>
      <c r="F25" s="75" t="s">
        <v>686</v>
      </c>
      <c r="G25" s="75" t="s">
        <v>712</v>
      </c>
      <c r="H25" s="74">
        <v>10</v>
      </c>
      <c r="I25" s="75" t="s">
        <v>686</v>
      </c>
      <c r="J25" s="75" t="s">
        <v>712</v>
      </c>
      <c r="K25" s="74">
        <v>12</v>
      </c>
      <c r="L25" s="75" t="s">
        <v>686</v>
      </c>
      <c r="M25" s="75" t="s">
        <v>712</v>
      </c>
      <c r="N25" s="74">
        <v>20</v>
      </c>
      <c r="O25" s="75" t="s">
        <v>686</v>
      </c>
      <c r="P25" s="75" t="s">
        <v>712</v>
      </c>
      <c r="Q25" s="74">
        <v>24</v>
      </c>
      <c r="R25" s="75" t="s">
        <v>686</v>
      </c>
      <c r="S25" s="75" t="s">
        <v>712</v>
      </c>
      <c r="T25" s="74">
        <v>24</v>
      </c>
      <c r="U25" s="75" t="s">
        <v>686</v>
      </c>
      <c r="V25" s="75" t="s">
        <v>712</v>
      </c>
      <c r="W25" s="74">
        <v>40</v>
      </c>
      <c r="X25" s="75" t="s">
        <v>686</v>
      </c>
      <c r="Y25" s="75" t="s">
        <v>712</v>
      </c>
      <c r="Z25" s="74">
        <v>40</v>
      </c>
      <c r="AA25" s="75" t="s">
        <v>686</v>
      </c>
      <c r="AB25" s="75" t="s">
        <v>712</v>
      </c>
      <c r="AC25" s="48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8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8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8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8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8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8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8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8" t="s">
        <v>298</v>
      </c>
      <c r="C26" s="48" t="s">
        <v>196</v>
      </c>
      <c r="D26" s="48" t="s">
        <v>160</v>
      </c>
      <c r="E26" s="74">
        <v>4</v>
      </c>
      <c r="F26" s="75" t="s">
        <v>714</v>
      </c>
      <c r="G26" s="75" t="s">
        <v>712</v>
      </c>
      <c r="H26" s="74">
        <v>5</v>
      </c>
      <c r="I26" s="75" t="s">
        <v>714</v>
      </c>
      <c r="J26" s="75" t="s">
        <v>712</v>
      </c>
      <c r="K26" s="74">
        <v>6</v>
      </c>
      <c r="L26" s="75" t="s">
        <v>714</v>
      </c>
      <c r="M26" s="75" t="s">
        <v>712</v>
      </c>
      <c r="N26" s="74">
        <v>7</v>
      </c>
      <c r="O26" s="75" t="s">
        <v>714</v>
      </c>
      <c r="P26" s="75" t="s">
        <v>712</v>
      </c>
      <c r="Q26" s="74">
        <v>8</v>
      </c>
      <c r="R26" s="75" t="s">
        <v>714</v>
      </c>
      <c r="S26" s="75" t="s">
        <v>712</v>
      </c>
      <c r="T26" s="74">
        <v>8</v>
      </c>
      <c r="U26" s="75" t="s">
        <v>714</v>
      </c>
      <c r="V26" s="75" t="s">
        <v>712</v>
      </c>
      <c r="W26" s="74">
        <v>9</v>
      </c>
      <c r="X26" s="75" t="s">
        <v>714</v>
      </c>
      <c r="Y26" s="75" t="s">
        <v>712</v>
      </c>
      <c r="Z26" s="74">
        <v>9</v>
      </c>
      <c r="AA26" s="75" t="s">
        <v>714</v>
      </c>
      <c r="AB26" s="75" t="s">
        <v>712</v>
      </c>
      <c r="AC26" s="48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8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8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8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8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8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8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8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8" t="s">
        <v>298</v>
      </c>
      <c r="C27" s="48" t="s">
        <v>178</v>
      </c>
      <c r="D27" s="48" t="s">
        <v>8</v>
      </c>
      <c r="E27" s="74">
        <v>36</v>
      </c>
      <c r="F27" s="75" t="s">
        <v>711</v>
      </c>
      <c r="G27" s="75" t="s">
        <v>712</v>
      </c>
      <c r="H27" s="74">
        <v>60</v>
      </c>
      <c r="I27" s="75" t="s">
        <v>711</v>
      </c>
      <c r="J27" s="75" t="s">
        <v>712</v>
      </c>
      <c r="K27" s="74">
        <v>72</v>
      </c>
      <c r="L27" s="75" t="s">
        <v>711</v>
      </c>
      <c r="M27" s="75" t="s">
        <v>712</v>
      </c>
      <c r="N27" s="74">
        <v>120</v>
      </c>
      <c r="O27" s="75" t="s">
        <v>711</v>
      </c>
      <c r="P27" s="75" t="s">
        <v>712</v>
      </c>
      <c r="Q27" s="74">
        <v>144</v>
      </c>
      <c r="R27" s="75" t="s">
        <v>711</v>
      </c>
      <c r="S27" s="75" t="s">
        <v>712</v>
      </c>
      <c r="T27" s="74">
        <v>144</v>
      </c>
      <c r="U27" s="75" t="s">
        <v>711</v>
      </c>
      <c r="V27" s="75" t="s">
        <v>712</v>
      </c>
      <c r="W27" s="74">
        <v>240</v>
      </c>
      <c r="X27" s="75" t="s">
        <v>711</v>
      </c>
      <c r="Y27" s="75" t="s">
        <v>712</v>
      </c>
      <c r="Z27" s="74">
        <v>240</v>
      </c>
      <c r="AA27" s="75" t="s">
        <v>711</v>
      </c>
      <c r="AB27" s="75" t="s">
        <v>712</v>
      </c>
      <c r="AC27" s="48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8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8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8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8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8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8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8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8" t="s">
        <v>298</v>
      </c>
      <c r="C28" s="48" t="s">
        <v>135</v>
      </c>
      <c r="D28" s="48" t="s">
        <v>8</v>
      </c>
      <c r="E28" s="74">
        <v>3</v>
      </c>
      <c r="F28" s="75" t="s">
        <v>700</v>
      </c>
      <c r="G28" s="75" t="s">
        <v>717</v>
      </c>
      <c r="H28" s="74">
        <v>6</v>
      </c>
      <c r="I28" s="75" t="s">
        <v>700</v>
      </c>
      <c r="J28" s="75" t="s">
        <v>717</v>
      </c>
      <c r="K28" s="74">
        <v>6</v>
      </c>
      <c r="L28" s="75" t="s">
        <v>700</v>
      </c>
      <c r="M28" s="75" t="s">
        <v>717</v>
      </c>
      <c r="N28" s="74">
        <v>12</v>
      </c>
      <c r="O28" s="75" t="s">
        <v>700</v>
      </c>
      <c r="P28" s="75" t="s">
        <v>717</v>
      </c>
      <c r="Q28" s="74">
        <v>12</v>
      </c>
      <c r="R28" s="75" t="s">
        <v>700</v>
      </c>
      <c r="S28" s="75" t="s">
        <v>717</v>
      </c>
      <c r="T28" s="74">
        <v>12</v>
      </c>
      <c r="U28" s="75" t="s">
        <v>700</v>
      </c>
      <c r="V28" s="75" t="s">
        <v>717</v>
      </c>
      <c r="W28" s="74">
        <v>24</v>
      </c>
      <c r="X28" s="75" t="s">
        <v>700</v>
      </c>
      <c r="Y28" s="75" t="s">
        <v>717</v>
      </c>
      <c r="Z28" s="74">
        <v>24</v>
      </c>
      <c r="AA28" s="75" t="s">
        <v>700</v>
      </c>
      <c r="AB28" s="75" t="s">
        <v>717</v>
      </c>
      <c r="AC28" s="48" t="str">
        <f t="shared" si="7"/>
        <v xml:space="preserve">INSERT INTO SC_SystemeProduits(RefDimension,NomSysteme,typePresta,ligne,Quantite,formule,cte1,DateModif) values (2,'TCFVBACFH','MOC',35,null,'3*CTE1','NB_BAC',now());
</v>
      </c>
      <c r="AF28" s="48" t="str">
        <f t="shared" si="0"/>
        <v xml:space="preserve">INSERT INTO SC_SystemeProduits(RefDimension,NomSysteme,typePresta,ligne,Quantite,formule,cte1,DateModif) values (4,'TCFVBACFH','MOC',35,null,'3*CTE1','NB_BAC',now());
</v>
      </c>
      <c r="AI28" s="48" t="str">
        <f t="shared" si="1"/>
        <v xml:space="preserve">INSERT INTO SC_SystemeProduits(RefDimension,NomSysteme,typePresta,ligne,Quantite,formule,cte1,DateModif) values (5,'TCFVBACFH','MOC',35,null,'3*CTE1','NB_BAC',now());
</v>
      </c>
      <c r="AL28" s="48" t="str">
        <f t="shared" si="2"/>
        <v xml:space="preserve">INSERT INTO SC_SystemeProduits(RefDimension,NomSysteme,typePresta,ligne,Quantite,formule,cte1,DateModif) values (9,'TCFVBACFH','MOC',35,null,'3*CTE1','NB_BAC',now());
</v>
      </c>
      <c r="AO28" s="48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8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8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8" t="s">
        <v>298</v>
      </c>
      <c r="C29" s="48" t="s">
        <v>132</v>
      </c>
      <c r="D29" s="48" t="s">
        <v>8</v>
      </c>
      <c r="E29" s="74">
        <v>1</v>
      </c>
      <c r="F29" s="75" t="s">
        <v>686</v>
      </c>
      <c r="G29" s="75" t="s">
        <v>717</v>
      </c>
      <c r="H29" s="74">
        <v>2</v>
      </c>
      <c r="I29" s="75" t="s">
        <v>686</v>
      </c>
      <c r="J29" s="75" t="s">
        <v>717</v>
      </c>
      <c r="K29" s="74">
        <v>2</v>
      </c>
      <c r="L29" s="75" t="s">
        <v>686</v>
      </c>
      <c r="M29" s="75" t="s">
        <v>717</v>
      </c>
      <c r="N29" s="74">
        <v>4</v>
      </c>
      <c r="O29" s="75" t="s">
        <v>686</v>
      </c>
      <c r="P29" s="75" t="s">
        <v>717</v>
      </c>
      <c r="Q29" s="74">
        <v>4</v>
      </c>
      <c r="R29" s="75" t="s">
        <v>686</v>
      </c>
      <c r="S29" s="75" t="s">
        <v>717</v>
      </c>
      <c r="T29" s="74">
        <v>4</v>
      </c>
      <c r="U29" s="75" t="s">
        <v>686</v>
      </c>
      <c r="V29" s="75" t="s">
        <v>717</v>
      </c>
      <c r="W29" s="74">
        <v>8</v>
      </c>
      <c r="X29" s="75" t="s">
        <v>686</v>
      </c>
      <c r="Y29" s="75" t="s">
        <v>717</v>
      </c>
      <c r="Z29" s="74">
        <v>8</v>
      </c>
      <c r="AA29" s="75" t="s">
        <v>686</v>
      </c>
      <c r="AB29" s="75" t="s">
        <v>717</v>
      </c>
      <c r="AC29" s="48" t="str">
        <f t="shared" si="7"/>
        <v xml:space="preserve">INSERT INTO SC_SystemeProduits(RefDimension,NomSysteme,typePresta,ligne,Quantite,formule,cte1,DateModif) values (2,'TCFVBACFH','MOC',33,null,'1*CTE1','NB_BAC',now());
</v>
      </c>
      <c r="AF29" s="48" t="str">
        <f t="shared" si="0"/>
        <v xml:space="preserve">INSERT INTO SC_SystemeProduits(RefDimension,NomSysteme,typePresta,ligne,Quantite,formule,cte1,DateModif) values (4,'TCFVBACFH','MOC',33,null,'1*CTE1','NB_BAC',now());
</v>
      </c>
      <c r="AI29" s="48" t="str">
        <f t="shared" si="1"/>
        <v xml:space="preserve">INSERT INTO SC_SystemeProduits(RefDimension,NomSysteme,typePresta,ligne,Quantite,formule,cte1,DateModif) values (5,'TCFVBACFH','MOC',33,null,'1*CTE1','NB_BAC',now());
</v>
      </c>
      <c r="AL29" s="48" t="str">
        <f t="shared" si="2"/>
        <v xml:space="preserve">INSERT INTO SC_SystemeProduits(RefDimension,NomSysteme,typePresta,ligne,Quantite,formule,cte1,DateModif) values (9,'TCFVBACFH','MOC',33,null,'1*CTE1','NB_BAC',now());
</v>
      </c>
      <c r="AO29" s="48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8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8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8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4" customFormat="1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6" t="s">
        <v>298</v>
      </c>
      <c r="C30" s="116" t="s">
        <v>1880</v>
      </c>
      <c r="D30" s="116" t="s">
        <v>42</v>
      </c>
      <c r="E30" s="116">
        <v>2.5</v>
      </c>
      <c r="F30" s="75"/>
      <c r="G30" s="75"/>
      <c r="I30" s="75"/>
      <c r="J30" s="75"/>
      <c r="L30" s="75"/>
      <c r="M30" s="75"/>
      <c r="O30" s="75"/>
      <c r="P30" s="75"/>
      <c r="R30" s="75"/>
      <c r="S30" s="75"/>
      <c r="U30" s="75"/>
      <c r="V30" s="75"/>
      <c r="X30" s="75"/>
      <c r="Y30" s="75"/>
      <c r="AA30" s="75"/>
      <c r="AB30" s="75"/>
      <c r="AC30" s="74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4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4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4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4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4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4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4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4"/>
      <c r="F31" s="75"/>
      <c r="G31" s="75"/>
      <c r="H31" s="74"/>
      <c r="I31" s="75"/>
      <c r="J31" s="75"/>
      <c r="K31" s="74"/>
      <c r="L31" s="75"/>
      <c r="M31" s="75"/>
      <c r="N31" s="74"/>
      <c r="O31" s="75"/>
      <c r="P31" s="75"/>
      <c r="Q31" s="74"/>
      <c r="R31" s="75"/>
      <c r="S31" s="75"/>
      <c r="T31" s="74"/>
      <c r="U31" s="75"/>
      <c r="V31" s="75"/>
      <c r="W31" s="74"/>
      <c r="X31" s="75"/>
      <c r="Y31" s="75"/>
      <c r="Z31" s="74"/>
      <c r="AA31" s="75"/>
      <c r="AB31" s="75"/>
      <c r="AC31" s="48" t="str">
        <f t="shared" si="7"/>
        <v/>
      </c>
      <c r="AF31" s="48" t="str">
        <f t="shared" si="0"/>
        <v/>
      </c>
      <c r="AI31" s="48" t="str">
        <f t="shared" si="1"/>
        <v/>
      </c>
      <c r="AL31" s="48" t="str">
        <f t="shared" si="2"/>
        <v/>
      </c>
      <c r="AO31" s="48" t="str">
        <f t="shared" si="3"/>
        <v/>
      </c>
      <c r="AR31" s="48" t="str">
        <f t="shared" si="4"/>
        <v/>
      </c>
      <c r="AU31" s="48" t="str">
        <f t="shared" si="5"/>
        <v/>
      </c>
      <c r="AX31" s="48" t="str">
        <f t="shared" si="6"/>
        <v/>
      </c>
    </row>
    <row r="32" spans="1:50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8" t="s">
        <v>299</v>
      </c>
      <c r="C32" s="48" t="s">
        <v>190</v>
      </c>
      <c r="D32" s="48" t="s">
        <v>105</v>
      </c>
      <c r="E32" s="74">
        <v>6</v>
      </c>
      <c r="F32" s="75" t="s">
        <v>686</v>
      </c>
      <c r="G32" s="75" t="s">
        <v>712</v>
      </c>
      <c r="H32" s="74">
        <v>10</v>
      </c>
      <c r="I32" s="75" t="s">
        <v>686</v>
      </c>
      <c r="J32" s="75" t="s">
        <v>712</v>
      </c>
      <c r="K32" s="74">
        <v>12</v>
      </c>
      <c r="L32" s="75" t="s">
        <v>686</v>
      </c>
      <c r="M32" s="75" t="s">
        <v>712</v>
      </c>
      <c r="N32" s="74">
        <v>20</v>
      </c>
      <c r="O32" s="75" t="s">
        <v>686</v>
      </c>
      <c r="P32" s="75" t="s">
        <v>712</v>
      </c>
      <c r="Q32" s="74">
        <v>24</v>
      </c>
      <c r="R32" s="75" t="s">
        <v>686</v>
      </c>
      <c r="S32" s="75" t="s">
        <v>712</v>
      </c>
      <c r="T32" s="74">
        <v>24</v>
      </c>
      <c r="U32" s="75" t="s">
        <v>686</v>
      </c>
      <c r="V32" s="75" t="s">
        <v>712</v>
      </c>
      <c r="W32" s="74">
        <v>40</v>
      </c>
      <c r="X32" s="75" t="s">
        <v>686</v>
      </c>
      <c r="Y32" s="75" t="s">
        <v>712</v>
      </c>
      <c r="Z32" s="74">
        <v>40</v>
      </c>
      <c r="AA32" s="75" t="s">
        <v>686</v>
      </c>
      <c r="AB32" s="75" t="s">
        <v>712</v>
      </c>
      <c r="AC32" s="48" t="str">
        <f t="shared" si="7"/>
        <v xml:space="preserve">INSERT INTO SC_SystemeProduits(RefDimension,NomSysteme,typePresta,ligne,Quantite,formule,cte1,DateModif) values (2,'TCFVBACFH','MP',12,null,'1*CTE1','SURFACE',now());
</v>
      </c>
      <c r="AF32" s="48" t="str">
        <f t="shared" si="0"/>
        <v xml:space="preserve">INSERT INTO SC_SystemeProduits(RefDimension,NomSysteme,typePresta,ligne,Quantite,formule,cte1,DateModif) values (4,'TCFVBACFH','MP',12,null,'1*CTE1','SURFACE',now());
</v>
      </c>
      <c r="AI32" s="48" t="str">
        <f t="shared" si="1"/>
        <v xml:space="preserve">INSERT INTO SC_SystemeProduits(RefDimension,NomSysteme,typePresta,ligne,Quantite,formule,cte1,DateModif) values (5,'TCFVBACFH','MP',12,null,'1*CTE1','SURFACE',now());
</v>
      </c>
      <c r="AL32" s="48" t="str">
        <f t="shared" si="2"/>
        <v xml:space="preserve">INSERT INTO SC_SystemeProduits(RefDimension,NomSysteme,typePresta,ligne,Quantite,formule,cte1,DateModif) values (9,'TCFVBACFH','MP',12,null,'1*CTE1','SURFACE',now());
</v>
      </c>
      <c r="AO32" s="48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8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8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8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8" t="s">
        <v>299</v>
      </c>
      <c r="C33" s="48" t="s">
        <v>188</v>
      </c>
      <c r="D33" s="48" t="s">
        <v>105</v>
      </c>
      <c r="E33" s="74">
        <v>6</v>
      </c>
      <c r="F33" s="75" t="s">
        <v>686</v>
      </c>
      <c r="G33" s="75" t="s">
        <v>712</v>
      </c>
      <c r="H33" s="74">
        <v>10</v>
      </c>
      <c r="I33" s="75" t="s">
        <v>686</v>
      </c>
      <c r="J33" s="75" t="s">
        <v>712</v>
      </c>
      <c r="K33" s="74">
        <v>12</v>
      </c>
      <c r="L33" s="75" t="s">
        <v>686</v>
      </c>
      <c r="M33" s="75" t="s">
        <v>712</v>
      </c>
      <c r="N33" s="74">
        <v>20</v>
      </c>
      <c r="O33" s="75" t="s">
        <v>686</v>
      </c>
      <c r="P33" s="75" t="s">
        <v>712</v>
      </c>
      <c r="Q33" s="74">
        <v>24</v>
      </c>
      <c r="R33" s="75" t="s">
        <v>686</v>
      </c>
      <c r="S33" s="75" t="s">
        <v>712</v>
      </c>
      <c r="T33" s="74">
        <v>24</v>
      </c>
      <c r="U33" s="75" t="s">
        <v>686</v>
      </c>
      <c r="V33" s="75" t="s">
        <v>712</v>
      </c>
      <c r="W33" s="74">
        <v>40</v>
      </c>
      <c r="X33" s="75" t="s">
        <v>686</v>
      </c>
      <c r="Y33" s="75" t="s">
        <v>712</v>
      </c>
      <c r="Z33" s="74">
        <v>40</v>
      </c>
      <c r="AA33" s="75" t="s">
        <v>686</v>
      </c>
      <c r="AB33" s="75" t="s">
        <v>712</v>
      </c>
      <c r="AC33" s="48" t="str">
        <f t="shared" si="7"/>
        <v xml:space="preserve">INSERT INTO SC_SystemeProduits(RefDimension,NomSysteme,typePresta,ligne,Quantite,formule,cte1,DateModif) values (2,'TCFVBACFH','MP',2,null,'1*CTE1','SURFACE',now());
</v>
      </c>
      <c r="AF33" s="48" t="str">
        <f t="shared" si="0"/>
        <v xml:space="preserve">INSERT INTO SC_SystemeProduits(RefDimension,NomSysteme,typePresta,ligne,Quantite,formule,cte1,DateModif) values (4,'TCFVBACFH','MP',2,null,'1*CTE1','SURFACE',now());
</v>
      </c>
      <c r="AI33" s="48" t="str">
        <f t="shared" si="1"/>
        <v xml:space="preserve">INSERT INTO SC_SystemeProduits(RefDimension,NomSysteme,typePresta,ligne,Quantite,formule,cte1,DateModif) values (5,'TCFVBACFH','MP',2,null,'1*CTE1','SURFACE',now());
</v>
      </c>
      <c r="AL33" s="48" t="str">
        <f t="shared" si="2"/>
        <v xml:space="preserve">INSERT INTO SC_SystemeProduits(RefDimension,NomSysteme,typePresta,ligne,Quantite,formule,cte1,DateModif) values (9,'TCFVBACFH','MP',2,null,'1*CTE1','SURFACE',now());
</v>
      </c>
      <c r="AO33" s="48" t="str">
        <f t="shared" si="3"/>
        <v xml:space="preserve">INSERT INTO SC_SystemeProduits(RefDimension,NomSysteme,typePresta,ligne,Quantite,formule,cte1,DateModif) values (10,'TCFVBACFH','MP',2,null,'1*CTE1','SURFACE',now());
</v>
      </c>
      <c r="AR33" s="48" t="str">
        <f t="shared" si="4"/>
        <v xml:space="preserve">INSERT INTO SC_SystemeProduits(RefDimension,NomSysteme,typePresta,ligne,Quantite,formule,cte1,DateModif) values (11,'TCFVBACFH','MP',2,null,'1*CTE1','SURFACE',now());
</v>
      </c>
      <c r="AU33" s="48" t="str">
        <f t="shared" si="5"/>
        <v xml:space="preserve">INSERT INTO SC_SystemeProduits(RefDimension,NomSysteme,typePresta,ligne,Quantite,formule,cte1,DateModif) values (17,'TCFVBACFH','MP',2,null,'1*CTE1','SURFACE',now());
</v>
      </c>
      <c r="AX33" s="48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8" t="s">
        <v>299</v>
      </c>
      <c r="C34" s="48" t="s">
        <v>206</v>
      </c>
      <c r="D34" s="48" t="s">
        <v>160</v>
      </c>
      <c r="E34" s="74">
        <v>3.5999999999999996</v>
      </c>
      <c r="F34" s="75" t="s">
        <v>714</v>
      </c>
      <c r="G34" s="75" t="s">
        <v>712</v>
      </c>
      <c r="H34" s="74">
        <v>6</v>
      </c>
      <c r="I34" s="75" t="s">
        <v>714</v>
      </c>
      <c r="J34" s="75" t="s">
        <v>712</v>
      </c>
      <c r="K34" s="74">
        <v>7.1999999999999993</v>
      </c>
      <c r="L34" s="75" t="s">
        <v>714</v>
      </c>
      <c r="M34" s="75" t="s">
        <v>712</v>
      </c>
      <c r="N34" s="74">
        <v>12</v>
      </c>
      <c r="O34" s="75" t="s">
        <v>714</v>
      </c>
      <c r="P34" s="75" t="s">
        <v>712</v>
      </c>
      <c r="Q34" s="74">
        <v>14.399999999999999</v>
      </c>
      <c r="R34" s="75" t="s">
        <v>714</v>
      </c>
      <c r="S34" s="75" t="s">
        <v>712</v>
      </c>
      <c r="T34" s="74">
        <v>14.399999999999999</v>
      </c>
      <c r="U34" s="75" t="s">
        <v>714</v>
      </c>
      <c r="V34" s="75" t="s">
        <v>712</v>
      </c>
      <c r="W34" s="74">
        <v>24</v>
      </c>
      <c r="X34" s="75" t="s">
        <v>714</v>
      </c>
      <c r="Y34" s="75" t="s">
        <v>712</v>
      </c>
      <c r="Z34" s="74">
        <v>24</v>
      </c>
      <c r="AA34" s="75" t="s">
        <v>714</v>
      </c>
      <c r="AB34" s="75" t="s">
        <v>712</v>
      </c>
      <c r="AC34" s="48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8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8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8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8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8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8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8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9" customFormat="1" x14ac:dyDescent="0.25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299</v>
      </c>
      <c r="C35" s="79" t="s">
        <v>211</v>
      </c>
      <c r="D35" s="79" t="s">
        <v>20</v>
      </c>
      <c r="E35" s="79">
        <v>1</v>
      </c>
      <c r="F35" s="80" t="s">
        <v>686</v>
      </c>
      <c r="G35" s="80" t="s">
        <v>717</v>
      </c>
      <c r="H35" s="79">
        <v>2</v>
      </c>
      <c r="I35" s="80" t="s">
        <v>694</v>
      </c>
      <c r="J35" s="80" t="s">
        <v>717</v>
      </c>
      <c r="K35" s="79">
        <v>2</v>
      </c>
      <c r="L35" s="80" t="s">
        <v>694</v>
      </c>
      <c r="M35" s="80" t="s">
        <v>717</v>
      </c>
      <c r="N35" s="79">
        <v>4</v>
      </c>
      <c r="O35" s="80" t="s">
        <v>694</v>
      </c>
      <c r="P35" s="80" t="s">
        <v>717</v>
      </c>
      <c r="Q35" s="79">
        <v>4</v>
      </c>
      <c r="R35" s="80" t="s">
        <v>694</v>
      </c>
      <c r="S35" s="80" t="s">
        <v>717</v>
      </c>
      <c r="T35" s="79">
        <v>4</v>
      </c>
      <c r="U35" s="80" t="s">
        <v>694</v>
      </c>
      <c r="V35" s="80" t="s">
        <v>717</v>
      </c>
      <c r="W35" s="79">
        <v>8</v>
      </c>
      <c r="X35" s="80" t="s">
        <v>694</v>
      </c>
      <c r="Y35" s="80" t="s">
        <v>717</v>
      </c>
      <c r="Z35" s="79">
        <v>8</v>
      </c>
      <c r="AA35" s="80" t="s">
        <v>694</v>
      </c>
      <c r="AB35" s="80" t="s">
        <v>717</v>
      </c>
      <c r="AC35" s="79" t="str">
        <f t="shared" si="7"/>
        <v xml:space="preserve">INSERT INTO SC_SystemeProduits(RefDimension,NomSysteme,typePresta,ligne,Quantite,formule,cte1,DateModif) values (2,'TCFVBACFH','MP',6,null,'1*CTE1','NB_BAC',now());
</v>
      </c>
      <c r="AF35" s="79" t="str">
        <f t="shared" si="0"/>
        <v xml:space="preserve">INSERT INTO SC_SystemeProduits(RefDimension,NomSysteme,typePresta,ligne,Quantite,formule,cte1,DateModif) values (4,'TCFVBACFH','MP',6,null,'0.5*CTE1','NB_BAC',now());
</v>
      </c>
      <c r="AI35" s="79" t="str">
        <f t="shared" si="1"/>
        <v xml:space="preserve">INSERT INTO SC_SystemeProduits(RefDimension,NomSysteme,typePresta,ligne,Quantite,formule,cte1,DateModif) values (5,'TCFVBACFH','MP',6,null,'0.5*CTE1','NB_BAC',now());
</v>
      </c>
      <c r="AL35" s="79" t="str">
        <f t="shared" si="2"/>
        <v xml:space="preserve">INSERT INTO SC_SystemeProduits(RefDimension,NomSysteme,typePresta,ligne,Quantite,formule,cte1,DateModif) values (9,'TCFVBACFH','MP',6,null,'0.5*CTE1','NB_BAC',now());
</v>
      </c>
      <c r="AO35" s="79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9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9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9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25">
      <c r="A36" s="58"/>
      <c r="E36" s="74"/>
      <c r="F36" s="75"/>
      <c r="G36" s="75"/>
      <c r="H36" s="74"/>
      <c r="I36" s="75"/>
      <c r="J36" s="75"/>
      <c r="K36" s="74"/>
      <c r="L36" s="75"/>
      <c r="M36" s="75"/>
      <c r="N36" s="74"/>
      <c r="O36" s="75"/>
      <c r="P36" s="75"/>
      <c r="Q36" s="74"/>
      <c r="R36" s="75"/>
      <c r="S36" s="75"/>
      <c r="T36" s="74"/>
      <c r="U36" s="75"/>
      <c r="V36" s="75"/>
      <c r="W36" s="74"/>
      <c r="X36" s="75"/>
      <c r="Y36" s="75"/>
      <c r="Z36" s="74"/>
      <c r="AA36" s="75"/>
      <c r="AB36" s="75"/>
      <c r="AC36" s="48" t="str">
        <f t="shared" si="7"/>
        <v/>
      </c>
      <c r="AF36" s="48" t="str">
        <f t="shared" si="0"/>
        <v/>
      </c>
      <c r="AI36" s="48" t="str">
        <f t="shared" si="1"/>
        <v/>
      </c>
      <c r="AL36" s="48" t="str">
        <f t="shared" si="2"/>
        <v/>
      </c>
      <c r="AO36" s="48" t="str">
        <f t="shared" si="3"/>
        <v/>
      </c>
      <c r="AR36" s="48" t="str">
        <f t="shared" si="4"/>
        <v/>
      </c>
      <c r="AU36" s="48" t="str">
        <f t="shared" si="5"/>
        <v/>
      </c>
      <c r="AX36" s="48" t="str">
        <f t="shared" si="6"/>
        <v/>
      </c>
    </row>
    <row r="37" spans="1:5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8" t="s">
        <v>299</v>
      </c>
      <c r="C37" s="48" t="s">
        <v>216</v>
      </c>
      <c r="D37" s="48" t="s">
        <v>8</v>
      </c>
      <c r="E37" s="74">
        <v>1</v>
      </c>
      <c r="F37" s="75" t="s">
        <v>686</v>
      </c>
      <c r="G37" s="75" t="s">
        <v>717</v>
      </c>
      <c r="H37" s="74">
        <v>2</v>
      </c>
      <c r="I37" s="75" t="s">
        <v>686</v>
      </c>
      <c r="J37" s="75" t="s">
        <v>717</v>
      </c>
      <c r="K37" s="74">
        <v>2</v>
      </c>
      <c r="L37" s="75" t="s">
        <v>686</v>
      </c>
      <c r="M37" s="75" t="s">
        <v>717</v>
      </c>
      <c r="N37" s="74">
        <v>4</v>
      </c>
      <c r="O37" s="75" t="s">
        <v>686</v>
      </c>
      <c r="P37" s="75" t="s">
        <v>717</v>
      </c>
      <c r="Q37" s="74">
        <v>4</v>
      </c>
      <c r="R37" s="75" t="s">
        <v>686</v>
      </c>
      <c r="S37" s="75" t="s">
        <v>717</v>
      </c>
      <c r="T37" s="74">
        <v>4</v>
      </c>
      <c r="U37" s="75" t="s">
        <v>686</v>
      </c>
      <c r="V37" s="75" t="s">
        <v>717</v>
      </c>
      <c r="W37" s="74">
        <v>5</v>
      </c>
      <c r="X37" s="75" t="s">
        <v>686</v>
      </c>
      <c r="Y37" s="75" t="s">
        <v>717</v>
      </c>
      <c r="Z37" s="74">
        <v>5</v>
      </c>
      <c r="AA37" s="75" t="s">
        <v>686</v>
      </c>
      <c r="AB37" s="75" t="s">
        <v>717</v>
      </c>
      <c r="AC37" s="48" t="str">
        <f t="shared" si="7"/>
        <v xml:space="preserve">INSERT INTO SC_SystemeProduits(RefDimension,NomSysteme,typePresta,ligne,Quantite,formule,cte1,DateModif) values (2,'TCFVBACFH','MP',10,null,'1*CTE1','NB_BAC',now());
</v>
      </c>
      <c r="AF37" s="48" t="str">
        <f t="shared" si="0"/>
        <v xml:space="preserve">INSERT INTO SC_SystemeProduits(RefDimension,NomSysteme,typePresta,ligne,Quantite,formule,cte1,DateModif) values (4,'TCFVBACFH','MP',10,null,'1*CTE1','NB_BAC',now());
</v>
      </c>
      <c r="AI37" s="48" t="str">
        <f t="shared" si="1"/>
        <v xml:space="preserve">INSERT INTO SC_SystemeProduits(RefDimension,NomSysteme,typePresta,ligne,Quantite,formule,cte1,DateModif) values (5,'TCFVBACFH','MP',10,null,'1*CTE1','NB_BAC',now());
</v>
      </c>
      <c r="AL37" s="48" t="str">
        <f t="shared" si="2"/>
        <v xml:space="preserve">INSERT INTO SC_SystemeProduits(RefDimension,NomSysteme,typePresta,ligne,Quantite,formule,cte1,DateModif) values (9,'TCFVBACFH','MP',10,null,'1*CTE1','NB_BAC',now());
</v>
      </c>
      <c r="AO37" s="48" t="str">
        <f t="shared" si="3"/>
        <v xml:space="preserve">INSERT INTO SC_SystemeProduits(RefDimension,NomSysteme,typePresta,ligne,Quantite,formule,cte1,DateModif) values (10,'TCFVBACFH','MP',10,null,'1*CTE1','NB_BAC',now());
</v>
      </c>
      <c r="AR37" s="48" t="str">
        <f t="shared" si="4"/>
        <v xml:space="preserve">INSERT INTO SC_SystemeProduits(RefDimension,NomSysteme,typePresta,ligne,Quantite,formule,cte1,DateModif) values (11,'TCFVBACFH','MP',10,null,'1*CTE1','NB_BAC',now());
</v>
      </c>
      <c r="AU37" s="48" t="str">
        <f t="shared" si="5"/>
        <v xml:space="preserve">INSERT INTO SC_SystemeProduits(RefDimension,NomSysteme,typePresta,ligne,Quantite,formule,cte1,DateModif) values (17,'TCFVBACFH','MP',10,null,'1*CTE1','NB_BAC',now());
</v>
      </c>
      <c r="AX37" s="48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53" x14ac:dyDescent="0.25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10.4</v>
      </c>
      <c r="AG4" s="75"/>
      <c r="AH4" s="75"/>
      <c r="AI4" s="74">
        <v>10.4</v>
      </c>
      <c r="AJ4" s="75"/>
      <c r="AK4" s="75"/>
      <c r="AL4" s="74">
        <v>10.4</v>
      </c>
      <c r="AM4" s="75"/>
      <c r="AN4" s="75"/>
      <c r="AO4" s="74">
        <v>10.4</v>
      </c>
      <c r="AP4" s="75"/>
      <c r="AQ4" s="75"/>
      <c r="AR4" s="74">
        <v>10.4</v>
      </c>
      <c r="AS4" s="75"/>
      <c r="AT4" s="75"/>
      <c r="AU4" s="74">
        <v>10.4</v>
      </c>
      <c r="AV4" s="75"/>
      <c r="AW4" s="75"/>
      <c r="AX4" s="74">
        <v>10.4</v>
      </c>
      <c r="AY4" s="75"/>
      <c r="AZ4" s="75"/>
      <c r="BA4" s="74">
        <v>10.4</v>
      </c>
      <c r="BB4" s="75"/>
      <c r="BC4" s="75"/>
      <c r="BD4" s="74">
        <v>10.4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4"/>
      <c r="BL4" s="7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294</v>
      </c>
      <c r="C5" s="74" t="s">
        <v>334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660</v>
      </c>
      <c r="G5" s="75" t="s">
        <v>629</v>
      </c>
      <c r="H5" s="74">
        <v>88</v>
      </c>
      <c r="I5" s="75" t="s">
        <v>660</v>
      </c>
      <c r="J5" s="75" t="s">
        <v>629</v>
      </c>
      <c r="K5" s="74">
        <v>105.60000000000001</v>
      </c>
      <c r="L5" s="75" t="s">
        <v>660</v>
      </c>
      <c r="M5" s="75" t="s">
        <v>629</v>
      </c>
      <c r="N5" s="74">
        <v>114.4</v>
      </c>
      <c r="O5" s="75" t="s">
        <v>660</v>
      </c>
      <c r="P5" s="75" t="s">
        <v>629</v>
      </c>
      <c r="Q5" s="74">
        <v>123.20000000000002</v>
      </c>
      <c r="R5" s="75" t="s">
        <v>660</v>
      </c>
      <c r="S5" s="75" t="s">
        <v>629</v>
      </c>
      <c r="T5" s="74">
        <v>132</v>
      </c>
      <c r="U5" s="75" t="s">
        <v>660</v>
      </c>
      <c r="V5" s="75" t="s">
        <v>629</v>
      </c>
      <c r="W5" s="74">
        <v>140.80000000000001</v>
      </c>
      <c r="X5" s="75" t="s">
        <v>660</v>
      </c>
      <c r="Y5" s="75" t="s">
        <v>629</v>
      </c>
      <c r="Z5" s="74">
        <v>149.60000000000002</v>
      </c>
      <c r="AA5" s="75" t="s">
        <v>660</v>
      </c>
      <c r="AB5" s="75" t="s">
        <v>629</v>
      </c>
      <c r="AC5" s="74">
        <v>158.4</v>
      </c>
      <c r="AD5" s="75" t="s">
        <v>660</v>
      </c>
      <c r="AE5" s="75" t="s">
        <v>629</v>
      </c>
      <c r="AF5" s="74">
        <v>176</v>
      </c>
      <c r="AG5" s="75" t="s">
        <v>660</v>
      </c>
      <c r="AH5" s="75" t="s">
        <v>629</v>
      </c>
      <c r="AI5" s="74">
        <v>193.60000000000002</v>
      </c>
      <c r="AJ5" s="75" t="s">
        <v>660</v>
      </c>
      <c r="AK5" s="75" t="s">
        <v>629</v>
      </c>
      <c r="AL5" s="74">
        <v>202.4</v>
      </c>
      <c r="AM5" s="75" t="s">
        <v>660</v>
      </c>
      <c r="AN5" s="75" t="s">
        <v>629</v>
      </c>
      <c r="AO5" s="74">
        <v>193.60000000000002</v>
      </c>
      <c r="AP5" s="75" t="s">
        <v>660</v>
      </c>
      <c r="AQ5" s="75" t="s">
        <v>629</v>
      </c>
      <c r="AR5" s="74">
        <v>211.20000000000002</v>
      </c>
      <c r="AS5" s="75" t="s">
        <v>660</v>
      </c>
      <c r="AT5" s="75" t="s">
        <v>629</v>
      </c>
      <c r="AU5" s="74">
        <v>220.00000000000003</v>
      </c>
      <c r="AV5" s="75" t="s">
        <v>660</v>
      </c>
      <c r="AW5" s="75" t="s">
        <v>629</v>
      </c>
      <c r="AX5" s="74">
        <v>228.8</v>
      </c>
      <c r="AY5" s="75" t="s">
        <v>660</v>
      </c>
      <c r="AZ5" s="75" t="s">
        <v>629</v>
      </c>
      <c r="BA5" s="74">
        <v>246.40000000000003</v>
      </c>
      <c r="BB5" s="75" t="s">
        <v>660</v>
      </c>
      <c r="BC5" s="75" t="s">
        <v>629</v>
      </c>
      <c r="BD5" s="74">
        <v>228.8</v>
      </c>
      <c r="BE5" s="75" t="s">
        <v>660</v>
      </c>
      <c r="BF5" s="75" t="s">
        <v>629</v>
      </c>
      <c r="BG5" s="74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4"/>
      <c r="BI5" s="74"/>
      <c r="BJ5" s="74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4"/>
      <c r="BL5" s="74"/>
      <c r="BM5" s="74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4"/>
      <c r="BO5" s="74"/>
      <c r="BP5" s="74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4"/>
      <c r="BR5" s="74"/>
      <c r="BS5" s="74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4"/>
      <c r="BU5" s="74"/>
      <c r="BV5" s="74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4"/>
      <c r="BX5" s="74"/>
      <c r="BY5" s="74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4"/>
      <c r="CA5" s="74"/>
      <c r="CB5" s="74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4"/>
      <c r="CD5" s="74"/>
      <c r="CE5" s="74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4"/>
      <c r="CG5" s="74"/>
      <c r="CH5" s="74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4"/>
      <c r="CJ5" s="74"/>
      <c r="CK5" s="74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4"/>
      <c r="CM5" s="74"/>
      <c r="CN5" s="74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4"/>
      <c r="CP5" s="74"/>
      <c r="CQ5" s="74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4"/>
      <c r="CS5" s="74"/>
      <c r="CT5" s="74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4"/>
      <c r="CV5" s="74"/>
      <c r="CW5" s="74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4"/>
      <c r="CY5" s="74"/>
      <c r="CZ5" s="74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4"/>
      <c r="DB5" s="74"/>
      <c r="DC5" s="74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4"/>
      <c r="DE5" s="74"/>
      <c r="DF5" s="74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4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4" t="s">
        <v>294</v>
      </c>
      <c r="C6" s="74" t="s">
        <v>335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si="3"/>
        <v xml:space="preserve">INSERT INTO SC_SystemeProduits(RefDimension,NomSysteme,typePresta,ligne,Quantite,formule,cte1,DateModif) values (1,'FV1','MATIERE',299,16,null,null,now());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(2,'FV1','MATIERE',299,16,null,null,now());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(3,'FV1','MATIERE',299,16,null,null,now());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(4,'FV1','MATIERE',299,16,null,null,now());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(5,'FV1','MATIERE',299,16,null,null,now());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(6,'FV1','MATIERE',299,16,null,null,now());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(7,'FV1','MATIERE',299,16,null,null,now());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(8,'FV1','MATIERE',299,16,null,null,now());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(9,'FV1','MATIERE',299,16,null,null,now());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(10,'FV1','MATIERE',299,16,null,null,now());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(11,'FV1','MATIERE',299,16,null,null,now());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(12,'FV1','MATIERE',299,16,null,null,now());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(13,'FV1','MATIERE',299,16,null,null,now());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(14,'FV1','MATIERE',299,16,null,null,now());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(15,'FV1','MATIERE',299,16,null,null,now());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(16,'FV1','MATIERE',299,16,null,null,now());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(17,'FV1','MATIERE',299,16,null,null,now());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(18,'FV1','MATIERE',299,16,null,null,now());
</v>
      </c>
      <c r="DG6" s="74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4" t="s">
        <v>294</v>
      </c>
      <c r="C7" s="74" t="s">
        <v>336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661</v>
      </c>
      <c r="G7" s="75" t="s">
        <v>629</v>
      </c>
      <c r="H7" s="74">
        <v>82</v>
      </c>
      <c r="I7" s="75" t="s">
        <v>661</v>
      </c>
      <c r="J7" s="75" t="s">
        <v>629</v>
      </c>
      <c r="K7" s="74">
        <v>98</v>
      </c>
      <c r="L7" s="75" t="s">
        <v>661</v>
      </c>
      <c r="M7" s="75" t="s">
        <v>629</v>
      </c>
      <c r="N7" s="74">
        <v>106</v>
      </c>
      <c r="O7" s="75" t="s">
        <v>661</v>
      </c>
      <c r="P7" s="75" t="s">
        <v>629</v>
      </c>
      <c r="Q7" s="74">
        <v>114</v>
      </c>
      <c r="R7" s="75" t="s">
        <v>661</v>
      </c>
      <c r="S7" s="75" t="s">
        <v>629</v>
      </c>
      <c r="T7" s="74">
        <v>122</v>
      </c>
      <c r="U7" s="75" t="s">
        <v>661</v>
      </c>
      <c r="V7" s="75" t="s">
        <v>629</v>
      </c>
      <c r="W7" s="74">
        <v>130</v>
      </c>
      <c r="X7" s="75" t="s">
        <v>661</v>
      </c>
      <c r="Y7" s="75" t="s">
        <v>629</v>
      </c>
      <c r="Z7" s="74">
        <v>138</v>
      </c>
      <c r="AA7" s="75" t="s">
        <v>661</v>
      </c>
      <c r="AB7" s="75" t="s">
        <v>629</v>
      </c>
      <c r="AC7" s="74">
        <v>146</v>
      </c>
      <c r="AD7" s="75" t="s">
        <v>661</v>
      </c>
      <c r="AE7" s="75" t="s">
        <v>629</v>
      </c>
      <c r="AF7" s="74">
        <v>162</v>
      </c>
      <c r="AG7" s="75" t="s">
        <v>661</v>
      </c>
      <c r="AH7" s="75" t="s">
        <v>629</v>
      </c>
      <c r="AI7" s="74">
        <v>178</v>
      </c>
      <c r="AJ7" s="75" t="s">
        <v>661</v>
      </c>
      <c r="AK7" s="75" t="s">
        <v>629</v>
      </c>
      <c r="AL7" s="74">
        <v>186</v>
      </c>
      <c r="AM7" s="75" t="s">
        <v>661</v>
      </c>
      <c r="AN7" s="75" t="s">
        <v>629</v>
      </c>
      <c r="AO7" s="74">
        <v>178</v>
      </c>
      <c r="AP7" s="75" t="s">
        <v>661</v>
      </c>
      <c r="AQ7" s="75" t="s">
        <v>629</v>
      </c>
      <c r="AR7" s="74">
        <v>194</v>
      </c>
      <c r="AS7" s="75" t="s">
        <v>661</v>
      </c>
      <c r="AT7" s="75" t="s">
        <v>629</v>
      </c>
      <c r="AU7" s="74">
        <v>202</v>
      </c>
      <c r="AV7" s="75" t="s">
        <v>661</v>
      </c>
      <c r="AW7" s="75" t="s">
        <v>629</v>
      </c>
      <c r="AX7" s="74">
        <v>210</v>
      </c>
      <c r="AY7" s="75" t="s">
        <v>661</v>
      </c>
      <c r="AZ7" s="75" t="s">
        <v>629</v>
      </c>
      <c r="BA7" s="74">
        <v>226</v>
      </c>
      <c r="BB7" s="75" t="s">
        <v>661</v>
      </c>
      <c r="BC7" s="75" t="s">
        <v>629</v>
      </c>
      <c r="BD7" s="74">
        <v>210</v>
      </c>
      <c r="BE7" s="75" t="s">
        <v>661</v>
      </c>
      <c r="BF7" s="75" t="s">
        <v>629</v>
      </c>
      <c r="BG7" s="74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4"/>
      <c r="BI7" s="74"/>
      <c r="BJ7" s="74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4"/>
      <c r="BL7" s="74"/>
      <c r="BM7" s="74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4"/>
      <c r="BO7" s="74"/>
      <c r="BP7" s="74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4"/>
      <c r="BR7" s="74"/>
      <c r="BS7" s="74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4"/>
      <c r="BU7" s="74"/>
      <c r="BV7" s="74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4"/>
      <c r="BX7" s="74"/>
      <c r="BY7" s="74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4"/>
      <c r="CA7" s="74"/>
      <c r="CB7" s="74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4"/>
      <c r="CD7" s="74"/>
      <c r="CE7" s="74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4"/>
      <c r="CG7" s="74"/>
      <c r="CH7" s="74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4"/>
      <c r="CJ7" s="74"/>
      <c r="CK7" s="74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4"/>
      <c r="CM7" s="74"/>
      <c r="CN7" s="74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4"/>
      <c r="CP7" s="74"/>
      <c r="CQ7" s="74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4"/>
      <c r="CS7" s="74"/>
      <c r="CT7" s="74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4"/>
      <c r="CV7" s="74"/>
      <c r="CW7" s="74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4"/>
      <c r="CY7" s="74"/>
      <c r="CZ7" s="74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4"/>
      <c r="DB7" s="74"/>
      <c r="DC7" s="74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4"/>
      <c r="DE7" s="74"/>
      <c r="DF7" s="74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4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4" t="s">
        <v>294</v>
      </c>
      <c r="C8" s="74" t="s">
        <v>337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52</v>
      </c>
      <c r="F8" s="75"/>
      <c r="G8" s="75"/>
      <c r="H8" s="74">
        <v>52</v>
      </c>
      <c r="I8" s="75"/>
      <c r="J8" s="75"/>
      <c r="K8" s="74">
        <v>52</v>
      </c>
      <c r="L8" s="75"/>
      <c r="M8" s="75"/>
      <c r="N8" s="74">
        <v>52</v>
      </c>
      <c r="O8" s="75"/>
      <c r="P8" s="75"/>
      <c r="Q8" s="74">
        <v>52</v>
      </c>
      <c r="R8" s="75"/>
      <c r="S8" s="75"/>
      <c r="T8" s="74">
        <v>52</v>
      </c>
      <c r="U8" s="75"/>
      <c r="V8" s="75"/>
      <c r="W8" s="74">
        <v>52</v>
      </c>
      <c r="X8" s="75"/>
      <c r="Y8" s="75"/>
      <c r="Z8" s="74">
        <v>52</v>
      </c>
      <c r="AA8" s="75"/>
      <c r="AB8" s="75"/>
      <c r="AC8" s="74">
        <v>52</v>
      </c>
      <c r="AD8" s="75"/>
      <c r="AE8" s="75"/>
      <c r="AF8" s="74">
        <v>52</v>
      </c>
      <c r="AG8" s="75"/>
      <c r="AH8" s="75"/>
      <c r="AI8" s="74">
        <v>52</v>
      </c>
      <c r="AJ8" s="75"/>
      <c r="AK8" s="75"/>
      <c r="AL8" s="74">
        <v>52</v>
      </c>
      <c r="AM8" s="75"/>
      <c r="AN8" s="75"/>
      <c r="AO8" s="74">
        <v>52</v>
      </c>
      <c r="AP8" s="75"/>
      <c r="AQ8" s="75"/>
      <c r="AR8" s="74">
        <v>52</v>
      </c>
      <c r="AS8" s="75"/>
      <c r="AT8" s="75"/>
      <c r="AU8" s="74">
        <v>52</v>
      </c>
      <c r="AV8" s="75"/>
      <c r="AW8" s="75"/>
      <c r="AX8" s="74">
        <v>52</v>
      </c>
      <c r="AY8" s="75"/>
      <c r="AZ8" s="75"/>
      <c r="BA8" s="74">
        <v>52</v>
      </c>
      <c r="BB8" s="75"/>
      <c r="BC8" s="75"/>
      <c r="BD8" s="74">
        <v>52</v>
      </c>
      <c r="BE8" s="75"/>
      <c r="BF8" s="75"/>
      <c r="BG8" s="74" t="str">
        <f t="shared" si="3"/>
        <v xml:space="preserve">INSERT INTO SC_SystemeProduits(RefDimension,NomSysteme,typePresta,ligne,Quantite,formule,cte1,DateModif) values (1,'FV1','MATIERE',295,52,null,null,now());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(2,'FV1','MATIERE',295,52,null,null,now());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(3,'FV1','MATIERE',295,52,null,null,now());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(4,'FV1','MATIERE',295,52,null,null,now());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(5,'FV1','MATIERE',295,52,null,null,now());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(6,'FV1','MATIERE',295,52,null,null,now());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(7,'FV1','MATIERE',295,52,null,null,now());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(8,'FV1','MATIERE',295,52,null,null,now());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(9,'FV1','MATIERE',295,52,null,null,now());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(10,'FV1','MATIERE',295,52,null,null,now());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(11,'FV1','MATIERE',295,52,null,null,now());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(12,'FV1','MATIERE',295,52,null,null,now());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(13,'FV1','MATIERE',295,52,null,null,now());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(14,'FV1','MATIERE',295,52,null,null,now());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(15,'FV1','MATIERE',295,52,null,null,now());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(16,'FV1','MATIERE',295,52,null,null,now());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(17,'FV1','MATIERE',295,52,null,null,now());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(18,'FV1','MATIERE',295,52,null,null,now());
</v>
      </c>
      <c r="DG8" s="74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4" t="s">
        <v>294</v>
      </c>
      <c r="C9" s="74" t="s">
        <v>338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/>
      <c r="F9" s="75" t="s">
        <v>662</v>
      </c>
      <c r="G9" s="75" t="s">
        <v>629</v>
      </c>
      <c r="H9" s="74">
        <v>10.3</v>
      </c>
      <c r="I9" s="75" t="s">
        <v>662</v>
      </c>
      <c r="J9" s="75" t="s">
        <v>629</v>
      </c>
      <c r="K9" s="74">
        <v>12.3</v>
      </c>
      <c r="L9" s="75" t="s">
        <v>662</v>
      </c>
      <c r="M9" s="75" t="s">
        <v>629</v>
      </c>
      <c r="N9" s="74">
        <v>13.3</v>
      </c>
      <c r="O9" s="75" t="s">
        <v>662</v>
      </c>
      <c r="P9" s="75" t="s">
        <v>629</v>
      </c>
      <c r="Q9" s="74">
        <v>14.3</v>
      </c>
      <c r="R9" s="75" t="s">
        <v>662</v>
      </c>
      <c r="S9" s="75" t="s">
        <v>629</v>
      </c>
      <c r="T9" s="74">
        <v>15.3</v>
      </c>
      <c r="U9" s="75" t="s">
        <v>662</v>
      </c>
      <c r="V9" s="75" t="s">
        <v>629</v>
      </c>
      <c r="W9" s="74">
        <v>16.3</v>
      </c>
      <c r="X9" s="75" t="s">
        <v>662</v>
      </c>
      <c r="Y9" s="75" t="s">
        <v>629</v>
      </c>
      <c r="Z9" s="74">
        <v>17.3</v>
      </c>
      <c r="AA9" s="75" t="s">
        <v>662</v>
      </c>
      <c r="AB9" s="75" t="s">
        <v>629</v>
      </c>
      <c r="AC9" s="74">
        <v>18.3</v>
      </c>
      <c r="AD9" s="75" t="s">
        <v>662</v>
      </c>
      <c r="AE9" s="75" t="s">
        <v>629</v>
      </c>
      <c r="AF9" s="74">
        <v>20.3</v>
      </c>
      <c r="AG9" s="75" t="s">
        <v>662</v>
      </c>
      <c r="AH9" s="75" t="s">
        <v>629</v>
      </c>
      <c r="AI9" s="74">
        <v>22.3</v>
      </c>
      <c r="AJ9" s="75" t="s">
        <v>662</v>
      </c>
      <c r="AK9" s="75" t="s">
        <v>629</v>
      </c>
      <c r="AL9" s="74">
        <v>23.3</v>
      </c>
      <c r="AM9" s="75" t="s">
        <v>662</v>
      </c>
      <c r="AN9" s="75" t="s">
        <v>629</v>
      </c>
      <c r="AO9" s="74">
        <v>22.3</v>
      </c>
      <c r="AP9" s="75" t="s">
        <v>662</v>
      </c>
      <c r="AQ9" s="75" t="s">
        <v>629</v>
      </c>
      <c r="AR9" s="74">
        <v>24.3</v>
      </c>
      <c r="AS9" s="75" t="s">
        <v>662</v>
      </c>
      <c r="AT9" s="75" t="s">
        <v>629</v>
      </c>
      <c r="AU9" s="74">
        <v>25.3</v>
      </c>
      <c r="AV9" s="75" t="s">
        <v>662</v>
      </c>
      <c r="AW9" s="75" t="s">
        <v>629</v>
      </c>
      <c r="AX9" s="74">
        <v>26.3</v>
      </c>
      <c r="AY9" s="75" t="s">
        <v>662</v>
      </c>
      <c r="AZ9" s="75" t="s">
        <v>629</v>
      </c>
      <c r="BA9" s="74">
        <v>28.3</v>
      </c>
      <c r="BB9" s="75" t="s">
        <v>662</v>
      </c>
      <c r="BC9" s="75" t="s">
        <v>629</v>
      </c>
      <c r="BD9" s="74">
        <v>26.3</v>
      </c>
      <c r="BE9" s="75" t="s">
        <v>662</v>
      </c>
      <c r="BF9" s="75" t="s">
        <v>629</v>
      </c>
      <c r="BG9" s="74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4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25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297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1</v>
      </c>
      <c r="F12" s="75"/>
      <c r="G12" s="75"/>
      <c r="H12" s="74">
        <v>1</v>
      </c>
      <c r="I12" s="75"/>
      <c r="J12" s="75"/>
      <c r="K12" s="74">
        <v>1</v>
      </c>
      <c r="L12" s="75"/>
      <c r="M12" s="75"/>
      <c r="N12" s="74">
        <v>1</v>
      </c>
      <c r="O12" s="75"/>
      <c r="P12" s="75"/>
      <c r="Q12" s="74">
        <v>1</v>
      </c>
      <c r="R12" s="75"/>
      <c r="S12" s="75"/>
      <c r="T12" s="74">
        <v>1</v>
      </c>
      <c r="U12" s="75"/>
      <c r="V12" s="75"/>
      <c r="W12" s="74">
        <v>1</v>
      </c>
      <c r="X12" s="75"/>
      <c r="Y12" s="75"/>
      <c r="Z12" s="74">
        <v>1</v>
      </c>
      <c r="AA12" s="75"/>
      <c r="AB12" s="75"/>
      <c r="AC12" s="74">
        <v>1</v>
      </c>
      <c r="AD12" s="75"/>
      <c r="AE12" s="75"/>
      <c r="AF12" s="74">
        <v>1</v>
      </c>
      <c r="AG12" s="75"/>
      <c r="AH12" s="75"/>
      <c r="AI12" s="74">
        <v>1</v>
      </c>
      <c r="AJ12" s="75"/>
      <c r="AK12" s="75"/>
      <c r="AL12" s="74">
        <v>1</v>
      </c>
      <c r="AM12" s="75"/>
      <c r="AN12" s="75"/>
      <c r="AO12" s="74">
        <v>1</v>
      </c>
      <c r="AP12" s="75"/>
      <c r="AQ12" s="75"/>
      <c r="AR12" s="74">
        <v>1</v>
      </c>
      <c r="AS12" s="75"/>
      <c r="AT12" s="75"/>
      <c r="AU12" s="74">
        <v>1</v>
      </c>
      <c r="AV12" s="75"/>
      <c r="AW12" s="75"/>
      <c r="AX12" s="74">
        <v>1</v>
      </c>
      <c r="AY12" s="75"/>
      <c r="AZ12" s="75"/>
      <c r="BA12" s="74">
        <v>1</v>
      </c>
      <c r="BB12" s="75"/>
      <c r="BC12" s="75"/>
      <c r="BD12" s="74">
        <v>1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(1,'FV1','MOA',14,1,null,null,now());
</v>
      </c>
      <c r="BH12" s="74"/>
      <c r="BI12" s="74"/>
      <c r="BJ12" s="74" t="str">
        <f t="shared" si="4"/>
        <v xml:space="preserve">INSERT INTO SC_SystemeProduits(RefDimension,NomSysteme,typePresta,ligne,Quantite,formule,cte1,DateModif) values (2,'FV1','MOA',14,1,null,null,now());
</v>
      </c>
      <c r="BK12" s="74"/>
      <c r="BL12" s="74"/>
      <c r="BM12" s="74" t="str">
        <f t="shared" si="5"/>
        <v xml:space="preserve">INSERT INTO SC_SystemeProduits(RefDimension,NomSysteme,typePresta,ligne,Quantite,formule,cte1,DateModif) values (3,'FV1','MOA',14,1,null,null,now());
</v>
      </c>
      <c r="BN12" s="74"/>
      <c r="BO12" s="74"/>
      <c r="BP12" s="74" t="str">
        <f t="shared" si="6"/>
        <v xml:space="preserve">INSERT INTO SC_SystemeProduits(RefDimension,NomSysteme,typePresta,ligne,Quantite,formule,cte1,DateModif) values (4,'FV1','MOA',14,1,null,null,now());
</v>
      </c>
      <c r="BQ12" s="74"/>
      <c r="BR12" s="74"/>
      <c r="BS12" s="74" t="str">
        <f t="shared" si="7"/>
        <v xml:space="preserve">INSERT INTO SC_SystemeProduits(RefDimension,NomSysteme,typePresta,ligne,Quantite,formule,cte1,DateModif) values (5,'FV1','MOA',14,1,null,null,now());
</v>
      </c>
      <c r="BT12" s="74"/>
      <c r="BU12" s="74"/>
      <c r="BV12" s="74" t="str">
        <f t="shared" si="8"/>
        <v xml:space="preserve">INSERT INTO SC_SystemeProduits(RefDimension,NomSysteme,typePresta,ligne,Quantite,formule,cte1,DateModif) values (6,'FV1','MOA',14,1,null,null,now());
</v>
      </c>
      <c r="BW12" s="74"/>
      <c r="BX12" s="74"/>
      <c r="BY12" s="74" t="str">
        <f t="shared" si="9"/>
        <v xml:space="preserve">INSERT INTO SC_SystemeProduits(RefDimension,NomSysteme,typePresta,ligne,Quantite,formule,cte1,DateModif) values (7,'FV1','MOA',14,1,null,null,now());
</v>
      </c>
      <c r="BZ12" s="74"/>
      <c r="CA12" s="74"/>
      <c r="CB12" s="74" t="str">
        <f t="shared" si="10"/>
        <v xml:space="preserve">INSERT INTO SC_SystemeProduits(RefDimension,NomSysteme,typePresta,ligne,Quantite,formule,cte1,DateModif) values (8,'FV1','MOA',14,1,null,null,now());
</v>
      </c>
      <c r="CC12" s="74"/>
      <c r="CD12" s="74"/>
      <c r="CE12" s="74" t="str">
        <f t="shared" si="11"/>
        <v xml:space="preserve">INSERT INTO SC_SystemeProduits(RefDimension,NomSysteme,typePresta,ligne,Quantite,formule,cte1,DateModif) values (9,'FV1','MOA',14,1,null,null,now());
</v>
      </c>
      <c r="CF12" s="74"/>
      <c r="CG12" s="74"/>
      <c r="CH12" s="74" t="str">
        <f t="shared" si="12"/>
        <v xml:space="preserve">INSERT INTO SC_SystemeProduits(RefDimension,NomSysteme,typePresta,ligne,Quantite,formule,cte1,DateModif) values (10,'FV1','MOA',14,1,null,null,now());
</v>
      </c>
      <c r="CI12" s="74"/>
      <c r="CJ12" s="74"/>
      <c r="CK12" s="74" t="str">
        <f t="shared" si="13"/>
        <v xml:space="preserve">INSERT INTO SC_SystemeProduits(RefDimension,NomSysteme,typePresta,ligne,Quantite,formule,cte1,DateModif) values (11,'FV1','MOA',14,1,null,null,now());
</v>
      </c>
      <c r="CL12" s="74"/>
      <c r="CM12" s="74"/>
      <c r="CN12" s="74" t="str">
        <f t="shared" si="14"/>
        <v xml:space="preserve">INSERT INTO SC_SystemeProduits(RefDimension,NomSysteme,typePresta,ligne,Quantite,formule,cte1,DateModif) values (12,'FV1','MOA',14,1,null,null,now());
</v>
      </c>
      <c r="CO12" s="74"/>
      <c r="CP12" s="74"/>
      <c r="CQ12" s="74" t="str">
        <f t="shared" si="15"/>
        <v xml:space="preserve">INSERT INTO SC_SystemeProduits(RefDimension,NomSysteme,typePresta,ligne,Quantite,formule,cte1,DateModif) values (13,'FV1','MOA',14,1,null,null,now());
</v>
      </c>
      <c r="CR12" s="74"/>
      <c r="CS12" s="74"/>
      <c r="CT12" s="74" t="str">
        <f t="shared" si="16"/>
        <v xml:space="preserve">INSERT INTO SC_SystemeProduits(RefDimension,NomSysteme,typePresta,ligne,Quantite,formule,cte1,DateModif) values (14,'FV1','MOA',14,1,null,null,now());
</v>
      </c>
      <c r="CU12" s="74"/>
      <c r="CV12" s="74"/>
      <c r="CW12" s="74" t="str">
        <f t="shared" si="17"/>
        <v xml:space="preserve">INSERT INTO SC_SystemeProduits(RefDimension,NomSysteme,typePresta,ligne,Quantite,formule,cte1,DateModif) values (15,'FV1','MOA',14,1,null,null,now());
</v>
      </c>
      <c r="CX12" s="74"/>
      <c r="CY12" s="74"/>
      <c r="CZ12" s="74" t="str">
        <f t="shared" si="18"/>
        <v xml:space="preserve">INSERT INTO SC_SystemeProduits(RefDimension,NomSysteme,typePresta,ligne,Quantite,formule,cte1,DateModif) values (16,'FV1','MOA',14,1,null,null,now());
</v>
      </c>
      <c r="DA12" s="74"/>
      <c r="DB12" s="74"/>
      <c r="DC12" s="74" t="str">
        <f t="shared" si="19"/>
        <v xml:space="preserve">INSERT INTO SC_SystemeProduits(RefDimension,NomSysteme,typePresta,ligne,Quantite,formule,cte1,DateModif) values (17,'FV1','MOA',14,1,null,null,now());
</v>
      </c>
      <c r="DD12" s="74"/>
      <c r="DE12" s="74"/>
      <c r="DF12" s="74" t="str">
        <f t="shared" si="20"/>
        <v xml:space="preserve">INSERT INTO SC_SystemeProduits(RefDimension,NomSysteme,typePresta,ligne,Quantite,formule,cte1,DateModif) values (18,'FV1','MOA',14,1,null,null,now());
</v>
      </c>
      <c r="DG12" s="74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4" t="s">
        <v>297</v>
      </c>
      <c r="C13" s="74" t="s">
        <v>29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32</v>
      </c>
      <c r="F13" s="75"/>
      <c r="G13" s="75"/>
      <c r="H13" s="74">
        <v>32</v>
      </c>
      <c r="I13" s="75"/>
      <c r="J13" s="75"/>
      <c r="K13" s="74">
        <v>32</v>
      </c>
      <c r="L13" s="75"/>
      <c r="M13" s="75"/>
      <c r="N13" s="74">
        <v>32</v>
      </c>
      <c r="O13" s="75"/>
      <c r="P13" s="75"/>
      <c r="Q13" s="74">
        <v>32</v>
      </c>
      <c r="R13" s="75"/>
      <c r="S13" s="75"/>
      <c r="T13" s="74">
        <v>32</v>
      </c>
      <c r="U13" s="75"/>
      <c r="V13" s="75"/>
      <c r="W13" s="74">
        <v>32</v>
      </c>
      <c r="X13" s="75"/>
      <c r="Y13" s="75"/>
      <c r="Z13" s="74">
        <v>32</v>
      </c>
      <c r="AA13" s="75"/>
      <c r="AB13" s="75"/>
      <c r="AC13" s="74">
        <v>32</v>
      </c>
      <c r="AD13" s="75"/>
      <c r="AE13" s="75"/>
      <c r="AF13" s="74">
        <v>32</v>
      </c>
      <c r="AG13" s="75"/>
      <c r="AH13" s="75"/>
      <c r="AI13" s="74">
        <v>32</v>
      </c>
      <c r="AJ13" s="75"/>
      <c r="AK13" s="75"/>
      <c r="AL13" s="74">
        <v>32</v>
      </c>
      <c r="AM13" s="75"/>
      <c r="AN13" s="75"/>
      <c r="AO13" s="74">
        <v>32</v>
      </c>
      <c r="AP13" s="75"/>
      <c r="AQ13" s="75"/>
      <c r="AR13" s="74">
        <v>32</v>
      </c>
      <c r="AS13" s="75"/>
      <c r="AT13" s="75"/>
      <c r="AU13" s="74">
        <v>32</v>
      </c>
      <c r="AV13" s="75"/>
      <c r="AW13" s="75"/>
      <c r="AX13" s="74">
        <v>32</v>
      </c>
      <c r="AY13" s="75"/>
      <c r="AZ13" s="75"/>
      <c r="BA13" s="74">
        <v>32</v>
      </c>
      <c r="BB13" s="75"/>
      <c r="BC13" s="75"/>
      <c r="BD13" s="74">
        <v>32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(1,'FV1','MOA',12,32,null,null,now());
</v>
      </c>
      <c r="BH13" s="74"/>
      <c r="BI13" s="74"/>
      <c r="BJ13" s="74" t="str">
        <f t="shared" si="4"/>
        <v xml:space="preserve">INSERT INTO SC_SystemeProduits(RefDimension,NomSysteme,typePresta,ligne,Quantite,formule,cte1,DateModif) values (2,'FV1','MOA',12,32,null,null,now());
</v>
      </c>
      <c r="BK13" s="74"/>
      <c r="BL13" s="74"/>
      <c r="BM13" s="74" t="str">
        <f t="shared" si="5"/>
        <v xml:space="preserve">INSERT INTO SC_SystemeProduits(RefDimension,NomSysteme,typePresta,ligne,Quantite,formule,cte1,DateModif) values (3,'FV1','MOA',12,32,null,null,now());
</v>
      </c>
      <c r="BN13" s="74"/>
      <c r="BO13" s="74"/>
      <c r="BP13" s="74" t="str">
        <f t="shared" si="6"/>
        <v xml:space="preserve">INSERT INTO SC_SystemeProduits(RefDimension,NomSysteme,typePresta,ligne,Quantite,formule,cte1,DateModif) values (4,'FV1','MOA',12,32,null,null,now());
</v>
      </c>
      <c r="BQ13" s="74"/>
      <c r="BR13" s="74"/>
      <c r="BS13" s="74" t="str">
        <f t="shared" si="7"/>
        <v xml:space="preserve">INSERT INTO SC_SystemeProduits(RefDimension,NomSysteme,typePresta,ligne,Quantite,formule,cte1,DateModif) values (5,'FV1','MOA',12,32,null,null,now());
</v>
      </c>
      <c r="BT13" s="74"/>
      <c r="BU13" s="74"/>
      <c r="BV13" s="74" t="str">
        <f t="shared" si="8"/>
        <v xml:space="preserve">INSERT INTO SC_SystemeProduits(RefDimension,NomSysteme,typePresta,ligne,Quantite,formule,cte1,DateModif) values (6,'FV1','MOA',12,32,null,null,now());
</v>
      </c>
      <c r="BW13" s="74"/>
      <c r="BX13" s="74"/>
      <c r="BY13" s="74" t="str">
        <f t="shared" si="9"/>
        <v xml:space="preserve">INSERT INTO SC_SystemeProduits(RefDimension,NomSysteme,typePresta,ligne,Quantite,formule,cte1,DateModif) values (7,'FV1','MOA',12,32,null,null,now());
</v>
      </c>
      <c r="BZ13" s="74"/>
      <c r="CA13" s="74"/>
      <c r="CB13" s="74" t="str">
        <f t="shared" si="10"/>
        <v xml:space="preserve">INSERT INTO SC_SystemeProduits(RefDimension,NomSysteme,typePresta,ligne,Quantite,formule,cte1,DateModif) values (8,'FV1','MOA',12,32,null,null,now());
</v>
      </c>
      <c r="CC13" s="74"/>
      <c r="CD13" s="74"/>
      <c r="CE13" s="74" t="str">
        <f t="shared" si="11"/>
        <v xml:space="preserve">INSERT INTO SC_SystemeProduits(RefDimension,NomSysteme,typePresta,ligne,Quantite,formule,cte1,DateModif) values (9,'FV1','MOA',12,32,null,null,now());
</v>
      </c>
      <c r="CF13" s="74"/>
      <c r="CG13" s="74"/>
      <c r="CH13" s="74" t="str">
        <f t="shared" si="12"/>
        <v xml:space="preserve">INSERT INTO SC_SystemeProduits(RefDimension,NomSysteme,typePresta,ligne,Quantite,formule,cte1,DateModif) values (10,'FV1','MOA',12,32,null,null,now());
</v>
      </c>
      <c r="CI13" s="74"/>
      <c r="CJ13" s="74"/>
      <c r="CK13" s="74" t="str">
        <f t="shared" si="13"/>
        <v xml:space="preserve">INSERT INTO SC_SystemeProduits(RefDimension,NomSysteme,typePresta,ligne,Quantite,formule,cte1,DateModif) values (11,'FV1','MOA',12,32,null,null,now());
</v>
      </c>
      <c r="CL13" s="74"/>
      <c r="CM13" s="74"/>
      <c r="CN13" s="74" t="str">
        <f t="shared" si="14"/>
        <v xml:space="preserve">INSERT INTO SC_SystemeProduits(RefDimension,NomSysteme,typePresta,ligne,Quantite,formule,cte1,DateModif) values (12,'FV1','MOA',12,32,null,null,now());
</v>
      </c>
      <c r="CO13" s="74"/>
      <c r="CP13" s="74"/>
      <c r="CQ13" s="74" t="str">
        <f t="shared" si="15"/>
        <v xml:space="preserve">INSERT INTO SC_SystemeProduits(RefDimension,NomSysteme,typePresta,ligne,Quantite,formule,cte1,DateModif) values (13,'FV1','MOA',12,32,null,null,now());
</v>
      </c>
      <c r="CR13" s="74"/>
      <c r="CS13" s="74"/>
      <c r="CT13" s="74" t="str">
        <f t="shared" si="16"/>
        <v xml:space="preserve">INSERT INTO SC_SystemeProduits(RefDimension,NomSysteme,typePresta,ligne,Quantite,formule,cte1,DateModif) values (14,'FV1','MOA',12,32,null,null,now());
</v>
      </c>
      <c r="CU13" s="74"/>
      <c r="CV13" s="74"/>
      <c r="CW13" s="74" t="str">
        <f t="shared" si="17"/>
        <v xml:space="preserve">INSERT INTO SC_SystemeProduits(RefDimension,NomSysteme,typePresta,ligne,Quantite,formule,cte1,DateModif) values (15,'FV1','MOA',12,32,null,null,now());
</v>
      </c>
      <c r="CX13" s="74"/>
      <c r="CY13" s="74"/>
      <c r="CZ13" s="74" t="str">
        <f t="shared" si="18"/>
        <v xml:space="preserve">INSERT INTO SC_SystemeProduits(RefDimension,NomSysteme,typePresta,ligne,Quantite,formule,cte1,DateModif) values (16,'FV1','MOA',12,32,null,null,now());
</v>
      </c>
      <c r="DA13" s="74"/>
      <c r="DB13" s="74"/>
      <c r="DC13" s="74" t="str">
        <f t="shared" si="19"/>
        <v xml:space="preserve">INSERT INTO SC_SystemeProduits(RefDimension,NomSysteme,typePresta,ligne,Quantite,formule,cte1,DateModif) values (17,'FV1','MOA',12,32,null,null,now());
</v>
      </c>
      <c r="DD13" s="74"/>
      <c r="DE13" s="74"/>
      <c r="DF13" s="74" t="str">
        <f t="shared" si="20"/>
        <v xml:space="preserve">INSERT INTO SC_SystemeProduits(RefDimension,NomSysteme,typePresta,ligne,Quantite,formule,cte1,DateModif) values (18,'FV1','MOA',12,32,null,null,now());
</v>
      </c>
      <c r="DG13" s="74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4" t="s">
        <v>297</v>
      </c>
      <c r="C14" s="74" t="s">
        <v>31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64</v>
      </c>
      <c r="F14" s="75"/>
      <c r="G14" s="75"/>
      <c r="H14" s="74">
        <v>64</v>
      </c>
      <c r="I14" s="75"/>
      <c r="J14" s="75"/>
      <c r="K14" s="74">
        <v>64</v>
      </c>
      <c r="L14" s="75"/>
      <c r="M14" s="75"/>
      <c r="N14" s="74">
        <v>64</v>
      </c>
      <c r="O14" s="75"/>
      <c r="P14" s="75"/>
      <c r="Q14" s="74">
        <v>64</v>
      </c>
      <c r="R14" s="75"/>
      <c r="S14" s="75"/>
      <c r="T14" s="74">
        <v>64</v>
      </c>
      <c r="U14" s="75"/>
      <c r="V14" s="75"/>
      <c r="W14" s="74">
        <v>64</v>
      </c>
      <c r="X14" s="75"/>
      <c r="Y14" s="75"/>
      <c r="Z14" s="74">
        <v>64</v>
      </c>
      <c r="AA14" s="75"/>
      <c r="AB14" s="75"/>
      <c r="AC14" s="74">
        <v>64</v>
      </c>
      <c r="AD14" s="75"/>
      <c r="AE14" s="75"/>
      <c r="AF14" s="74">
        <v>64</v>
      </c>
      <c r="AG14" s="75"/>
      <c r="AH14" s="75"/>
      <c r="AI14" s="74">
        <v>64</v>
      </c>
      <c r="AJ14" s="75"/>
      <c r="AK14" s="75"/>
      <c r="AL14" s="74">
        <v>64</v>
      </c>
      <c r="AM14" s="75"/>
      <c r="AN14" s="75"/>
      <c r="AO14" s="74">
        <v>64</v>
      </c>
      <c r="AP14" s="75"/>
      <c r="AQ14" s="75"/>
      <c r="AR14" s="74">
        <v>64</v>
      </c>
      <c r="AS14" s="75"/>
      <c r="AT14" s="75"/>
      <c r="AU14" s="74">
        <v>64</v>
      </c>
      <c r="AV14" s="75"/>
      <c r="AW14" s="75"/>
      <c r="AX14" s="74">
        <v>64</v>
      </c>
      <c r="AY14" s="75"/>
      <c r="AZ14" s="75"/>
      <c r="BA14" s="74">
        <v>64</v>
      </c>
      <c r="BB14" s="75"/>
      <c r="BC14" s="75"/>
      <c r="BD14" s="74">
        <v>64</v>
      </c>
      <c r="BE14" s="75"/>
      <c r="BF14" s="75"/>
      <c r="BG14" s="74" t="str">
        <f t="shared" si="3"/>
        <v xml:space="preserve">INSERT INTO SC_SystemeProduits(RefDimension,NomSysteme,typePresta,ligne,Quantite,formule,cte1,DateModif) values (1,'FV1','MOA',13,64,null,null,now());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(2,'FV1','MOA',13,64,null,null,now());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(3,'FV1','MOA',13,64,null,null,now());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(4,'FV1','MOA',13,64,null,null,now());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(5,'FV1','MOA',13,64,null,null,now());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(6,'FV1','MOA',13,64,null,null,now());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(7,'FV1','MOA',13,64,null,null,now());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(8,'FV1','MOA',13,64,null,null,now());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(9,'FV1','MOA',13,64,null,null,now());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(10,'FV1','MOA',13,64,null,null,now());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(11,'FV1','MOA',13,64,null,null,now());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(12,'FV1','MOA',13,64,null,null,now());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(13,'FV1','MOA',13,64,null,null,now());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(14,'FV1','MOA',13,64,null,null,now());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(15,'FV1','MOA',13,64,null,null,now());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(16,'FV1','MOA',13,64,null,null,now());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(17,'FV1','MOA',13,64,null,null,now());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(18,'FV1','MOA',13,64,null,null,now());
</v>
      </c>
      <c r="DG14" s="74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s="74" t="str">
        <f t="shared" si="3"/>
        <v xml:space="preserve">INSERT INTO SC_SystemeProduits(RefDimension,NomSysteme,typePresta,ligne,Quantite,formule,cte1,DateModif) values (1,'FV1','MOA',19,null,'2*CTE1','NB_BARRE_T40',now());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(2,'FV1','MOA',19,null,'2*CTE1','NB_BARRE_T40',now());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(3,'FV1','MOA',19,null,'2*CTE1','NB_BARRE_T40',now());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(4,'FV1','MOA',19,null,'2*CTE1','NB_BARRE_T40',now());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(5,'FV1','MOA',19,null,'2*CTE1','NB_BARRE_T40',now());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(6,'FV1','MOA',19,null,'2*CTE1','NB_BARRE_T40',now());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(7,'FV1','MOA',19,null,'2*CTE1','NB_BARRE_T40',now());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4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4" t="s">
        <v>297</v>
      </c>
      <c r="C16" s="74" t="s">
        <v>41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/>
      <c r="F16" s="75" t="s">
        <v>663</v>
      </c>
      <c r="G16" s="75" t="s">
        <v>665</v>
      </c>
      <c r="H16" s="74">
        <v>4</v>
      </c>
      <c r="I16" s="75" t="s">
        <v>663</v>
      </c>
      <c r="J16" s="75" t="s">
        <v>665</v>
      </c>
      <c r="K16" s="74">
        <v>4</v>
      </c>
      <c r="L16" s="75" t="s">
        <v>663</v>
      </c>
      <c r="M16" s="75" t="s">
        <v>665</v>
      </c>
      <c r="N16" s="74">
        <v>4</v>
      </c>
      <c r="O16" s="75" t="s">
        <v>663</v>
      </c>
      <c r="P16" s="75" t="s">
        <v>665</v>
      </c>
      <c r="Q16" s="74">
        <v>6</v>
      </c>
      <c r="R16" s="75" t="s">
        <v>663</v>
      </c>
      <c r="S16" s="75" t="s">
        <v>665</v>
      </c>
      <c r="T16" s="74">
        <v>7</v>
      </c>
      <c r="U16" s="75" t="s">
        <v>663</v>
      </c>
      <c r="V16" s="75" t="s">
        <v>665</v>
      </c>
      <c r="W16" s="74">
        <v>8</v>
      </c>
      <c r="X16" s="75" t="s">
        <v>663</v>
      </c>
      <c r="Y16" s="75" t="s">
        <v>665</v>
      </c>
      <c r="Z16" s="74">
        <v>8</v>
      </c>
      <c r="AA16" s="75" t="s">
        <v>663</v>
      </c>
      <c r="AB16" s="75" t="s">
        <v>665</v>
      </c>
      <c r="AC16" s="74">
        <v>8</v>
      </c>
      <c r="AD16" s="75" t="s">
        <v>663</v>
      </c>
      <c r="AE16" s="75" t="s">
        <v>665</v>
      </c>
      <c r="AF16" s="74">
        <v>8</v>
      </c>
      <c r="AG16" s="75" t="s">
        <v>663</v>
      </c>
      <c r="AH16" s="75" t="s">
        <v>665</v>
      </c>
      <c r="AI16" s="74">
        <v>6</v>
      </c>
      <c r="AJ16" s="75" t="s">
        <v>663</v>
      </c>
      <c r="AK16" s="75" t="s">
        <v>665</v>
      </c>
      <c r="AL16" s="74">
        <v>7</v>
      </c>
      <c r="AM16" s="75" t="s">
        <v>663</v>
      </c>
      <c r="AN16" s="75" t="s">
        <v>665</v>
      </c>
      <c r="AO16" s="74">
        <v>8</v>
      </c>
      <c r="AP16" s="75" t="s">
        <v>663</v>
      </c>
      <c r="AQ16" s="75" t="s">
        <v>665</v>
      </c>
      <c r="AR16" s="74">
        <v>8</v>
      </c>
      <c r="AS16" s="75" t="s">
        <v>663</v>
      </c>
      <c r="AT16" s="75" t="s">
        <v>665</v>
      </c>
      <c r="AU16" s="74">
        <v>9</v>
      </c>
      <c r="AV16" s="75" t="s">
        <v>663</v>
      </c>
      <c r="AW16" s="75" t="s">
        <v>665</v>
      </c>
      <c r="AX16" s="74">
        <v>8</v>
      </c>
      <c r="AY16" s="75" t="s">
        <v>663</v>
      </c>
      <c r="AZ16" s="75" t="s">
        <v>665</v>
      </c>
      <c r="BA16" s="74">
        <v>8</v>
      </c>
      <c r="BB16" s="75" t="s">
        <v>663</v>
      </c>
      <c r="BC16" s="75" t="s">
        <v>665</v>
      </c>
      <c r="BD16" s="74">
        <v>10</v>
      </c>
      <c r="BE16" s="75" t="s">
        <v>663</v>
      </c>
      <c r="BF16" s="75" t="s">
        <v>665</v>
      </c>
      <c r="BG16" s="74" t="str">
        <f t="shared" si="3"/>
        <v xml:space="preserve">INSERT INTO SC_SystemeProduits(RefDimension,NomSysteme,typePresta,ligne,Quantite,formule,cte1,DateModif) values (1,'FV1','MOA',20,null,'2*CTE1','LONGUEUR',now());
</v>
      </c>
      <c r="BH16" s="74"/>
      <c r="BI16" s="74"/>
      <c r="BJ16" s="74" t="str">
        <f t="shared" si="4"/>
        <v xml:space="preserve">INSERT INTO SC_SystemeProduits(RefDimension,NomSysteme,typePresta,ligne,Quantite,formule,cte1,DateModif) values (2,'FV1','MOA',20,null,'2*CTE1','LONGUEUR',now());
</v>
      </c>
      <c r="BK16" s="74"/>
      <c r="BL16" s="74"/>
      <c r="BM16" s="74" t="str">
        <f t="shared" si="5"/>
        <v xml:space="preserve">INSERT INTO SC_SystemeProduits(RefDimension,NomSysteme,typePresta,ligne,Quantite,formule,cte1,DateModif) values (3,'FV1','MOA',20,null,'2*CTE1','LONGUEUR',now());
</v>
      </c>
      <c r="BN16" s="74"/>
      <c r="BO16" s="74"/>
      <c r="BP16" s="74" t="str">
        <f t="shared" si="6"/>
        <v xml:space="preserve">INSERT INTO SC_SystemeProduits(RefDimension,NomSysteme,typePresta,ligne,Quantite,formule,cte1,DateModif) values (4,'FV1','MOA',20,null,'2*CTE1','LONGUEUR',now());
</v>
      </c>
      <c r="BQ16" s="74"/>
      <c r="BR16" s="74"/>
      <c r="BS16" s="74" t="str">
        <f t="shared" si="7"/>
        <v xml:space="preserve">INSERT INTO SC_SystemeProduits(RefDimension,NomSysteme,typePresta,ligne,Quantite,formule,cte1,DateModif) values (5,'FV1','MOA',20,null,'2*CTE1','LONGUEUR',now());
</v>
      </c>
      <c r="BT16" s="74"/>
      <c r="BU16" s="74"/>
      <c r="BV16" s="74" t="str">
        <f t="shared" si="8"/>
        <v xml:space="preserve">INSERT INTO SC_SystemeProduits(RefDimension,NomSysteme,typePresta,ligne,Quantite,formule,cte1,DateModif) values (6,'FV1','MOA',20,null,'2*CTE1','LONGUEUR',now());
</v>
      </c>
      <c r="BW16" s="74"/>
      <c r="BX16" s="74"/>
      <c r="BY16" s="74" t="str">
        <f t="shared" si="9"/>
        <v xml:space="preserve">INSERT INTO SC_SystemeProduits(RefDimension,NomSysteme,typePresta,ligne,Quantite,formule,cte1,DateModif) values (7,'FV1','MOA',20,null,'2*CTE1','LONGUEUR',now());
</v>
      </c>
      <c r="BZ16" s="74"/>
      <c r="CA16" s="74"/>
      <c r="CB16" s="74" t="str">
        <f t="shared" si="10"/>
        <v xml:space="preserve">INSERT INTO SC_SystemeProduits(RefDimension,NomSysteme,typePresta,ligne,Quantite,formule,cte1,DateModif) values (8,'FV1','MOA',20,null,'2*CTE1','LONGUEUR',now());
</v>
      </c>
      <c r="CC16" s="74"/>
      <c r="CD16" s="74"/>
      <c r="CE16" s="74" t="str">
        <f t="shared" si="11"/>
        <v xml:space="preserve">INSERT INTO SC_SystemeProduits(RefDimension,NomSysteme,typePresta,ligne,Quantite,formule,cte1,DateModif) values (9,'FV1','MOA',20,null,'2*CTE1','LONGUEUR',now());
</v>
      </c>
      <c r="CF16" s="74"/>
      <c r="CG16" s="74"/>
      <c r="CH16" s="74" t="str">
        <f t="shared" si="12"/>
        <v xml:space="preserve">INSERT INTO SC_SystemeProduits(RefDimension,NomSysteme,typePresta,ligne,Quantite,formule,cte1,DateModif) values (10,'FV1','MOA',20,null,'2*CTE1','LONGUEUR',now());
</v>
      </c>
      <c r="CI16" s="74"/>
      <c r="CJ16" s="74"/>
      <c r="CK16" s="74" t="str">
        <f t="shared" si="13"/>
        <v xml:space="preserve">INSERT INTO SC_SystemeProduits(RefDimension,NomSysteme,typePresta,ligne,Quantite,formule,cte1,DateModif) values (11,'FV1','MOA',20,null,'2*CTE1','LONGUEUR',now());
</v>
      </c>
      <c r="CL16" s="74"/>
      <c r="CM16" s="74"/>
      <c r="CN16" s="74" t="str">
        <f t="shared" si="14"/>
        <v xml:space="preserve">INSERT INTO SC_SystemeProduits(RefDimension,NomSysteme,typePresta,ligne,Quantite,formule,cte1,DateModif) values (12,'FV1','MOA',20,null,'2*CTE1','LONGUEUR',now());
</v>
      </c>
      <c r="CO16" s="74"/>
      <c r="CP16" s="74"/>
      <c r="CQ16" s="74" t="str">
        <f t="shared" si="15"/>
        <v xml:space="preserve">INSERT INTO SC_SystemeProduits(RefDimension,NomSysteme,typePresta,ligne,Quantite,formule,cte1,DateModif) values (13,'FV1','MOA',20,null,'2*CTE1','LONGUEUR',now());
</v>
      </c>
      <c r="CR16" s="74"/>
      <c r="CS16" s="74"/>
      <c r="CT16" s="74" t="str">
        <f t="shared" si="16"/>
        <v xml:space="preserve">INSERT INTO SC_SystemeProduits(RefDimension,NomSysteme,typePresta,ligne,Quantite,formule,cte1,DateModif) values (14,'FV1','MOA',20,null,'2*CTE1','LONGUEUR',now());
</v>
      </c>
      <c r="CU16" s="74"/>
      <c r="CV16" s="74"/>
      <c r="CW16" s="74" t="str">
        <f t="shared" si="17"/>
        <v xml:space="preserve">INSERT INTO SC_SystemeProduits(RefDimension,NomSysteme,typePresta,ligne,Quantite,formule,cte1,DateModif) values (15,'FV1','MOA',20,null,'2*CTE1','LONGUEUR',now());
</v>
      </c>
      <c r="CX16" s="74"/>
      <c r="CY16" s="74"/>
      <c r="CZ16" s="74" t="str">
        <f t="shared" si="18"/>
        <v xml:space="preserve">INSERT INTO SC_SystemeProduits(RefDimension,NomSysteme,typePresta,ligne,Quantite,formule,cte1,DateModif) values (16,'FV1','MOA',20,null,'2*CTE1','LONGUEUR',now());
</v>
      </c>
      <c r="DA16" s="74"/>
      <c r="DB16" s="74"/>
      <c r="DC16" s="74" t="str">
        <f t="shared" si="19"/>
        <v xml:space="preserve">INSERT INTO SC_SystemeProduits(RefDimension,NomSysteme,typePresta,ligne,Quantite,formule,cte1,DateModif) values (17,'FV1','MOA',20,null,'2*CTE1','LONGUEUR',now());
</v>
      </c>
      <c r="DD16" s="74"/>
      <c r="DE16" s="74"/>
      <c r="DF16" s="74" t="str">
        <f t="shared" si="20"/>
        <v xml:space="preserve">INSERT INTO SC_SystemeProduits(RefDimension,NomSysteme,typePresta,ligne,Quantite,formule,cte1,DateModif) values (18,'FV1','MOA',20,null,'2*CTE1','LONGUEUR',now());
</v>
      </c>
      <c r="DG16" s="74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4" t="s">
        <v>297</v>
      </c>
      <c r="C17" s="74" t="s">
        <v>33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8</v>
      </c>
      <c r="AG17" s="75"/>
      <c r="AH17" s="75"/>
      <c r="AI17" s="74">
        <v>8</v>
      </c>
      <c r="AJ17" s="75"/>
      <c r="AK17" s="75"/>
      <c r="AL17" s="74">
        <v>8</v>
      </c>
      <c r="AM17" s="75"/>
      <c r="AN17" s="75"/>
      <c r="AO17" s="74">
        <v>8</v>
      </c>
      <c r="AP17" s="75"/>
      <c r="AQ17" s="75"/>
      <c r="AR17" s="74">
        <v>8</v>
      </c>
      <c r="AS17" s="75"/>
      <c r="AT17" s="75"/>
      <c r="AU17" s="74">
        <v>8</v>
      </c>
      <c r="AV17" s="75"/>
      <c r="AW17" s="75"/>
      <c r="AX17" s="74">
        <v>8</v>
      </c>
      <c r="AY17" s="75"/>
      <c r="AZ17" s="75"/>
      <c r="BA17" s="74">
        <v>8</v>
      </c>
      <c r="BB17" s="75"/>
      <c r="BC17" s="75"/>
      <c r="BD17" s="74">
        <v>8</v>
      </c>
      <c r="BE17" s="75"/>
      <c r="BF17" s="75"/>
      <c r="BG17" s="74" t="str">
        <f t="shared" si="3"/>
        <v xml:space="preserve">INSERT INTO SC_SystemeProduits(RefDimension,NomSysteme,typePresta,ligne,Quantite,formule,cte1,DateModif) values (1,'FV1','MOA',16,4,null,null,now());
</v>
      </c>
      <c r="BH17" s="74"/>
      <c r="BI17" s="74"/>
      <c r="BJ17" s="74" t="str">
        <f t="shared" si="4"/>
        <v xml:space="preserve">INSERT INTO SC_SystemeProduits(RefDimension,NomSysteme,typePresta,ligne,Quantite,formule,cte1,DateModif) values (2,'FV1','MOA',16,4,null,null,now());
</v>
      </c>
      <c r="BK17" s="74"/>
      <c r="BL17" s="74"/>
      <c r="BM17" s="74" t="str">
        <f t="shared" si="5"/>
        <v xml:space="preserve">INSERT INTO SC_SystemeProduits(RefDimension,NomSysteme,typePresta,ligne,Quantite,formule,cte1,DateModif) values (3,'FV1','MOA',16,4,null,null,now());
</v>
      </c>
      <c r="BN17" s="74"/>
      <c r="BO17" s="74"/>
      <c r="BP17" s="74" t="str">
        <f t="shared" si="6"/>
        <v xml:space="preserve">INSERT INTO SC_SystemeProduits(RefDimension,NomSysteme,typePresta,ligne,Quantite,formule,cte1,DateModif) values (4,'FV1','MOA',16,4,null,null,now());
</v>
      </c>
      <c r="BQ17" s="74"/>
      <c r="BR17" s="74"/>
      <c r="BS17" s="74" t="str">
        <f t="shared" si="7"/>
        <v xml:space="preserve">INSERT INTO SC_SystemeProduits(RefDimension,NomSysteme,typePresta,ligne,Quantite,formule,cte1,DateModif) values (5,'FV1','MOA',16,4,null,null,now());
</v>
      </c>
      <c r="BT17" s="74"/>
      <c r="BU17" s="74"/>
      <c r="BV17" s="74" t="str">
        <f t="shared" si="8"/>
        <v xml:space="preserve">INSERT INTO SC_SystemeProduits(RefDimension,NomSysteme,typePresta,ligne,Quantite,formule,cte1,DateModif) values (6,'FV1','MOA',16,4,null,null,now());
</v>
      </c>
      <c r="BW17" s="74"/>
      <c r="BX17" s="74"/>
      <c r="BY17" s="74" t="str">
        <f t="shared" si="9"/>
        <v xml:space="preserve">INSERT INTO SC_SystemeProduits(RefDimension,NomSysteme,typePresta,ligne,Quantite,formule,cte1,DateModif) values (7,'FV1','MOA',16,4,null,null,now());
</v>
      </c>
      <c r="BZ17" s="74"/>
      <c r="CA17" s="74"/>
      <c r="CB17" s="74" t="str">
        <f t="shared" si="10"/>
        <v xml:space="preserve">INSERT INTO SC_SystemeProduits(RefDimension,NomSysteme,typePresta,ligne,Quantite,formule,cte1,DateModif) values (8,'FV1','MOA',16,4,null,null,now());
</v>
      </c>
      <c r="CC17" s="74"/>
      <c r="CD17" s="74"/>
      <c r="CE17" s="74" t="str">
        <f t="shared" si="11"/>
        <v xml:space="preserve">INSERT INTO SC_SystemeProduits(RefDimension,NomSysteme,typePresta,ligne,Quantite,formule,cte1,DateModif) values (9,'FV1','MOA',16,4,null,null,now());
</v>
      </c>
      <c r="CF17" s="74"/>
      <c r="CG17" s="74"/>
      <c r="CH17" s="74" t="str">
        <f t="shared" si="12"/>
        <v xml:space="preserve">INSERT INTO SC_SystemeProduits(RefDimension,NomSysteme,typePresta,ligne,Quantite,formule,cte1,DateModif) values (10,'FV1','MOA',16,8,null,null,now());
</v>
      </c>
      <c r="CI17" s="74"/>
      <c r="CJ17" s="74"/>
      <c r="CK17" s="74" t="str">
        <f t="shared" si="13"/>
        <v xml:space="preserve">INSERT INTO SC_SystemeProduits(RefDimension,NomSysteme,typePresta,ligne,Quantite,formule,cte1,DateModif) values (11,'FV1','MOA',16,8,null,null,now());
</v>
      </c>
      <c r="CL17" s="74"/>
      <c r="CM17" s="74"/>
      <c r="CN17" s="74" t="str">
        <f t="shared" si="14"/>
        <v xml:space="preserve">INSERT INTO SC_SystemeProduits(RefDimension,NomSysteme,typePresta,ligne,Quantite,formule,cte1,DateModif) values (12,'FV1','MOA',16,8,null,null,now());
</v>
      </c>
      <c r="CO17" s="74"/>
      <c r="CP17" s="74"/>
      <c r="CQ17" s="74" t="str">
        <f t="shared" si="15"/>
        <v xml:space="preserve">INSERT INTO SC_SystemeProduits(RefDimension,NomSysteme,typePresta,ligne,Quantite,formule,cte1,DateModif) values (13,'FV1','MOA',16,8,null,null,now());
</v>
      </c>
      <c r="CR17" s="74"/>
      <c r="CS17" s="74"/>
      <c r="CT17" s="74" t="str">
        <f t="shared" si="16"/>
        <v xml:space="preserve">INSERT INTO SC_SystemeProduits(RefDimension,NomSysteme,typePresta,ligne,Quantite,formule,cte1,DateModif) values (14,'FV1','MOA',16,8,null,null,now());
</v>
      </c>
      <c r="CU17" s="74"/>
      <c r="CV17" s="74"/>
      <c r="CW17" s="74" t="str">
        <f t="shared" si="17"/>
        <v xml:space="preserve">INSERT INTO SC_SystemeProduits(RefDimension,NomSysteme,typePresta,ligne,Quantite,formule,cte1,DateModif) values (15,'FV1','MOA',16,8,null,null,now());
</v>
      </c>
      <c r="CX17" s="74"/>
      <c r="CY17" s="74"/>
      <c r="CZ17" s="74" t="str">
        <f t="shared" si="18"/>
        <v xml:space="preserve">INSERT INTO SC_SystemeProduits(RefDimension,NomSysteme,typePresta,ligne,Quantite,formule,cte1,DateModif) values (16,'FV1','MOA',16,8,null,null,now());
</v>
      </c>
      <c r="DA17" s="74"/>
      <c r="DB17" s="74"/>
      <c r="DC17" s="74" t="str">
        <f t="shared" si="19"/>
        <v xml:space="preserve">INSERT INTO SC_SystemeProduits(RefDimension,NomSysteme,typePresta,ligne,Quantite,formule,cte1,DateModif) values (17,'FV1','MOA',16,8,null,null,now());
</v>
      </c>
      <c r="DD17" s="74"/>
      <c r="DE17" s="74"/>
      <c r="DF17" s="74" t="str">
        <f t="shared" si="20"/>
        <v xml:space="preserve">INSERT INTO SC_SystemeProduits(RefDimension,NomSysteme,typePresta,ligne,Quantite,formule,cte1,DateModif) values (18,'FV1','MOA',16,8,null,null,now());
</v>
      </c>
      <c r="DG17" s="74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25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74"/>
      <c r="AD18" s="75"/>
      <c r="AE18" s="75"/>
      <c r="AF18" s="74"/>
      <c r="AG18" s="75"/>
      <c r="AH18" s="75"/>
      <c r="AI18" s="74"/>
      <c r="AJ18" s="75"/>
      <c r="AK18" s="75"/>
      <c r="AL18" s="74"/>
      <c r="AM18" s="75"/>
      <c r="AN18" s="75"/>
      <c r="AO18" s="74"/>
      <c r="AP18" s="75"/>
      <c r="AQ18" s="75"/>
      <c r="AR18" s="74"/>
      <c r="AS18" s="75"/>
      <c r="AT18" s="75"/>
      <c r="AU18" s="74"/>
      <c r="AV18" s="75"/>
      <c r="AW18" s="75"/>
      <c r="AX18" s="74"/>
      <c r="AY18" s="75"/>
      <c r="AZ18" s="75"/>
      <c r="BA18" s="74"/>
      <c r="BB18" s="75"/>
      <c r="BC18" s="75"/>
      <c r="BD18" s="74"/>
      <c r="BE18" s="75"/>
      <c r="BF18" s="75"/>
      <c r="BG18" s="74" t="str">
        <f t="shared" si="3"/>
        <v/>
      </c>
      <c r="BH18" s="74"/>
      <c r="BI18" s="74"/>
      <c r="BJ18" s="74" t="str">
        <f t="shared" si="4"/>
        <v/>
      </c>
      <c r="BK18" s="74"/>
      <c r="BL18" s="74"/>
      <c r="BM18" s="74" t="str">
        <f t="shared" si="5"/>
        <v/>
      </c>
      <c r="BN18" s="74"/>
      <c r="BO18" s="74"/>
      <c r="BP18" s="74" t="str">
        <f t="shared" si="6"/>
        <v/>
      </c>
      <c r="BQ18" s="74"/>
      <c r="BR18" s="74"/>
      <c r="BS18" s="74" t="str">
        <f t="shared" si="7"/>
        <v/>
      </c>
      <c r="BT18" s="74"/>
      <c r="BU18" s="74"/>
      <c r="BV18" s="74" t="str">
        <f t="shared" si="8"/>
        <v/>
      </c>
      <c r="BW18" s="74"/>
      <c r="BX18" s="74"/>
      <c r="BY18" s="74" t="str">
        <f t="shared" si="9"/>
        <v/>
      </c>
      <c r="BZ18" s="74"/>
      <c r="CA18" s="74"/>
      <c r="CB18" s="74" t="str">
        <f t="shared" si="10"/>
        <v/>
      </c>
      <c r="CC18" s="74"/>
      <c r="CD18" s="74"/>
      <c r="CE18" s="74" t="str">
        <f t="shared" si="11"/>
        <v/>
      </c>
      <c r="CF18" s="74"/>
      <c r="CG18" s="74"/>
      <c r="CH18" s="74" t="str">
        <f t="shared" si="12"/>
        <v/>
      </c>
      <c r="CI18" s="74"/>
      <c r="CJ18" s="74"/>
      <c r="CK18" s="74" t="str">
        <f t="shared" si="13"/>
        <v/>
      </c>
      <c r="CL18" s="74"/>
      <c r="CM18" s="74"/>
      <c r="CN18" s="74" t="str">
        <f t="shared" si="14"/>
        <v/>
      </c>
      <c r="CO18" s="74"/>
      <c r="CP18" s="74"/>
      <c r="CQ18" s="74" t="str">
        <f t="shared" si="15"/>
        <v/>
      </c>
      <c r="CR18" s="74"/>
      <c r="CS18" s="74"/>
      <c r="CT18" s="74" t="str">
        <f t="shared" si="16"/>
        <v/>
      </c>
      <c r="CU18" s="74"/>
      <c r="CV18" s="74"/>
      <c r="CW18" s="74" t="str">
        <f t="shared" si="17"/>
        <v/>
      </c>
      <c r="CX18" s="74"/>
      <c r="CY18" s="74"/>
      <c r="CZ18" s="74" t="str">
        <f t="shared" si="18"/>
        <v/>
      </c>
      <c r="DA18" s="74"/>
      <c r="DB18" s="74"/>
      <c r="DC18" s="74" t="str">
        <f t="shared" si="19"/>
        <v/>
      </c>
      <c r="DD18" s="74"/>
      <c r="DE18" s="74"/>
      <c r="DF18" s="74" t="str">
        <f t="shared" si="20"/>
        <v/>
      </c>
      <c r="DG18" s="74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4" t="s">
        <v>298</v>
      </c>
      <c r="C19" s="74" t="s">
        <v>144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/>
      <c r="G19" s="75"/>
      <c r="H19" s="74">
        <v>10</v>
      </c>
      <c r="I19" s="75"/>
      <c r="J19" s="75"/>
      <c r="K19" s="74">
        <v>12</v>
      </c>
      <c r="L19" s="75"/>
      <c r="M19" s="75"/>
      <c r="N19" s="74">
        <v>13</v>
      </c>
      <c r="O19" s="75"/>
      <c r="P19" s="75"/>
      <c r="Q19" s="74">
        <v>14</v>
      </c>
      <c r="R19" s="75"/>
      <c r="S19" s="75"/>
      <c r="T19" s="74">
        <v>15</v>
      </c>
      <c r="U19" s="75"/>
      <c r="V19" s="75"/>
      <c r="W19" s="74">
        <v>16</v>
      </c>
      <c r="X19" s="75"/>
      <c r="Y19" s="75"/>
      <c r="Z19" s="74">
        <v>17</v>
      </c>
      <c r="AA19" s="75"/>
      <c r="AB19" s="75"/>
      <c r="AC19" s="74">
        <v>18</v>
      </c>
      <c r="AD19" s="75"/>
      <c r="AE19" s="75"/>
      <c r="AF19" s="74">
        <v>20</v>
      </c>
      <c r="AG19" s="75"/>
      <c r="AH19" s="75"/>
      <c r="AI19" s="74">
        <v>22</v>
      </c>
      <c r="AJ19" s="75"/>
      <c r="AK19" s="75"/>
      <c r="AL19" s="74">
        <v>23</v>
      </c>
      <c r="AM19" s="75"/>
      <c r="AN19" s="75"/>
      <c r="AO19" s="74">
        <v>22</v>
      </c>
      <c r="AP19" s="75"/>
      <c r="AQ19" s="75"/>
      <c r="AR19" s="74">
        <v>24</v>
      </c>
      <c r="AS19" s="75"/>
      <c r="AT19" s="75"/>
      <c r="AU19" s="74">
        <v>25</v>
      </c>
      <c r="AV19" s="75"/>
      <c r="AW19" s="75"/>
      <c r="AX19" s="74">
        <v>26</v>
      </c>
      <c r="AY19" s="75"/>
      <c r="AZ19" s="75"/>
      <c r="BA19" s="74">
        <v>28</v>
      </c>
      <c r="BB19" s="75"/>
      <c r="BC19" s="75"/>
      <c r="BD19" s="74">
        <v>26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(1,'FV1','MOC',41,8.2,null,null,now());
</v>
      </c>
      <c r="BH19" s="74"/>
      <c r="BI19" s="74"/>
      <c r="BJ19" s="74" t="str">
        <f t="shared" si="4"/>
        <v xml:space="preserve">INSERT INTO SC_SystemeProduits(RefDimension,NomSysteme,typePresta,ligne,Quantite,formule,cte1,DateModif) values (2,'FV1','MOC',41,10,null,null,now());
</v>
      </c>
      <c r="BK19" s="74"/>
      <c r="BL19" s="74"/>
      <c r="BM19" s="74" t="str">
        <f t="shared" si="5"/>
        <v xml:space="preserve">INSERT INTO SC_SystemeProduits(RefDimension,NomSysteme,typePresta,ligne,Quantite,formule,cte1,DateModif) values (3,'FV1','MOC',41,12,null,null,now());
</v>
      </c>
      <c r="BN19" s="74"/>
      <c r="BO19" s="74"/>
      <c r="BP19" s="74" t="str">
        <f t="shared" si="6"/>
        <v xml:space="preserve">INSERT INTO SC_SystemeProduits(RefDimension,NomSysteme,typePresta,ligne,Quantite,formule,cte1,DateModif) values (4,'FV1','MOC',41,13,null,null,now());
</v>
      </c>
      <c r="BQ19" s="74"/>
      <c r="BR19" s="74"/>
      <c r="BS19" s="74" t="str">
        <f t="shared" si="7"/>
        <v xml:space="preserve">INSERT INTO SC_SystemeProduits(RefDimension,NomSysteme,typePresta,ligne,Quantite,formule,cte1,DateModif) values (5,'FV1','MOC',41,14,null,null,now());
</v>
      </c>
      <c r="BT19" s="74"/>
      <c r="BU19" s="74"/>
      <c r="BV19" s="74" t="str">
        <f t="shared" si="8"/>
        <v xml:space="preserve">INSERT INTO SC_SystemeProduits(RefDimension,NomSysteme,typePresta,ligne,Quantite,formule,cte1,DateModif) values (6,'FV1','MOC',41,15,null,null,now());
</v>
      </c>
      <c r="BW19" s="74"/>
      <c r="BX19" s="74"/>
      <c r="BY19" s="74" t="str">
        <f t="shared" si="9"/>
        <v xml:space="preserve">INSERT INTO SC_SystemeProduits(RefDimension,NomSysteme,typePresta,ligne,Quantite,formule,cte1,DateModif) values (7,'FV1','MOC',41,16,null,null,now());
</v>
      </c>
      <c r="BZ19" s="74"/>
      <c r="CA19" s="74"/>
      <c r="CB19" s="74" t="str">
        <f t="shared" si="10"/>
        <v xml:space="preserve">INSERT INTO SC_SystemeProduits(RefDimension,NomSysteme,typePresta,ligne,Quantite,formule,cte1,DateModif) values (8,'FV1','MOC',41,17,null,null,now());
</v>
      </c>
      <c r="CC19" s="74"/>
      <c r="CD19" s="74"/>
      <c r="CE19" s="74" t="str">
        <f t="shared" si="11"/>
        <v xml:space="preserve">INSERT INTO SC_SystemeProduits(RefDimension,NomSysteme,typePresta,ligne,Quantite,formule,cte1,DateModif) values (9,'FV1','MOC',41,18,null,null,now());
</v>
      </c>
      <c r="CF19" s="74"/>
      <c r="CG19" s="74"/>
      <c r="CH19" s="74" t="str">
        <f t="shared" si="12"/>
        <v xml:space="preserve">INSERT INTO SC_SystemeProduits(RefDimension,NomSysteme,typePresta,ligne,Quantite,formule,cte1,DateModif) values (10,'FV1','MOC',41,20,null,null,now());
</v>
      </c>
      <c r="CI19" s="74"/>
      <c r="CJ19" s="74"/>
      <c r="CK19" s="74" t="str">
        <f t="shared" si="13"/>
        <v xml:space="preserve">INSERT INTO SC_SystemeProduits(RefDimension,NomSysteme,typePresta,ligne,Quantite,formule,cte1,DateModif) values (11,'FV1','MOC',41,22,null,null,now());
</v>
      </c>
      <c r="CL19" s="74"/>
      <c r="CM19" s="74"/>
      <c r="CN19" s="74" t="str">
        <f t="shared" si="14"/>
        <v xml:space="preserve">INSERT INTO SC_SystemeProduits(RefDimension,NomSysteme,typePresta,ligne,Quantite,formule,cte1,DateModif) values (12,'FV1','MOC',41,23,null,null,now());
</v>
      </c>
      <c r="CO19" s="74"/>
      <c r="CP19" s="74"/>
      <c r="CQ19" s="74" t="str">
        <f t="shared" si="15"/>
        <v xml:space="preserve">INSERT INTO SC_SystemeProduits(RefDimension,NomSysteme,typePresta,ligne,Quantite,formule,cte1,DateModif) values (13,'FV1','MOC',41,22,null,null,now());
</v>
      </c>
      <c r="CR19" s="74"/>
      <c r="CS19" s="74"/>
      <c r="CT19" s="74" t="str">
        <f t="shared" si="16"/>
        <v xml:space="preserve">INSERT INTO SC_SystemeProduits(RefDimension,NomSysteme,typePresta,ligne,Quantite,formule,cte1,DateModif) values (14,'FV1','MOC',41,24,null,null,now());
</v>
      </c>
      <c r="CU19" s="74"/>
      <c r="CV19" s="74"/>
      <c r="CW19" s="74" t="str">
        <f t="shared" si="17"/>
        <v xml:space="preserve">INSERT INTO SC_SystemeProduits(RefDimension,NomSysteme,typePresta,ligne,Quantite,formule,cte1,DateModif) values (15,'FV1','MOC',41,25,null,null,now());
</v>
      </c>
      <c r="CX19" s="74"/>
      <c r="CY19" s="74"/>
      <c r="CZ19" s="74" t="str">
        <f t="shared" si="18"/>
        <v xml:space="preserve">INSERT INTO SC_SystemeProduits(RefDimension,NomSysteme,typePresta,ligne,Quantite,formule,cte1,DateModif) values (16,'FV1','MOC',41,26,null,null,now());
</v>
      </c>
      <c r="DA19" s="74"/>
      <c r="DB19" s="74"/>
      <c r="DC19" s="74" t="str">
        <f t="shared" si="19"/>
        <v xml:space="preserve">INSERT INTO SC_SystemeProduits(RefDimension,NomSysteme,typePresta,ligne,Quantite,formule,cte1,DateModif) values (17,'FV1','MOC',41,28,null,null,now());
</v>
      </c>
      <c r="DD19" s="74"/>
      <c r="DE19" s="74"/>
      <c r="DF19" s="74" t="str">
        <f t="shared" si="20"/>
        <v xml:space="preserve">INSERT INTO SC_SystemeProduits(RefDimension,NomSysteme,typePresta,ligne,Quantite,formule,cte1,DateModif) values (18,'FV1','MOC',41,26,null,null,now());
</v>
      </c>
      <c r="DG19" s="74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298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>
        <v>4</v>
      </c>
      <c r="F20" s="75"/>
      <c r="G20" s="75"/>
      <c r="H20" s="74">
        <v>4</v>
      </c>
      <c r="I20" s="75"/>
      <c r="J20" s="75"/>
      <c r="K20" s="74">
        <v>4</v>
      </c>
      <c r="L20" s="75"/>
      <c r="M20" s="75"/>
      <c r="N20" s="74">
        <v>4</v>
      </c>
      <c r="O20" s="75"/>
      <c r="P20" s="75"/>
      <c r="Q20" s="74">
        <v>4</v>
      </c>
      <c r="R20" s="75"/>
      <c r="S20" s="75"/>
      <c r="T20" s="74">
        <v>4</v>
      </c>
      <c r="U20" s="75"/>
      <c r="V20" s="75"/>
      <c r="W20" s="74">
        <v>4</v>
      </c>
      <c r="X20" s="75"/>
      <c r="Y20" s="75"/>
      <c r="Z20" s="74">
        <v>4</v>
      </c>
      <c r="AA20" s="75"/>
      <c r="AB20" s="75"/>
      <c r="AC20" s="74">
        <v>4</v>
      </c>
      <c r="AD20" s="75"/>
      <c r="AE20" s="75"/>
      <c r="AF20" s="74">
        <v>8</v>
      </c>
      <c r="AG20" s="75"/>
      <c r="AH20" s="75"/>
      <c r="AI20" s="74">
        <v>8</v>
      </c>
      <c r="AJ20" s="75"/>
      <c r="AK20" s="75"/>
      <c r="AL20" s="74">
        <v>8</v>
      </c>
      <c r="AM20" s="75"/>
      <c r="AN20" s="75"/>
      <c r="AO20" s="74">
        <v>8</v>
      </c>
      <c r="AP20" s="75"/>
      <c r="AQ20" s="75"/>
      <c r="AR20" s="74">
        <v>8</v>
      </c>
      <c r="AS20" s="75"/>
      <c r="AT20" s="75"/>
      <c r="AU20" s="74">
        <v>8</v>
      </c>
      <c r="AV20" s="75"/>
      <c r="AW20" s="75"/>
      <c r="AX20" s="74">
        <v>8</v>
      </c>
      <c r="AY20" s="75"/>
      <c r="AZ20" s="75"/>
      <c r="BA20" s="74">
        <v>8</v>
      </c>
      <c r="BB20" s="75"/>
      <c r="BC20" s="75"/>
      <c r="BD20" s="74">
        <v>8</v>
      </c>
      <c r="BE20" s="75"/>
      <c r="BF20" s="75"/>
      <c r="BG20" s="74" t="str">
        <f t="shared" si="3"/>
        <v xml:space="preserve">INSERT INTO SC_SystemeProduits(RefDimension,NomSysteme,typePresta,ligne,Quantite,formule,cte1,DateModif) values (1,'FV1','MOC',44,4,null,null,now());
</v>
      </c>
      <c r="BH20" s="74"/>
      <c r="BI20" s="74"/>
      <c r="BJ20" s="74" t="str">
        <f t="shared" si="4"/>
        <v xml:space="preserve">INSERT INTO SC_SystemeProduits(RefDimension,NomSysteme,typePresta,ligne,Quantite,formule,cte1,DateModif) values (2,'FV1','MOC',44,4,null,null,now());
</v>
      </c>
      <c r="BK20" s="74"/>
      <c r="BL20" s="74"/>
      <c r="BM20" s="74" t="str">
        <f t="shared" si="5"/>
        <v xml:space="preserve">INSERT INTO SC_SystemeProduits(RefDimension,NomSysteme,typePresta,ligne,Quantite,formule,cte1,DateModif) values (3,'FV1','MOC',44,4,null,null,now());
</v>
      </c>
      <c r="BN20" s="74"/>
      <c r="BO20" s="74"/>
      <c r="BP20" s="74" t="str">
        <f t="shared" si="6"/>
        <v xml:space="preserve">INSERT INTO SC_SystemeProduits(RefDimension,NomSysteme,typePresta,ligne,Quantite,formule,cte1,DateModif) values (4,'FV1','MOC',44,4,null,null,now());
</v>
      </c>
      <c r="BQ20" s="74"/>
      <c r="BR20" s="74"/>
      <c r="BS20" s="74" t="str">
        <f t="shared" si="7"/>
        <v xml:space="preserve">INSERT INTO SC_SystemeProduits(RefDimension,NomSysteme,typePresta,ligne,Quantite,formule,cte1,DateModif) values (5,'FV1','MOC',44,4,null,null,now());
</v>
      </c>
      <c r="BT20" s="74"/>
      <c r="BU20" s="74"/>
      <c r="BV20" s="74" t="str">
        <f t="shared" si="8"/>
        <v xml:space="preserve">INSERT INTO SC_SystemeProduits(RefDimension,NomSysteme,typePresta,ligne,Quantite,formule,cte1,DateModif) values (6,'FV1','MOC',44,4,null,null,now());
</v>
      </c>
      <c r="BW20" s="74"/>
      <c r="BX20" s="74"/>
      <c r="BY20" s="74" t="str">
        <f t="shared" si="9"/>
        <v xml:space="preserve">INSERT INTO SC_SystemeProduits(RefDimension,NomSysteme,typePresta,ligne,Quantite,formule,cte1,DateModif) values (7,'FV1','MOC',44,4,null,null,now());
</v>
      </c>
      <c r="BZ20" s="74"/>
      <c r="CA20" s="74"/>
      <c r="CB20" s="74" t="str">
        <f t="shared" si="10"/>
        <v xml:space="preserve">INSERT INTO SC_SystemeProduits(RefDimension,NomSysteme,typePresta,ligne,Quantite,formule,cte1,DateModif) values (8,'FV1','MOC',44,4,null,null,now());
</v>
      </c>
      <c r="CC20" s="74"/>
      <c r="CD20" s="74"/>
      <c r="CE20" s="74" t="str">
        <f t="shared" si="11"/>
        <v xml:space="preserve">INSERT INTO SC_SystemeProduits(RefDimension,NomSysteme,typePresta,ligne,Quantite,formule,cte1,DateModif) values (9,'FV1','MOC',44,4,null,null,now());
</v>
      </c>
      <c r="CF20" s="74"/>
      <c r="CG20" s="74"/>
      <c r="CH20" s="74" t="str">
        <f t="shared" si="12"/>
        <v xml:space="preserve">INSERT INTO SC_SystemeProduits(RefDimension,NomSysteme,typePresta,ligne,Quantite,formule,cte1,DateModif) values (10,'FV1','MOC',44,8,null,null,now());
</v>
      </c>
      <c r="CI20" s="74"/>
      <c r="CJ20" s="74"/>
      <c r="CK20" s="74" t="str">
        <f t="shared" si="13"/>
        <v xml:space="preserve">INSERT INTO SC_SystemeProduits(RefDimension,NomSysteme,typePresta,ligne,Quantite,formule,cte1,DateModif) values (11,'FV1','MOC',44,8,null,null,now());
</v>
      </c>
      <c r="CL20" s="74"/>
      <c r="CM20" s="74"/>
      <c r="CN20" s="74" t="str">
        <f t="shared" si="14"/>
        <v xml:space="preserve">INSERT INTO SC_SystemeProduits(RefDimension,NomSysteme,typePresta,ligne,Quantite,formule,cte1,DateModif) values (12,'FV1','MOC',44,8,null,null,now());
</v>
      </c>
      <c r="CO20" s="74"/>
      <c r="CP20" s="74"/>
      <c r="CQ20" s="74" t="str">
        <f t="shared" si="15"/>
        <v xml:space="preserve">INSERT INTO SC_SystemeProduits(RefDimension,NomSysteme,typePresta,ligne,Quantite,formule,cte1,DateModif) values (13,'FV1','MOC',44,8,null,null,now());
</v>
      </c>
      <c r="CR20" s="74"/>
      <c r="CS20" s="74"/>
      <c r="CT20" s="74" t="str">
        <f t="shared" si="16"/>
        <v xml:space="preserve">INSERT INTO SC_SystemeProduits(RefDimension,NomSysteme,typePresta,ligne,Quantite,formule,cte1,DateModif) values (14,'FV1','MOC',44,8,null,null,now());
</v>
      </c>
      <c r="CU20" s="74"/>
      <c r="CV20" s="74"/>
      <c r="CW20" s="74" t="str">
        <f t="shared" si="17"/>
        <v xml:space="preserve">INSERT INTO SC_SystemeProduits(RefDimension,NomSysteme,typePresta,ligne,Quantite,formule,cte1,DateModif) values (15,'FV1','MOC',44,8,null,null,now());
</v>
      </c>
      <c r="CX20" s="74"/>
      <c r="CY20" s="74"/>
      <c r="CZ20" s="74" t="str">
        <f t="shared" si="18"/>
        <v xml:space="preserve">INSERT INTO SC_SystemeProduits(RefDimension,NomSysteme,typePresta,ligne,Quantite,formule,cte1,DateModif) values (16,'FV1','MOC',44,8,null,null,now());
</v>
      </c>
      <c r="DA20" s="74"/>
      <c r="DB20" s="74"/>
      <c r="DC20" s="74" t="str">
        <f t="shared" si="19"/>
        <v xml:space="preserve">INSERT INTO SC_SystemeProduits(RefDimension,NomSysteme,typePresta,ligne,Quantite,formule,cte1,DateModif) values (17,'FV1','MOC',44,8,null,null,now());
</v>
      </c>
      <c r="DD20" s="74"/>
      <c r="DE20" s="74"/>
      <c r="DF20" s="74" t="str">
        <f t="shared" si="20"/>
        <v xml:space="preserve">INSERT INTO SC_SystemeProduits(RefDimension,NomSysteme,typePresta,ligne,Quantite,formule,cte1,DateModif) values (18,'FV1','MOC',44,8,null,null,now());
</v>
      </c>
      <c r="DG20" s="74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4" t="s">
        <v>298</v>
      </c>
      <c r="C21" s="74" t="s">
        <v>139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660</v>
      </c>
      <c r="G21" s="75" t="s">
        <v>629</v>
      </c>
      <c r="H21" s="74">
        <v>88</v>
      </c>
      <c r="I21" s="75" t="s">
        <v>660</v>
      </c>
      <c r="J21" s="75" t="s">
        <v>629</v>
      </c>
      <c r="K21" s="74">
        <v>105.60000000000001</v>
      </c>
      <c r="L21" s="75" t="s">
        <v>660</v>
      </c>
      <c r="M21" s="75" t="s">
        <v>629</v>
      </c>
      <c r="N21" s="74">
        <v>114.4</v>
      </c>
      <c r="O21" s="75" t="s">
        <v>660</v>
      </c>
      <c r="P21" s="75" t="s">
        <v>629</v>
      </c>
      <c r="Q21" s="74">
        <v>123.20000000000002</v>
      </c>
      <c r="R21" s="75" t="s">
        <v>660</v>
      </c>
      <c r="S21" s="75" t="s">
        <v>629</v>
      </c>
      <c r="T21" s="74">
        <v>132</v>
      </c>
      <c r="U21" s="75" t="s">
        <v>660</v>
      </c>
      <c r="V21" s="75" t="s">
        <v>629</v>
      </c>
      <c r="W21" s="74">
        <v>140.80000000000001</v>
      </c>
      <c r="X21" s="75" t="s">
        <v>660</v>
      </c>
      <c r="Y21" s="75" t="s">
        <v>629</v>
      </c>
      <c r="Z21" s="74">
        <v>149.60000000000002</v>
      </c>
      <c r="AA21" s="75" t="s">
        <v>660</v>
      </c>
      <c r="AB21" s="75" t="s">
        <v>629</v>
      </c>
      <c r="AC21" s="74">
        <v>158.4</v>
      </c>
      <c r="AD21" s="75" t="s">
        <v>660</v>
      </c>
      <c r="AE21" s="75" t="s">
        <v>629</v>
      </c>
      <c r="AF21" s="74">
        <v>176</v>
      </c>
      <c r="AG21" s="75" t="s">
        <v>660</v>
      </c>
      <c r="AH21" s="75" t="s">
        <v>629</v>
      </c>
      <c r="AI21" s="74">
        <v>193.60000000000002</v>
      </c>
      <c r="AJ21" s="75" t="s">
        <v>660</v>
      </c>
      <c r="AK21" s="75" t="s">
        <v>629</v>
      </c>
      <c r="AL21" s="74">
        <v>202.4</v>
      </c>
      <c r="AM21" s="75" t="s">
        <v>660</v>
      </c>
      <c r="AN21" s="75" t="s">
        <v>629</v>
      </c>
      <c r="AO21" s="74">
        <v>193.60000000000002</v>
      </c>
      <c r="AP21" s="75" t="s">
        <v>660</v>
      </c>
      <c r="AQ21" s="75" t="s">
        <v>629</v>
      </c>
      <c r="AR21" s="74">
        <v>211.20000000000002</v>
      </c>
      <c r="AS21" s="75" t="s">
        <v>660</v>
      </c>
      <c r="AT21" s="75" t="s">
        <v>629</v>
      </c>
      <c r="AU21" s="74">
        <v>220.00000000000003</v>
      </c>
      <c r="AV21" s="75" t="s">
        <v>660</v>
      </c>
      <c r="AW21" s="75" t="s">
        <v>629</v>
      </c>
      <c r="AX21" s="74">
        <v>228.8</v>
      </c>
      <c r="AY21" s="75" t="s">
        <v>660</v>
      </c>
      <c r="AZ21" s="75" t="s">
        <v>629</v>
      </c>
      <c r="BA21" s="74">
        <v>246.40000000000003</v>
      </c>
      <c r="BB21" s="75" t="s">
        <v>660</v>
      </c>
      <c r="BC21" s="75" t="s">
        <v>629</v>
      </c>
      <c r="BD21" s="74">
        <v>228.8</v>
      </c>
      <c r="BE21" s="75" t="s">
        <v>660</v>
      </c>
      <c r="BF21" s="75" t="s">
        <v>629</v>
      </c>
      <c r="BG21" s="74" t="str">
        <f t="shared" si="3"/>
        <v xml:space="preserve">INSERT INTO SC_SystemeProduits(RefDimension,NomSysteme,typePresta,ligne,Quantite,formule,cte1,DateModif) values (1,'FV1','MOC',38,null,'8.8*CTE1','PERIMETRE',now());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(2,'FV1','MOC',38,null,'8.8*CTE1','PERIMETRE',now());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(3,'FV1','MOC',38,null,'8.8*CTE1','PERIMETRE',now());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(4,'FV1','MOC',38,null,'8.8*CTE1','PERIMETRE',now());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(5,'FV1','MOC',38,null,'8.8*CTE1','PERIMETRE',now());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(6,'FV1','MOC',38,null,'8.8*CTE1','PERIMETRE',now());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(7,'FV1','MOC',38,null,'8.8*CTE1','PERIMETRE',now());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(8,'FV1','MOC',38,null,'8.8*CTE1','PERIMETRE',now());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(9,'FV1','MOC',38,null,'8.8*CTE1','PERIMETRE',now());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4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4" t="s">
        <v>298</v>
      </c>
      <c r="C22" s="74" t="s">
        <v>142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662</v>
      </c>
      <c r="G22" s="75" t="s">
        <v>629</v>
      </c>
      <c r="H22" s="74">
        <v>10.3</v>
      </c>
      <c r="I22" s="75" t="s">
        <v>662</v>
      </c>
      <c r="J22" s="75" t="s">
        <v>629</v>
      </c>
      <c r="K22" s="74">
        <v>12.3</v>
      </c>
      <c r="L22" s="75" t="s">
        <v>662</v>
      </c>
      <c r="M22" s="75" t="s">
        <v>629</v>
      </c>
      <c r="N22" s="74">
        <v>13.3</v>
      </c>
      <c r="O22" s="75" t="s">
        <v>662</v>
      </c>
      <c r="P22" s="75" t="s">
        <v>629</v>
      </c>
      <c r="Q22" s="74">
        <v>14.3</v>
      </c>
      <c r="R22" s="75" t="s">
        <v>662</v>
      </c>
      <c r="S22" s="75" t="s">
        <v>629</v>
      </c>
      <c r="T22" s="74">
        <v>15.3</v>
      </c>
      <c r="U22" s="75" t="s">
        <v>662</v>
      </c>
      <c r="V22" s="75" t="s">
        <v>629</v>
      </c>
      <c r="W22" s="74">
        <v>16.3</v>
      </c>
      <c r="X22" s="75" t="s">
        <v>662</v>
      </c>
      <c r="Y22" s="75" t="s">
        <v>629</v>
      </c>
      <c r="Z22" s="74">
        <v>17.3</v>
      </c>
      <c r="AA22" s="75" t="s">
        <v>662</v>
      </c>
      <c r="AB22" s="75" t="s">
        <v>629</v>
      </c>
      <c r="AC22" s="74">
        <v>18.3</v>
      </c>
      <c r="AD22" s="75" t="s">
        <v>662</v>
      </c>
      <c r="AE22" s="75" t="s">
        <v>629</v>
      </c>
      <c r="AF22" s="74">
        <v>20.3</v>
      </c>
      <c r="AG22" s="75" t="s">
        <v>662</v>
      </c>
      <c r="AH22" s="75" t="s">
        <v>629</v>
      </c>
      <c r="AI22" s="74">
        <v>22.3</v>
      </c>
      <c r="AJ22" s="75" t="s">
        <v>662</v>
      </c>
      <c r="AK22" s="75" t="s">
        <v>629</v>
      </c>
      <c r="AL22" s="74">
        <v>23.3</v>
      </c>
      <c r="AM22" s="75" t="s">
        <v>662</v>
      </c>
      <c r="AN22" s="75" t="s">
        <v>629</v>
      </c>
      <c r="AO22" s="74">
        <v>22.3</v>
      </c>
      <c r="AP22" s="75" t="s">
        <v>662</v>
      </c>
      <c r="AQ22" s="75" t="s">
        <v>629</v>
      </c>
      <c r="AR22" s="74">
        <v>24.3</v>
      </c>
      <c r="AS22" s="75" t="s">
        <v>662</v>
      </c>
      <c r="AT22" s="75" t="s">
        <v>629</v>
      </c>
      <c r="AU22" s="74">
        <v>25.3</v>
      </c>
      <c r="AV22" s="75" t="s">
        <v>662</v>
      </c>
      <c r="AW22" s="75" t="s">
        <v>629</v>
      </c>
      <c r="AX22" s="74">
        <v>26.3</v>
      </c>
      <c r="AY22" s="75" t="s">
        <v>662</v>
      </c>
      <c r="AZ22" s="75" t="s">
        <v>629</v>
      </c>
      <c r="BA22" s="74">
        <v>28.3</v>
      </c>
      <c r="BB22" s="75" t="s">
        <v>662</v>
      </c>
      <c r="BC22" s="75" t="s">
        <v>629</v>
      </c>
      <c r="BD22" s="74">
        <v>26.3</v>
      </c>
      <c r="BE22" s="75" t="s">
        <v>662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(1,'FV1','MOC',40,null,'CTE1+0.3','PERIMETRE',now());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(2,'FV1','MOC',40,null,'CTE1+0.3','PERIMETRE',now());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(3,'FV1','MOC',40,null,'CTE1+0.3','PERIMETRE',now());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(4,'FV1','MOC',40,null,'CTE1+0.3','PERIMETRE',now());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(5,'FV1','MOC',40,null,'CTE1+0.3','PERIMETRE',now());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(6,'FV1','MOC',40,null,'CTE1+0.3','PERIMETRE',now());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(7,'FV1','MOC',40,null,'CTE1+0.3','PERIMETRE',now());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(8,'FV1','MOC',40,null,'CTE1+0.3','PERIMETRE',now());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(9,'FV1','MOC',40,null,'CTE1+0.3','PERIMETRE',now());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4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4" t="s">
        <v>298</v>
      </c>
      <c r="C23" s="74" t="s">
        <v>140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/>
      <c r="F23" s="75" t="s">
        <v>663</v>
      </c>
      <c r="G23" s="75" t="s">
        <v>665</v>
      </c>
      <c r="H23" s="74">
        <v>4</v>
      </c>
      <c r="I23" s="75" t="s">
        <v>663</v>
      </c>
      <c r="J23" s="75" t="s">
        <v>665</v>
      </c>
      <c r="K23" s="74">
        <v>4</v>
      </c>
      <c r="L23" s="75" t="s">
        <v>663</v>
      </c>
      <c r="M23" s="75" t="s">
        <v>665</v>
      </c>
      <c r="N23" s="74">
        <v>4</v>
      </c>
      <c r="O23" s="75" t="s">
        <v>663</v>
      </c>
      <c r="P23" s="75" t="s">
        <v>665</v>
      </c>
      <c r="Q23" s="74">
        <v>6</v>
      </c>
      <c r="R23" s="75" t="s">
        <v>663</v>
      </c>
      <c r="S23" s="75" t="s">
        <v>665</v>
      </c>
      <c r="T23" s="74">
        <v>7</v>
      </c>
      <c r="U23" s="75" t="s">
        <v>663</v>
      </c>
      <c r="V23" s="75" t="s">
        <v>665</v>
      </c>
      <c r="W23" s="74">
        <v>8</v>
      </c>
      <c r="X23" s="75" t="s">
        <v>663</v>
      </c>
      <c r="Y23" s="75" t="s">
        <v>665</v>
      </c>
      <c r="Z23" s="74">
        <v>8</v>
      </c>
      <c r="AA23" s="75" t="s">
        <v>663</v>
      </c>
      <c r="AB23" s="75" t="s">
        <v>665</v>
      </c>
      <c r="AC23" s="74">
        <v>8</v>
      </c>
      <c r="AD23" s="75" t="s">
        <v>663</v>
      </c>
      <c r="AE23" s="75" t="s">
        <v>665</v>
      </c>
      <c r="AF23" s="74">
        <v>8</v>
      </c>
      <c r="AG23" s="75" t="s">
        <v>663</v>
      </c>
      <c r="AH23" s="75" t="s">
        <v>665</v>
      </c>
      <c r="AI23" s="74">
        <v>6</v>
      </c>
      <c r="AJ23" s="75" t="s">
        <v>663</v>
      </c>
      <c r="AK23" s="75" t="s">
        <v>665</v>
      </c>
      <c r="AL23" s="74">
        <v>7</v>
      </c>
      <c r="AM23" s="75" t="s">
        <v>663</v>
      </c>
      <c r="AN23" s="75" t="s">
        <v>665</v>
      </c>
      <c r="AO23" s="74">
        <v>8</v>
      </c>
      <c r="AP23" s="75" t="s">
        <v>663</v>
      </c>
      <c r="AQ23" s="75" t="s">
        <v>665</v>
      </c>
      <c r="AR23" s="74">
        <v>8</v>
      </c>
      <c r="AS23" s="75" t="s">
        <v>663</v>
      </c>
      <c r="AT23" s="75" t="s">
        <v>665</v>
      </c>
      <c r="AU23" s="74">
        <v>9</v>
      </c>
      <c r="AV23" s="75" t="s">
        <v>663</v>
      </c>
      <c r="AW23" s="75" t="s">
        <v>665</v>
      </c>
      <c r="AX23" s="74">
        <v>8</v>
      </c>
      <c r="AY23" s="75" t="s">
        <v>663</v>
      </c>
      <c r="AZ23" s="75" t="s">
        <v>665</v>
      </c>
      <c r="BA23" s="74">
        <v>8</v>
      </c>
      <c r="BB23" s="75" t="s">
        <v>663</v>
      </c>
      <c r="BC23" s="75" t="s">
        <v>665</v>
      </c>
      <c r="BD23" s="74">
        <v>10</v>
      </c>
      <c r="BE23" s="75" t="s">
        <v>663</v>
      </c>
      <c r="BF23" s="75" t="s">
        <v>665</v>
      </c>
      <c r="BG23" s="74" t="str">
        <f t="shared" si="3"/>
        <v xml:space="preserve">INSERT INTO SC_SystemeProduits(RefDimension,NomSysteme,typePresta,ligne,Quantite,formule,cte1,DateModif) values (1,'FV1','MOC',39,null,'2*CTE1','LONGUEUR',now());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(2,'FV1','MOC',39,null,'2*CTE1','LONGUEUR',now());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(3,'FV1','MOC',39,null,'2*CTE1','LONGUEUR',now());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(4,'FV1','MOC',39,null,'2*CTE1','LONGUEUR',now());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(5,'FV1','MOC',39,null,'2*CTE1','LONGUEUR',now());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(6,'FV1','MOC',39,null,'2*CTE1','LONGUEUR',now());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(7,'FV1','MOC',39,null,'2*CTE1','LONGUEUR',now());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(8,'FV1','MOC',39,null,'2*CTE1','LONGUEUR',now());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(9,'FV1','MOC',39,null,'2*CTE1','LONGUEUR',now());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(10,'FV1','MOC',39,null,'2*CTE1','LONGUEUR',now());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(11,'FV1','MOC',39,null,'2*CTE1','LONGUEUR',now());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(12,'FV1','MOC',39,null,'2*CTE1','LONGUEUR',now());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(13,'FV1','MOC',39,null,'2*CTE1','LONGUEUR',now());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(14,'FV1','MOC',39,null,'2*CTE1','LONGUEUR',now());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(15,'FV1','MOC',39,null,'2*CTE1','LONGUEUR',now());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(16,'FV1','MOC',39,null,'2*CTE1','LONGUEUR',now());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(17,'FV1','MOC',39,null,'2*CTE1','LONGUEUR',now());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(18,'FV1','MOC',39,null,'2*CTE1','LONGUEUR',now());
</v>
      </c>
      <c r="DG23" s="74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3"/>
        <v/>
      </c>
      <c r="BH24" s="74"/>
      <c r="BI24" s="74"/>
      <c r="BJ24" s="74" t="str">
        <f t="shared" si="4"/>
        <v/>
      </c>
      <c r="BK24" s="74"/>
      <c r="BL24" s="74"/>
      <c r="BM24" s="74" t="str">
        <f t="shared" si="5"/>
        <v/>
      </c>
      <c r="BN24" s="74"/>
      <c r="BO24" s="74"/>
      <c r="BP24" s="74" t="str">
        <f t="shared" si="6"/>
        <v/>
      </c>
      <c r="BQ24" s="74"/>
      <c r="BR24" s="74"/>
      <c r="BS24" s="74" t="str">
        <f t="shared" si="7"/>
        <v/>
      </c>
      <c r="BT24" s="74"/>
      <c r="BU24" s="74"/>
      <c r="BV24" s="74" t="str">
        <f t="shared" si="8"/>
        <v/>
      </c>
      <c r="BW24" s="74"/>
      <c r="BX24" s="74"/>
      <c r="BY24" s="74" t="str">
        <f t="shared" si="9"/>
        <v/>
      </c>
      <c r="BZ24" s="74"/>
      <c r="CA24" s="74"/>
      <c r="CB24" s="74" t="str">
        <f t="shared" si="10"/>
        <v/>
      </c>
      <c r="CC24" s="74"/>
      <c r="CD24" s="74"/>
      <c r="CE24" s="74" t="str">
        <f t="shared" si="11"/>
        <v/>
      </c>
      <c r="CF24" s="74"/>
      <c r="CG24" s="74"/>
      <c r="CH24" s="74" t="str">
        <f t="shared" si="12"/>
        <v/>
      </c>
      <c r="CI24" s="74"/>
      <c r="CJ24" s="74"/>
      <c r="CK24" s="74" t="str">
        <f t="shared" si="13"/>
        <v/>
      </c>
      <c r="CL24" s="74"/>
      <c r="CM24" s="74"/>
      <c r="CN24" s="74" t="str">
        <f t="shared" si="14"/>
        <v/>
      </c>
      <c r="CO24" s="74"/>
      <c r="CP24" s="74"/>
      <c r="CQ24" s="74" t="str">
        <f t="shared" si="15"/>
        <v/>
      </c>
      <c r="CR24" s="74"/>
      <c r="CS24" s="74"/>
      <c r="CT24" s="74" t="str">
        <f t="shared" si="16"/>
        <v/>
      </c>
      <c r="CU24" s="74"/>
      <c r="CV24" s="74"/>
      <c r="CW24" s="74" t="str">
        <f t="shared" si="17"/>
        <v/>
      </c>
      <c r="CX24" s="74"/>
      <c r="CY24" s="74"/>
      <c r="CZ24" s="74" t="str">
        <f t="shared" si="18"/>
        <v/>
      </c>
      <c r="DA24" s="74"/>
      <c r="DB24" s="74"/>
      <c r="DC24" s="74" t="str">
        <f t="shared" si="19"/>
        <v/>
      </c>
      <c r="DD24" s="74"/>
      <c r="DE24" s="74"/>
      <c r="DF24" s="74" t="str">
        <f t="shared" si="20"/>
        <v/>
      </c>
      <c r="DG24" s="74"/>
    </row>
    <row r="25" spans="1:153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1880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3"/>
        <v xml:space="preserve">INSERT INTO SC_SystemeProduits(RefDimension,NomSysteme,typePresta,ligne,Quantite,formule,cte1,DateModif) values (1,'FV1','MOC',94,null,'1*CTE1','LONGUEUR',now());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(2,'FV1','MOC',94,null,'1*CTE1','LONGUEUR',now());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(3,'FV1','MOC',94,null,'1*CTE1','LONGUEUR',now());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(4,'FV1','MOC',94,null,'1*CTE1','LONGUEUR',now());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(5,'FV1','MOC',94,null,'1*CTE1','LONGUEUR',now());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(6,'FV1','MOC',94,null,'1*CTE1','LONGUEUR',now());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(7,'FV1','MOC',94,null,'1*CTE1','LONGUEUR',now());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(8,'FV1','MOC',94,null,'1*CTE1','LONGUEUR',now());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(9,'FV1','MOC',94,null,'1*CTE1','LONGUEUR',now());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(10,'FV1','MOC',94,null,'1*CTE1','LONGUEUR',now());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(11,'FV1','MOC',94,null,'1*CTE1','LONGUEUR',now());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(12,'FV1','MOC',94,null,'1*CTE1','LONGUEUR',now());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(13,'FV1','MOC',94,null,'1*CTE1','LONGUEUR',now());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(14,'FV1','MOC',94,null,'1*CTE1','LONGUEUR',now());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(15,'FV1','MOC',94,null,'1*CTE1','LONGUEUR',now());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(16,'FV1','MOC',94,null,'1*CTE1','LONGUEUR',now());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(17,'FV1','MOC',94,null,'1*CTE1','LONGUEUR',now());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(18,'FV1','MOC',94,null,'1*CTE1','LONGUEUR',now());
</v>
      </c>
      <c r="DG25" s="74"/>
    </row>
    <row r="26" spans="1:153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</row>
    <row r="27" spans="1:153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</row>
    <row r="28" spans="1:153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3"/>
        <v/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(2,'FV1','MATIERE',558,1,null,null,now());
</v>
      </c>
      <c r="BK28" s="74"/>
      <c r="BL28" s="74"/>
      <c r="BM28" s="74" t="str">
        <f t="shared" si="5"/>
        <v/>
      </c>
      <c r="BN28" s="74"/>
      <c r="BO28" s="74"/>
      <c r="BP28" s="74" t="str">
        <f t="shared" si="6"/>
        <v/>
      </c>
      <c r="BQ28" s="74"/>
      <c r="BR28" s="74"/>
      <c r="BS28" s="74" t="str">
        <f t="shared" si="7"/>
        <v/>
      </c>
      <c r="BT28" s="74"/>
      <c r="BU28" s="74"/>
      <c r="BV28" s="74" t="str">
        <f t="shared" si="8"/>
        <v/>
      </c>
      <c r="BW28" s="74"/>
      <c r="BX28" s="74"/>
      <c r="BY28" s="74" t="str">
        <f t="shared" si="9"/>
        <v/>
      </c>
      <c r="BZ28" s="74"/>
      <c r="CA28" s="74"/>
      <c r="CB28" s="74" t="str">
        <f t="shared" si="10"/>
        <v/>
      </c>
      <c r="CC28" s="74"/>
      <c r="CD28" s="74"/>
      <c r="CE28" s="74" t="str">
        <f t="shared" si="11"/>
        <v/>
      </c>
      <c r="CF28" s="74"/>
      <c r="CG28" s="74"/>
      <c r="CH28" s="74" t="str">
        <f t="shared" si="12"/>
        <v/>
      </c>
      <c r="CI28" s="74"/>
      <c r="CJ28" s="74"/>
      <c r="CK28" s="74" t="str">
        <f t="shared" si="13"/>
        <v/>
      </c>
      <c r="CL28" s="74"/>
      <c r="CM28" s="74"/>
      <c r="CN28" s="74" t="str">
        <f t="shared" si="14"/>
        <v/>
      </c>
      <c r="CO28" s="74"/>
      <c r="CP28" s="74"/>
      <c r="CQ28" s="74" t="str">
        <f t="shared" si="15"/>
        <v/>
      </c>
      <c r="CR28" s="74"/>
      <c r="CS28" s="74"/>
      <c r="CT28" s="74" t="str">
        <f t="shared" si="16"/>
        <v/>
      </c>
      <c r="CU28" s="74"/>
      <c r="CV28" s="74"/>
      <c r="CW28" s="74" t="str">
        <f t="shared" si="17"/>
        <v/>
      </c>
      <c r="CX28" s="74"/>
      <c r="CY28" s="74"/>
      <c r="CZ28" s="74" t="str">
        <f t="shared" si="18"/>
        <v/>
      </c>
      <c r="DA28" s="74"/>
      <c r="DB28" s="74"/>
      <c r="DC28" s="74" t="str">
        <f t="shared" si="19"/>
        <v/>
      </c>
      <c r="DD28" s="74"/>
      <c r="DE28" s="74"/>
      <c r="DF28" s="74" t="str">
        <f t="shared" si="20"/>
        <v/>
      </c>
      <c r="DG28" s="74"/>
    </row>
    <row r="29" spans="1:153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1799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 xml:space="preserve">INSERT INTO SC_SystemeProduits(RefDimension,NomSysteme,typePresta,ligne,Quantite,formule,cte1,DateModif) values (3,'FV1','MATIERE',559,1,null,null,now());
</v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</row>
    <row r="30" spans="1:153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1800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 xml:space="preserve">INSERT INTO SC_SystemeProduits(RefDimension,NomSysteme,typePresta,ligne,Quantite,formule,cte1,DateModif) values (4,'FV1','MATIERE',560,1,null,null,now());
</v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</row>
    <row r="31" spans="1:153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1801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/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 xml:space="preserve">INSERT INTO SC_SystemeProduits(RefDimension,NomSysteme,typePresta,ligne,Quantite,formule,cte1,DateModif) values (5,'FV1','MATIERE',561,1,null,null,now());
</v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</row>
    <row r="32" spans="1:153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1803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/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 xml:space="preserve">INSERT INTO SC_SystemeProduits(RefDimension,NomSysteme,typePresta,ligne,Quantite,formule,cte1,DateModif) values (6,'FV1','MATIERE',563,1,null,null,now());
</v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</row>
    <row r="33" spans="1:11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1804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/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 xml:space="preserve">INSERT INTO SC_SystemeProduits(RefDimension,NomSysteme,typePresta,ligne,Quantite,formule,cte1,DateModif) values (7,'FV1','MATIERE',564,1,null,null,now());
</v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</row>
    <row r="34" spans="1:11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1805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/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 xml:space="preserve">INSERT INTO SC_SystemeProduits(RefDimension,NomSysteme,typePresta,ligne,Quantite,formule,cte1,DateModif) values (8,'FV1','MATIERE',565,1,null,null,now());
</v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</row>
    <row r="35" spans="1:11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1806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/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 xml:space="preserve">INSERT INTO SC_SystemeProduits(RefDimension,NomSysteme,typePresta,ligne,Quantite,formule,cte1,DateModif) values (9,'FV1','MATIERE',566,1,null,null,now());
</v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</row>
    <row r="36" spans="1:11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1807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/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 xml:space="preserve">INSERT INTO SC_SystemeProduits(RefDimension,NomSysteme,typePresta,ligne,Quantite,formule,cte1,DateModif) values (10,'FV1','MATIERE',567,1,null,null,now());
</v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</row>
    <row r="37" spans="1:11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1808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/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 xml:space="preserve">INSERT INTO SC_SystemeProduits(RefDimension,NomSysteme,typePresta,ligne,Quantite,formule,cte1,DateModif) values (11,'FV1','MATIERE',568,1,null,null,now());
</v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</row>
    <row r="38" spans="1:11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1809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/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 xml:space="preserve">INSERT INTO SC_SystemeProduits(RefDimension,NomSysteme,typePresta,ligne,Quantite,formule,cte1,DateModif) values (12,'FV1','MATIERE',569,1,null,null,now());
</v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</row>
    <row r="39" spans="1:11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1810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/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 xml:space="preserve">INSERT INTO SC_SystemeProduits(RefDimension,NomSysteme,typePresta,ligne,Quantite,formule,cte1,DateModif) values (13,'FV1','MATIERE',570,1,null,null,now());
</v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</row>
    <row r="40" spans="1:11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1811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/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 xml:space="preserve">INSERT INTO SC_SystemeProduits(RefDimension,NomSysteme,typePresta,ligne,Quantite,formule,cte1,DateModif) values (14,'FV1','MATIERE',571,1,null,null,now());
</v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</row>
    <row r="41" spans="1:11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1812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/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 xml:space="preserve">INSERT INTO SC_SystemeProduits(RefDimension,NomSysteme,typePresta,ligne,Quantite,formule,cte1,DateModif) values (15,'FV1','MATIERE',572,1,null,null,now());
</v>
      </c>
      <c r="CX41" s="74"/>
      <c r="CY41" s="74"/>
      <c r="CZ41" s="74" t="str">
        <f t="shared" si="18"/>
        <v xml:space="preserve">INSERT INTO SC_SystemeProduits(RefDimension,NomSysteme,typePresta,ligne,Quantite,formule,cte1,DateModif) values (16,'FV1','MATIERE',572,1,null,null,now());
</v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</row>
    <row r="42" spans="1:11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1813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/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 xml:space="preserve">INSERT INTO SC_SystemeProduits(RefDimension,NomSysteme,typePresta,ligne,Quantite,formule,cte1,DateModif) values (17,'FV1','MATIERE',573,1,null,null,now());
</v>
      </c>
      <c r="DD42" s="74"/>
      <c r="DE42" s="74"/>
      <c r="DF42" s="74" t="str">
        <f t="shared" si="20"/>
        <v xml:space="preserve">INSERT INTO SC_SystemeProduits(RefDimension,NomSysteme,typePresta,ligne,Quantite,formule,cte1,DateModif) values (18,'FV1','MATIERE',573,1,null,null,now());
</v>
      </c>
      <c r="DG42" s="74"/>
    </row>
    <row r="43" spans="1:111" x14ac:dyDescent="0.25">
      <c r="A43" s="58"/>
      <c r="B43" s="74"/>
      <c r="C43" s="74"/>
      <c r="D43" s="74"/>
      <c r="E43" s="74"/>
      <c r="F43" s="75"/>
      <c r="G43" s="75"/>
      <c r="H43" s="74"/>
      <c r="I43" s="75"/>
      <c r="J43" s="75"/>
      <c r="K43" s="74"/>
      <c r="L43" s="75"/>
      <c r="M43" s="75"/>
      <c r="N43" s="74"/>
      <c r="O43" s="75"/>
      <c r="P43" s="75"/>
      <c r="Q43" s="74"/>
      <c r="R43" s="75"/>
      <c r="S43" s="75"/>
      <c r="T43" s="74"/>
      <c r="U43" s="75"/>
      <c r="V43" s="75"/>
      <c r="W43" s="74"/>
      <c r="X43" s="75"/>
      <c r="Y43" s="75"/>
      <c r="Z43" s="74"/>
      <c r="AA43" s="75"/>
      <c r="AB43" s="75"/>
      <c r="AC43" s="74"/>
      <c r="AD43" s="75"/>
      <c r="AE43" s="75"/>
      <c r="AF43" s="74"/>
      <c r="AG43" s="75"/>
      <c r="AH43" s="75"/>
      <c r="AI43" s="74"/>
      <c r="AJ43" s="75"/>
      <c r="AK43" s="75"/>
      <c r="AL43" s="74"/>
      <c r="AM43" s="75"/>
      <c r="AN43" s="75"/>
      <c r="AO43" s="74"/>
      <c r="AP43" s="75"/>
      <c r="AQ43" s="75"/>
      <c r="AR43" s="74"/>
      <c r="AS43" s="75"/>
      <c r="AT43" s="75"/>
      <c r="AU43" s="74"/>
      <c r="AV43" s="75"/>
      <c r="AW43" s="75"/>
      <c r="AX43" s="74"/>
      <c r="AY43" s="75"/>
      <c r="AZ43" s="75"/>
      <c r="BA43" s="74"/>
      <c r="BB43" s="75"/>
      <c r="BC43" s="75"/>
      <c r="BD43" s="74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/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</row>
    <row r="44" spans="1:111" x14ac:dyDescent="0.25">
      <c r="B44" s="74"/>
      <c r="C44" s="74"/>
      <c r="D44" s="74"/>
      <c r="E44" s="74"/>
      <c r="F44" s="75"/>
      <c r="G44" s="75"/>
      <c r="H44" s="74"/>
      <c r="I44" s="75"/>
      <c r="J44" s="75"/>
      <c r="K44" s="74"/>
      <c r="L44" s="75"/>
      <c r="M44" s="75"/>
      <c r="N44" s="74"/>
      <c r="O44" s="75"/>
      <c r="P44" s="75"/>
      <c r="Q44" s="74"/>
      <c r="R44" s="75"/>
      <c r="S44" s="75"/>
      <c r="T44" s="74"/>
      <c r="U44" s="75"/>
      <c r="V44" s="75"/>
      <c r="W44" s="74"/>
      <c r="X44" s="75"/>
      <c r="Y44" s="75"/>
      <c r="Z44" s="74"/>
      <c r="AA44" s="75"/>
      <c r="AB44" s="75"/>
      <c r="AC44" s="74"/>
      <c r="AD44" s="75"/>
      <c r="AE44" s="75"/>
      <c r="AF44" s="74"/>
      <c r="AG44" s="75"/>
      <c r="AH44" s="75"/>
      <c r="AI44" s="74"/>
      <c r="AJ44" s="75"/>
      <c r="AK44" s="75"/>
      <c r="AL44" s="74"/>
      <c r="AM44" s="75"/>
      <c r="AN44" s="75"/>
      <c r="AO44" s="74"/>
      <c r="AP44" s="75"/>
      <c r="AQ44" s="75"/>
      <c r="AR44" s="74"/>
      <c r="AS44" s="75"/>
      <c r="AT44" s="75"/>
      <c r="AU44" s="74"/>
      <c r="AV44" s="75"/>
      <c r="AW44" s="75"/>
      <c r="AX44" s="74"/>
      <c r="AY44" s="75"/>
      <c r="AZ44" s="75"/>
      <c r="BA44" s="74"/>
      <c r="BB44" s="75"/>
      <c r="BC44" s="75"/>
      <c r="BD44" s="74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/>
      </c>
      <c r="CX44" s="74"/>
      <c r="CY44" s="74"/>
      <c r="CZ44" s="74" t="str">
        <f t="shared" si="18"/>
        <v/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5" x14ac:dyDescent="0.25"/>
  <cols>
    <col min="5" max="5" width="4.42578125" customWidth="1"/>
    <col min="6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12.85546875" customWidth="1"/>
    <col min="15" max="15" width="10.28515625" style="14" customWidth="1"/>
    <col min="16" max="16" width="13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83" width="3.28515625" customWidth="1"/>
    <col min="84" max="84" width="3.5703125" customWidth="1"/>
    <col min="85" max="112" width="3.28515625" customWidth="1"/>
  </cols>
  <sheetData>
    <row r="1" spans="1:112" x14ac:dyDescent="0.25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56</v>
      </c>
      <c r="B4" s="74" t="s">
        <v>294</v>
      </c>
      <c r="C4" s="74" t="s">
        <v>166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63.139999999999993</v>
      </c>
      <c r="F4" s="75" t="s">
        <v>684</v>
      </c>
      <c r="G4" s="75" t="s">
        <v>629</v>
      </c>
      <c r="H4" s="74">
        <v>77</v>
      </c>
      <c r="I4" s="75" t="s">
        <v>684</v>
      </c>
      <c r="J4" s="75" t="s">
        <v>629</v>
      </c>
      <c r="K4" s="74">
        <v>92.4</v>
      </c>
      <c r="L4" s="75" t="s">
        <v>684</v>
      </c>
      <c r="M4" s="75" t="s">
        <v>629</v>
      </c>
      <c r="N4" s="74">
        <v>100.10000000000001</v>
      </c>
      <c r="O4" s="75" t="s">
        <v>684</v>
      </c>
      <c r="P4" s="75" t="s">
        <v>629</v>
      </c>
      <c r="Q4" s="74">
        <v>107.80000000000001</v>
      </c>
      <c r="R4" s="75" t="s">
        <v>684</v>
      </c>
      <c r="S4" s="75" t="s">
        <v>629</v>
      </c>
      <c r="T4" s="74">
        <v>115.50000000000001</v>
      </c>
      <c r="U4" s="75" t="s">
        <v>684</v>
      </c>
      <c r="V4" s="75" t="s">
        <v>629</v>
      </c>
      <c r="W4" s="74">
        <v>123.20000000000002</v>
      </c>
      <c r="X4" s="75" t="s">
        <v>684</v>
      </c>
      <c r="Y4" s="75" t="s">
        <v>629</v>
      </c>
      <c r="Z4" s="74">
        <v>130.9</v>
      </c>
      <c r="AA4" s="75" t="s">
        <v>684</v>
      </c>
      <c r="AB4" s="75" t="s">
        <v>629</v>
      </c>
      <c r="AC4" s="74">
        <v>138.60000000000002</v>
      </c>
      <c r="AD4" s="75" t="s">
        <v>684</v>
      </c>
      <c r="AE4" s="75" t="s">
        <v>629</v>
      </c>
      <c r="AF4" s="74">
        <v>154</v>
      </c>
      <c r="AG4" s="75" t="s">
        <v>684</v>
      </c>
      <c r="AH4" s="75" t="s">
        <v>629</v>
      </c>
      <c r="AI4" s="74">
        <v>169.4</v>
      </c>
      <c r="AJ4" s="75" t="s">
        <v>684</v>
      </c>
      <c r="AK4" s="75" t="s">
        <v>629</v>
      </c>
      <c r="AL4" s="74">
        <v>177.10000000000002</v>
      </c>
      <c r="AM4" s="75" t="s">
        <v>684</v>
      </c>
      <c r="AN4" s="75" t="s">
        <v>629</v>
      </c>
      <c r="AO4" s="74">
        <v>169.4</v>
      </c>
      <c r="AP4" s="75" t="s">
        <v>684</v>
      </c>
      <c r="AQ4" s="75" t="s">
        <v>629</v>
      </c>
      <c r="AR4" s="74">
        <v>184.8</v>
      </c>
      <c r="AS4" s="75" t="s">
        <v>684</v>
      </c>
      <c r="AT4" s="75" t="s">
        <v>629</v>
      </c>
      <c r="AU4" s="74">
        <v>192.50000000000003</v>
      </c>
      <c r="AV4" s="75" t="s">
        <v>684</v>
      </c>
      <c r="AW4" s="75" t="s">
        <v>629</v>
      </c>
      <c r="AX4" s="74">
        <v>200.20000000000002</v>
      </c>
      <c r="AY4" s="75" t="s">
        <v>684</v>
      </c>
      <c r="AZ4" s="75" t="s">
        <v>629</v>
      </c>
      <c r="BA4" s="74">
        <v>215.60000000000002</v>
      </c>
      <c r="BB4" s="75" t="s">
        <v>684</v>
      </c>
      <c r="BC4" s="75" t="s">
        <v>629</v>
      </c>
      <c r="BD4" s="74">
        <v>200.20000000000002</v>
      </c>
      <c r="BE4" s="75" t="s">
        <v>684</v>
      </c>
      <c r="BF4" s="75" t="s">
        <v>629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58</v>
      </c>
      <c r="B5" s="74" t="s">
        <v>294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641</v>
      </c>
      <c r="G5" s="75" t="s">
        <v>629</v>
      </c>
      <c r="H5" s="74">
        <v>11</v>
      </c>
      <c r="I5" s="75" t="s">
        <v>641</v>
      </c>
      <c r="J5" s="75" t="s">
        <v>629</v>
      </c>
      <c r="K5" s="74">
        <v>13.200000000000001</v>
      </c>
      <c r="L5" s="75" t="s">
        <v>641</v>
      </c>
      <c r="M5" s="75" t="s">
        <v>629</v>
      </c>
      <c r="N5" s="74">
        <v>14.3</v>
      </c>
      <c r="O5" s="75" t="s">
        <v>641</v>
      </c>
      <c r="P5" s="75" t="s">
        <v>629</v>
      </c>
      <c r="Q5" s="74">
        <v>15.400000000000002</v>
      </c>
      <c r="R5" s="75" t="s">
        <v>641</v>
      </c>
      <c r="S5" s="75" t="s">
        <v>629</v>
      </c>
      <c r="T5" s="74">
        <v>16.5</v>
      </c>
      <c r="U5" s="75" t="s">
        <v>641</v>
      </c>
      <c r="V5" s="75" t="s">
        <v>629</v>
      </c>
      <c r="W5" s="74">
        <v>17.600000000000001</v>
      </c>
      <c r="X5" s="75" t="s">
        <v>641</v>
      </c>
      <c r="Y5" s="75" t="s">
        <v>629</v>
      </c>
      <c r="Z5" s="74">
        <v>18.700000000000003</v>
      </c>
      <c r="AA5" s="75" t="s">
        <v>641</v>
      </c>
      <c r="AB5" s="75" t="s">
        <v>629</v>
      </c>
      <c r="AC5" s="74">
        <v>19.8</v>
      </c>
      <c r="AD5" s="75" t="s">
        <v>641</v>
      </c>
      <c r="AE5" s="75" t="s">
        <v>629</v>
      </c>
      <c r="AF5" s="74">
        <v>22</v>
      </c>
      <c r="AG5" s="75" t="s">
        <v>641</v>
      </c>
      <c r="AH5" s="75" t="s">
        <v>629</v>
      </c>
      <c r="AI5" s="74">
        <v>24.200000000000003</v>
      </c>
      <c r="AJ5" s="75" t="s">
        <v>641</v>
      </c>
      <c r="AK5" s="75" t="s">
        <v>629</v>
      </c>
      <c r="AL5" s="74">
        <v>25.3</v>
      </c>
      <c r="AM5" s="75" t="s">
        <v>641</v>
      </c>
      <c r="AN5" s="75" t="s">
        <v>629</v>
      </c>
      <c r="AO5" s="74">
        <v>24.200000000000003</v>
      </c>
      <c r="AP5" s="75" t="s">
        <v>641</v>
      </c>
      <c r="AQ5" s="75" t="s">
        <v>629</v>
      </c>
      <c r="AR5" s="74">
        <v>26.400000000000002</v>
      </c>
      <c r="AS5" s="75" t="s">
        <v>641</v>
      </c>
      <c r="AT5" s="75" t="s">
        <v>629</v>
      </c>
      <c r="AU5" s="74">
        <v>27.500000000000004</v>
      </c>
      <c r="AV5" s="75" t="s">
        <v>641</v>
      </c>
      <c r="AW5" s="75" t="s">
        <v>629</v>
      </c>
      <c r="AX5" s="74">
        <v>28.6</v>
      </c>
      <c r="AY5" s="75" t="s">
        <v>641</v>
      </c>
      <c r="AZ5" s="75" t="s">
        <v>629</v>
      </c>
      <c r="BA5" s="74">
        <v>30.800000000000004</v>
      </c>
      <c r="BB5" s="75" t="s">
        <v>641</v>
      </c>
      <c r="BC5" s="75" t="s">
        <v>629</v>
      </c>
      <c r="BD5" s="74">
        <v>28.6</v>
      </c>
      <c r="BE5" s="75" t="s">
        <v>641</v>
      </c>
      <c r="BF5" s="75" t="s">
        <v>629</v>
      </c>
      <c r="BG5" s="74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82</v>
      </c>
      <c r="B6" s="74" t="s">
        <v>294</v>
      </c>
      <c r="C6" s="74" t="s">
        <v>338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8.5</v>
      </c>
      <c r="F6" s="75" t="s">
        <v>662</v>
      </c>
      <c r="G6" s="75" t="s">
        <v>629</v>
      </c>
      <c r="H6" s="74">
        <v>10.3</v>
      </c>
      <c r="I6" s="75" t="s">
        <v>662</v>
      </c>
      <c r="J6" s="75" t="s">
        <v>629</v>
      </c>
      <c r="K6" s="74">
        <v>12.3</v>
      </c>
      <c r="L6" s="75" t="s">
        <v>662</v>
      </c>
      <c r="M6" s="75" t="s">
        <v>629</v>
      </c>
      <c r="N6" s="74">
        <v>13.3</v>
      </c>
      <c r="O6" s="75" t="s">
        <v>662</v>
      </c>
      <c r="P6" s="75" t="s">
        <v>629</v>
      </c>
      <c r="Q6" s="74">
        <v>14.3</v>
      </c>
      <c r="R6" s="75" t="s">
        <v>662</v>
      </c>
      <c r="S6" s="75" t="s">
        <v>629</v>
      </c>
      <c r="T6" s="74">
        <v>15.3</v>
      </c>
      <c r="U6" s="75" t="s">
        <v>662</v>
      </c>
      <c r="V6" s="75" t="s">
        <v>629</v>
      </c>
      <c r="W6" s="74">
        <v>16.3</v>
      </c>
      <c r="X6" s="75" t="s">
        <v>662</v>
      </c>
      <c r="Y6" s="75" t="s">
        <v>629</v>
      </c>
      <c r="Z6" s="74">
        <v>17.3</v>
      </c>
      <c r="AA6" s="75" t="s">
        <v>662</v>
      </c>
      <c r="AB6" s="75" t="s">
        <v>629</v>
      </c>
      <c r="AC6" s="74">
        <v>18.3</v>
      </c>
      <c r="AD6" s="75" t="s">
        <v>662</v>
      </c>
      <c r="AE6" s="75" t="s">
        <v>629</v>
      </c>
      <c r="AF6" s="74">
        <v>20.3</v>
      </c>
      <c r="AG6" s="75" t="s">
        <v>662</v>
      </c>
      <c r="AH6" s="75" t="s">
        <v>629</v>
      </c>
      <c r="AI6" s="74">
        <v>22.3</v>
      </c>
      <c r="AJ6" s="75" t="s">
        <v>662</v>
      </c>
      <c r="AK6" s="75" t="s">
        <v>629</v>
      </c>
      <c r="AL6" s="74">
        <v>23.3</v>
      </c>
      <c r="AM6" s="75" t="s">
        <v>662</v>
      </c>
      <c r="AN6" s="75" t="s">
        <v>629</v>
      </c>
      <c r="AO6" s="74">
        <v>22.3</v>
      </c>
      <c r="AP6" s="75" t="s">
        <v>662</v>
      </c>
      <c r="AQ6" s="75" t="s">
        <v>629</v>
      </c>
      <c r="AR6" s="74">
        <v>24.3</v>
      </c>
      <c r="AS6" s="75" t="s">
        <v>662</v>
      </c>
      <c r="AT6" s="75" t="s">
        <v>629</v>
      </c>
      <c r="AU6" s="74">
        <v>25.3</v>
      </c>
      <c r="AV6" s="75" t="s">
        <v>662</v>
      </c>
      <c r="AW6" s="75" t="s">
        <v>629</v>
      </c>
      <c r="AX6" s="74">
        <v>26.3</v>
      </c>
      <c r="AY6" s="75" t="s">
        <v>662</v>
      </c>
      <c r="AZ6" s="75" t="s">
        <v>629</v>
      </c>
      <c r="BA6" s="74">
        <v>28.3</v>
      </c>
      <c r="BB6" s="75" t="s">
        <v>662</v>
      </c>
      <c r="BC6" s="75" t="s">
        <v>629</v>
      </c>
      <c r="BD6" s="74">
        <v>26.3</v>
      </c>
      <c r="BE6" s="75" t="s">
        <v>662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90</v>
      </c>
      <c r="B7" s="74" t="s">
        <v>294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14.76</v>
      </c>
      <c r="F7" s="75" t="s">
        <v>690</v>
      </c>
      <c r="G7" s="75" t="s">
        <v>629</v>
      </c>
      <c r="H7" s="74">
        <v>18</v>
      </c>
      <c r="I7" s="75" t="s">
        <v>685</v>
      </c>
      <c r="J7" s="75" t="s">
        <v>629</v>
      </c>
      <c r="K7" s="74">
        <v>21.6</v>
      </c>
      <c r="L7" s="75" t="s">
        <v>685</v>
      </c>
      <c r="M7" s="75" t="s">
        <v>629</v>
      </c>
      <c r="N7" s="74">
        <v>23.400000000000002</v>
      </c>
      <c r="O7" s="75" t="s">
        <v>685</v>
      </c>
      <c r="P7" s="75" t="s">
        <v>629</v>
      </c>
      <c r="Q7" s="74">
        <v>25.2</v>
      </c>
      <c r="R7" s="75" t="s">
        <v>685</v>
      </c>
      <c r="S7" s="75" t="s">
        <v>629</v>
      </c>
      <c r="T7" s="74">
        <v>27</v>
      </c>
      <c r="U7" s="75" t="s">
        <v>685</v>
      </c>
      <c r="V7" s="75" t="s">
        <v>629</v>
      </c>
      <c r="W7" s="74">
        <v>28.8</v>
      </c>
      <c r="X7" s="75" t="s">
        <v>685</v>
      </c>
      <c r="Y7" s="75" t="s">
        <v>629</v>
      </c>
      <c r="Z7" s="74">
        <v>30.6</v>
      </c>
      <c r="AA7" s="75" t="s">
        <v>685</v>
      </c>
      <c r="AB7" s="75" t="s">
        <v>629</v>
      </c>
      <c r="AC7" s="74">
        <v>32.4</v>
      </c>
      <c r="AD7" s="75" t="s">
        <v>685</v>
      </c>
      <c r="AE7" s="75" t="s">
        <v>629</v>
      </c>
      <c r="AF7" s="74">
        <v>36</v>
      </c>
      <c r="AG7" s="75" t="s">
        <v>685</v>
      </c>
      <c r="AH7" s="75" t="s">
        <v>629</v>
      </c>
      <c r="AI7" s="74">
        <v>39.6</v>
      </c>
      <c r="AJ7" s="75" t="s">
        <v>685</v>
      </c>
      <c r="AK7" s="75" t="s">
        <v>629</v>
      </c>
      <c r="AL7" s="74">
        <v>41.4</v>
      </c>
      <c r="AM7" s="75" t="s">
        <v>685</v>
      </c>
      <c r="AN7" s="75" t="s">
        <v>629</v>
      </c>
      <c r="AO7" s="74">
        <v>39.6</v>
      </c>
      <c r="AP7" s="75" t="s">
        <v>685</v>
      </c>
      <c r="AQ7" s="75" t="s">
        <v>629</v>
      </c>
      <c r="AR7" s="74">
        <v>43.2</v>
      </c>
      <c r="AS7" s="75" t="s">
        <v>685</v>
      </c>
      <c r="AT7" s="75" t="s">
        <v>629</v>
      </c>
      <c r="AU7" s="74">
        <v>45</v>
      </c>
      <c r="AV7" s="75" t="s">
        <v>685</v>
      </c>
      <c r="AW7" s="75" t="s">
        <v>629</v>
      </c>
      <c r="AX7" s="74">
        <v>46.800000000000004</v>
      </c>
      <c r="AY7" s="75" t="s">
        <v>685</v>
      </c>
      <c r="AZ7" s="75" t="s">
        <v>629</v>
      </c>
      <c r="BA7" s="74">
        <v>50.4</v>
      </c>
      <c r="BB7" s="75" t="s">
        <v>685</v>
      </c>
      <c r="BC7" s="75" t="s">
        <v>629</v>
      </c>
      <c r="BD7" s="74">
        <v>46.800000000000004</v>
      </c>
      <c r="BE7" s="75" t="s">
        <v>685</v>
      </c>
      <c r="BF7" s="75" t="s">
        <v>629</v>
      </c>
      <c r="BG7" s="74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4" t="s">
        <v>294</v>
      </c>
      <c r="C8" s="74" t="s">
        <v>251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4">
        <v>1.0495999999999999</v>
      </c>
      <c r="F8" s="75" t="s">
        <v>687</v>
      </c>
      <c r="G8" s="75" t="s">
        <v>629</v>
      </c>
      <c r="H8" s="74">
        <v>1.2800000000000002</v>
      </c>
      <c r="I8" s="75" t="s">
        <v>687</v>
      </c>
      <c r="J8" s="75" t="s">
        <v>629</v>
      </c>
      <c r="K8" s="74">
        <v>1.536</v>
      </c>
      <c r="L8" s="75" t="s">
        <v>687</v>
      </c>
      <c r="M8" s="75" t="s">
        <v>629</v>
      </c>
      <c r="N8" s="74">
        <v>1.6640000000000001</v>
      </c>
      <c r="O8" s="75" t="s">
        <v>687</v>
      </c>
      <c r="P8" s="75" t="s">
        <v>629</v>
      </c>
      <c r="Q8" s="74">
        <v>1.7920000000000003</v>
      </c>
      <c r="R8" s="75" t="s">
        <v>687</v>
      </c>
      <c r="S8" s="75" t="s">
        <v>629</v>
      </c>
      <c r="T8" s="74">
        <v>1.92</v>
      </c>
      <c r="U8" s="75" t="s">
        <v>687</v>
      </c>
      <c r="V8" s="75" t="s">
        <v>629</v>
      </c>
      <c r="W8" s="74">
        <v>2.048</v>
      </c>
      <c r="X8" s="75" t="s">
        <v>687</v>
      </c>
      <c r="Y8" s="75" t="s">
        <v>629</v>
      </c>
      <c r="Z8" s="74">
        <v>2.1760000000000002</v>
      </c>
      <c r="AA8" s="75" t="s">
        <v>687</v>
      </c>
      <c r="AB8" s="75" t="s">
        <v>629</v>
      </c>
      <c r="AC8" s="74">
        <v>2.3039999999999998</v>
      </c>
      <c r="AD8" s="75" t="s">
        <v>687</v>
      </c>
      <c r="AE8" s="75" t="s">
        <v>629</v>
      </c>
      <c r="AF8" s="74">
        <v>2.5600000000000005</v>
      </c>
      <c r="AG8" s="75" t="s">
        <v>687</v>
      </c>
      <c r="AH8" s="75" t="s">
        <v>629</v>
      </c>
      <c r="AI8" s="74">
        <v>2.8160000000000003</v>
      </c>
      <c r="AJ8" s="75" t="s">
        <v>687</v>
      </c>
      <c r="AK8" s="75" t="s">
        <v>629</v>
      </c>
      <c r="AL8" s="74">
        <v>2.9440000000000004</v>
      </c>
      <c r="AM8" s="75" t="s">
        <v>687</v>
      </c>
      <c r="AN8" s="75" t="s">
        <v>629</v>
      </c>
      <c r="AO8" s="74">
        <v>2.8160000000000003</v>
      </c>
      <c r="AP8" s="75" t="s">
        <v>687</v>
      </c>
      <c r="AQ8" s="75" t="s">
        <v>629</v>
      </c>
      <c r="AR8" s="74">
        <v>3.0720000000000001</v>
      </c>
      <c r="AS8" s="75" t="s">
        <v>687</v>
      </c>
      <c r="AT8" s="75" t="s">
        <v>629</v>
      </c>
      <c r="AU8" s="74">
        <v>3.2</v>
      </c>
      <c r="AV8" s="75" t="s">
        <v>687</v>
      </c>
      <c r="AW8" s="75" t="s">
        <v>629</v>
      </c>
      <c r="AX8" s="74">
        <v>3.3280000000000003</v>
      </c>
      <c r="AY8" s="75" t="s">
        <v>687</v>
      </c>
      <c r="AZ8" s="75" t="s">
        <v>629</v>
      </c>
      <c r="BA8" s="74">
        <v>3.5840000000000005</v>
      </c>
      <c r="BB8" s="75" t="s">
        <v>687</v>
      </c>
      <c r="BC8" s="75" t="s">
        <v>629</v>
      </c>
      <c r="BD8" s="74">
        <v>3.3280000000000003</v>
      </c>
      <c r="BE8" s="75" t="s">
        <v>687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4" t="s">
        <v>294</v>
      </c>
      <c r="C9" s="74" t="s">
        <v>341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>
        <v>1.6</v>
      </c>
      <c r="F9" s="75" t="s">
        <v>686</v>
      </c>
      <c r="G9" s="75" t="s">
        <v>665</v>
      </c>
      <c r="H9" s="74">
        <v>2</v>
      </c>
      <c r="I9" s="75" t="s">
        <v>686</v>
      </c>
      <c r="J9" s="75" t="s">
        <v>665</v>
      </c>
      <c r="K9" s="74">
        <v>2</v>
      </c>
      <c r="L9" s="75" t="s">
        <v>686</v>
      </c>
      <c r="M9" s="75" t="s">
        <v>665</v>
      </c>
      <c r="N9" s="74">
        <v>2.5</v>
      </c>
      <c r="O9" s="75" t="s">
        <v>686</v>
      </c>
      <c r="P9" s="75" t="s">
        <v>665</v>
      </c>
      <c r="Q9" s="74">
        <v>3</v>
      </c>
      <c r="R9" s="75" t="s">
        <v>686</v>
      </c>
      <c r="S9" s="75" t="s">
        <v>665</v>
      </c>
      <c r="T9" s="74">
        <v>3.5</v>
      </c>
      <c r="U9" s="75" t="s">
        <v>686</v>
      </c>
      <c r="V9" s="75" t="s">
        <v>665</v>
      </c>
      <c r="W9" s="74">
        <v>4</v>
      </c>
      <c r="X9" s="75" t="s">
        <v>686</v>
      </c>
      <c r="Y9" s="75" t="s">
        <v>665</v>
      </c>
      <c r="Z9" s="74">
        <v>4</v>
      </c>
      <c r="AA9" s="75" t="s">
        <v>686</v>
      </c>
      <c r="AB9" s="75" t="s">
        <v>665</v>
      </c>
      <c r="AC9" s="74">
        <v>4</v>
      </c>
      <c r="AD9" s="75" t="s">
        <v>686</v>
      </c>
      <c r="AE9" s="75" t="s">
        <v>665</v>
      </c>
      <c r="AF9" s="74">
        <v>4</v>
      </c>
      <c r="AG9" s="75" t="s">
        <v>686</v>
      </c>
      <c r="AH9" s="75" t="s">
        <v>665</v>
      </c>
      <c r="AI9" s="74">
        <v>3</v>
      </c>
      <c r="AJ9" s="75" t="s">
        <v>686</v>
      </c>
      <c r="AK9" s="75" t="s">
        <v>665</v>
      </c>
      <c r="AL9" s="74">
        <v>3.5</v>
      </c>
      <c r="AM9" s="75" t="s">
        <v>686</v>
      </c>
      <c r="AN9" s="75" t="s">
        <v>665</v>
      </c>
      <c r="AO9" s="74">
        <v>4</v>
      </c>
      <c r="AP9" s="75" t="s">
        <v>686</v>
      </c>
      <c r="AQ9" s="75" t="s">
        <v>665</v>
      </c>
      <c r="AR9" s="74">
        <v>4</v>
      </c>
      <c r="AS9" s="75" t="s">
        <v>686</v>
      </c>
      <c r="AT9" s="75" t="s">
        <v>665</v>
      </c>
      <c r="AU9" s="74">
        <v>4.5</v>
      </c>
      <c r="AV9" s="75" t="s">
        <v>686</v>
      </c>
      <c r="AW9" s="75" t="s">
        <v>665</v>
      </c>
      <c r="AX9" s="74">
        <v>4</v>
      </c>
      <c r="AY9" s="75" t="s">
        <v>686</v>
      </c>
      <c r="AZ9" s="75" t="s">
        <v>665</v>
      </c>
      <c r="BA9" s="74">
        <v>4</v>
      </c>
      <c r="BB9" s="75" t="s">
        <v>686</v>
      </c>
      <c r="BC9" s="75" t="s">
        <v>665</v>
      </c>
      <c r="BD9" s="74">
        <v>5</v>
      </c>
      <c r="BE9" s="75" t="s">
        <v>686</v>
      </c>
      <c r="BF9" s="75" t="s">
        <v>665</v>
      </c>
      <c r="BG9" s="74" t="str">
        <f t="shared" si="3"/>
        <v xml:space="preserve">INSERT INTO SC_SystemeProduits(RefDimension,NomSysteme,typePresta,ligne,Quantite,formule,cte1,DateModif) values (1,'FV2','MATIERE',61,null,'1*CTE1','LONGUEUR',now());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(2,'FV2','MATIERE',61,null,'1*CTE1','LONGUEUR',now());
</v>
      </c>
      <c r="BK9" s="74"/>
      <c r="BL9" s="74"/>
      <c r="BM9" s="74" t="str">
        <f t="shared" si="0"/>
        <v xml:space="preserve">INSERT INTO SC_SystemeProduits(RefDimension,NomSysteme,typePresta,ligne,Quantite,formule,cte1,DateModif) values (3,'FV2','MATIERE',61,null,'1*CTE1','LONGUEUR',now());
</v>
      </c>
      <c r="BN9" s="74"/>
      <c r="BO9" s="74"/>
      <c r="BP9" s="74" t="str">
        <f t="shared" si="0"/>
        <v xml:space="preserve">INSERT INTO SC_SystemeProduits(RefDimension,NomSysteme,typePresta,ligne,Quantite,formule,cte1,DateModif) values (4,'FV2','MATIERE',61,null,'1*CTE1','LONGUEUR',now());
</v>
      </c>
      <c r="BQ9" s="74"/>
      <c r="BR9" s="74"/>
      <c r="BS9" s="74" t="str">
        <f t="shared" si="0"/>
        <v xml:space="preserve">INSERT INTO SC_SystemeProduits(RefDimension,NomSysteme,typePresta,ligne,Quantite,formule,cte1,DateModif) values (5,'FV2','MATIERE',61,null,'1*CTE1','LONGUEUR',now());
</v>
      </c>
      <c r="BT9" s="74"/>
      <c r="BU9" s="74"/>
      <c r="BV9" s="74" t="str">
        <f t="shared" si="0"/>
        <v xml:space="preserve">INSERT INTO SC_SystemeProduits(RefDimension,NomSysteme,typePresta,ligne,Quantite,formule,cte1,DateModif) values (6,'FV2','MATIERE',61,null,'1*CTE1','LONGUEUR',now());
</v>
      </c>
      <c r="BW9" s="74"/>
      <c r="BX9" s="74"/>
      <c r="BY9" s="74" t="str">
        <f t="shared" si="0"/>
        <v xml:space="preserve">INSERT INTO SC_SystemeProduits(RefDimension,NomSysteme,typePresta,ligne,Quantite,formule,cte1,DateModif) values (7,'FV2','MATIERE',61,null,'1*CTE1','LONGUEUR',now());
</v>
      </c>
      <c r="BZ9" s="74"/>
      <c r="CA9" s="74"/>
      <c r="CB9" s="74" t="str">
        <f t="shared" si="1"/>
        <v xml:space="preserve">INSERT INTO SC_SystemeProduits(RefDimension,NomSysteme,typePresta,ligne,Quantite,formule,cte1,DateModif) values (8,'FV2','MATIERE',61,null,'1*CTE1','LONGUEUR',now());
</v>
      </c>
      <c r="CC9" s="74"/>
      <c r="CD9" s="74"/>
      <c r="CE9" s="74" t="str">
        <f t="shared" si="1"/>
        <v xml:space="preserve">INSERT INTO SC_SystemeProduits(RefDimension,NomSysteme,typePresta,ligne,Quantite,formule,cte1,DateModif) values (9,'FV2','MATIERE',61,null,'1*CTE1','LONGUEUR',now());
</v>
      </c>
      <c r="CF9" s="74"/>
      <c r="CG9" s="74"/>
      <c r="CH9" s="74" t="str">
        <f t="shared" si="1"/>
        <v xml:space="preserve">INSERT INTO SC_SystemeProduits(RefDimension,NomSysteme,typePresta,ligne,Quantite,formule,cte1,DateModif) values (10,'FV2','MATIERE',61,null,'1*CTE1','LONGUEUR',now());
</v>
      </c>
      <c r="CI9" s="74"/>
      <c r="CJ9" s="74"/>
      <c r="CK9" s="74" t="str">
        <f t="shared" si="1"/>
        <v xml:space="preserve">INSERT INTO SC_SystemeProduits(RefDimension,NomSysteme,typePresta,ligne,Quantite,formule,cte1,DateModif) values (11,'FV2','MATIERE',61,null,'1*CTE1','LONGUEUR',now());
</v>
      </c>
      <c r="CL9" s="74"/>
      <c r="CM9" s="74"/>
      <c r="CN9" s="74" t="str">
        <f t="shared" si="1"/>
        <v xml:space="preserve">INSERT INTO SC_SystemeProduits(RefDimension,NomSysteme,typePresta,ligne,Quantite,formule,cte1,DateModif) values (12,'FV2','MATIERE',61,null,'1*CTE1','LONGUEUR',now());
</v>
      </c>
      <c r="CO9" s="74"/>
      <c r="CP9" s="74"/>
      <c r="CQ9" s="74" t="str">
        <f t="shared" si="1"/>
        <v xml:space="preserve">INSERT INTO SC_SystemeProduits(RefDimension,NomSysteme,typePresta,ligne,Quantite,formule,cte1,DateModif) values (13,'FV2','MATIERE',61,null,'1*CTE1','LONGUEUR',now());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(14,'FV2','MATIERE',61,null,'1*CTE1','LONGUEUR',now());
</v>
      </c>
      <c r="CU9" s="74"/>
      <c r="CV9" s="74"/>
      <c r="CW9" s="74" t="str">
        <f t="shared" si="2"/>
        <v xml:space="preserve">INSERT INTO SC_SystemeProduits(RefDimension,NomSysteme,typePresta,ligne,Quantite,formule,cte1,DateModif) values (15,'FV2','MATIERE',61,null,'1*CTE1','LONGUEUR',now());
</v>
      </c>
      <c r="CX9" s="74"/>
      <c r="CY9" s="74"/>
      <c r="CZ9" s="74" t="str">
        <f t="shared" si="2"/>
        <v xml:space="preserve">INSERT INTO SC_SystemeProduits(RefDimension,NomSysteme,typePresta,ligne,Quantite,formule,cte1,DateModif) values (16,'FV2','MATIERE',61,null,'1*CTE1','LONGUEUR',now());
</v>
      </c>
      <c r="DA9" s="74"/>
      <c r="DB9" s="74"/>
      <c r="DC9" s="74" t="str">
        <f t="shared" si="2"/>
        <v xml:space="preserve">INSERT INTO SC_SystemeProduits(RefDimension,NomSysteme,typePresta,ligne,Quantite,formule,cte1,DateModif) values (17,'FV2','MATIERE',61,null,'1*CTE1','LONGUEUR',now());
</v>
      </c>
      <c r="DD9" s="74"/>
      <c r="DE9" s="74"/>
      <c r="DF9" s="74" t="str">
        <f t="shared" si="2"/>
        <v xml:space="preserve">INSERT INTO SC_SystemeProduits(RefDimension,NomSysteme,typePresta,ligne,Quantite,formule,cte1,DateModif) values (18,'FV2','MATIERE',61,null,'1*CTE1','LONGUEUR',now());
</v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4" t="s">
        <v>297</v>
      </c>
      <c r="C11" s="74" t="s">
        <v>35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16.399999999999999</v>
      </c>
      <c r="F11" s="75" t="s">
        <v>663</v>
      </c>
      <c r="G11" s="75" t="s">
        <v>629</v>
      </c>
      <c r="H11" s="74">
        <v>20</v>
      </c>
      <c r="I11" s="75" t="s">
        <v>663</v>
      </c>
      <c r="J11" s="75" t="s">
        <v>629</v>
      </c>
      <c r="K11" s="74">
        <v>24</v>
      </c>
      <c r="L11" s="75" t="s">
        <v>663</v>
      </c>
      <c r="M11" s="75" t="s">
        <v>629</v>
      </c>
      <c r="N11" s="74">
        <v>26</v>
      </c>
      <c r="O11" s="75" t="s">
        <v>663</v>
      </c>
      <c r="P11" s="75" t="s">
        <v>629</v>
      </c>
      <c r="Q11" s="74">
        <v>28</v>
      </c>
      <c r="R11" s="75" t="s">
        <v>663</v>
      </c>
      <c r="S11" s="75" t="s">
        <v>629</v>
      </c>
      <c r="T11" s="74">
        <v>30</v>
      </c>
      <c r="U11" s="75" t="s">
        <v>663</v>
      </c>
      <c r="V11" s="75" t="s">
        <v>629</v>
      </c>
      <c r="W11" s="74">
        <v>32</v>
      </c>
      <c r="X11" s="75" t="s">
        <v>663</v>
      </c>
      <c r="Y11" s="75" t="s">
        <v>629</v>
      </c>
      <c r="Z11" s="74">
        <v>34</v>
      </c>
      <c r="AA11" s="75" t="s">
        <v>663</v>
      </c>
      <c r="AB11" s="75" t="s">
        <v>629</v>
      </c>
      <c r="AC11" s="74">
        <v>36</v>
      </c>
      <c r="AD11" s="75" t="s">
        <v>663</v>
      </c>
      <c r="AE11" s="75" t="s">
        <v>629</v>
      </c>
      <c r="AF11" s="74">
        <v>40</v>
      </c>
      <c r="AG11" s="75" t="s">
        <v>663</v>
      </c>
      <c r="AH11" s="75" t="s">
        <v>629</v>
      </c>
      <c r="AI11" s="74">
        <v>44</v>
      </c>
      <c r="AJ11" s="75" t="s">
        <v>663</v>
      </c>
      <c r="AK11" s="75" t="s">
        <v>629</v>
      </c>
      <c r="AL11" s="74">
        <v>46</v>
      </c>
      <c r="AM11" s="75" t="s">
        <v>663</v>
      </c>
      <c r="AN11" s="75" t="s">
        <v>629</v>
      </c>
      <c r="AO11" s="74">
        <v>44</v>
      </c>
      <c r="AP11" s="75" t="s">
        <v>663</v>
      </c>
      <c r="AQ11" s="75" t="s">
        <v>629</v>
      </c>
      <c r="AR11" s="74">
        <v>48</v>
      </c>
      <c r="AS11" s="75" t="s">
        <v>663</v>
      </c>
      <c r="AT11" s="75" t="s">
        <v>629</v>
      </c>
      <c r="AU11" s="74">
        <v>50</v>
      </c>
      <c r="AV11" s="75" t="s">
        <v>663</v>
      </c>
      <c r="AW11" s="75" t="s">
        <v>629</v>
      </c>
      <c r="AX11" s="74">
        <v>52</v>
      </c>
      <c r="AY11" s="75" t="s">
        <v>663</v>
      </c>
      <c r="AZ11" s="75" t="s">
        <v>629</v>
      </c>
      <c r="BA11" s="74">
        <v>56</v>
      </c>
      <c r="BB11" s="75" t="s">
        <v>663</v>
      </c>
      <c r="BC11" s="75" t="s">
        <v>629</v>
      </c>
      <c r="BD11" s="74">
        <v>52</v>
      </c>
      <c r="BE11" s="75" t="s">
        <v>663</v>
      </c>
      <c r="BF11" s="75" t="s">
        <v>629</v>
      </c>
      <c r="BG11" s="74" t="str">
        <f t="shared" si="3"/>
        <v xml:space="preserve">INSERT INTO SC_SystemeProduits(RefDimension,NomSysteme,typePresta,ligne,Quantite,formule,cte1,DateModif) values (1,'FV2','MOA',17,null,'2*CTE1','PERIMETRE',now());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(2,'FV2','MOA',17,null,'2*CTE1','PERIMETRE',now());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(3,'FV2','MOA',17,null,'2*CTE1','PERIMETRE',now());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(4,'FV2','MOA',17,null,'2*CTE1','PERIMETRE',now());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(5,'FV2','MOA',17,null,'2*CTE1','PERIMETRE',now());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(6,'FV2','MOA',17,null,'2*CTE1','PERIMETRE',now());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(7,'FV2','MOA',17,null,'2*CTE1','PERIMETRE',now());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(8,'FV2','MOA',17,null,'2*CTE1','PERIMETRE',now());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(9,'FV2','MOA',17,null,'2*CTE1','PERIMETRE',now());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(10,'FV2','MOA',17,null,'2*CTE1','PERIMETRE',now());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(11,'FV2','MOA',17,null,'2*CTE1','PERIMETRE',now());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(12,'FV2','MOA',17,null,'2*CTE1','PERIMETRE',now());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(13,'FV2','MOA',17,null,'2*CTE1','PERIMETRE',now());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(14,'FV2','MOA',17,null,'2*CTE1','PERIMETRE',now());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(15,'FV2','MOA',17,null,'2*CTE1','PERIMETRE',now());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(16,'FV2','MOA',17,null,'2*CTE1','PERIMETRE',now());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(17,'FV2','MOA',17,null,'2*CTE1','PERIMETRE',now());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(18,'FV2','MOA',17,null,'2*CTE1','PERIMETRE',now());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4" t="s">
        <v>297</v>
      </c>
      <c r="C12" s="74" t="s">
        <v>49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44.28</v>
      </c>
      <c r="F12" s="75" t="s">
        <v>688</v>
      </c>
      <c r="G12" s="75" t="s">
        <v>629</v>
      </c>
      <c r="H12" s="74">
        <v>54</v>
      </c>
      <c r="I12" s="75" t="s">
        <v>688</v>
      </c>
      <c r="J12" s="75" t="s">
        <v>629</v>
      </c>
      <c r="K12" s="74">
        <v>64.800000000000011</v>
      </c>
      <c r="L12" s="75" t="s">
        <v>688</v>
      </c>
      <c r="M12" s="75" t="s">
        <v>629</v>
      </c>
      <c r="N12" s="74">
        <v>70.2</v>
      </c>
      <c r="O12" s="75" t="s">
        <v>688</v>
      </c>
      <c r="P12" s="75" t="s">
        <v>629</v>
      </c>
      <c r="Q12" s="74">
        <v>75.599999999999994</v>
      </c>
      <c r="R12" s="75" t="s">
        <v>688</v>
      </c>
      <c r="S12" s="75" t="s">
        <v>629</v>
      </c>
      <c r="T12" s="74">
        <v>81</v>
      </c>
      <c r="U12" s="75" t="s">
        <v>688</v>
      </c>
      <c r="V12" s="75" t="s">
        <v>629</v>
      </c>
      <c r="W12" s="74">
        <v>86.4</v>
      </c>
      <c r="X12" s="75" t="s">
        <v>688</v>
      </c>
      <c r="Y12" s="75" t="s">
        <v>629</v>
      </c>
      <c r="Z12" s="74">
        <v>91.800000000000011</v>
      </c>
      <c r="AA12" s="75" t="s">
        <v>688</v>
      </c>
      <c r="AB12" s="75" t="s">
        <v>629</v>
      </c>
      <c r="AC12" s="74">
        <v>97.199999999999989</v>
      </c>
      <c r="AD12" s="75" t="s">
        <v>688</v>
      </c>
      <c r="AE12" s="75" t="s">
        <v>629</v>
      </c>
      <c r="AF12" s="74">
        <v>108</v>
      </c>
      <c r="AG12" s="75" t="s">
        <v>688</v>
      </c>
      <c r="AH12" s="75" t="s">
        <v>629</v>
      </c>
      <c r="AI12" s="74">
        <v>118.80000000000001</v>
      </c>
      <c r="AJ12" s="75" t="s">
        <v>688</v>
      </c>
      <c r="AK12" s="75" t="s">
        <v>629</v>
      </c>
      <c r="AL12" s="74">
        <v>124.19999999999999</v>
      </c>
      <c r="AM12" s="75" t="s">
        <v>688</v>
      </c>
      <c r="AN12" s="75" t="s">
        <v>629</v>
      </c>
      <c r="AO12" s="74">
        <v>118.80000000000001</v>
      </c>
      <c r="AP12" s="75" t="s">
        <v>688</v>
      </c>
      <c r="AQ12" s="75" t="s">
        <v>629</v>
      </c>
      <c r="AR12" s="74">
        <v>129.60000000000002</v>
      </c>
      <c r="AS12" s="75" t="s">
        <v>688</v>
      </c>
      <c r="AT12" s="75" t="s">
        <v>629</v>
      </c>
      <c r="AU12" s="74">
        <v>135</v>
      </c>
      <c r="AV12" s="75" t="s">
        <v>688</v>
      </c>
      <c r="AW12" s="75" t="s">
        <v>629</v>
      </c>
      <c r="AX12" s="74">
        <v>140.4</v>
      </c>
      <c r="AY12" s="75" t="s">
        <v>688</v>
      </c>
      <c r="AZ12" s="75" t="s">
        <v>629</v>
      </c>
      <c r="BA12" s="74">
        <v>151.19999999999999</v>
      </c>
      <c r="BB12" s="75" t="s">
        <v>688</v>
      </c>
      <c r="BC12" s="75" t="s">
        <v>629</v>
      </c>
      <c r="BD12" s="74">
        <v>140.4</v>
      </c>
      <c r="BE12" s="75" t="s">
        <v>688</v>
      </c>
      <c r="BF12" s="75" t="s">
        <v>629</v>
      </c>
      <c r="BG12" s="74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297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(1,'FV2','MOA',14,1,null,null,now());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(2,'FV2','MOA',14,1,null,null,now());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(3,'FV2','MOA',14,1,null,null,now());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(4,'FV2','MOA',14,1,null,null,now());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(5,'FV2','MOA',14,1,null,null,now());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(6,'FV2','MOA',14,1,null,null,now());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(7,'FV2','MOA',14,1,null,null,now());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(8,'FV2','MOA',14,1,null,null,now());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(9,'FV2','MOA',14,1,null,null,now());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(10,'FV2','MOA',14,1,null,null,now());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(11,'FV2','MOA',14,1,null,null,now());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(12,'FV2','MOA',14,1,null,null,now());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(13,'FV2','MOA',14,1,null,null,now());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(14,'FV2','MOA',14,1,null,null,now());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(15,'FV2','MOA',14,1,null,null,now());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(16,'FV2','MOA',14,1,null,null,now());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(17,'FV2','MOA',14,1,null,null,now());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(18,'FV2','MOA',14,1,null,null,now());
</v>
      </c>
      <c r="DG13" s="74"/>
      <c r="DH13" s="74"/>
    </row>
    <row r="14" spans="1:112" x14ac:dyDescent="0.25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5"/>
      <c r="G14" s="75"/>
      <c r="H14" s="74"/>
      <c r="I14" s="75"/>
      <c r="J14" s="75"/>
      <c r="K14" s="74"/>
      <c r="L14" s="75"/>
      <c r="M14" s="75"/>
      <c r="N14" s="74"/>
      <c r="O14" s="75"/>
      <c r="P14" s="75"/>
      <c r="Q14" s="74"/>
      <c r="R14" s="75"/>
      <c r="S14" s="75"/>
      <c r="T14" s="74"/>
      <c r="U14" s="75"/>
      <c r="V14" s="75"/>
      <c r="W14" s="74"/>
      <c r="X14" s="75"/>
      <c r="Y14" s="75"/>
      <c r="Z14" s="74"/>
      <c r="AA14" s="75"/>
      <c r="AB14" s="75"/>
      <c r="AC14" s="74"/>
      <c r="AD14" s="75"/>
      <c r="AE14" s="75"/>
      <c r="AF14" s="74"/>
      <c r="AG14" s="75"/>
      <c r="AH14" s="75"/>
      <c r="AI14" s="74"/>
      <c r="AJ14" s="75"/>
      <c r="AK14" s="75"/>
      <c r="AL14" s="74"/>
      <c r="AM14" s="75"/>
      <c r="AN14" s="75"/>
      <c r="AO14" s="74"/>
      <c r="AP14" s="75"/>
      <c r="AQ14" s="75"/>
      <c r="AR14" s="74"/>
      <c r="AS14" s="75"/>
      <c r="AT14" s="75"/>
      <c r="AU14" s="74"/>
      <c r="AV14" s="75"/>
      <c r="AW14" s="75"/>
      <c r="AX14" s="74"/>
      <c r="AY14" s="75"/>
      <c r="AZ14" s="75"/>
      <c r="BA14" s="74"/>
      <c r="BB14" s="75"/>
      <c r="BC14" s="75"/>
      <c r="BD14" s="74"/>
      <c r="BE14" s="75"/>
      <c r="BF14" s="75"/>
      <c r="BG14" s="74" t="str">
        <f t="shared" si="3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0"/>
        <v/>
      </c>
      <c r="BN14" s="74"/>
      <c r="BO14" s="74"/>
      <c r="BP14" s="74" t="str">
        <f t="shared" si="0"/>
        <v/>
      </c>
      <c r="BQ14" s="74"/>
      <c r="BR14" s="74"/>
      <c r="BS14" s="74" t="str">
        <f t="shared" si="0"/>
        <v/>
      </c>
      <c r="BT14" s="74"/>
      <c r="BU14" s="74"/>
      <c r="BV14" s="74" t="str">
        <f t="shared" si="0"/>
        <v/>
      </c>
      <c r="BW14" s="74"/>
      <c r="BX14" s="74"/>
      <c r="BY14" s="74" t="str">
        <f t="shared" si="0"/>
        <v/>
      </c>
      <c r="BZ14" s="74"/>
      <c r="CA14" s="74"/>
      <c r="CB14" s="74" t="str">
        <f t="shared" si="1"/>
        <v/>
      </c>
      <c r="CC14" s="74"/>
      <c r="CD14" s="74"/>
      <c r="CE14" s="74" t="str">
        <f t="shared" si="1"/>
        <v/>
      </c>
      <c r="CF14" s="74"/>
      <c r="CG14" s="74"/>
      <c r="CH14" s="74" t="str">
        <f t="shared" si="1"/>
        <v/>
      </c>
      <c r="CI14" s="74"/>
      <c r="CJ14" s="74"/>
      <c r="CK14" s="74" t="str">
        <f t="shared" si="1"/>
        <v/>
      </c>
      <c r="CL14" s="74"/>
      <c r="CM14" s="74"/>
      <c r="CN14" s="74" t="str">
        <f t="shared" si="1"/>
        <v/>
      </c>
      <c r="CO14" s="74"/>
      <c r="CP14" s="74"/>
      <c r="CQ14" s="74" t="str">
        <f t="shared" si="1"/>
        <v/>
      </c>
      <c r="CR14" s="74"/>
      <c r="CS14" s="74"/>
      <c r="CT14" s="74" t="str">
        <f t="shared" si="2"/>
        <v/>
      </c>
      <c r="CU14" s="74"/>
      <c r="CV14" s="74"/>
      <c r="CW14" s="74" t="str">
        <f t="shared" si="2"/>
        <v/>
      </c>
      <c r="CX14" s="74"/>
      <c r="CY14" s="74"/>
      <c r="CZ14" s="74" t="str">
        <f t="shared" si="2"/>
        <v/>
      </c>
      <c r="DA14" s="74"/>
      <c r="DB14" s="74"/>
      <c r="DC14" s="74" t="str">
        <f t="shared" si="2"/>
        <v/>
      </c>
      <c r="DD14" s="74"/>
      <c r="DE14" s="74"/>
      <c r="DF14" s="74" t="str">
        <f t="shared" si="2"/>
        <v/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4" t="s">
        <v>298</v>
      </c>
      <c r="C15" s="74" t="s">
        <v>146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4">
        <v>8.1999999999999993</v>
      </c>
      <c r="F15" s="75" t="s">
        <v>686</v>
      </c>
      <c r="G15" s="75" t="s">
        <v>629</v>
      </c>
      <c r="H15" s="74">
        <v>10</v>
      </c>
      <c r="I15" s="75" t="s">
        <v>686</v>
      </c>
      <c r="J15" s="75" t="s">
        <v>629</v>
      </c>
      <c r="K15" s="74">
        <v>12</v>
      </c>
      <c r="L15" s="75" t="s">
        <v>686</v>
      </c>
      <c r="M15" s="75" t="s">
        <v>629</v>
      </c>
      <c r="N15" s="74">
        <v>13</v>
      </c>
      <c r="O15" s="75" t="s">
        <v>686</v>
      </c>
      <c r="P15" s="75" t="s">
        <v>629</v>
      </c>
      <c r="Q15" s="74">
        <v>14</v>
      </c>
      <c r="R15" s="75" t="s">
        <v>686</v>
      </c>
      <c r="S15" s="75" t="s">
        <v>629</v>
      </c>
      <c r="T15" s="74">
        <v>15</v>
      </c>
      <c r="U15" s="75" t="s">
        <v>686</v>
      </c>
      <c r="V15" s="75" t="s">
        <v>629</v>
      </c>
      <c r="W15" s="74">
        <v>16</v>
      </c>
      <c r="X15" s="75" t="s">
        <v>686</v>
      </c>
      <c r="Y15" s="75" t="s">
        <v>629</v>
      </c>
      <c r="Z15" s="74">
        <v>17</v>
      </c>
      <c r="AA15" s="75" t="s">
        <v>686</v>
      </c>
      <c r="AB15" s="75" t="s">
        <v>629</v>
      </c>
      <c r="AC15" s="74">
        <v>18</v>
      </c>
      <c r="AD15" s="75" t="s">
        <v>686</v>
      </c>
      <c r="AE15" s="75" t="s">
        <v>629</v>
      </c>
      <c r="AF15" s="74">
        <v>20</v>
      </c>
      <c r="AG15" s="75" t="s">
        <v>686</v>
      </c>
      <c r="AH15" s="75" t="s">
        <v>629</v>
      </c>
      <c r="AI15" s="74">
        <v>22</v>
      </c>
      <c r="AJ15" s="75" t="s">
        <v>686</v>
      </c>
      <c r="AK15" s="75" t="s">
        <v>629</v>
      </c>
      <c r="AL15" s="74">
        <v>23</v>
      </c>
      <c r="AM15" s="75" t="s">
        <v>686</v>
      </c>
      <c r="AN15" s="75" t="s">
        <v>629</v>
      </c>
      <c r="AO15" s="74">
        <v>22</v>
      </c>
      <c r="AP15" s="75" t="s">
        <v>686</v>
      </c>
      <c r="AQ15" s="75" t="s">
        <v>629</v>
      </c>
      <c r="AR15" s="74">
        <v>24</v>
      </c>
      <c r="AS15" s="75" t="s">
        <v>686</v>
      </c>
      <c r="AT15" s="75" t="s">
        <v>629</v>
      </c>
      <c r="AU15" s="74">
        <v>25</v>
      </c>
      <c r="AV15" s="75" t="s">
        <v>686</v>
      </c>
      <c r="AW15" s="75" t="s">
        <v>629</v>
      </c>
      <c r="AX15" s="74">
        <v>26</v>
      </c>
      <c r="AY15" s="75" t="s">
        <v>686</v>
      </c>
      <c r="AZ15" s="75" t="s">
        <v>629</v>
      </c>
      <c r="BA15" s="74">
        <v>28</v>
      </c>
      <c r="BB15" s="75" t="s">
        <v>686</v>
      </c>
      <c r="BC15" s="75" t="s">
        <v>629</v>
      </c>
      <c r="BD15" s="74">
        <v>26</v>
      </c>
      <c r="BE15" s="75" t="s">
        <v>686</v>
      </c>
      <c r="BF15" s="75" t="s">
        <v>629</v>
      </c>
      <c r="BG15" s="74" t="str">
        <f t="shared" si="3"/>
        <v xml:space="preserve">INSERT INTO SC_SystemeProduits(RefDimension,NomSysteme,typePresta,ligne,Quantite,formule,cte1,DateModif) values (1,'FV2','MOC',42,null,'1*CTE1','PERIMETRE',now());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(2,'FV2','MOC',42,null,'1*CTE1','PERIMETRE',now());
</v>
      </c>
      <c r="BK15" s="74"/>
      <c r="BL15" s="74"/>
      <c r="BM15" s="74" t="str">
        <f t="shared" si="0"/>
        <v xml:space="preserve">INSERT INTO SC_SystemeProduits(RefDimension,NomSysteme,typePresta,ligne,Quantite,formule,cte1,DateModif) values (3,'FV2','MOC',42,null,'1*CTE1','PERIMETRE',now());
</v>
      </c>
      <c r="BN15" s="74"/>
      <c r="BO15" s="74"/>
      <c r="BP15" s="74" t="str">
        <f t="shared" si="0"/>
        <v xml:space="preserve">INSERT INTO SC_SystemeProduits(RefDimension,NomSysteme,typePresta,ligne,Quantite,formule,cte1,DateModif) values (4,'FV2','MOC',42,null,'1*CTE1','PERIMETRE',now());
</v>
      </c>
      <c r="BQ15" s="74"/>
      <c r="BR15" s="74"/>
      <c r="BS15" s="74" t="str">
        <f t="shared" si="0"/>
        <v xml:space="preserve">INSERT INTO SC_SystemeProduits(RefDimension,NomSysteme,typePresta,ligne,Quantite,formule,cte1,DateModif) values (5,'FV2','MOC',42,null,'1*CTE1','PERIMETRE',now());
</v>
      </c>
      <c r="BT15" s="74"/>
      <c r="BU15" s="74"/>
      <c r="BV15" s="74" t="str">
        <f t="shared" si="0"/>
        <v xml:space="preserve">INSERT INTO SC_SystemeProduits(RefDimension,NomSysteme,typePresta,ligne,Quantite,formule,cte1,DateModif) values (6,'FV2','MOC',42,null,'1*CTE1','PERIMETRE',now());
</v>
      </c>
      <c r="BW15" s="74"/>
      <c r="BX15" s="74"/>
      <c r="BY15" s="74" t="str">
        <f t="shared" si="0"/>
        <v xml:space="preserve">INSERT INTO SC_SystemeProduits(RefDimension,NomSysteme,typePresta,ligne,Quantite,formule,cte1,DateModif) values (7,'FV2','MOC',42,null,'1*CTE1','PERIMETRE',now());
</v>
      </c>
      <c r="BZ15" s="74"/>
      <c r="CA15" s="74"/>
      <c r="CB15" s="74" t="str">
        <f t="shared" si="1"/>
        <v xml:space="preserve">INSERT INTO SC_SystemeProduits(RefDimension,NomSysteme,typePresta,ligne,Quantite,formule,cte1,DateModif) values (8,'FV2','MOC',42,null,'1*CTE1','PERIMETRE',now());
</v>
      </c>
      <c r="CC15" s="74"/>
      <c r="CD15" s="74"/>
      <c r="CE15" s="74" t="str">
        <f t="shared" si="1"/>
        <v xml:space="preserve">INSERT INTO SC_SystemeProduits(RefDimension,NomSysteme,typePresta,ligne,Quantite,formule,cte1,DateModif) values (9,'FV2','MOC',42,null,'1*CTE1','PERIMETRE',now());
</v>
      </c>
      <c r="CF15" s="74"/>
      <c r="CG15" s="74"/>
      <c r="CH15" s="74" t="str">
        <f t="shared" si="1"/>
        <v xml:space="preserve">INSERT INTO SC_SystemeProduits(RefDimension,NomSysteme,typePresta,ligne,Quantite,formule,cte1,DateModif) values (10,'FV2','MOC',42,null,'1*CTE1','PERIMETRE',now());
</v>
      </c>
      <c r="CI15" s="74"/>
      <c r="CJ15" s="74"/>
      <c r="CK15" s="74" t="str">
        <f t="shared" si="1"/>
        <v xml:space="preserve">INSERT INTO SC_SystemeProduits(RefDimension,NomSysteme,typePresta,ligne,Quantite,formule,cte1,DateModif) values (11,'FV2','MOC',42,null,'1*CTE1','PERIMETRE',now());
</v>
      </c>
      <c r="CL15" s="74"/>
      <c r="CM15" s="74"/>
      <c r="CN15" s="74" t="str">
        <f t="shared" si="1"/>
        <v xml:space="preserve">INSERT INTO SC_SystemeProduits(RefDimension,NomSysteme,typePresta,ligne,Quantite,formule,cte1,DateModif) values (12,'FV2','MOC',42,null,'1*CTE1','PERIMETRE',now());
</v>
      </c>
      <c r="CO15" s="74"/>
      <c r="CP15" s="74"/>
      <c r="CQ15" s="74" t="str">
        <f t="shared" si="1"/>
        <v xml:space="preserve">INSERT INTO SC_SystemeProduits(RefDimension,NomSysteme,typePresta,ligne,Quantite,formule,cte1,DateModif) values (13,'FV2','MOC',42,null,'1*CTE1','PERIMETRE',now());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(14,'FV2','MOC',42,null,'1*CTE1','PERIMETRE',now());
</v>
      </c>
      <c r="CU15" s="74"/>
      <c r="CV15" s="74"/>
      <c r="CW15" s="74" t="str">
        <f t="shared" si="2"/>
        <v xml:space="preserve">INSERT INTO SC_SystemeProduits(RefDimension,NomSysteme,typePresta,ligne,Quantite,formule,cte1,DateModif) values (15,'FV2','MOC',42,null,'1*CTE1','PERIMETRE',now());
</v>
      </c>
      <c r="CX15" s="74"/>
      <c r="CY15" s="74"/>
      <c r="CZ15" s="74" t="str">
        <f t="shared" si="2"/>
        <v xml:space="preserve">INSERT INTO SC_SystemeProduits(RefDimension,NomSysteme,typePresta,ligne,Quantite,formule,cte1,DateModif) values (16,'FV2','MOC',42,null,'1*CTE1','PERIMETRE',now());
</v>
      </c>
      <c r="DA15" s="74"/>
      <c r="DB15" s="74"/>
      <c r="DC15" s="74" t="str">
        <f t="shared" si="2"/>
        <v xml:space="preserve">INSERT INTO SC_SystemeProduits(RefDimension,NomSysteme,typePresta,ligne,Quantite,formule,cte1,DateModif) values (17,'FV2','MOC',42,null,'1*CTE1','PERIMETRE',now());
</v>
      </c>
      <c r="DD15" s="74"/>
      <c r="DE15" s="74"/>
      <c r="DF15" s="74" t="str">
        <f t="shared" si="2"/>
        <v xml:space="preserve">INSERT INTO SC_SystemeProduits(RefDimension,NomSysteme,typePresta,ligne,Quantite,formule,cte1,DateModif) values (18,'FV2','MOC',42,null,'1*CTE1','PERIMETRE',now());
</v>
      </c>
      <c r="DG15" s="74"/>
      <c r="DH15" s="74"/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4" t="s">
        <v>298</v>
      </c>
      <c r="C16" s="74" t="s">
        <v>154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>
        <v>8.1999999999999993</v>
      </c>
      <c r="F16" s="75" t="s">
        <v>686</v>
      </c>
      <c r="G16" s="75" t="s">
        <v>629</v>
      </c>
      <c r="H16" s="74">
        <v>10</v>
      </c>
      <c r="I16" s="75" t="s">
        <v>686</v>
      </c>
      <c r="J16" s="75" t="s">
        <v>629</v>
      </c>
      <c r="K16" s="74">
        <v>12</v>
      </c>
      <c r="L16" s="75" t="s">
        <v>686</v>
      </c>
      <c r="M16" s="75" t="s">
        <v>629</v>
      </c>
      <c r="N16" s="74">
        <v>13</v>
      </c>
      <c r="O16" s="75" t="s">
        <v>686</v>
      </c>
      <c r="P16" s="75" t="s">
        <v>629</v>
      </c>
      <c r="Q16" s="74">
        <v>14</v>
      </c>
      <c r="R16" s="75" t="s">
        <v>686</v>
      </c>
      <c r="S16" s="75" t="s">
        <v>629</v>
      </c>
      <c r="T16" s="74">
        <v>15</v>
      </c>
      <c r="U16" s="75" t="s">
        <v>686</v>
      </c>
      <c r="V16" s="75" t="s">
        <v>629</v>
      </c>
      <c r="W16" s="74">
        <v>16</v>
      </c>
      <c r="X16" s="75" t="s">
        <v>686</v>
      </c>
      <c r="Y16" s="75" t="s">
        <v>629</v>
      </c>
      <c r="Z16" s="74">
        <v>17</v>
      </c>
      <c r="AA16" s="75" t="s">
        <v>686</v>
      </c>
      <c r="AB16" s="75" t="s">
        <v>629</v>
      </c>
      <c r="AC16" s="74">
        <v>18</v>
      </c>
      <c r="AD16" s="75" t="s">
        <v>686</v>
      </c>
      <c r="AE16" s="75" t="s">
        <v>629</v>
      </c>
      <c r="AF16" s="74">
        <v>20</v>
      </c>
      <c r="AG16" s="75" t="s">
        <v>686</v>
      </c>
      <c r="AH16" s="75" t="s">
        <v>629</v>
      </c>
      <c r="AI16" s="74">
        <v>22</v>
      </c>
      <c r="AJ16" s="75" t="s">
        <v>686</v>
      </c>
      <c r="AK16" s="75" t="s">
        <v>629</v>
      </c>
      <c r="AL16" s="74">
        <v>23</v>
      </c>
      <c r="AM16" s="75" t="s">
        <v>686</v>
      </c>
      <c r="AN16" s="75" t="s">
        <v>629</v>
      </c>
      <c r="AO16" s="74">
        <v>22</v>
      </c>
      <c r="AP16" s="75" t="s">
        <v>686</v>
      </c>
      <c r="AQ16" s="75" t="s">
        <v>629</v>
      </c>
      <c r="AR16" s="74">
        <v>24</v>
      </c>
      <c r="AS16" s="75" t="s">
        <v>686</v>
      </c>
      <c r="AT16" s="75" t="s">
        <v>629</v>
      </c>
      <c r="AU16" s="74">
        <v>25</v>
      </c>
      <c r="AV16" s="75" t="s">
        <v>686</v>
      </c>
      <c r="AW16" s="75" t="s">
        <v>629</v>
      </c>
      <c r="AX16" s="74">
        <v>26</v>
      </c>
      <c r="AY16" s="75" t="s">
        <v>686</v>
      </c>
      <c r="AZ16" s="75" t="s">
        <v>629</v>
      </c>
      <c r="BA16" s="74">
        <v>28</v>
      </c>
      <c r="BB16" s="75" t="s">
        <v>686</v>
      </c>
      <c r="BC16" s="75" t="s">
        <v>629</v>
      </c>
      <c r="BD16" s="74">
        <v>26</v>
      </c>
      <c r="BE16" s="75" t="s">
        <v>686</v>
      </c>
      <c r="BF16" s="75" t="s">
        <v>629</v>
      </c>
      <c r="BG16" s="74" t="str">
        <f t="shared" si="3"/>
        <v xml:space="preserve">INSERT INTO SC_SystemeProduits(RefDimension,NomSysteme,typePresta,ligne,Quantite,formule,cte1,DateModif) values (1,'FV2','MOC',47,null,'1*CTE1','PERIMETRE',now());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(2,'FV2','MOC',47,null,'1*CTE1','PERIMETRE',now());
</v>
      </c>
      <c r="BK16" s="74"/>
      <c r="BL16" s="74"/>
      <c r="BM16" s="74" t="str">
        <f t="shared" si="0"/>
        <v xml:space="preserve">INSERT INTO SC_SystemeProduits(RefDimension,NomSysteme,typePresta,ligne,Quantite,formule,cte1,DateModif) values (3,'FV2','MOC',47,null,'1*CTE1','PERIMETRE',now());
</v>
      </c>
      <c r="BN16" s="74"/>
      <c r="BO16" s="74"/>
      <c r="BP16" s="74" t="str">
        <f t="shared" si="0"/>
        <v xml:space="preserve">INSERT INTO SC_SystemeProduits(RefDimension,NomSysteme,typePresta,ligne,Quantite,formule,cte1,DateModif) values (4,'FV2','MOC',47,null,'1*CTE1','PERIMETRE',now());
</v>
      </c>
      <c r="BQ16" s="74"/>
      <c r="BR16" s="74"/>
      <c r="BS16" s="74" t="str">
        <f t="shared" si="0"/>
        <v xml:space="preserve">INSERT INTO SC_SystemeProduits(RefDimension,NomSysteme,typePresta,ligne,Quantite,formule,cte1,DateModif) values (5,'FV2','MOC',47,null,'1*CTE1','PERIMETRE',now());
</v>
      </c>
      <c r="BT16" s="74"/>
      <c r="BU16" s="74"/>
      <c r="BV16" s="74" t="str">
        <f t="shared" si="0"/>
        <v xml:space="preserve">INSERT INTO SC_SystemeProduits(RefDimension,NomSysteme,typePresta,ligne,Quantite,formule,cte1,DateModif) values (6,'FV2','MOC',47,null,'1*CTE1','PERIMETRE',now());
</v>
      </c>
      <c r="BW16" s="74"/>
      <c r="BX16" s="74"/>
      <c r="BY16" s="74" t="str">
        <f t="shared" si="0"/>
        <v xml:space="preserve">INSERT INTO SC_SystemeProduits(RefDimension,NomSysteme,typePresta,ligne,Quantite,formule,cte1,DateModif) values (7,'FV2','MOC',47,null,'1*CTE1','PERIMETRE',now());
</v>
      </c>
      <c r="BZ16" s="74"/>
      <c r="CA16" s="74"/>
      <c r="CB16" s="74" t="str">
        <f t="shared" si="1"/>
        <v xml:space="preserve">INSERT INTO SC_SystemeProduits(RefDimension,NomSysteme,typePresta,ligne,Quantite,formule,cte1,DateModif) values (8,'FV2','MOC',47,null,'1*CTE1','PERIMETRE',now());
</v>
      </c>
      <c r="CC16" s="74"/>
      <c r="CD16" s="74"/>
      <c r="CE16" s="74" t="str">
        <f t="shared" si="1"/>
        <v xml:space="preserve">INSERT INTO SC_SystemeProduits(RefDimension,NomSysteme,typePresta,ligne,Quantite,formule,cte1,DateModif) values (9,'FV2','MOC',47,null,'1*CTE1','PERIMETRE',now());
</v>
      </c>
      <c r="CF16" s="74"/>
      <c r="CG16" s="74"/>
      <c r="CH16" s="74" t="str">
        <f t="shared" si="1"/>
        <v xml:space="preserve">INSERT INTO SC_SystemeProduits(RefDimension,NomSysteme,typePresta,ligne,Quantite,formule,cte1,DateModif) values (10,'FV2','MOC',47,null,'1*CTE1','PERIMETRE',now());
</v>
      </c>
      <c r="CI16" s="74"/>
      <c r="CJ16" s="74"/>
      <c r="CK16" s="74" t="str">
        <f t="shared" si="1"/>
        <v xml:space="preserve">INSERT INTO SC_SystemeProduits(RefDimension,NomSysteme,typePresta,ligne,Quantite,formule,cte1,DateModif) values (11,'FV2','MOC',47,null,'1*CTE1','PERIMETRE',now());
</v>
      </c>
      <c r="CL16" s="74"/>
      <c r="CM16" s="74"/>
      <c r="CN16" s="74" t="str">
        <f t="shared" si="1"/>
        <v xml:space="preserve">INSERT INTO SC_SystemeProduits(RefDimension,NomSysteme,typePresta,ligne,Quantite,formule,cte1,DateModif) values (12,'FV2','MOC',47,null,'1*CTE1','PERIMETRE',now());
</v>
      </c>
      <c r="CO16" s="74"/>
      <c r="CP16" s="74"/>
      <c r="CQ16" s="74" t="str">
        <f t="shared" si="1"/>
        <v xml:space="preserve">INSERT INTO SC_SystemeProduits(RefDimension,NomSysteme,typePresta,ligne,Quantite,formule,cte1,DateModif) values (13,'FV2','MOC',47,null,'1*CTE1','PERIMETRE',now());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(14,'FV2','MOC',47,null,'1*CTE1','PERIMETRE',now());
</v>
      </c>
      <c r="CU16" s="74"/>
      <c r="CV16" s="74"/>
      <c r="CW16" s="74" t="str">
        <f t="shared" si="2"/>
        <v xml:space="preserve">INSERT INTO SC_SystemeProduits(RefDimension,NomSysteme,typePresta,ligne,Quantite,formule,cte1,DateModif) values (15,'FV2','MOC',47,null,'1*CTE1','PERIMETRE',now());
</v>
      </c>
      <c r="CX16" s="74"/>
      <c r="CY16" s="74"/>
      <c r="CZ16" s="74" t="str">
        <f t="shared" si="2"/>
        <v xml:space="preserve">INSERT INTO SC_SystemeProduits(RefDimension,NomSysteme,typePresta,ligne,Quantite,formule,cte1,DateModif) values (16,'FV2','MOC',47,null,'1*CTE1','PERIMETRE',now());
</v>
      </c>
      <c r="DA16" s="74"/>
      <c r="DB16" s="74"/>
      <c r="DC16" s="74" t="str">
        <f t="shared" si="2"/>
        <v xml:space="preserve">INSERT INTO SC_SystemeProduits(RefDimension,NomSysteme,typePresta,ligne,Quantite,formule,cte1,DateModif) values (17,'FV2','MOC',47,null,'1*CTE1','PERIMETRE',now());
</v>
      </c>
      <c r="DD16" s="74"/>
      <c r="DE16" s="74"/>
      <c r="DF16" s="74" t="str">
        <f t="shared" si="2"/>
        <v xml:space="preserve">INSERT INTO SC_SystemeProduits(RefDimension,NomSysteme,typePresta,ligne,Quantite,formule,cte1,DateModif) values (18,'FV2','MOC',47,null,'1*CTE1','PERIMETRE',now());
</v>
      </c>
      <c r="DG16" s="74"/>
      <c r="DH16" s="74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4" t="s">
        <v>298</v>
      </c>
      <c r="C17" s="74" t="s">
        <v>142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8.5</v>
      </c>
      <c r="F17" s="75" t="s">
        <v>662</v>
      </c>
      <c r="G17" s="75" t="s">
        <v>629</v>
      </c>
      <c r="H17" s="74">
        <v>10.3</v>
      </c>
      <c r="I17" s="75" t="s">
        <v>662</v>
      </c>
      <c r="J17" s="75" t="s">
        <v>629</v>
      </c>
      <c r="K17" s="74">
        <v>12.3</v>
      </c>
      <c r="L17" s="75" t="s">
        <v>662</v>
      </c>
      <c r="M17" s="75" t="s">
        <v>629</v>
      </c>
      <c r="N17" s="74">
        <v>13.3</v>
      </c>
      <c r="O17" s="75" t="s">
        <v>662</v>
      </c>
      <c r="P17" s="75" t="s">
        <v>629</v>
      </c>
      <c r="Q17" s="74">
        <v>14.3</v>
      </c>
      <c r="R17" s="75" t="s">
        <v>662</v>
      </c>
      <c r="S17" s="75" t="s">
        <v>629</v>
      </c>
      <c r="T17" s="74">
        <v>15.3</v>
      </c>
      <c r="U17" s="75" t="s">
        <v>662</v>
      </c>
      <c r="V17" s="75" t="s">
        <v>629</v>
      </c>
      <c r="W17" s="74">
        <v>16.3</v>
      </c>
      <c r="X17" s="75" t="s">
        <v>662</v>
      </c>
      <c r="Y17" s="75" t="s">
        <v>629</v>
      </c>
      <c r="Z17" s="74">
        <v>17.3</v>
      </c>
      <c r="AA17" s="75" t="s">
        <v>662</v>
      </c>
      <c r="AB17" s="75" t="s">
        <v>629</v>
      </c>
      <c r="AC17" s="74">
        <v>18.3</v>
      </c>
      <c r="AD17" s="75" t="s">
        <v>662</v>
      </c>
      <c r="AE17" s="75" t="s">
        <v>629</v>
      </c>
      <c r="AF17" s="74">
        <v>20.3</v>
      </c>
      <c r="AG17" s="75" t="s">
        <v>662</v>
      </c>
      <c r="AH17" s="75" t="s">
        <v>629</v>
      </c>
      <c r="AI17" s="74">
        <v>22.3</v>
      </c>
      <c r="AJ17" s="75" t="s">
        <v>662</v>
      </c>
      <c r="AK17" s="75" t="s">
        <v>629</v>
      </c>
      <c r="AL17" s="74">
        <v>23.3</v>
      </c>
      <c r="AM17" s="75" t="s">
        <v>662</v>
      </c>
      <c r="AN17" s="75" t="s">
        <v>629</v>
      </c>
      <c r="AO17" s="74">
        <v>22.3</v>
      </c>
      <c r="AP17" s="75" t="s">
        <v>662</v>
      </c>
      <c r="AQ17" s="75" t="s">
        <v>629</v>
      </c>
      <c r="AR17" s="74">
        <v>24.3</v>
      </c>
      <c r="AS17" s="75" t="s">
        <v>662</v>
      </c>
      <c r="AT17" s="75" t="s">
        <v>629</v>
      </c>
      <c r="AU17" s="74">
        <v>25.3</v>
      </c>
      <c r="AV17" s="75" t="s">
        <v>662</v>
      </c>
      <c r="AW17" s="75" t="s">
        <v>629</v>
      </c>
      <c r="AX17" s="74">
        <v>26.3</v>
      </c>
      <c r="AY17" s="75" t="s">
        <v>662</v>
      </c>
      <c r="AZ17" s="75" t="s">
        <v>629</v>
      </c>
      <c r="BA17" s="74">
        <v>28.3</v>
      </c>
      <c r="BB17" s="75" t="s">
        <v>662</v>
      </c>
      <c r="BC17" s="75" t="s">
        <v>629</v>
      </c>
      <c r="BD17" s="74">
        <v>26.3</v>
      </c>
      <c r="BE17" s="75" t="s">
        <v>662</v>
      </c>
      <c r="BF17" s="75" t="s">
        <v>629</v>
      </c>
      <c r="BG17" s="74" t="str">
        <f t="shared" si="3"/>
        <v xml:space="preserve">INSERT INTO SC_SystemeProduits(RefDimension,NomSysteme,typePresta,ligne,Quantite,formule,cte1,DateModif) values (1,'FV2','MOC',40,null,'CTE1+0.3','PERIMETRE',now());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(2,'FV2','MOC',40,null,'CTE1+0.3','PERIMETRE',now());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(3,'FV2','MOC',40,null,'CTE1+0.3','PERIMETRE',now());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(4,'FV2','MOC',40,null,'CTE1+0.3','PERIMETRE',now());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(5,'FV2','MOC',40,null,'CTE1+0.3','PERIMETRE',now());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(6,'FV2','MOC',40,null,'CTE1+0.3','PERIMETRE',now());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(7,'FV2','MOC',40,null,'CTE1+0.3','PERIMETRE',now());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(8,'FV2','MOC',40,null,'CTE1+0.3','PERIMETRE',now());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(9,'FV2','MOC',40,null,'CTE1+0.3','PERIMETRE',now());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(10,'FV2','MOC',40,null,'CTE1+0.3','PERIMETRE',now());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(11,'FV2','MOC',40,null,'CTE1+0.3','PERIMETRE',now());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(12,'FV2','MOC',40,null,'CTE1+0.3','PERIMETRE',now());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(13,'FV2','MOC',40,null,'CTE1+0.3','PERIMETRE',now());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(14,'FV2','MOC',40,null,'CTE1+0.3','PERIMETRE',now());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(15,'FV2','MOC',40,null,'CTE1+0.3','PERIMETRE',now());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(16,'FV2','MOC',40,null,'CTE1+0.3','PERIMETRE',now());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(17,'FV2','MOC',40,null,'CTE1+0.3','PERIMETRE',now());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(18,'FV2','MOC',40,null,'CTE1+0.3','PERIMETRE',now());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4" t="s">
        <v>298</v>
      </c>
      <c r="C18" s="74" t="s">
        <v>162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3.69</v>
      </c>
      <c r="F18" s="75" t="s">
        <v>689</v>
      </c>
      <c r="G18" s="75" t="s">
        <v>629</v>
      </c>
      <c r="H18" s="74">
        <v>4.5</v>
      </c>
      <c r="I18" s="75" t="s">
        <v>689</v>
      </c>
      <c r="J18" s="75" t="s">
        <v>629</v>
      </c>
      <c r="K18" s="74">
        <v>5.4</v>
      </c>
      <c r="L18" s="75" t="s">
        <v>689</v>
      </c>
      <c r="M18" s="75" t="s">
        <v>629</v>
      </c>
      <c r="N18" s="74">
        <v>5.8500000000000005</v>
      </c>
      <c r="O18" s="75" t="s">
        <v>689</v>
      </c>
      <c r="P18" s="75" t="s">
        <v>629</v>
      </c>
      <c r="Q18" s="74">
        <v>6.3</v>
      </c>
      <c r="R18" s="75" t="s">
        <v>689</v>
      </c>
      <c r="S18" s="75" t="s">
        <v>629</v>
      </c>
      <c r="T18" s="74">
        <v>6.75</v>
      </c>
      <c r="U18" s="75" t="s">
        <v>689</v>
      </c>
      <c r="V18" s="75" t="s">
        <v>629</v>
      </c>
      <c r="W18" s="74">
        <v>7.2</v>
      </c>
      <c r="X18" s="75" t="s">
        <v>689</v>
      </c>
      <c r="Y18" s="75" t="s">
        <v>629</v>
      </c>
      <c r="Z18" s="74">
        <v>7.65</v>
      </c>
      <c r="AA18" s="75" t="s">
        <v>689</v>
      </c>
      <c r="AB18" s="75" t="s">
        <v>629</v>
      </c>
      <c r="AC18" s="74">
        <v>8.1</v>
      </c>
      <c r="AD18" s="75" t="s">
        <v>689</v>
      </c>
      <c r="AE18" s="75" t="s">
        <v>629</v>
      </c>
      <c r="AF18" s="74">
        <v>9</v>
      </c>
      <c r="AG18" s="75" t="s">
        <v>689</v>
      </c>
      <c r="AH18" s="75" t="s">
        <v>629</v>
      </c>
      <c r="AI18" s="74">
        <v>9.9</v>
      </c>
      <c r="AJ18" s="75" t="s">
        <v>689</v>
      </c>
      <c r="AK18" s="75" t="s">
        <v>629</v>
      </c>
      <c r="AL18" s="74">
        <v>10.35</v>
      </c>
      <c r="AM18" s="75" t="s">
        <v>689</v>
      </c>
      <c r="AN18" s="75" t="s">
        <v>629</v>
      </c>
      <c r="AO18" s="74">
        <v>9.9</v>
      </c>
      <c r="AP18" s="75" t="s">
        <v>689</v>
      </c>
      <c r="AQ18" s="75" t="s">
        <v>629</v>
      </c>
      <c r="AR18" s="74">
        <v>10.8</v>
      </c>
      <c r="AS18" s="75" t="s">
        <v>689</v>
      </c>
      <c r="AT18" s="75" t="s">
        <v>629</v>
      </c>
      <c r="AU18" s="74">
        <v>11.25</v>
      </c>
      <c r="AV18" s="75" t="s">
        <v>689</v>
      </c>
      <c r="AW18" s="75" t="s">
        <v>629</v>
      </c>
      <c r="AX18" s="74">
        <v>11.700000000000001</v>
      </c>
      <c r="AY18" s="75" t="s">
        <v>689</v>
      </c>
      <c r="AZ18" s="75" t="s">
        <v>629</v>
      </c>
      <c r="BA18" s="74">
        <v>12.6</v>
      </c>
      <c r="BB18" s="75" t="s">
        <v>689</v>
      </c>
      <c r="BC18" s="75" t="s">
        <v>629</v>
      </c>
      <c r="BD18" s="74">
        <v>11.700000000000001</v>
      </c>
      <c r="BE18" s="75" t="s">
        <v>689</v>
      </c>
      <c r="BF18" s="75" t="s">
        <v>629</v>
      </c>
      <c r="BG18" s="74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4" t="s">
        <v>298</v>
      </c>
      <c r="C19" s="74" t="s">
        <v>166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63.139999999999993</v>
      </c>
      <c r="F19" s="75" t="s">
        <v>684</v>
      </c>
      <c r="G19" s="75" t="s">
        <v>629</v>
      </c>
      <c r="H19" s="74">
        <v>77</v>
      </c>
      <c r="I19" s="75" t="s">
        <v>684</v>
      </c>
      <c r="J19" s="75" t="s">
        <v>629</v>
      </c>
      <c r="K19" s="74">
        <v>92.4</v>
      </c>
      <c r="L19" s="75" t="s">
        <v>684</v>
      </c>
      <c r="M19" s="75" t="s">
        <v>629</v>
      </c>
      <c r="N19" s="74">
        <v>100.10000000000001</v>
      </c>
      <c r="O19" s="75" t="s">
        <v>684</v>
      </c>
      <c r="P19" s="75" t="s">
        <v>629</v>
      </c>
      <c r="Q19" s="74">
        <v>107.80000000000001</v>
      </c>
      <c r="R19" s="75" t="s">
        <v>684</v>
      </c>
      <c r="S19" s="75" t="s">
        <v>629</v>
      </c>
      <c r="T19" s="74">
        <v>115.50000000000001</v>
      </c>
      <c r="U19" s="75" t="s">
        <v>684</v>
      </c>
      <c r="V19" s="75" t="s">
        <v>629</v>
      </c>
      <c r="W19" s="74">
        <v>123.20000000000002</v>
      </c>
      <c r="X19" s="75" t="s">
        <v>684</v>
      </c>
      <c r="Y19" s="75" t="s">
        <v>629</v>
      </c>
      <c r="Z19" s="74">
        <v>130.9</v>
      </c>
      <c r="AA19" s="75" t="s">
        <v>684</v>
      </c>
      <c r="AB19" s="75" t="s">
        <v>629</v>
      </c>
      <c r="AC19" s="74">
        <v>138.60000000000002</v>
      </c>
      <c r="AD19" s="75" t="s">
        <v>684</v>
      </c>
      <c r="AE19" s="75" t="s">
        <v>629</v>
      </c>
      <c r="AF19" s="74">
        <v>154</v>
      </c>
      <c r="AG19" s="75" t="s">
        <v>684</v>
      </c>
      <c r="AH19" s="75" t="s">
        <v>629</v>
      </c>
      <c r="AI19" s="74">
        <v>169.4</v>
      </c>
      <c r="AJ19" s="75" t="s">
        <v>684</v>
      </c>
      <c r="AK19" s="75" t="s">
        <v>629</v>
      </c>
      <c r="AL19" s="74">
        <v>177.10000000000002</v>
      </c>
      <c r="AM19" s="75" t="s">
        <v>684</v>
      </c>
      <c r="AN19" s="75" t="s">
        <v>629</v>
      </c>
      <c r="AO19" s="74">
        <v>169.4</v>
      </c>
      <c r="AP19" s="75" t="s">
        <v>684</v>
      </c>
      <c r="AQ19" s="75" t="s">
        <v>629</v>
      </c>
      <c r="AR19" s="74">
        <v>184.8</v>
      </c>
      <c r="AS19" s="75" t="s">
        <v>684</v>
      </c>
      <c r="AT19" s="75" t="s">
        <v>629</v>
      </c>
      <c r="AU19" s="74">
        <v>192.50000000000003</v>
      </c>
      <c r="AV19" s="75" t="s">
        <v>684</v>
      </c>
      <c r="AW19" s="75" t="s">
        <v>629</v>
      </c>
      <c r="AX19" s="74">
        <v>200.20000000000002</v>
      </c>
      <c r="AY19" s="75" t="s">
        <v>684</v>
      </c>
      <c r="AZ19" s="75" t="s">
        <v>629</v>
      </c>
      <c r="BA19" s="74">
        <v>215.60000000000002</v>
      </c>
      <c r="BB19" s="75" t="s">
        <v>684</v>
      </c>
      <c r="BC19" s="75" t="s">
        <v>629</v>
      </c>
      <c r="BD19" s="74">
        <v>200.20000000000002</v>
      </c>
      <c r="BE19" s="75" t="s">
        <v>684</v>
      </c>
      <c r="BF19" s="75" t="s">
        <v>629</v>
      </c>
      <c r="BG19" s="74" t="str">
        <f t="shared" si="3"/>
        <v xml:space="preserve">INSERT INTO SC_SystemeProduits(RefDimension,NomSysteme,typePresta,ligne,Quantite,formule,cte1,DateModif) values (1,'FV2','MOC',53,null,'7.7*CTE1','PERIMETRE',now());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(2,'FV2','MOC',53,null,'7.7*CTE1','PERIMETRE',now());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(3,'FV2','MOC',53,null,'7.7*CTE1','PERIMETRE',now());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(4,'FV2','MOC',53,null,'7.7*CTE1','PERIMETRE',now());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(5,'FV2','MOC',53,null,'7.7*CTE1','PERIMETRE',now());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(6,'FV2','MOC',53,null,'7.7*CTE1','PERIMETRE',now());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(7,'FV2','MOC',53,null,'7.7*CTE1','PERIMETRE',now());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(8,'FV2','MOC',53,null,'7.7*CTE1','PERIMETRE',now());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(9,'FV2','MOC',53,null,'7.7*CTE1','PERIMETRE',now());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(10,'FV2','MOC',53,null,'7.7*CTE1','PERIMETRE',now());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(11,'FV2','MOC',53,null,'7.7*CTE1','PERIMETRE',now());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(12,'FV2','MOC',53,null,'7.7*CTE1','PERIMETRE',now());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(13,'FV2','MOC',53,null,'7.7*CTE1','PERIMETRE',now());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(14,'FV2','MOC',53,null,'7.7*CTE1','PERIMETRE',now());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(15,'FV2','MOC',53,null,'7.7*CTE1','PERIMETRE',now());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(16,'FV2','MOC',53,null,'7.7*CTE1','PERIMETRE',now());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(17,'FV2','MOC',53,null,'7.7*CTE1','PERIMETRE',now());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(18,'FV2','MOC',53,null,'7.7*CTE1','PERIMETRE',now());
</v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4" t="s">
        <v>298</v>
      </c>
      <c r="C20" s="74" t="s">
        <v>140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1.6</v>
      </c>
      <c r="F20" s="75" t="s">
        <v>686</v>
      </c>
      <c r="G20" s="75" t="s">
        <v>665</v>
      </c>
      <c r="H20" s="74">
        <v>2</v>
      </c>
      <c r="I20" s="75" t="s">
        <v>686</v>
      </c>
      <c r="J20" s="75" t="s">
        <v>665</v>
      </c>
      <c r="K20" s="74">
        <v>2</v>
      </c>
      <c r="L20" s="75" t="s">
        <v>686</v>
      </c>
      <c r="M20" s="75" t="s">
        <v>665</v>
      </c>
      <c r="N20" s="74">
        <v>2.5</v>
      </c>
      <c r="O20" s="75" t="s">
        <v>686</v>
      </c>
      <c r="P20" s="75" t="s">
        <v>665</v>
      </c>
      <c r="Q20" s="74">
        <v>3</v>
      </c>
      <c r="R20" s="75" t="s">
        <v>686</v>
      </c>
      <c r="S20" s="75" t="s">
        <v>665</v>
      </c>
      <c r="T20" s="74">
        <v>3.5</v>
      </c>
      <c r="U20" s="75" t="s">
        <v>686</v>
      </c>
      <c r="V20" s="75" t="s">
        <v>665</v>
      </c>
      <c r="W20" s="74">
        <v>4</v>
      </c>
      <c r="X20" s="75" t="s">
        <v>686</v>
      </c>
      <c r="Y20" s="75" t="s">
        <v>665</v>
      </c>
      <c r="Z20" s="74">
        <v>4</v>
      </c>
      <c r="AA20" s="75" t="s">
        <v>686</v>
      </c>
      <c r="AB20" s="75" t="s">
        <v>665</v>
      </c>
      <c r="AC20" s="74">
        <v>4</v>
      </c>
      <c r="AD20" s="75" t="s">
        <v>686</v>
      </c>
      <c r="AE20" s="75" t="s">
        <v>665</v>
      </c>
      <c r="AF20" s="74">
        <v>4</v>
      </c>
      <c r="AG20" s="75" t="s">
        <v>686</v>
      </c>
      <c r="AH20" s="75" t="s">
        <v>665</v>
      </c>
      <c r="AI20" s="74">
        <v>3</v>
      </c>
      <c r="AJ20" s="75" t="s">
        <v>686</v>
      </c>
      <c r="AK20" s="75" t="s">
        <v>665</v>
      </c>
      <c r="AL20" s="74">
        <v>3.5</v>
      </c>
      <c r="AM20" s="75" t="s">
        <v>686</v>
      </c>
      <c r="AN20" s="75" t="s">
        <v>665</v>
      </c>
      <c r="AO20" s="74">
        <v>4</v>
      </c>
      <c r="AP20" s="75" t="s">
        <v>686</v>
      </c>
      <c r="AQ20" s="75" t="s">
        <v>665</v>
      </c>
      <c r="AR20" s="74">
        <v>4</v>
      </c>
      <c r="AS20" s="75" t="s">
        <v>686</v>
      </c>
      <c r="AT20" s="75" t="s">
        <v>665</v>
      </c>
      <c r="AU20" s="74">
        <v>4.5</v>
      </c>
      <c r="AV20" s="75" t="s">
        <v>686</v>
      </c>
      <c r="AW20" s="75" t="s">
        <v>665</v>
      </c>
      <c r="AX20" s="74">
        <v>4</v>
      </c>
      <c r="AY20" s="75" t="s">
        <v>686</v>
      </c>
      <c r="AZ20" s="75" t="s">
        <v>665</v>
      </c>
      <c r="BA20" s="74">
        <v>4</v>
      </c>
      <c r="BB20" s="75" t="s">
        <v>686</v>
      </c>
      <c r="BC20" s="75" t="s">
        <v>665</v>
      </c>
      <c r="BD20" s="74">
        <v>5</v>
      </c>
      <c r="BE20" s="75" t="s">
        <v>686</v>
      </c>
      <c r="BF20" s="75" t="s">
        <v>665</v>
      </c>
      <c r="BG20" s="74" t="str">
        <f t="shared" si="3"/>
        <v xml:space="preserve">INSERT INTO SC_SystemeProduits(RefDimension,NomSysteme,typePresta,ligne,Quantite,formule,cte1,DateModif) values (1,'FV2','MOC',39,null,'1*CTE1','LONGUEUR',now());
</v>
      </c>
      <c r="BH20" s="74"/>
      <c r="BI20" s="74"/>
      <c r="BJ20" s="74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4"/>
      <c r="BL20" s="74"/>
      <c r="BM20" s="74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4"/>
      <c r="BO20" s="74"/>
      <c r="BP20" s="74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4"/>
      <c r="BR20" s="74"/>
      <c r="BS20" s="74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4"/>
      <c r="BU20" s="74"/>
      <c r="BV20" s="74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4"/>
      <c r="BX20" s="74"/>
      <c r="BY20" s="74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4"/>
      <c r="CA20" s="74"/>
      <c r="CB20" s="74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4"/>
      <c r="CD20" s="74"/>
      <c r="CE20" s="74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4"/>
      <c r="CG20" s="74"/>
      <c r="CH20" s="74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4"/>
      <c r="CJ20" s="74"/>
      <c r="CK20" s="74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4"/>
      <c r="CM20" s="74"/>
      <c r="CN20" s="74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4"/>
      <c r="CP20" s="74"/>
      <c r="CQ20" s="74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4"/>
      <c r="CS20" s="74"/>
      <c r="CT20" s="74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4"/>
      <c r="CV20" s="74"/>
      <c r="CW20" s="74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4"/>
      <c r="CY20" s="74"/>
      <c r="CZ20" s="74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4"/>
      <c r="DB20" s="74"/>
      <c r="DC20" s="74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4"/>
      <c r="DE20" s="74"/>
      <c r="DF20" s="74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4" t="s">
        <v>299</v>
      </c>
      <c r="C22" s="74" t="s">
        <v>146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8.1999999999999993</v>
      </c>
      <c r="F22" s="75" t="s">
        <v>686</v>
      </c>
      <c r="G22" s="75" t="s">
        <v>629</v>
      </c>
      <c r="H22" s="74">
        <v>10</v>
      </c>
      <c r="I22" s="75" t="s">
        <v>686</v>
      </c>
      <c r="J22" s="75" t="s">
        <v>629</v>
      </c>
      <c r="K22" s="74">
        <v>12</v>
      </c>
      <c r="L22" s="75" t="s">
        <v>686</v>
      </c>
      <c r="M22" s="75" t="s">
        <v>629</v>
      </c>
      <c r="N22" s="74">
        <v>13</v>
      </c>
      <c r="O22" s="75" t="s">
        <v>686</v>
      </c>
      <c r="P22" s="75" t="s">
        <v>629</v>
      </c>
      <c r="Q22" s="74">
        <v>14</v>
      </c>
      <c r="R22" s="75" t="s">
        <v>686</v>
      </c>
      <c r="S22" s="75" t="s">
        <v>629</v>
      </c>
      <c r="T22" s="74">
        <v>15</v>
      </c>
      <c r="U22" s="75" t="s">
        <v>686</v>
      </c>
      <c r="V22" s="75" t="s">
        <v>629</v>
      </c>
      <c r="W22" s="74">
        <v>16</v>
      </c>
      <c r="X22" s="75" t="s">
        <v>686</v>
      </c>
      <c r="Y22" s="75" t="s">
        <v>629</v>
      </c>
      <c r="Z22" s="74">
        <v>17</v>
      </c>
      <c r="AA22" s="75" t="s">
        <v>686</v>
      </c>
      <c r="AB22" s="75" t="s">
        <v>629</v>
      </c>
      <c r="AC22" s="74">
        <v>18</v>
      </c>
      <c r="AD22" s="75" t="s">
        <v>686</v>
      </c>
      <c r="AE22" s="75" t="s">
        <v>629</v>
      </c>
      <c r="AF22" s="74">
        <v>20</v>
      </c>
      <c r="AG22" s="75" t="s">
        <v>686</v>
      </c>
      <c r="AH22" s="75" t="s">
        <v>629</v>
      </c>
      <c r="AI22" s="74">
        <v>22</v>
      </c>
      <c r="AJ22" s="75" t="s">
        <v>686</v>
      </c>
      <c r="AK22" s="75" t="s">
        <v>629</v>
      </c>
      <c r="AL22" s="74">
        <v>23</v>
      </c>
      <c r="AM22" s="75" t="s">
        <v>686</v>
      </c>
      <c r="AN22" s="75" t="s">
        <v>629</v>
      </c>
      <c r="AO22" s="74">
        <v>22</v>
      </c>
      <c r="AP22" s="75" t="s">
        <v>686</v>
      </c>
      <c r="AQ22" s="75" t="s">
        <v>629</v>
      </c>
      <c r="AR22" s="74">
        <v>24</v>
      </c>
      <c r="AS22" s="75" t="s">
        <v>686</v>
      </c>
      <c r="AT22" s="75" t="s">
        <v>629</v>
      </c>
      <c r="AU22" s="74">
        <v>25</v>
      </c>
      <c r="AV22" s="75" t="s">
        <v>686</v>
      </c>
      <c r="AW22" s="75" t="s">
        <v>629</v>
      </c>
      <c r="AX22" s="74">
        <v>26</v>
      </c>
      <c r="AY22" s="75" t="s">
        <v>686</v>
      </c>
      <c r="AZ22" s="75" t="s">
        <v>629</v>
      </c>
      <c r="BA22" s="74">
        <v>28</v>
      </c>
      <c r="BB22" s="75" t="s">
        <v>686</v>
      </c>
      <c r="BC22" s="75" t="s">
        <v>629</v>
      </c>
      <c r="BD22" s="74">
        <v>26</v>
      </c>
      <c r="BE22" s="75" t="s">
        <v>686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(1,'FV2','MP',11,null,'1*CTE1','PERIMETRE',now());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(2,'FV2','MP',11,null,'1*CTE1','PERIMETRE',now());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(3,'FV2','MP',11,null,'1*CTE1','PERIMETRE',now());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(4,'FV2','MP',11,null,'1*CTE1','PERIMETRE',now());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(5,'FV2','MP',11,null,'1*CTE1','PERIMETRE',now());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(6,'FV2','MP',11,null,'1*CTE1','PERIMETRE',now());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(7,'FV2','MP',11,null,'1*CTE1','PERIMETRE',now());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(8,'FV2','MP',11,null,'1*CTE1','PERIMETRE',now());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(9,'FV2','MP',11,null,'1*CTE1','PERIMETRE',now());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(10,'FV2','MP',11,null,'1*CTE1','PERIMETRE',now());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(11,'FV2','MP',11,null,'1*CTE1','PERIMETRE',now());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(12,'FV2','MP',11,null,'1*CTE1','PERIMETRE',now());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(13,'FV2','MP',11,null,'1*CTE1','PERIMETRE',now());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(14,'FV2','MP',11,null,'1*CTE1','PERIMETRE',now());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(15,'FV2','MP',11,null,'1*CTE1','PERIMETRE',now());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(16,'FV2','MP',11,null,'1*CTE1','PERIMETRE',now());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(17,'FV2','MP',11,null,'1*CTE1','PERIMETRE',now());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(18,'FV2','MP',11,null,'1*CTE1','PERIMETRE',now());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ht="57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4" t="s">
        <v>298</v>
      </c>
      <c r="C24" s="56" t="s">
        <v>1880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60" t="s">
        <v>686</v>
      </c>
      <c r="G24" s="60" t="s">
        <v>665</v>
      </c>
      <c r="H24" s="74"/>
      <c r="I24" s="60" t="s">
        <v>686</v>
      </c>
      <c r="J24" s="60" t="s">
        <v>665</v>
      </c>
      <c r="K24" s="74"/>
      <c r="L24" s="60" t="s">
        <v>686</v>
      </c>
      <c r="M24" s="60" t="s">
        <v>665</v>
      </c>
      <c r="N24" s="74"/>
      <c r="O24" s="60" t="s">
        <v>686</v>
      </c>
      <c r="P24" s="60" t="s">
        <v>665</v>
      </c>
      <c r="Q24" s="74"/>
      <c r="R24" s="60" t="s">
        <v>686</v>
      </c>
      <c r="S24" s="60" t="s">
        <v>665</v>
      </c>
      <c r="T24" s="74"/>
      <c r="U24" s="60" t="s">
        <v>686</v>
      </c>
      <c r="V24" s="60" t="s">
        <v>665</v>
      </c>
      <c r="W24" s="74"/>
      <c r="X24" s="60" t="s">
        <v>686</v>
      </c>
      <c r="Y24" s="60" t="s">
        <v>665</v>
      </c>
      <c r="Z24" s="74"/>
      <c r="AA24" s="60" t="s">
        <v>686</v>
      </c>
      <c r="AB24" s="60" t="s">
        <v>665</v>
      </c>
      <c r="AC24" s="74"/>
      <c r="AD24" s="60" t="s">
        <v>686</v>
      </c>
      <c r="AE24" s="60" t="s">
        <v>665</v>
      </c>
      <c r="AF24" s="74"/>
      <c r="AG24" s="60" t="s">
        <v>686</v>
      </c>
      <c r="AH24" s="60" t="s">
        <v>665</v>
      </c>
      <c r="AI24" s="74"/>
      <c r="AJ24" s="60" t="s">
        <v>686</v>
      </c>
      <c r="AK24" s="60" t="s">
        <v>665</v>
      </c>
      <c r="AL24" s="74"/>
      <c r="AM24" s="60" t="s">
        <v>686</v>
      </c>
      <c r="AN24" s="60" t="s">
        <v>665</v>
      </c>
      <c r="AO24" s="74"/>
      <c r="AP24" s="60" t="s">
        <v>686</v>
      </c>
      <c r="AQ24" s="60" t="s">
        <v>665</v>
      </c>
      <c r="AR24" s="74"/>
      <c r="AS24" s="60" t="s">
        <v>686</v>
      </c>
      <c r="AT24" s="60" t="s">
        <v>665</v>
      </c>
      <c r="AU24" s="74"/>
      <c r="AV24" s="60" t="s">
        <v>686</v>
      </c>
      <c r="AW24" s="60" t="s">
        <v>665</v>
      </c>
      <c r="AX24" s="74"/>
      <c r="AY24" s="60" t="s">
        <v>686</v>
      </c>
      <c r="AZ24" s="60" t="s">
        <v>665</v>
      </c>
      <c r="BA24" s="74"/>
      <c r="BB24" s="60" t="s">
        <v>686</v>
      </c>
      <c r="BC24" s="60" t="s">
        <v>665</v>
      </c>
      <c r="BD24" s="74"/>
      <c r="BE24" s="60" t="s">
        <v>686</v>
      </c>
      <c r="BF24" s="60" t="s">
        <v>665</v>
      </c>
      <c r="BG24" s="74" t="str">
        <f t="shared" si="21"/>
        <v xml:space="preserve">INSERT INTO SC_SystemeProduits(RefDimension,NomSysteme,typePresta,ligne,Quantite,formule,cte1,DateModif) values (1,'FV2','MOC',94,null,'1*CTE1','LONGUEUR',now());
</v>
      </c>
      <c r="BH24" s="74"/>
      <c r="BI24" s="74"/>
      <c r="BJ24" s="74" t="str">
        <f t="shared" si="22"/>
        <v xml:space="preserve">INSERT INTO SC_SystemeProduits(RefDimension,NomSysteme,typePresta,ligne,Quantite,formule,cte1,DateModif) values (2,'FV2','MOC',94,null,'1*CTE1','LONGUEUR',now());
</v>
      </c>
      <c r="BK24" s="74"/>
      <c r="BL24" s="74"/>
      <c r="BM24" s="74" t="str">
        <f t="shared" si="23"/>
        <v xml:space="preserve">INSERT INTO SC_SystemeProduits(RefDimension,NomSysteme,typePresta,ligne,Quantite,formule,cte1,DateModif) values (3,'FV2','MOC',94,null,'1*CTE1','LONGUEUR',now());
</v>
      </c>
      <c r="BN24" s="74"/>
      <c r="BO24" s="74"/>
      <c r="BP24" s="74" t="str">
        <f t="shared" si="24"/>
        <v xml:space="preserve">INSERT INTO SC_SystemeProduits(RefDimension,NomSysteme,typePresta,ligne,Quantite,formule,cte1,DateModif) values (4,'FV2','MOC',94,null,'1*CTE1','LONGUEUR',now());
</v>
      </c>
      <c r="BQ24" s="74"/>
      <c r="BR24" s="74"/>
      <c r="BS24" s="74" t="str">
        <f t="shared" si="25"/>
        <v xml:space="preserve">INSERT INTO SC_SystemeProduits(RefDimension,NomSysteme,typePresta,ligne,Quantite,formule,cte1,DateModif) values (5,'FV2','MOC',94,null,'1*CTE1','LONGUEUR',now());
</v>
      </c>
      <c r="BT24" s="74"/>
      <c r="BU24" s="74"/>
      <c r="BV24" s="74" t="str">
        <f t="shared" si="26"/>
        <v xml:space="preserve">INSERT INTO SC_SystemeProduits(RefDimension,NomSysteme,typePresta,ligne,Quantite,formule,cte1,DateModif) values (6,'FV2','MOC',94,null,'1*CTE1','LONGUEUR',now());
</v>
      </c>
      <c r="BW24" s="74"/>
      <c r="BX24" s="74"/>
      <c r="BY24" s="74" t="str">
        <f t="shared" si="27"/>
        <v xml:space="preserve">INSERT INTO SC_SystemeProduits(RefDimension,NomSysteme,typePresta,ligne,Quantite,formule,cte1,DateModif) values (7,'FV2','MOC',94,null,'1*CTE1','LONGUEUR',now());
</v>
      </c>
      <c r="BZ24" s="74"/>
      <c r="CA24" s="74"/>
      <c r="CB24" s="74" t="str">
        <f t="shared" si="28"/>
        <v xml:space="preserve">INSERT INTO SC_SystemeProduits(RefDimension,NomSysteme,typePresta,ligne,Quantite,formule,cte1,DateModif) values (8,'FV2','MOC',94,null,'1*CTE1','LONGUEUR',now());
</v>
      </c>
      <c r="CC24" s="74"/>
      <c r="CD24" s="74"/>
      <c r="CE24" s="74" t="str">
        <f t="shared" si="29"/>
        <v xml:space="preserve">INSERT INTO SC_SystemeProduits(RefDimension,NomSysteme,typePresta,ligne,Quantite,formule,cte1,DateModif) values (9,'FV2','MOC',94,null,'1*CTE1','LONGUEUR',now());
</v>
      </c>
      <c r="CF24" s="74"/>
      <c r="CG24" s="74"/>
      <c r="CH24" s="74" t="str">
        <f t="shared" si="30"/>
        <v xml:space="preserve">INSERT INTO SC_SystemeProduits(RefDimension,NomSysteme,typePresta,ligne,Quantite,formule,cte1,DateModif) values (10,'FV2','MOC',94,null,'1*CTE1','LONGUEUR',now());
</v>
      </c>
      <c r="CI24" s="74"/>
      <c r="CJ24" s="74"/>
      <c r="CK24" s="74" t="str">
        <f t="shared" si="31"/>
        <v xml:space="preserve">INSERT INTO SC_SystemeProduits(RefDimension,NomSysteme,typePresta,ligne,Quantite,formule,cte1,DateModif) values (11,'FV2','MOC',94,null,'1*CTE1','LONGUEUR',now());
</v>
      </c>
      <c r="CL24" s="74"/>
      <c r="CM24" s="74"/>
      <c r="CN24" s="74" t="str">
        <f t="shared" si="32"/>
        <v xml:space="preserve">INSERT INTO SC_SystemeProduits(RefDimension,NomSysteme,typePresta,ligne,Quantite,formule,cte1,DateModif) values (12,'FV2','MOC',94,null,'1*CTE1','LONGUEUR',now());
</v>
      </c>
      <c r="CO24" s="74"/>
      <c r="CP24" s="74"/>
      <c r="CQ24" s="74" t="str">
        <f t="shared" si="33"/>
        <v xml:space="preserve">INSERT INTO SC_SystemeProduits(RefDimension,NomSysteme,typePresta,ligne,Quantite,formule,cte1,DateModif) values (13,'FV2','MOC',94,null,'1*CTE1','LONGUEUR',now());
</v>
      </c>
      <c r="CR24" s="74"/>
      <c r="CS24" s="74"/>
      <c r="CT24" s="74" t="str">
        <f t="shared" si="34"/>
        <v xml:space="preserve">INSERT INTO SC_SystemeProduits(RefDimension,NomSysteme,typePresta,ligne,Quantite,formule,cte1,DateModif) values (14,'FV2','MOC',94,null,'1*CTE1','LONGUEUR',now());
</v>
      </c>
      <c r="CU24" s="74"/>
      <c r="CV24" s="74"/>
      <c r="CW24" s="74" t="str">
        <f t="shared" si="35"/>
        <v xml:space="preserve">INSERT INTO SC_SystemeProduits(RefDimension,NomSysteme,typePresta,ligne,Quantite,formule,cte1,DateModif) values (15,'FV2','MOC',94,null,'1*CTE1','LONGUEUR',now());
</v>
      </c>
      <c r="CX24" s="74"/>
      <c r="CY24" s="74"/>
      <c r="CZ24" s="74" t="str">
        <f t="shared" si="36"/>
        <v xml:space="preserve">INSERT INTO SC_SystemeProduits(RefDimension,NomSysteme,typePresta,ligne,Quantite,formule,cte1,DateModif) values (16,'FV2','MOC',94,null,'1*CTE1','LONGUEUR',now());
</v>
      </c>
      <c r="DA24" s="74"/>
      <c r="DB24" s="74"/>
      <c r="DC24" s="74" t="str">
        <f t="shared" si="37"/>
        <v xml:space="preserve">INSERT INTO SC_SystemeProduits(RefDimension,NomSysteme,typePresta,ligne,Quantite,formule,cte1,DateModif) values (17,'FV2','MOC',94,null,'1*CTE1','LONGUEUR',now());
</v>
      </c>
      <c r="DD24" s="74"/>
      <c r="DE24" s="74"/>
      <c r="DF24" s="74" t="str">
        <f t="shared" si="38"/>
        <v xml:space="preserve">INSERT INTO SC_SystemeProduits(RefDimension,NomSysteme,typePresta,ligne,Quantite,formule,cte1,DateModif) values (18,'FV2','MOC',94,null,'1*CTE1','LONGUEUR',now());
</v>
      </c>
      <c r="DG24" s="74"/>
      <c r="DH24" s="74"/>
    </row>
    <row r="25" spans="1:112" x14ac:dyDescent="0.25">
      <c r="A25" s="58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4"/>
      <c r="C25" s="74"/>
      <c r="D25" s="74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4"/>
      <c r="F25" s="75"/>
      <c r="G25" s="75"/>
      <c r="H25" s="74"/>
      <c r="I25" s="75"/>
      <c r="J25" s="75"/>
      <c r="K25" s="74"/>
      <c r="L25" s="75"/>
      <c r="M25" s="75"/>
      <c r="N25" s="74"/>
      <c r="O25" s="75"/>
      <c r="P25" s="75"/>
      <c r="Q25" s="74"/>
      <c r="R25" s="75"/>
      <c r="S25" s="75"/>
      <c r="T25" s="74"/>
      <c r="U25" s="75"/>
      <c r="V25" s="75"/>
      <c r="W25" s="74"/>
      <c r="X25" s="75"/>
      <c r="Y25" s="75"/>
      <c r="Z25" s="74"/>
      <c r="AA25" s="75"/>
      <c r="AB25" s="75"/>
      <c r="AC25" s="74"/>
      <c r="AD25" s="75"/>
      <c r="AE25" s="75"/>
      <c r="AF25" s="74"/>
      <c r="AG25" s="75"/>
      <c r="AH25" s="75"/>
      <c r="AI25" s="74"/>
      <c r="AJ25" s="75"/>
      <c r="AK25" s="75"/>
      <c r="AL25" s="74"/>
      <c r="AM25" s="75"/>
      <c r="AN25" s="75"/>
      <c r="AO25" s="74"/>
      <c r="AP25" s="75"/>
      <c r="AQ25" s="75"/>
      <c r="AR25" s="74"/>
      <c r="AS25" s="75"/>
      <c r="AT25" s="75"/>
      <c r="AU25" s="74"/>
      <c r="AV25" s="75"/>
      <c r="AW25" s="75"/>
      <c r="AX25" s="74"/>
      <c r="AY25" s="75"/>
      <c r="AZ25" s="75"/>
      <c r="BA25" s="74"/>
      <c r="BB25" s="75"/>
      <c r="BC25" s="75"/>
      <c r="BD25" s="74"/>
      <c r="BE25" s="75"/>
      <c r="BF25" s="75"/>
      <c r="BG25" s="74" t="str">
        <f t="shared" si="21"/>
        <v/>
      </c>
      <c r="BH25" s="74"/>
      <c r="BI25" s="74"/>
      <c r="BJ25" s="74" t="str">
        <f t="shared" si="22"/>
        <v/>
      </c>
      <c r="BK25" s="74"/>
      <c r="BL25" s="74"/>
      <c r="BM25" s="74" t="str">
        <f t="shared" si="23"/>
        <v/>
      </c>
      <c r="BN25" s="74"/>
      <c r="BO25" s="74"/>
      <c r="BP25" s="74" t="str">
        <f t="shared" si="24"/>
        <v/>
      </c>
      <c r="BQ25" s="74"/>
      <c r="BR25" s="74"/>
      <c r="BS25" s="74" t="str">
        <f t="shared" si="25"/>
        <v/>
      </c>
      <c r="BT25" s="74"/>
      <c r="BU25" s="74"/>
      <c r="BV25" s="74" t="str">
        <f t="shared" si="26"/>
        <v/>
      </c>
      <c r="BW25" s="74"/>
      <c r="BX25" s="74"/>
      <c r="BY25" s="74" t="str">
        <f t="shared" si="27"/>
        <v/>
      </c>
      <c r="BZ25" s="74"/>
      <c r="CA25" s="74"/>
      <c r="CB25" s="74" t="str">
        <f t="shared" si="28"/>
        <v/>
      </c>
      <c r="CC25" s="74"/>
      <c r="CD25" s="74"/>
      <c r="CE25" s="74" t="str">
        <f t="shared" si="29"/>
        <v/>
      </c>
      <c r="CF25" s="74"/>
      <c r="CG25" s="74"/>
      <c r="CH25" s="74" t="str">
        <f t="shared" si="30"/>
        <v/>
      </c>
      <c r="CI25" s="74"/>
      <c r="CJ25" s="74"/>
      <c r="CK25" s="74" t="str">
        <f t="shared" si="31"/>
        <v/>
      </c>
      <c r="CL25" s="74"/>
      <c r="CM25" s="74"/>
      <c r="CN25" s="74" t="str">
        <f t="shared" si="32"/>
        <v/>
      </c>
      <c r="CO25" s="74"/>
      <c r="CP25" s="74"/>
      <c r="CQ25" s="74" t="str">
        <f t="shared" si="33"/>
        <v/>
      </c>
      <c r="CR25" s="74"/>
      <c r="CS25" s="74"/>
      <c r="CT25" s="74" t="str">
        <f t="shared" si="34"/>
        <v/>
      </c>
      <c r="CU25" s="74"/>
      <c r="CV25" s="74"/>
      <c r="CW25" s="74" t="str">
        <f t="shared" si="35"/>
        <v/>
      </c>
      <c r="CX25" s="74"/>
      <c r="CY25" s="74"/>
      <c r="CZ25" s="74" t="str">
        <f t="shared" si="36"/>
        <v/>
      </c>
      <c r="DA25" s="74"/>
      <c r="DB25" s="74"/>
      <c r="DC25" s="74" t="str">
        <f t="shared" si="37"/>
        <v/>
      </c>
      <c r="DD25" s="74"/>
      <c r="DE25" s="74"/>
      <c r="DF25" s="74" t="str">
        <f t="shared" si="38"/>
        <v/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4" t="s">
        <v>294</v>
      </c>
      <c r="C27" s="115" t="s">
        <v>1798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>
        <v>1</v>
      </c>
      <c r="I27" s="75"/>
      <c r="J27" s="75"/>
      <c r="K27" s="76"/>
      <c r="L27" s="75"/>
      <c r="M27" s="75"/>
      <c r="N27" s="76"/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21"/>
        <v/>
      </c>
      <c r="BH27" s="74"/>
      <c r="BI27" s="74"/>
      <c r="BJ27" s="74" t="str">
        <f t="shared" si="22"/>
        <v xml:space="preserve">INSERT INTO SC_SystemeProduits(RefDimension,NomSysteme,typePresta,ligne,Quantite,formule,cte1,DateModif) values (2,'FV2','MATIERE',558,1,null,null,now());
</v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4" t="s">
        <v>294</v>
      </c>
      <c r="C28" s="115" t="s">
        <v>1799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>
        <v>1</v>
      </c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/>
      </c>
      <c r="BK28" s="74"/>
      <c r="BL28" s="74"/>
      <c r="BM28" s="74" t="str">
        <f t="shared" si="23"/>
        <v xml:space="preserve">INSERT INTO SC_SystemeProduits(RefDimension,NomSysteme,typePresta,ligne,Quantite,formule,cte1,DateModif) values (3,'FV2','MATIERE',559,1,null,null,now());
</v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4" t="s">
        <v>294</v>
      </c>
      <c r="C29" s="115" t="s">
        <v>1800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>
        <v>1</v>
      </c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/>
      </c>
      <c r="BN29" s="74"/>
      <c r="BO29" s="74"/>
      <c r="BP29" s="74" t="str">
        <f t="shared" si="24"/>
        <v xml:space="preserve">INSERT INTO SC_SystemeProduits(RefDimension,NomSysteme,typePresta,ligne,Quantite,formule,cte1,DateModif) values (4,'FV2','MATIERE',560,1,null,null,now());
</v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4" t="s">
        <v>294</v>
      </c>
      <c r="C30" s="115" t="s">
        <v>1801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>
        <v>1</v>
      </c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/>
      </c>
      <c r="BQ30" s="74"/>
      <c r="BR30" s="74"/>
      <c r="BS30" s="74" t="str">
        <f t="shared" si="25"/>
        <v xml:space="preserve">INSERT INTO SC_SystemeProduits(RefDimension,NomSysteme,typePresta,ligne,Quantite,formule,cte1,DateModif) values (5,'FV2','MATIERE',561,1,null,null,now());
</v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4" t="s">
        <v>294</v>
      </c>
      <c r="C31" s="115" t="s">
        <v>1803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>
        <v>1</v>
      </c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/>
      </c>
      <c r="BT31" s="74"/>
      <c r="BU31" s="74"/>
      <c r="BV31" s="74" t="str">
        <f t="shared" si="26"/>
        <v xml:space="preserve">INSERT INTO SC_SystemeProduits(RefDimension,NomSysteme,typePresta,ligne,Quantite,formule,cte1,DateModif) values (6,'FV2','MATIERE',563,1,null,null,now());
</v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4" t="s">
        <v>294</v>
      </c>
      <c r="C32" s="115" t="s">
        <v>1804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>
        <v>1</v>
      </c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/>
      </c>
      <c r="BW32" s="74"/>
      <c r="BX32" s="74"/>
      <c r="BY32" s="74" t="str">
        <f t="shared" si="27"/>
        <v xml:space="preserve">INSERT INTO SC_SystemeProduits(RefDimension,NomSysteme,typePresta,ligne,Quantite,formule,cte1,DateModif) values (7,'FV2','MATIERE',564,1,null,null,now());
</v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4" t="s">
        <v>294</v>
      </c>
      <c r="C33" s="115" t="s">
        <v>1805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>
        <v>1</v>
      </c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/>
      </c>
      <c r="BZ33" s="74"/>
      <c r="CA33" s="74"/>
      <c r="CB33" s="74" t="str">
        <f t="shared" si="28"/>
        <v xml:space="preserve">INSERT INTO SC_SystemeProduits(RefDimension,NomSysteme,typePresta,ligne,Quantite,formule,cte1,DateModif) values (8,'FV2','MATIERE',565,1,null,null,now());
</v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4" t="s">
        <v>294</v>
      </c>
      <c r="C34" s="115" t="s">
        <v>1806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>
        <v>1</v>
      </c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/>
      </c>
      <c r="CC34" s="74"/>
      <c r="CD34" s="74"/>
      <c r="CE34" s="74" t="str">
        <f t="shared" si="29"/>
        <v xml:space="preserve">INSERT INTO SC_SystemeProduits(RefDimension,NomSysteme,typePresta,ligne,Quantite,formule,cte1,DateModif) values (9,'FV2','MATIERE',566,1,null,null,now());
</v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4" t="s">
        <v>294</v>
      </c>
      <c r="C35" s="115" t="s">
        <v>1807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>
        <v>1</v>
      </c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/>
      </c>
      <c r="CF35" s="74"/>
      <c r="CG35" s="74"/>
      <c r="CH35" s="74" t="str">
        <f t="shared" si="30"/>
        <v xml:space="preserve">INSERT INTO SC_SystemeProduits(RefDimension,NomSysteme,typePresta,ligne,Quantite,formule,cte1,DateModif) values (10,'FV2','MATIERE',567,1,null,null,now());
</v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4" t="s">
        <v>294</v>
      </c>
      <c r="C36" s="115" t="s">
        <v>1808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>
        <v>1</v>
      </c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/>
      </c>
      <c r="CI36" s="74"/>
      <c r="CJ36" s="74"/>
      <c r="CK36" s="74" t="str">
        <f t="shared" si="31"/>
        <v xml:space="preserve">INSERT INTO SC_SystemeProduits(RefDimension,NomSysteme,typePresta,ligne,Quantite,formule,cte1,DateModif) values (11,'FV2','MATIERE',568,1,null,null,now());
</v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4" t="s">
        <v>294</v>
      </c>
      <c r="C37" s="115" t="s">
        <v>1809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>
        <v>1</v>
      </c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/>
      </c>
      <c r="CL37" s="74"/>
      <c r="CM37" s="74"/>
      <c r="CN37" s="74" t="str">
        <f t="shared" si="32"/>
        <v xml:space="preserve">INSERT INTO SC_SystemeProduits(RefDimension,NomSysteme,typePresta,ligne,Quantite,formule,cte1,DateModif) values (12,'FV2','MATIERE',569,1,null,null,now());
</v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4" t="s">
        <v>294</v>
      </c>
      <c r="C38" s="115" t="s">
        <v>1810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>
        <v>1</v>
      </c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/>
      </c>
      <c r="CO38" s="74"/>
      <c r="CP38" s="74"/>
      <c r="CQ38" s="74" t="str">
        <f t="shared" si="33"/>
        <v xml:space="preserve">INSERT INTO SC_SystemeProduits(RefDimension,NomSysteme,typePresta,ligne,Quantite,formule,cte1,DateModif) values (13,'FV2','MATIERE',570,1,null,null,now());
</v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4" t="s">
        <v>294</v>
      </c>
      <c r="C39" s="115" t="s">
        <v>1811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>
        <v>1</v>
      </c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/>
      </c>
      <c r="CR39" s="74"/>
      <c r="CS39" s="74"/>
      <c r="CT39" s="74" t="str">
        <f t="shared" si="34"/>
        <v xml:space="preserve">INSERT INTO SC_SystemeProduits(RefDimension,NomSysteme,typePresta,ligne,Quantite,formule,cte1,DateModif) values (14,'FV2','MATIERE',571,1,null,null,now());
</v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4" t="s">
        <v>294</v>
      </c>
      <c r="C40" s="115" t="s">
        <v>1812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>
        <v>1</v>
      </c>
      <c r="AV40" s="75"/>
      <c r="AW40" s="75"/>
      <c r="AX40" s="76">
        <v>1</v>
      </c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/>
      </c>
      <c r="CU40" s="74"/>
      <c r="CV40" s="74"/>
      <c r="CW40" s="74" t="str">
        <f t="shared" si="35"/>
        <v xml:space="preserve">INSERT INTO SC_SystemeProduits(RefDimension,NomSysteme,typePresta,ligne,Quantite,formule,cte1,DateModif) values (15,'FV2','MATIERE',572,1,null,null,now());
</v>
      </c>
      <c r="CX40" s="74"/>
      <c r="CY40" s="74"/>
      <c r="CZ40" s="74" t="str">
        <f t="shared" si="36"/>
        <v xml:space="preserve">INSERT INTO SC_SystemeProduits(RefDimension,NomSysteme,typePresta,ligne,Quantite,formule,cte1,DateModif) values (16,'FV2','MATIERE',572,1,null,null,now());
</v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4" t="s">
        <v>294</v>
      </c>
      <c r="C41" s="115" t="s">
        <v>1813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>
        <v>1</v>
      </c>
      <c r="BB41" s="75"/>
      <c r="BC41" s="75"/>
      <c r="BD41" s="76">
        <v>1</v>
      </c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/>
      </c>
      <c r="CX41" s="74"/>
      <c r="CY41" s="74"/>
      <c r="CZ41" s="74" t="str">
        <f t="shared" si="36"/>
        <v/>
      </c>
      <c r="DA41" s="74"/>
      <c r="DB41" s="74"/>
      <c r="DC41" s="74" t="str">
        <f t="shared" si="37"/>
        <v xml:space="preserve">INSERT INTO SC_SystemeProduits(RefDimension,NomSysteme,typePresta,ligne,Quantite,formule,cte1,DateModif) values (17,'FV2','MATIERE',573,1,null,null,now());
</v>
      </c>
      <c r="DD41" s="74"/>
      <c r="DE41" s="74"/>
      <c r="DF41" s="74" t="str">
        <f t="shared" si="38"/>
        <v xml:space="preserve">INSERT INTO SC_SystemeProduits(RefDimension,NomSysteme,typePresta,ligne,Quantite,formule,cte1,DateModif) values (18,'FV2','MATIERE',573,1,null,null,now());
</v>
      </c>
      <c r="DG41" s="74"/>
      <c r="DH41" s="7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5" x14ac:dyDescent="0.25"/>
  <cols>
    <col min="5" max="5" width="4.42578125" customWidth="1"/>
    <col min="6" max="7" width="11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(3,'FV3','MATIERE',66,5.2,null,null,now());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(4,'FV3','MATIERE',66,5.2,null,null,now());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(5,'FV3','MATIERE',66,5.2,null,null,now());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(6,'FV3','MATIERE',66,5.2,null,null,now());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(7,'FV3','MATIERE',66,5.2,null,null,now());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(9,'FV3','MATIERE',66,5.2,null,null,now());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(10,'FV3','MATIERE',66,5.2,null,null,now());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(11,'FV3','MATIERE',66,5.2,null,null,now());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(12,'FV3','MATIERE',66,5.2,null,null,now());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(13,'FV3','MATIERE',66,5.2,null,null,now());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(15,'FV3','MATIERE',66,5.2,null,null,now());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(16,'FV3','MATIERE',66,5.2,null,null,now());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(17,'FV3','MATIERE',66,5.2,null,null,now());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(18,'FV3','MATIERE',66,5.2,null,null,now());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294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641</v>
      </c>
      <c r="G5" s="75" t="s">
        <v>629</v>
      </c>
      <c r="H5" s="74">
        <v>11</v>
      </c>
      <c r="I5" s="75" t="s">
        <v>641</v>
      </c>
      <c r="J5" s="75" t="s">
        <v>629</v>
      </c>
      <c r="K5" s="74">
        <v>13.200000000000001</v>
      </c>
      <c r="L5" s="75" t="s">
        <v>641</v>
      </c>
      <c r="M5" s="75" t="s">
        <v>629</v>
      </c>
      <c r="N5" s="74">
        <v>14.3</v>
      </c>
      <c r="O5" s="75" t="s">
        <v>641</v>
      </c>
      <c r="P5" s="75" t="s">
        <v>629</v>
      </c>
      <c r="Q5" s="74">
        <v>15.400000000000002</v>
      </c>
      <c r="R5" s="75" t="s">
        <v>641</v>
      </c>
      <c r="S5" s="75" t="s">
        <v>629</v>
      </c>
      <c r="T5" s="74">
        <v>16.5</v>
      </c>
      <c r="U5" s="75" t="s">
        <v>641</v>
      </c>
      <c r="V5" s="75" t="s">
        <v>629</v>
      </c>
      <c r="W5" s="74">
        <v>17.600000000000001</v>
      </c>
      <c r="X5" s="75" t="s">
        <v>641</v>
      </c>
      <c r="Y5" s="75" t="s">
        <v>629</v>
      </c>
      <c r="Z5" s="74">
        <v>18.700000000000003</v>
      </c>
      <c r="AA5" s="75" t="s">
        <v>641</v>
      </c>
      <c r="AB5" s="75" t="s">
        <v>629</v>
      </c>
      <c r="AC5" s="74">
        <v>19.8</v>
      </c>
      <c r="AD5" s="75" t="s">
        <v>641</v>
      </c>
      <c r="AE5" s="75" t="s">
        <v>629</v>
      </c>
      <c r="AF5" s="74">
        <v>22</v>
      </c>
      <c r="AG5" s="75" t="s">
        <v>641</v>
      </c>
      <c r="AH5" s="75" t="s">
        <v>629</v>
      </c>
      <c r="AI5" s="74">
        <v>24.200000000000003</v>
      </c>
      <c r="AJ5" s="75" t="s">
        <v>641</v>
      </c>
      <c r="AK5" s="75" t="s">
        <v>629</v>
      </c>
      <c r="AL5" s="74">
        <v>25.3</v>
      </c>
      <c r="AM5" s="75" t="s">
        <v>641</v>
      </c>
      <c r="AN5" s="75" t="s">
        <v>629</v>
      </c>
      <c r="AO5" s="74">
        <v>24.200000000000003</v>
      </c>
      <c r="AP5" s="75" t="s">
        <v>641</v>
      </c>
      <c r="AQ5" s="75" t="s">
        <v>629</v>
      </c>
      <c r="AR5" s="74">
        <v>26.400000000000002</v>
      </c>
      <c r="AS5" s="75" t="s">
        <v>641</v>
      </c>
      <c r="AT5" s="75" t="s">
        <v>629</v>
      </c>
      <c r="AU5" s="74">
        <v>27.500000000000004</v>
      </c>
      <c r="AV5" s="75" t="s">
        <v>641</v>
      </c>
      <c r="AW5" s="75" t="s">
        <v>629</v>
      </c>
      <c r="AX5" s="74">
        <v>28.6</v>
      </c>
      <c r="AY5" s="75" t="s">
        <v>641</v>
      </c>
      <c r="AZ5" s="75" t="s">
        <v>629</v>
      </c>
      <c r="BA5" s="74">
        <v>30.800000000000004</v>
      </c>
      <c r="BB5" s="75" t="s">
        <v>641</v>
      </c>
      <c r="BC5" s="75" t="s">
        <v>629</v>
      </c>
      <c r="BD5" s="74">
        <v>28.6</v>
      </c>
      <c r="BE5" s="75" t="s">
        <v>641</v>
      </c>
      <c r="BF5" s="75" t="s">
        <v>629</v>
      </c>
      <c r="BG5" s="74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294</v>
      </c>
      <c r="C6" s="74" t="s">
        <v>281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15.743999999999998</v>
      </c>
      <c r="F6" s="75" t="s">
        <v>691</v>
      </c>
      <c r="G6" s="75" t="s">
        <v>629</v>
      </c>
      <c r="H6" s="74">
        <v>19.2</v>
      </c>
      <c r="I6" s="75" t="s">
        <v>691</v>
      </c>
      <c r="J6" s="75" t="s">
        <v>629</v>
      </c>
      <c r="K6" s="74">
        <v>23.04</v>
      </c>
      <c r="L6" s="75" t="s">
        <v>691</v>
      </c>
      <c r="M6" s="75" t="s">
        <v>629</v>
      </c>
      <c r="N6" s="74">
        <v>24.96</v>
      </c>
      <c r="O6" s="75" t="s">
        <v>691</v>
      </c>
      <c r="P6" s="75" t="s">
        <v>629</v>
      </c>
      <c r="Q6" s="74">
        <v>26.88</v>
      </c>
      <c r="R6" s="75" t="s">
        <v>691</v>
      </c>
      <c r="S6" s="75" t="s">
        <v>629</v>
      </c>
      <c r="T6" s="74">
        <v>28.799999999999997</v>
      </c>
      <c r="U6" s="75" t="s">
        <v>691</v>
      </c>
      <c r="V6" s="75" t="s">
        <v>629</v>
      </c>
      <c r="W6" s="74">
        <v>30.72</v>
      </c>
      <c r="X6" s="75" t="s">
        <v>691</v>
      </c>
      <c r="Y6" s="75" t="s">
        <v>629</v>
      </c>
      <c r="Z6" s="74">
        <v>32.64</v>
      </c>
      <c r="AA6" s="75" t="s">
        <v>691</v>
      </c>
      <c r="AB6" s="75" t="s">
        <v>629</v>
      </c>
      <c r="AC6" s="74">
        <v>34.56</v>
      </c>
      <c r="AD6" s="75" t="s">
        <v>691</v>
      </c>
      <c r="AE6" s="75" t="s">
        <v>629</v>
      </c>
      <c r="AF6" s="74">
        <v>38.4</v>
      </c>
      <c r="AG6" s="75" t="s">
        <v>691</v>
      </c>
      <c r="AH6" s="75" t="s">
        <v>629</v>
      </c>
      <c r="AI6" s="74">
        <v>42.239999999999995</v>
      </c>
      <c r="AJ6" s="75" t="s">
        <v>691</v>
      </c>
      <c r="AK6" s="75" t="s">
        <v>629</v>
      </c>
      <c r="AL6" s="74">
        <v>44.16</v>
      </c>
      <c r="AM6" s="75" t="s">
        <v>691</v>
      </c>
      <c r="AN6" s="75" t="s">
        <v>629</v>
      </c>
      <c r="AO6" s="74">
        <v>42.239999999999995</v>
      </c>
      <c r="AP6" s="75" t="s">
        <v>691</v>
      </c>
      <c r="AQ6" s="75" t="s">
        <v>629</v>
      </c>
      <c r="AR6" s="74">
        <v>46.08</v>
      </c>
      <c r="AS6" s="75" t="s">
        <v>691</v>
      </c>
      <c r="AT6" s="75" t="s">
        <v>629</v>
      </c>
      <c r="AU6" s="74">
        <v>48</v>
      </c>
      <c r="AV6" s="75" t="s">
        <v>691</v>
      </c>
      <c r="AW6" s="75" t="s">
        <v>629</v>
      </c>
      <c r="AX6" s="74">
        <v>49.92</v>
      </c>
      <c r="AY6" s="75" t="s">
        <v>691</v>
      </c>
      <c r="AZ6" s="75" t="s">
        <v>629</v>
      </c>
      <c r="BA6" s="74">
        <v>53.76</v>
      </c>
      <c r="BB6" s="75" t="s">
        <v>691</v>
      </c>
      <c r="BC6" s="75" t="s">
        <v>629</v>
      </c>
      <c r="BD6" s="74">
        <v>49.92</v>
      </c>
      <c r="BE6" s="75" t="s">
        <v>691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294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12</v>
      </c>
      <c r="F7" s="75"/>
      <c r="G7" s="75"/>
      <c r="H7" s="74">
        <v>12</v>
      </c>
      <c r="I7" s="75"/>
      <c r="J7" s="75"/>
      <c r="K7" s="74">
        <v>12</v>
      </c>
      <c r="L7" s="75"/>
      <c r="M7" s="75"/>
      <c r="N7" s="74">
        <v>12</v>
      </c>
      <c r="O7" s="75"/>
      <c r="P7" s="75"/>
      <c r="Q7" s="74">
        <v>12</v>
      </c>
      <c r="R7" s="75"/>
      <c r="S7" s="75"/>
      <c r="T7" s="74">
        <v>12</v>
      </c>
      <c r="U7" s="75"/>
      <c r="V7" s="75"/>
      <c r="W7" s="74">
        <v>12</v>
      </c>
      <c r="X7" s="75"/>
      <c r="Y7" s="75"/>
      <c r="Z7" s="74">
        <v>12</v>
      </c>
      <c r="AA7" s="75"/>
      <c r="AB7" s="75"/>
      <c r="AC7" s="74">
        <v>12</v>
      </c>
      <c r="AD7" s="75"/>
      <c r="AE7" s="75"/>
      <c r="AF7" s="74">
        <v>12</v>
      </c>
      <c r="AG7" s="75"/>
      <c r="AH7" s="75"/>
      <c r="AI7" s="74">
        <v>12</v>
      </c>
      <c r="AJ7" s="75"/>
      <c r="AK7" s="75"/>
      <c r="AL7" s="74">
        <v>12</v>
      </c>
      <c r="AM7" s="75"/>
      <c r="AN7" s="75"/>
      <c r="AO7" s="74">
        <v>12</v>
      </c>
      <c r="AP7" s="75"/>
      <c r="AQ7" s="75"/>
      <c r="AR7" s="74">
        <v>12</v>
      </c>
      <c r="AS7" s="75"/>
      <c r="AT7" s="75"/>
      <c r="AU7" s="74">
        <v>12</v>
      </c>
      <c r="AV7" s="75"/>
      <c r="AW7" s="75"/>
      <c r="AX7" s="74">
        <v>12</v>
      </c>
      <c r="AY7" s="75"/>
      <c r="AZ7" s="75"/>
      <c r="BA7" s="74">
        <v>12</v>
      </c>
      <c r="BB7" s="75"/>
      <c r="BC7" s="75"/>
      <c r="BD7" s="74">
        <v>12</v>
      </c>
      <c r="BE7" s="75"/>
      <c r="BF7" s="75"/>
      <c r="BG7" s="74" t="str">
        <f t="shared" si="3"/>
        <v xml:space="preserve">INSERT INTO SC_SystemeProduits(RefDimension,NomSysteme,typePresta,ligne,Quantite,formule,cte1,DateModif) values (1,'FV3','MATIERE',300,12,null,null,now());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(2,'FV3','MATIERE',300,12,null,null,now());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(3,'FV3','MATIERE',300,12,null,null,now());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(4,'FV3','MATIERE',300,12,null,null,now());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(5,'FV3','MATIERE',300,12,null,null,now());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(6,'FV3','MATIERE',300,12,null,null,now());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(7,'FV3','MATIERE',300,12,null,null,now());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(8,'FV3','MATIERE',300,12,null,null,now());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(9,'FV3','MATIERE',300,12,null,null,now());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(10,'FV3','MATIERE',300,12,null,null,now());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(11,'FV3','MATIERE',300,12,null,null,now());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(12,'FV3','MATIERE',300,12,null,null,now());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(13,'FV3','MATIERE',300,12,null,null,now());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(14,'FV3','MATIERE',300,12,null,null,now());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(15,'FV3','MATIERE',300,12,null,null,now());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(16,'FV3','MATIERE',300,12,null,null,now());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(17,'FV3','MATIERE',300,12,null,null,now());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(18,'FV3','MATIERE',300,12,null,null,now());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294</v>
      </c>
      <c r="C8" s="74" t="s">
        <v>344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62.975999999999992</v>
      </c>
      <c r="F8" s="75" t="s">
        <v>692</v>
      </c>
      <c r="G8" s="75" t="s">
        <v>629</v>
      </c>
      <c r="H8" s="74">
        <v>76.8</v>
      </c>
      <c r="I8" s="75" t="s">
        <v>692</v>
      </c>
      <c r="J8" s="75" t="s">
        <v>629</v>
      </c>
      <c r="K8" s="74">
        <v>92.16</v>
      </c>
      <c r="L8" s="75" t="s">
        <v>692</v>
      </c>
      <c r="M8" s="75" t="s">
        <v>629</v>
      </c>
      <c r="N8" s="74">
        <v>99.84</v>
      </c>
      <c r="O8" s="75" t="s">
        <v>692</v>
      </c>
      <c r="P8" s="75" t="s">
        <v>629</v>
      </c>
      <c r="Q8" s="74">
        <v>107.52</v>
      </c>
      <c r="R8" s="75" t="s">
        <v>692</v>
      </c>
      <c r="S8" s="75" t="s">
        <v>629</v>
      </c>
      <c r="T8" s="74">
        <v>115.19999999999999</v>
      </c>
      <c r="U8" s="75" t="s">
        <v>692</v>
      </c>
      <c r="V8" s="75" t="s">
        <v>629</v>
      </c>
      <c r="W8" s="74">
        <v>122.88</v>
      </c>
      <c r="X8" s="75" t="s">
        <v>692</v>
      </c>
      <c r="Y8" s="75" t="s">
        <v>629</v>
      </c>
      <c r="Z8" s="74">
        <v>130.56</v>
      </c>
      <c r="AA8" s="75" t="s">
        <v>692</v>
      </c>
      <c r="AB8" s="75" t="s">
        <v>629</v>
      </c>
      <c r="AC8" s="74">
        <v>138.24</v>
      </c>
      <c r="AD8" s="75" t="s">
        <v>692</v>
      </c>
      <c r="AE8" s="75" t="s">
        <v>629</v>
      </c>
      <c r="AF8" s="74">
        <v>153.6</v>
      </c>
      <c r="AG8" s="75" t="s">
        <v>692</v>
      </c>
      <c r="AH8" s="75" t="s">
        <v>629</v>
      </c>
      <c r="AI8" s="74">
        <v>168.95999999999998</v>
      </c>
      <c r="AJ8" s="75" t="s">
        <v>692</v>
      </c>
      <c r="AK8" s="75" t="s">
        <v>629</v>
      </c>
      <c r="AL8" s="74">
        <v>176.64</v>
      </c>
      <c r="AM8" s="75" t="s">
        <v>692</v>
      </c>
      <c r="AN8" s="75" t="s">
        <v>629</v>
      </c>
      <c r="AO8" s="74">
        <v>168.95999999999998</v>
      </c>
      <c r="AP8" s="75" t="s">
        <v>692</v>
      </c>
      <c r="AQ8" s="75" t="s">
        <v>629</v>
      </c>
      <c r="AR8" s="74">
        <v>184.32</v>
      </c>
      <c r="AS8" s="75" t="s">
        <v>692</v>
      </c>
      <c r="AT8" s="75" t="s">
        <v>629</v>
      </c>
      <c r="AU8" s="74">
        <v>192</v>
      </c>
      <c r="AV8" s="75" t="s">
        <v>692</v>
      </c>
      <c r="AW8" s="75" t="s">
        <v>629</v>
      </c>
      <c r="AX8" s="74">
        <v>199.68</v>
      </c>
      <c r="AY8" s="75" t="s">
        <v>692</v>
      </c>
      <c r="AZ8" s="75" t="s">
        <v>629</v>
      </c>
      <c r="BA8" s="74">
        <v>215.04</v>
      </c>
      <c r="BB8" s="75" t="s">
        <v>692</v>
      </c>
      <c r="BC8" s="75" t="s">
        <v>629</v>
      </c>
      <c r="BD8" s="74">
        <v>199.68</v>
      </c>
      <c r="BE8" s="75" t="s">
        <v>692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4"/>
      <c r="DH8" s="74"/>
    </row>
    <row r="9" spans="1:112" x14ac:dyDescent="0.25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4"/>
      <c r="C9" s="74"/>
      <c r="D9" s="74" t="str">
        <f>IF(B9="MATIERE",VLOOKUP($C9,MATIERE!$B$2:$K$601,6,0),IF(B9="MOA",VLOOKUP($C9,ATELIER!$B$2:$K$291,3,0),IF(B9="MOC",VLOOKUP($C9,CHANTIER!$B$2:$K$291,3,0),IF(B9="MP",VLOOKUP($C9,MINIPELLE!$B$2:$K$291,3,0),""))))</f>
        <v/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/>
      <c r="X9" s="75"/>
      <c r="Y9" s="75"/>
      <c r="Z9" s="74"/>
      <c r="AA9" s="75"/>
      <c r="AB9" s="75"/>
      <c r="AC9" s="74"/>
      <c r="AD9" s="75"/>
      <c r="AE9" s="75"/>
      <c r="AF9" s="74"/>
      <c r="AG9" s="75"/>
      <c r="AH9" s="75"/>
      <c r="AI9" s="74"/>
      <c r="AJ9" s="75"/>
      <c r="AK9" s="75"/>
      <c r="AL9" s="74"/>
      <c r="AM9" s="75"/>
      <c r="AN9" s="75"/>
      <c r="AO9" s="74"/>
      <c r="AP9" s="75"/>
      <c r="AQ9" s="75"/>
      <c r="AR9" s="74"/>
      <c r="AS9" s="75"/>
      <c r="AT9" s="75"/>
      <c r="AU9" s="74"/>
      <c r="AV9" s="75"/>
      <c r="AW9" s="75"/>
      <c r="AX9" s="74"/>
      <c r="AY9" s="75"/>
      <c r="AZ9" s="75"/>
      <c r="BA9" s="74"/>
      <c r="BB9" s="75"/>
      <c r="BC9" s="75"/>
      <c r="BD9" s="74"/>
      <c r="BE9" s="75"/>
      <c r="BF9" s="75"/>
      <c r="BG9" s="74" t="str">
        <f t="shared" si="3"/>
        <v/>
      </c>
      <c r="BH9" s="74"/>
      <c r="BI9" s="74"/>
      <c r="BJ9" s="74" t="str">
        <f t="shared" si="0"/>
        <v/>
      </c>
      <c r="BK9" s="74"/>
      <c r="BL9" s="74"/>
      <c r="BM9" s="74" t="str">
        <f t="shared" si="0"/>
        <v/>
      </c>
      <c r="BN9" s="74"/>
      <c r="BO9" s="74"/>
      <c r="BP9" s="74" t="str">
        <f t="shared" si="0"/>
        <v/>
      </c>
      <c r="BQ9" s="74"/>
      <c r="BR9" s="74"/>
      <c r="BS9" s="74" t="str">
        <f t="shared" si="0"/>
        <v/>
      </c>
      <c r="BT9" s="74"/>
      <c r="BU9" s="74"/>
      <c r="BV9" s="74" t="str">
        <f t="shared" si="0"/>
        <v/>
      </c>
      <c r="BW9" s="74"/>
      <c r="BX9" s="74"/>
      <c r="BY9" s="74" t="str">
        <f t="shared" si="0"/>
        <v/>
      </c>
      <c r="BZ9" s="74"/>
      <c r="CA9" s="74"/>
      <c r="CB9" s="74" t="str">
        <f t="shared" si="1"/>
        <v/>
      </c>
      <c r="CC9" s="74"/>
      <c r="CD9" s="74"/>
      <c r="CE9" s="74" t="str">
        <f t="shared" si="1"/>
        <v/>
      </c>
      <c r="CF9" s="74"/>
      <c r="CG9" s="74"/>
      <c r="CH9" s="74" t="str">
        <f t="shared" si="1"/>
        <v/>
      </c>
      <c r="CI9" s="74"/>
      <c r="CJ9" s="74"/>
      <c r="CK9" s="74" t="str">
        <f t="shared" si="1"/>
        <v/>
      </c>
      <c r="CL9" s="74"/>
      <c r="CM9" s="74"/>
      <c r="CN9" s="74" t="str">
        <f t="shared" si="1"/>
        <v/>
      </c>
      <c r="CO9" s="74"/>
      <c r="CP9" s="74"/>
      <c r="CQ9" s="74" t="str">
        <f t="shared" si="1"/>
        <v/>
      </c>
      <c r="CR9" s="74"/>
      <c r="CS9" s="74"/>
      <c r="CT9" s="74" t="str">
        <f t="shared" si="2"/>
        <v/>
      </c>
      <c r="CU9" s="74"/>
      <c r="CV9" s="74"/>
      <c r="CW9" s="74" t="str">
        <f t="shared" si="2"/>
        <v/>
      </c>
      <c r="CX9" s="74"/>
      <c r="CY9" s="74"/>
      <c r="CZ9" s="74" t="str">
        <f t="shared" si="2"/>
        <v/>
      </c>
      <c r="DA9" s="74"/>
      <c r="DB9" s="74"/>
      <c r="DC9" s="74" t="str">
        <f t="shared" si="2"/>
        <v/>
      </c>
      <c r="DD9" s="74"/>
      <c r="DE9" s="74"/>
      <c r="DF9" s="74" t="str">
        <f t="shared" si="2"/>
        <v/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297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s="74" t="str">
        <f t="shared" si="3"/>
        <v xml:space="preserve">INSERT INTO SC_SystemeProduits(RefDimension,NomSysteme,typePresta,ligne,Quantite,formule,cte1,DateModif) values (1,'FV3','MOA',14,4,null,null,now());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(2,'FV3','MOA',14,4,null,null,now());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(3,'FV3','MOA',14,4,null,null,now());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(4,'FV3','MOA',14,4,null,null,now());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(5,'FV3','MOA',14,4,null,null,now());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(6,'FV3','MOA',14,4,null,null,now());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(7,'FV3','MOA',14,4,null,null,now());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(8,'FV3','MOA',14,4,null,null,now());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(9,'FV3','MOA',14,4,null,null,now());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(10,'FV3','MOA',14,4,null,null,now());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(11,'FV3','MOA',14,4,null,null,now());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(12,'FV3','MOA',14,4,null,null,now());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(13,'FV3','MOA',14,4,null,null,now());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(14,'FV3','MOA',14,4,null,null,now());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(15,'FV3','MOA',14,4,null,null,now());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(16,'FV3','MOA',14,4,null,null,now());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(17,'FV3','MOA',14,4,null,null,now());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(18,'FV3','MOA',14,4,null,null,now());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297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(1,'FV3','MOA',16,4,null,null,now());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(2,'FV3','MOA',16,4,null,null,now());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(3,'FV3','MOA',16,4,null,null,now());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(4,'FV3','MOA',16,4,null,null,now());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(5,'FV3','MOA',16,4,null,null,now());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(6,'FV3','MOA',16,4,null,null,now());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(7,'FV3','MOA',16,4,null,null,now());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(8,'FV3','MOA',16,4,null,null,now());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(9,'FV3','MOA',16,4,null,null,now());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(10,'FV3','MOA',16,4,null,null,now());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(11,'FV3','MOA',16,4,null,null,now());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(12,'FV3','MOA',16,4,null,null,now());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(13,'FV3','MOA',16,4,null,null,now());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(14,'FV3','MOA',16,4,null,null,now());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(15,'FV3','MOA',16,4,null,null,now());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(16,'FV3','MOA',16,4,null,null,now());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(17,'FV3','MOA',16,4,null,null,now());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(18,'FV3','MOA',16,4,null,null,now());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297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8.1999999999999993</v>
      </c>
      <c r="F13" s="75" t="s">
        <v>686</v>
      </c>
      <c r="G13" s="75" t="s">
        <v>629</v>
      </c>
      <c r="H13" s="74">
        <v>10</v>
      </c>
      <c r="I13" s="75" t="s">
        <v>686</v>
      </c>
      <c r="J13" s="75" t="s">
        <v>629</v>
      </c>
      <c r="K13" s="74">
        <v>12</v>
      </c>
      <c r="L13" s="75" t="s">
        <v>686</v>
      </c>
      <c r="M13" s="75" t="s">
        <v>629</v>
      </c>
      <c r="N13" s="74">
        <v>13.000000000000002</v>
      </c>
      <c r="O13" s="75" t="s">
        <v>686</v>
      </c>
      <c r="P13" s="75" t="s">
        <v>629</v>
      </c>
      <c r="Q13" s="74">
        <v>14</v>
      </c>
      <c r="R13" s="75" t="s">
        <v>686</v>
      </c>
      <c r="S13" s="75" t="s">
        <v>629</v>
      </c>
      <c r="T13" s="74">
        <v>14.999999999999998</v>
      </c>
      <c r="U13" s="75" t="s">
        <v>686</v>
      </c>
      <c r="V13" s="75" t="s">
        <v>629</v>
      </c>
      <c r="W13" s="74">
        <v>16</v>
      </c>
      <c r="X13" s="75" t="s">
        <v>686</v>
      </c>
      <c r="Y13" s="75" t="s">
        <v>629</v>
      </c>
      <c r="Z13" s="74">
        <v>17</v>
      </c>
      <c r="AA13" s="75" t="s">
        <v>686</v>
      </c>
      <c r="AB13" s="75" t="s">
        <v>629</v>
      </c>
      <c r="AC13" s="74">
        <v>18.000000000000004</v>
      </c>
      <c r="AD13" s="75" t="s">
        <v>686</v>
      </c>
      <c r="AE13" s="75" t="s">
        <v>629</v>
      </c>
      <c r="AF13" s="74">
        <v>20</v>
      </c>
      <c r="AG13" s="75" t="s">
        <v>686</v>
      </c>
      <c r="AH13" s="75" t="s">
        <v>629</v>
      </c>
      <c r="AI13" s="74">
        <v>21.999999999999996</v>
      </c>
      <c r="AJ13" s="75" t="s">
        <v>686</v>
      </c>
      <c r="AK13" s="75" t="s">
        <v>629</v>
      </c>
      <c r="AL13" s="74">
        <v>23</v>
      </c>
      <c r="AM13" s="75" t="s">
        <v>686</v>
      </c>
      <c r="AN13" s="75" t="s">
        <v>629</v>
      </c>
      <c r="AO13" s="74">
        <v>21.999999999999996</v>
      </c>
      <c r="AP13" s="75" t="s">
        <v>686</v>
      </c>
      <c r="AQ13" s="75" t="s">
        <v>629</v>
      </c>
      <c r="AR13" s="74">
        <v>24</v>
      </c>
      <c r="AS13" s="75" t="s">
        <v>686</v>
      </c>
      <c r="AT13" s="75" t="s">
        <v>629</v>
      </c>
      <c r="AU13" s="74">
        <v>25</v>
      </c>
      <c r="AV13" s="75" t="s">
        <v>686</v>
      </c>
      <c r="AW13" s="75" t="s">
        <v>629</v>
      </c>
      <c r="AX13" s="74">
        <v>26.000000000000004</v>
      </c>
      <c r="AY13" s="75" t="s">
        <v>686</v>
      </c>
      <c r="AZ13" s="75" t="s">
        <v>629</v>
      </c>
      <c r="BA13" s="74">
        <v>28</v>
      </c>
      <c r="BB13" s="75" t="s">
        <v>686</v>
      </c>
      <c r="BC13" s="75" t="s">
        <v>629</v>
      </c>
      <c r="BD13" s="74">
        <v>26.000000000000004</v>
      </c>
      <c r="BE13" s="75" t="s">
        <v>686</v>
      </c>
      <c r="BF13" s="75" t="s">
        <v>629</v>
      </c>
      <c r="BG13" s="74" t="str">
        <f t="shared" si="3"/>
        <v xml:space="preserve">INSERT INTO SC_SystemeProduits(RefDimension,NomSysteme,typePresta,ligne,Quantite,formule,cte1,DateModif) values (1,'FV3','MOA',9,null,'1*CTE1','PERIMETRE',now());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(2,'FV3','MOA',9,null,'1*CTE1','PERIMETRE',now());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(3,'FV3','MOA',9,null,'1*CTE1','PERIMETRE',now());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(4,'FV3','MOA',9,null,'1*CTE1','PERIMETRE',now());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(5,'FV3','MOA',9,null,'1*CTE1','PERIMETRE',now());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(6,'FV3','MOA',9,null,'1*CTE1','PERIMETRE',now());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(7,'FV3','MOA',9,null,'1*CTE1','PERIMETRE',now());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(8,'FV3','MOA',9,null,'1*CTE1','PERIMETRE',now());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(9,'FV3','MOA',9,null,'1*CTE1','PERIMETRE',now());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(10,'FV3','MOA',9,null,'1*CTE1','PERIMETRE',now());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(11,'FV3','MOA',9,null,'1*CTE1','PERIMETRE',now());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(12,'FV3','MOA',9,null,'1*CTE1','PERIMETRE',now());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(13,'FV3','MOA',9,null,'1*CTE1','PERIMETRE',now());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(14,'FV3','MOA',9,null,'1*CTE1','PERIMETRE',now());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(15,'FV3','MOA',9,null,'1*CTE1','PERIMETRE',now());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(16,'FV3','MOA',9,null,'1*CTE1','PERIMETRE',now());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(17,'FV3','MOA',9,null,'1*CTE1','PERIMETRE',now());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(18,'FV3','MOA',9,null,'1*CTE1','PERIMETRE',now());
</v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297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32.799999999999997</v>
      </c>
      <c r="F14" s="75" t="s">
        <v>693</v>
      </c>
      <c r="G14" s="75" t="s">
        <v>629</v>
      </c>
      <c r="H14" s="74">
        <v>40</v>
      </c>
      <c r="I14" s="75" t="s">
        <v>693</v>
      </c>
      <c r="J14" s="75" t="s">
        <v>629</v>
      </c>
      <c r="K14" s="74">
        <v>48</v>
      </c>
      <c r="L14" s="75" t="s">
        <v>693</v>
      </c>
      <c r="M14" s="75" t="s">
        <v>629</v>
      </c>
      <c r="N14" s="74">
        <v>52.000000000000007</v>
      </c>
      <c r="O14" s="75" t="s">
        <v>693</v>
      </c>
      <c r="P14" s="75" t="s">
        <v>629</v>
      </c>
      <c r="Q14" s="74">
        <v>56</v>
      </c>
      <c r="R14" s="75" t="s">
        <v>693</v>
      </c>
      <c r="S14" s="75" t="s">
        <v>629</v>
      </c>
      <c r="T14" s="74">
        <v>59.999999999999993</v>
      </c>
      <c r="U14" s="75" t="s">
        <v>693</v>
      </c>
      <c r="V14" s="75" t="s">
        <v>629</v>
      </c>
      <c r="W14" s="74">
        <v>64</v>
      </c>
      <c r="X14" s="75" t="s">
        <v>693</v>
      </c>
      <c r="Y14" s="75" t="s">
        <v>629</v>
      </c>
      <c r="Z14" s="74">
        <v>68</v>
      </c>
      <c r="AA14" s="75" t="s">
        <v>693</v>
      </c>
      <c r="AB14" s="75" t="s">
        <v>629</v>
      </c>
      <c r="AC14" s="74">
        <v>72.000000000000014</v>
      </c>
      <c r="AD14" s="75" t="s">
        <v>693</v>
      </c>
      <c r="AE14" s="75" t="s">
        <v>629</v>
      </c>
      <c r="AF14" s="74">
        <v>80</v>
      </c>
      <c r="AG14" s="75" t="s">
        <v>693</v>
      </c>
      <c r="AH14" s="75" t="s">
        <v>629</v>
      </c>
      <c r="AI14" s="74">
        <v>87.999999999999986</v>
      </c>
      <c r="AJ14" s="75" t="s">
        <v>693</v>
      </c>
      <c r="AK14" s="75" t="s">
        <v>629</v>
      </c>
      <c r="AL14" s="74">
        <v>92</v>
      </c>
      <c r="AM14" s="75" t="s">
        <v>693</v>
      </c>
      <c r="AN14" s="75" t="s">
        <v>629</v>
      </c>
      <c r="AO14" s="74">
        <v>87.999999999999986</v>
      </c>
      <c r="AP14" s="75" t="s">
        <v>693</v>
      </c>
      <c r="AQ14" s="75" t="s">
        <v>629</v>
      </c>
      <c r="AR14" s="74">
        <v>96</v>
      </c>
      <c r="AS14" s="75" t="s">
        <v>693</v>
      </c>
      <c r="AT14" s="75" t="s">
        <v>629</v>
      </c>
      <c r="AU14" s="74">
        <v>100</v>
      </c>
      <c r="AV14" s="75" t="s">
        <v>693</v>
      </c>
      <c r="AW14" s="75" t="s">
        <v>629</v>
      </c>
      <c r="AX14" s="74">
        <v>104.00000000000001</v>
      </c>
      <c r="AY14" s="75" t="s">
        <v>693</v>
      </c>
      <c r="AZ14" s="75" t="s">
        <v>629</v>
      </c>
      <c r="BA14" s="74">
        <v>112</v>
      </c>
      <c r="BB14" s="75" t="s">
        <v>693</v>
      </c>
      <c r="BC14" s="75" t="s">
        <v>629</v>
      </c>
      <c r="BD14" s="74">
        <v>104.00000000000001</v>
      </c>
      <c r="BE14" s="75" t="s">
        <v>693</v>
      </c>
      <c r="BF14" s="75" t="s">
        <v>629</v>
      </c>
      <c r="BG14" s="74" t="str">
        <f t="shared" si="3"/>
        <v xml:space="preserve">INSERT INTO SC_SystemeProduits(RefDimension,NomSysteme,typePresta,ligne,Quantite,formule,cte1,DateModif) values (1,'FV3','MOA',11,null,'4*CTE1','PERIMETRE',now());
</v>
      </c>
      <c r="BH14" s="74"/>
      <c r="BI14" s="74"/>
      <c r="BJ14" s="74" t="str">
        <f t="shared" si="0"/>
        <v xml:space="preserve">INSERT INTO SC_SystemeProduits(RefDimension,NomSysteme,typePresta,ligne,Quantite,formule,cte1,DateModif) values (2,'FV3','MOA',11,null,'4*CTE1','PERIMETRE',now());
</v>
      </c>
      <c r="BK14" s="74"/>
      <c r="BL14" s="74"/>
      <c r="BM14" s="74" t="str">
        <f t="shared" si="0"/>
        <v xml:space="preserve">INSERT INTO SC_SystemeProduits(RefDimension,NomSysteme,typePresta,ligne,Quantite,formule,cte1,DateModif) values (3,'FV3','MOA',11,null,'4*CTE1','PERIMETRE',now());
</v>
      </c>
      <c r="BN14" s="74"/>
      <c r="BO14" s="74"/>
      <c r="BP14" s="74" t="str">
        <f t="shared" si="0"/>
        <v xml:space="preserve">INSERT INTO SC_SystemeProduits(RefDimension,NomSysteme,typePresta,ligne,Quantite,formule,cte1,DateModif) values (4,'FV3','MOA',11,null,'4*CTE1','PERIMETRE',now());
</v>
      </c>
      <c r="BQ14" s="74"/>
      <c r="BR14" s="74"/>
      <c r="BS14" s="74" t="str">
        <f t="shared" si="0"/>
        <v xml:space="preserve">INSERT INTO SC_SystemeProduits(RefDimension,NomSysteme,typePresta,ligne,Quantite,formule,cte1,DateModif) values (5,'FV3','MOA',11,null,'4*CTE1','PERIMETRE',now());
</v>
      </c>
      <c r="BT14" s="74"/>
      <c r="BU14" s="74"/>
      <c r="BV14" s="74" t="str">
        <f t="shared" si="0"/>
        <v xml:space="preserve">INSERT INTO SC_SystemeProduits(RefDimension,NomSysteme,typePresta,ligne,Quantite,formule,cte1,DateModif) values (6,'FV3','MOA',11,null,'4*CTE1','PERIMETRE',now());
</v>
      </c>
      <c r="BW14" s="74"/>
      <c r="BX14" s="74"/>
      <c r="BY14" s="74" t="str">
        <f t="shared" si="0"/>
        <v xml:space="preserve">INSERT INTO SC_SystemeProduits(RefDimension,NomSysteme,typePresta,ligne,Quantite,formule,cte1,DateModif) values (7,'FV3','MOA',11,null,'4*CTE1','PERIMETRE',now());
</v>
      </c>
      <c r="BZ14" s="74"/>
      <c r="CA14" s="74"/>
      <c r="CB14" s="74" t="str">
        <f t="shared" si="1"/>
        <v xml:space="preserve">INSERT INTO SC_SystemeProduits(RefDimension,NomSysteme,typePresta,ligne,Quantite,formule,cte1,DateModif) values (8,'FV3','MOA',11,null,'4*CTE1','PERIMETRE',now());
</v>
      </c>
      <c r="CC14" s="74"/>
      <c r="CD14" s="74"/>
      <c r="CE14" s="74" t="str">
        <f t="shared" si="1"/>
        <v xml:space="preserve">INSERT INTO SC_SystemeProduits(RefDimension,NomSysteme,typePresta,ligne,Quantite,formule,cte1,DateModif) values (9,'FV3','MOA',11,null,'4*CTE1','PERIMETRE',now());
</v>
      </c>
      <c r="CF14" s="74"/>
      <c r="CG14" s="74"/>
      <c r="CH14" s="74" t="str">
        <f t="shared" si="1"/>
        <v xml:space="preserve">INSERT INTO SC_SystemeProduits(RefDimension,NomSysteme,typePresta,ligne,Quantite,formule,cte1,DateModif) values (10,'FV3','MOA',11,null,'4*CTE1','PERIMETRE',now());
</v>
      </c>
      <c r="CI14" s="74"/>
      <c r="CJ14" s="74"/>
      <c r="CK14" s="74" t="str">
        <f t="shared" si="1"/>
        <v xml:space="preserve">INSERT INTO SC_SystemeProduits(RefDimension,NomSysteme,typePresta,ligne,Quantite,formule,cte1,DateModif) values (11,'FV3','MOA',11,null,'4*CTE1','PERIMETRE',now());
</v>
      </c>
      <c r="CL14" s="74"/>
      <c r="CM14" s="74"/>
      <c r="CN14" s="74" t="str">
        <f t="shared" si="1"/>
        <v xml:space="preserve">INSERT INTO SC_SystemeProduits(RefDimension,NomSysteme,typePresta,ligne,Quantite,formule,cte1,DateModif) values (12,'FV3','MOA',11,null,'4*CTE1','PERIMETRE',now());
</v>
      </c>
      <c r="CO14" s="74"/>
      <c r="CP14" s="74"/>
      <c r="CQ14" s="74" t="str">
        <f t="shared" si="1"/>
        <v xml:space="preserve">INSERT INTO SC_SystemeProduits(RefDimension,NomSysteme,typePresta,ligne,Quantite,formule,cte1,DateModif) values (13,'FV3','MOA',11,null,'4*CTE1','PERIMETRE',now());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(14,'FV3','MOA',11,null,'4*CTE1','PERIMETRE',now());
</v>
      </c>
      <c r="CU14" s="74"/>
      <c r="CV14" s="74"/>
      <c r="CW14" s="74" t="str">
        <f t="shared" si="2"/>
        <v xml:space="preserve">INSERT INTO SC_SystemeProduits(RefDimension,NomSysteme,typePresta,ligne,Quantite,formule,cte1,DateModif) values (15,'FV3','MOA',11,null,'4*CTE1','PERIMETRE',now());
</v>
      </c>
      <c r="CX14" s="74"/>
      <c r="CY14" s="74"/>
      <c r="CZ14" s="74" t="str">
        <f t="shared" si="2"/>
        <v xml:space="preserve">INSERT INTO SC_SystemeProduits(RefDimension,NomSysteme,typePresta,ligne,Quantite,formule,cte1,DateModif) values (16,'FV3','MOA',11,null,'4*CTE1','PERIMETRE',now());
</v>
      </c>
      <c r="DA14" s="74"/>
      <c r="DB14" s="74"/>
      <c r="DC14" s="74" t="str">
        <f t="shared" si="2"/>
        <v xml:space="preserve">INSERT INTO SC_SystemeProduits(RefDimension,NomSysteme,typePresta,ligne,Quantite,formule,cte1,DateModif) values (17,'FV3','MOA',11,null,'4*CTE1','PERIMETRE',now());
</v>
      </c>
      <c r="DD14" s="74"/>
      <c r="DE14" s="74"/>
      <c r="DF14" s="74" t="str">
        <f t="shared" si="2"/>
        <v xml:space="preserve">INSERT INTO SC_SystemeProduits(RefDimension,NomSysteme,typePresta,ligne,Quantite,formule,cte1,DateModif) values (18,'FV3','MOA',11,null,'4*CTE1','PERIMETRE',now());
</v>
      </c>
      <c r="DG14" s="74"/>
      <c r="DH14" s="74"/>
    </row>
    <row r="15" spans="1:112" x14ac:dyDescent="0.25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G15" s="74" t="str">
        <f t="shared" si="3"/>
        <v/>
      </c>
      <c r="BH15" s="74"/>
      <c r="BI15" s="74"/>
      <c r="BJ15" s="74" t="str">
        <f t="shared" si="0"/>
        <v/>
      </c>
      <c r="BK15" s="74"/>
      <c r="BL15" s="74"/>
      <c r="BM15" s="74" t="str">
        <f t="shared" si="0"/>
        <v/>
      </c>
      <c r="BN15" s="74"/>
      <c r="BO15" s="74"/>
      <c r="BP15" s="74" t="str">
        <f t="shared" si="0"/>
        <v/>
      </c>
      <c r="BQ15" s="74"/>
      <c r="BR15" s="74"/>
      <c r="BS15" s="74" t="str">
        <f t="shared" si="0"/>
        <v/>
      </c>
      <c r="BT15" s="74"/>
      <c r="BU15" s="74"/>
      <c r="BV15" s="74" t="str">
        <f t="shared" si="0"/>
        <v/>
      </c>
      <c r="BW15" s="74"/>
      <c r="BX15" s="74"/>
      <c r="BY15" s="74" t="str">
        <f t="shared" si="0"/>
        <v/>
      </c>
      <c r="BZ15" s="74"/>
      <c r="CA15" s="74"/>
      <c r="CB15" s="74" t="str">
        <f t="shared" si="1"/>
        <v/>
      </c>
      <c r="CC15" s="74"/>
      <c r="CD15" s="74"/>
      <c r="CE15" s="74" t="str">
        <f t="shared" si="1"/>
        <v/>
      </c>
      <c r="CF15" s="74"/>
      <c r="CG15" s="74"/>
      <c r="CH15" s="74" t="str">
        <f t="shared" si="1"/>
        <v/>
      </c>
      <c r="CI15" s="74"/>
      <c r="CJ15" s="74"/>
      <c r="CK15" s="74" t="str">
        <f t="shared" si="1"/>
        <v/>
      </c>
      <c r="CL15" s="74"/>
      <c r="CM15" s="74"/>
      <c r="CN15" s="74" t="str">
        <f t="shared" si="1"/>
        <v/>
      </c>
      <c r="CO15" s="74"/>
      <c r="CP15" s="74"/>
      <c r="CQ15" s="74" t="str">
        <f t="shared" si="1"/>
        <v/>
      </c>
      <c r="CR15" s="74"/>
      <c r="CS15" s="74"/>
      <c r="CT15" s="74" t="str">
        <f t="shared" si="2"/>
        <v/>
      </c>
      <c r="CU15" s="74"/>
      <c r="CV15" s="74"/>
      <c r="CW15" s="74" t="str">
        <f t="shared" si="2"/>
        <v/>
      </c>
      <c r="CX15" s="74"/>
      <c r="CY15" s="74"/>
      <c r="CZ15" s="74" t="str">
        <f t="shared" si="2"/>
        <v/>
      </c>
      <c r="DA15" s="74"/>
      <c r="DB15" s="74"/>
      <c r="DC15" s="74" t="str">
        <f t="shared" si="2"/>
        <v/>
      </c>
      <c r="DD15" s="74"/>
      <c r="DE15" s="74"/>
      <c r="DF15" s="74" t="str">
        <f t="shared" si="2"/>
        <v/>
      </c>
      <c r="DG15" s="74"/>
      <c r="DH15" s="74"/>
    </row>
    <row r="16" spans="1:11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0"/>
        <v/>
      </c>
      <c r="BK16" s="74"/>
      <c r="BL16" s="74"/>
      <c r="BM16" s="74" t="str">
        <f t="shared" si="0"/>
        <v/>
      </c>
      <c r="BN16" s="74"/>
      <c r="BO16" s="74"/>
      <c r="BP16" s="74" t="str">
        <f t="shared" si="0"/>
        <v/>
      </c>
      <c r="BQ16" s="74"/>
      <c r="BR16" s="74"/>
      <c r="BS16" s="74" t="str">
        <f t="shared" si="0"/>
        <v/>
      </c>
      <c r="BT16" s="74"/>
      <c r="BU16" s="74"/>
      <c r="BV16" s="74" t="str">
        <f t="shared" si="0"/>
        <v/>
      </c>
      <c r="BW16" s="74"/>
      <c r="BX16" s="74"/>
      <c r="BY16" s="74" t="str">
        <f t="shared" si="0"/>
        <v/>
      </c>
      <c r="BZ16" s="74"/>
      <c r="CA16" s="74"/>
      <c r="CB16" s="74" t="str">
        <f t="shared" si="1"/>
        <v/>
      </c>
      <c r="CC16" s="74"/>
      <c r="CD16" s="74"/>
      <c r="CE16" s="74" t="str">
        <f t="shared" si="1"/>
        <v/>
      </c>
      <c r="CF16" s="74"/>
      <c r="CG16" s="74"/>
      <c r="CH16" s="74" t="str">
        <f t="shared" si="1"/>
        <v/>
      </c>
      <c r="CI16" s="74"/>
      <c r="CJ16" s="74"/>
      <c r="CK16" s="74" t="str">
        <f t="shared" si="1"/>
        <v/>
      </c>
      <c r="CL16" s="74"/>
      <c r="CM16" s="74"/>
      <c r="CN16" s="74" t="str">
        <f t="shared" si="1"/>
        <v/>
      </c>
      <c r="CO16" s="74"/>
      <c r="CP16" s="74"/>
      <c r="CQ16" s="74" t="str">
        <f t="shared" si="1"/>
        <v/>
      </c>
      <c r="CR16" s="74"/>
      <c r="CS16" s="74"/>
      <c r="CT16" s="74" t="str">
        <f t="shared" si="2"/>
        <v/>
      </c>
      <c r="CU16" s="74"/>
      <c r="CV16" s="74"/>
      <c r="CW16" s="74" t="str">
        <f t="shared" si="2"/>
        <v/>
      </c>
      <c r="CX16" s="74"/>
      <c r="CY16" s="74"/>
      <c r="CZ16" s="74" t="str">
        <f t="shared" si="2"/>
        <v/>
      </c>
      <c r="DA16" s="74"/>
      <c r="DB16" s="74"/>
      <c r="DC16" s="74" t="str">
        <f t="shared" si="2"/>
        <v/>
      </c>
      <c r="DD16" s="74"/>
      <c r="DE16" s="74"/>
      <c r="DF16" s="74" t="str">
        <f t="shared" si="2"/>
        <v/>
      </c>
      <c r="DG16" s="74"/>
      <c r="DH16" s="74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4" t="s">
        <v>298</v>
      </c>
      <c r="C17" s="74" t="s">
        <v>138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9.02</v>
      </c>
      <c r="F17" s="75" t="s">
        <v>641</v>
      </c>
      <c r="G17" s="75" t="s">
        <v>629</v>
      </c>
      <c r="H17" s="74">
        <v>11</v>
      </c>
      <c r="I17" s="75" t="s">
        <v>641</v>
      </c>
      <c r="J17" s="75" t="s">
        <v>629</v>
      </c>
      <c r="K17" s="74">
        <v>13.200000000000001</v>
      </c>
      <c r="L17" s="75" t="s">
        <v>641</v>
      </c>
      <c r="M17" s="75" t="s">
        <v>629</v>
      </c>
      <c r="N17" s="74">
        <v>14.3</v>
      </c>
      <c r="O17" s="75" t="s">
        <v>641</v>
      </c>
      <c r="P17" s="75" t="s">
        <v>629</v>
      </c>
      <c r="Q17" s="74">
        <v>15.400000000000002</v>
      </c>
      <c r="R17" s="75" t="s">
        <v>641</v>
      </c>
      <c r="S17" s="75" t="s">
        <v>629</v>
      </c>
      <c r="T17" s="74">
        <v>16.5</v>
      </c>
      <c r="U17" s="75" t="s">
        <v>641</v>
      </c>
      <c r="V17" s="75" t="s">
        <v>629</v>
      </c>
      <c r="W17" s="74">
        <v>17.600000000000001</v>
      </c>
      <c r="X17" s="75" t="s">
        <v>641</v>
      </c>
      <c r="Y17" s="75" t="s">
        <v>629</v>
      </c>
      <c r="Z17" s="74">
        <v>18.700000000000003</v>
      </c>
      <c r="AA17" s="75" t="s">
        <v>641</v>
      </c>
      <c r="AB17" s="75" t="s">
        <v>629</v>
      </c>
      <c r="AC17" s="74">
        <v>19.8</v>
      </c>
      <c r="AD17" s="75" t="s">
        <v>641</v>
      </c>
      <c r="AE17" s="75" t="s">
        <v>629</v>
      </c>
      <c r="AF17" s="74">
        <v>22</v>
      </c>
      <c r="AG17" s="75" t="s">
        <v>641</v>
      </c>
      <c r="AH17" s="75" t="s">
        <v>629</v>
      </c>
      <c r="AI17" s="74">
        <v>24.200000000000003</v>
      </c>
      <c r="AJ17" s="75" t="s">
        <v>641</v>
      </c>
      <c r="AK17" s="75" t="s">
        <v>629</v>
      </c>
      <c r="AL17" s="74">
        <v>25.3</v>
      </c>
      <c r="AM17" s="75" t="s">
        <v>641</v>
      </c>
      <c r="AN17" s="75" t="s">
        <v>629</v>
      </c>
      <c r="AO17" s="74">
        <v>24.200000000000003</v>
      </c>
      <c r="AP17" s="75" t="s">
        <v>641</v>
      </c>
      <c r="AQ17" s="75" t="s">
        <v>629</v>
      </c>
      <c r="AR17" s="74">
        <v>26.400000000000002</v>
      </c>
      <c r="AS17" s="75" t="s">
        <v>641</v>
      </c>
      <c r="AT17" s="75" t="s">
        <v>629</v>
      </c>
      <c r="AU17" s="74">
        <v>27.500000000000004</v>
      </c>
      <c r="AV17" s="75" t="s">
        <v>641</v>
      </c>
      <c r="AW17" s="75" t="s">
        <v>629</v>
      </c>
      <c r="AX17" s="74">
        <v>28.6</v>
      </c>
      <c r="AY17" s="75" t="s">
        <v>641</v>
      </c>
      <c r="AZ17" s="75" t="s">
        <v>629</v>
      </c>
      <c r="BA17" s="74">
        <v>30.800000000000004</v>
      </c>
      <c r="BB17" s="75" t="s">
        <v>641</v>
      </c>
      <c r="BC17" s="75" t="s">
        <v>629</v>
      </c>
      <c r="BD17" s="74">
        <v>28.6</v>
      </c>
      <c r="BE17" s="75" t="s">
        <v>641</v>
      </c>
      <c r="BF17" s="75" t="s">
        <v>629</v>
      </c>
      <c r="BG17" s="74" t="str">
        <f t="shared" si="3"/>
        <v xml:space="preserve">INSERT INTO SC_SystemeProduits(RefDimension,NomSysteme,typePresta,ligne,Quantite,formule,cte1,DateModif) values (1,'FV3','MOC',37,null,'1.1*CTE1','PERIMETRE',now());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(2,'FV3','MOC',37,null,'1.1*CTE1','PERIMETRE',now());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(3,'FV3','MOC',37,null,'1.1*CTE1','PERIMETRE',now());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(4,'FV3','MOC',37,null,'1.1*CTE1','PERIMETRE',now());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(5,'FV3','MOC',37,null,'1.1*CTE1','PERIMETRE',now());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(6,'FV3','MOC',37,null,'1.1*CTE1','PERIMETRE',now());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(7,'FV3','MOC',37,null,'1.1*CTE1','PERIMETRE',now());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(8,'FV3','MOC',37,null,'1.1*CTE1','PERIMETRE',now());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(9,'FV3','MOC',37,null,'1.1*CTE1','PERIMETRE',now());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(10,'FV3','MOC',37,null,'1.1*CTE1','PERIMETRE',now());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(11,'FV3','MOC',37,null,'1.1*CTE1','PERIMETRE',now());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(12,'FV3','MOC',37,null,'1.1*CTE1','PERIMETRE',now());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(13,'FV3','MOC',37,null,'1.1*CTE1','PERIMETRE',now());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(14,'FV3','MOC',37,null,'1.1*CTE1','PERIMETRE',now());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(15,'FV3','MOC',37,null,'1.1*CTE1','PERIMETRE',now());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(16,'FV3','MOC',37,null,'1.1*CTE1','PERIMETRE',now());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(17,'FV3','MOC',37,null,'1.1*CTE1','PERIMETRE',now());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(18,'FV3','MOC',37,null,'1.1*CTE1','PERIMETRE',now());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4" t="s">
        <v>298</v>
      </c>
      <c r="C18" s="74" t="s">
        <v>140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1</v>
      </c>
      <c r="F18" s="75"/>
      <c r="G18" s="75"/>
      <c r="H18" s="74">
        <v>1</v>
      </c>
      <c r="I18" s="75"/>
      <c r="J18" s="75"/>
      <c r="K18" s="74">
        <v>1</v>
      </c>
      <c r="L18" s="75"/>
      <c r="M18" s="75"/>
      <c r="N18" s="74">
        <v>1</v>
      </c>
      <c r="O18" s="75"/>
      <c r="P18" s="75"/>
      <c r="Q18" s="74">
        <v>1</v>
      </c>
      <c r="R18" s="75"/>
      <c r="S18" s="75"/>
      <c r="T18" s="74">
        <v>1</v>
      </c>
      <c r="U18" s="75"/>
      <c r="V18" s="75"/>
      <c r="W18" s="74">
        <v>1</v>
      </c>
      <c r="X18" s="75"/>
      <c r="Y18" s="75"/>
      <c r="Z18" s="74">
        <v>1</v>
      </c>
      <c r="AA18" s="75"/>
      <c r="AB18" s="75"/>
      <c r="AC18" s="74">
        <v>1</v>
      </c>
      <c r="AD18" s="75"/>
      <c r="AE18" s="75"/>
      <c r="AF18" s="74">
        <v>1</v>
      </c>
      <c r="AG18" s="75"/>
      <c r="AH18" s="75"/>
      <c r="AI18" s="74">
        <v>1</v>
      </c>
      <c r="AJ18" s="75"/>
      <c r="AK18" s="75"/>
      <c r="AL18" s="74">
        <v>1</v>
      </c>
      <c r="AM18" s="75"/>
      <c r="AN18" s="75"/>
      <c r="AO18" s="74">
        <v>1</v>
      </c>
      <c r="AP18" s="75"/>
      <c r="AQ18" s="75"/>
      <c r="AR18" s="74">
        <v>1</v>
      </c>
      <c r="AS18" s="75"/>
      <c r="AT18" s="75"/>
      <c r="AU18" s="74">
        <v>1</v>
      </c>
      <c r="AV18" s="75"/>
      <c r="AW18" s="75"/>
      <c r="AX18" s="74">
        <v>1</v>
      </c>
      <c r="AY18" s="75"/>
      <c r="AZ18" s="75"/>
      <c r="BA18" s="74">
        <v>1</v>
      </c>
      <c r="BB18" s="75"/>
      <c r="BC18" s="75"/>
      <c r="BD18" s="74">
        <v>1</v>
      </c>
      <c r="BE18" s="75"/>
      <c r="BF18" s="75"/>
      <c r="BG18" s="74" t="str">
        <f t="shared" si="3"/>
        <v xml:space="preserve">INSERT INTO SC_SystemeProduits(RefDimension,NomSysteme,typePresta,ligne,Quantite,formule,cte1,DateModif) values (1,'FV3','MOC',39,1,null,null,now());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(2,'FV3','MOC',39,1,null,null,now());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(3,'FV3','MOC',39,1,null,null,now());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(4,'FV3','MOC',39,1,null,null,now());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(5,'FV3','MOC',39,1,null,null,now());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(6,'FV3','MOC',39,1,null,null,now());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(7,'FV3','MOC',39,1,null,null,now());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(8,'FV3','MOC',39,1,null,null,now());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(9,'FV3','MOC',39,1,null,null,now());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(10,'FV3','MOC',39,1,null,null,now());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(11,'FV3','MOC',39,1,null,null,now());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(12,'FV3','MOC',39,1,null,null,now());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(13,'FV3','MOC',39,1,null,null,now());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(14,'FV3','MOC',39,1,null,null,now());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(15,'FV3','MOC',39,1,null,null,now());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(16,'FV3','MOC',39,1,null,null,now());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(17,'FV3','MOC',39,1,null,null,now());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(18,'FV3','MOC',39,1,null,null,now());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4" t="s">
        <v>298</v>
      </c>
      <c r="C19" s="74" t="s">
        <v>149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4">
        <v>4</v>
      </c>
      <c r="F19" s="75"/>
      <c r="G19" s="75"/>
      <c r="H19" s="74">
        <v>4</v>
      </c>
      <c r="I19" s="75"/>
      <c r="J19" s="75"/>
      <c r="K19" s="74">
        <v>4</v>
      </c>
      <c r="L19" s="75"/>
      <c r="M19" s="75"/>
      <c r="N19" s="74">
        <v>4</v>
      </c>
      <c r="O19" s="75"/>
      <c r="P19" s="75"/>
      <c r="Q19" s="74">
        <v>4</v>
      </c>
      <c r="R19" s="75"/>
      <c r="S19" s="75"/>
      <c r="T19" s="74">
        <v>4</v>
      </c>
      <c r="U19" s="75"/>
      <c r="V19" s="75"/>
      <c r="W19" s="74">
        <v>4</v>
      </c>
      <c r="X19" s="75"/>
      <c r="Y19" s="75"/>
      <c r="Z19" s="74">
        <v>4</v>
      </c>
      <c r="AA19" s="75"/>
      <c r="AB19" s="75"/>
      <c r="AC19" s="74">
        <v>4</v>
      </c>
      <c r="AD19" s="75"/>
      <c r="AE19" s="75"/>
      <c r="AF19" s="74">
        <v>4</v>
      </c>
      <c r="AG19" s="75"/>
      <c r="AH19" s="75"/>
      <c r="AI19" s="74">
        <v>4</v>
      </c>
      <c r="AJ19" s="75"/>
      <c r="AK19" s="75"/>
      <c r="AL19" s="74">
        <v>4</v>
      </c>
      <c r="AM19" s="75"/>
      <c r="AN19" s="75"/>
      <c r="AO19" s="74">
        <v>4</v>
      </c>
      <c r="AP19" s="75"/>
      <c r="AQ19" s="75"/>
      <c r="AR19" s="74">
        <v>4</v>
      </c>
      <c r="AS19" s="75"/>
      <c r="AT19" s="75"/>
      <c r="AU19" s="74">
        <v>4</v>
      </c>
      <c r="AV19" s="75"/>
      <c r="AW19" s="75"/>
      <c r="AX19" s="74">
        <v>4</v>
      </c>
      <c r="AY19" s="75"/>
      <c r="AZ19" s="75"/>
      <c r="BA19" s="74">
        <v>4</v>
      </c>
      <c r="BB19" s="75"/>
      <c r="BC19" s="75"/>
      <c r="BD19" s="74">
        <v>4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(1,'FV3','MOC',44,4,null,null,now());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(2,'FV3','MOC',44,4,null,null,now());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(3,'FV3','MOC',44,4,null,null,now());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(4,'FV3','MOC',44,4,null,null,now());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(5,'FV3','MOC',44,4,null,null,now());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(6,'FV3','MOC',44,4,null,null,now());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(7,'FV3','MOC',44,4,null,null,now());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(8,'FV3','MOC',44,4,null,null,now());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(9,'FV3','MOC',44,4,null,null,now());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(10,'FV3','MOC',44,4,null,null,now());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(11,'FV3','MOC',44,4,null,null,now());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(12,'FV3','MOC',44,4,null,null,now());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(13,'FV3','MOC',44,4,null,null,now());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(14,'FV3','MOC',44,4,null,null,now());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(15,'FV3','MOC',44,4,null,null,now());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(16,'FV3','MOC',44,4,null,null,now());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(17,'FV3','MOC',44,4,null,null,now());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(18,'FV3','MOC',44,4,null,null,now());
</v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4" t="s">
        <v>298</v>
      </c>
      <c r="C20" s="74" t="s">
        <v>153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15.743999999999998</v>
      </c>
      <c r="F20" s="75" t="s">
        <v>691</v>
      </c>
      <c r="G20" s="75" t="s">
        <v>629</v>
      </c>
      <c r="H20" s="74">
        <v>19.2</v>
      </c>
      <c r="I20" s="75" t="s">
        <v>691</v>
      </c>
      <c r="J20" s="75" t="s">
        <v>629</v>
      </c>
      <c r="K20" s="74">
        <v>23.04</v>
      </c>
      <c r="L20" s="75" t="s">
        <v>691</v>
      </c>
      <c r="M20" s="75" t="s">
        <v>629</v>
      </c>
      <c r="N20" s="74">
        <v>24.96</v>
      </c>
      <c r="O20" s="75" t="s">
        <v>691</v>
      </c>
      <c r="P20" s="75" t="s">
        <v>629</v>
      </c>
      <c r="Q20" s="74">
        <v>26.88</v>
      </c>
      <c r="R20" s="75" t="s">
        <v>691</v>
      </c>
      <c r="S20" s="75" t="s">
        <v>629</v>
      </c>
      <c r="T20" s="74">
        <v>28.799999999999997</v>
      </c>
      <c r="U20" s="75" t="s">
        <v>691</v>
      </c>
      <c r="V20" s="75" t="s">
        <v>629</v>
      </c>
      <c r="W20" s="74">
        <v>30.72</v>
      </c>
      <c r="X20" s="75" t="s">
        <v>691</v>
      </c>
      <c r="Y20" s="75" t="s">
        <v>629</v>
      </c>
      <c r="Z20" s="74">
        <v>32.64</v>
      </c>
      <c r="AA20" s="75" t="s">
        <v>691</v>
      </c>
      <c r="AB20" s="75" t="s">
        <v>629</v>
      </c>
      <c r="AC20" s="74">
        <v>34.56</v>
      </c>
      <c r="AD20" s="75" t="s">
        <v>691</v>
      </c>
      <c r="AE20" s="75" t="s">
        <v>629</v>
      </c>
      <c r="AF20" s="74">
        <v>38.4</v>
      </c>
      <c r="AG20" s="75" t="s">
        <v>691</v>
      </c>
      <c r="AH20" s="75" t="s">
        <v>629</v>
      </c>
      <c r="AI20" s="74">
        <v>42.239999999999995</v>
      </c>
      <c r="AJ20" s="75" t="s">
        <v>691</v>
      </c>
      <c r="AK20" s="75" t="s">
        <v>629</v>
      </c>
      <c r="AL20" s="74">
        <v>44.16</v>
      </c>
      <c r="AM20" s="75" t="s">
        <v>691</v>
      </c>
      <c r="AN20" s="75" t="s">
        <v>629</v>
      </c>
      <c r="AO20" s="74">
        <v>42.239999999999995</v>
      </c>
      <c r="AP20" s="75" t="s">
        <v>691</v>
      </c>
      <c r="AQ20" s="75" t="s">
        <v>629</v>
      </c>
      <c r="AR20" s="74">
        <v>46.08</v>
      </c>
      <c r="AS20" s="75" t="s">
        <v>691</v>
      </c>
      <c r="AT20" s="75" t="s">
        <v>629</v>
      </c>
      <c r="AU20" s="74">
        <v>48</v>
      </c>
      <c r="AV20" s="75" t="s">
        <v>691</v>
      </c>
      <c r="AW20" s="75" t="s">
        <v>629</v>
      </c>
      <c r="AX20" s="74">
        <v>49.92</v>
      </c>
      <c r="AY20" s="75" t="s">
        <v>691</v>
      </c>
      <c r="AZ20" s="75" t="s">
        <v>629</v>
      </c>
      <c r="BA20" s="74">
        <v>53.76</v>
      </c>
      <c r="BB20" s="75" t="s">
        <v>691</v>
      </c>
      <c r="BC20" s="75" t="s">
        <v>629</v>
      </c>
      <c r="BD20" s="74">
        <v>49.92</v>
      </c>
      <c r="BE20" s="75" t="s">
        <v>691</v>
      </c>
      <c r="BF20" s="75" t="s">
        <v>629</v>
      </c>
      <c r="BG20" s="74" t="str">
        <f t="shared" si="3"/>
        <v xml:space="preserve">INSERT INTO SC_SystemeProduits(RefDimension,NomSysteme,typePresta,ligne,Quantite,formule,cte1,DateModif) values (1,'FV3','MOC',46,null,'1.92*CTE1','PERIMETRE',now());
</v>
      </c>
      <c r="BH20" s="74"/>
      <c r="BI20" s="74"/>
      <c r="BJ20" s="74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4"/>
      <c r="BL20" s="74"/>
      <c r="BM20" s="74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4"/>
      <c r="BO20" s="74"/>
      <c r="BP20" s="74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4"/>
      <c r="BR20" s="74"/>
      <c r="BS20" s="74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4"/>
      <c r="BU20" s="74"/>
      <c r="BV20" s="74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4"/>
      <c r="BX20" s="74"/>
      <c r="BY20" s="74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4"/>
      <c r="CA20" s="74"/>
      <c r="CB20" s="74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4"/>
      <c r="CD20" s="74"/>
      <c r="CE20" s="74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4"/>
      <c r="CG20" s="74"/>
      <c r="CH20" s="74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4"/>
      <c r="CJ20" s="74"/>
      <c r="CK20" s="74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4"/>
      <c r="CM20" s="74"/>
      <c r="CN20" s="74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4"/>
      <c r="CP20" s="74"/>
      <c r="CQ20" s="74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4"/>
      <c r="CS20" s="74"/>
      <c r="CT20" s="74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4"/>
      <c r="CV20" s="74"/>
      <c r="CW20" s="74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4"/>
      <c r="CY20" s="74"/>
      <c r="CZ20" s="74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4"/>
      <c r="DB20" s="74"/>
      <c r="DC20" s="74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4"/>
      <c r="DE20" s="74"/>
      <c r="DF20" s="74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25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4"/>
      <c r="C22" s="74"/>
      <c r="D22" s="74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74"/>
      <c r="AD22" s="75"/>
      <c r="AE22" s="75"/>
      <c r="AF22" s="74"/>
      <c r="AG22" s="75"/>
      <c r="AH22" s="75"/>
      <c r="AI22" s="74"/>
      <c r="AJ22" s="75"/>
      <c r="AK22" s="75"/>
      <c r="AL22" s="74"/>
      <c r="AM22" s="75"/>
      <c r="AN22" s="75"/>
      <c r="AO22" s="74"/>
      <c r="AP22" s="75"/>
      <c r="AQ22" s="75"/>
      <c r="AR22" s="74"/>
      <c r="AS22" s="75"/>
      <c r="AT22" s="75"/>
      <c r="AU22" s="74"/>
      <c r="AV22" s="75"/>
      <c r="AW22" s="75"/>
      <c r="AX22" s="74"/>
      <c r="AY22" s="75"/>
      <c r="AZ22" s="75"/>
      <c r="BA22" s="74"/>
      <c r="BB22" s="75"/>
      <c r="BC22" s="75"/>
      <c r="BD22" s="74"/>
      <c r="BE22" s="75"/>
      <c r="BF22" s="75"/>
      <c r="BG22" s="74" t="str">
        <f t="shared" si="3"/>
        <v/>
      </c>
      <c r="BH22" s="74"/>
      <c r="BI22" s="74"/>
      <c r="BJ22" s="74" t="str">
        <f t="shared" si="4"/>
        <v/>
      </c>
      <c r="BK22" s="74"/>
      <c r="BL22" s="74"/>
      <c r="BM22" s="74" t="str">
        <f t="shared" si="5"/>
        <v/>
      </c>
      <c r="BN22" s="74"/>
      <c r="BO22" s="74"/>
      <c r="BP22" s="74" t="str">
        <f t="shared" si="6"/>
        <v/>
      </c>
      <c r="BQ22" s="74"/>
      <c r="BR22" s="74"/>
      <c r="BS22" s="74" t="str">
        <f t="shared" si="7"/>
        <v/>
      </c>
      <c r="BT22" s="74"/>
      <c r="BU22" s="74"/>
      <c r="BV22" s="74" t="str">
        <f t="shared" si="8"/>
        <v/>
      </c>
      <c r="BW22" s="74"/>
      <c r="BX22" s="74"/>
      <c r="BY22" s="74" t="str">
        <f t="shared" si="9"/>
        <v/>
      </c>
      <c r="BZ22" s="74"/>
      <c r="CA22" s="74"/>
      <c r="CB22" s="74" t="str">
        <f t="shared" si="10"/>
        <v/>
      </c>
      <c r="CC22" s="74"/>
      <c r="CD22" s="74"/>
      <c r="CE22" s="74" t="str">
        <f t="shared" si="11"/>
        <v/>
      </c>
      <c r="CF22" s="74"/>
      <c r="CG22" s="74"/>
      <c r="CH22" s="74" t="str">
        <f t="shared" si="12"/>
        <v/>
      </c>
      <c r="CI22" s="74"/>
      <c r="CJ22" s="74"/>
      <c r="CK22" s="74" t="str">
        <f t="shared" si="13"/>
        <v/>
      </c>
      <c r="CL22" s="74"/>
      <c r="CM22" s="74"/>
      <c r="CN22" s="74" t="str">
        <f t="shared" si="14"/>
        <v/>
      </c>
      <c r="CO22" s="74"/>
      <c r="CP22" s="74"/>
      <c r="CQ22" s="74" t="str">
        <f t="shared" si="15"/>
        <v/>
      </c>
      <c r="CR22" s="74"/>
      <c r="CS22" s="74"/>
      <c r="CT22" s="74" t="str">
        <f t="shared" si="16"/>
        <v/>
      </c>
      <c r="CU22" s="74"/>
      <c r="CV22" s="74"/>
      <c r="CW22" s="74" t="str">
        <f t="shared" si="17"/>
        <v/>
      </c>
      <c r="CX22" s="74"/>
      <c r="CY22" s="74"/>
      <c r="CZ22" s="74" t="str">
        <f t="shared" si="18"/>
        <v/>
      </c>
      <c r="DA22" s="74"/>
      <c r="DB22" s="74"/>
      <c r="DC22" s="74" t="str">
        <f t="shared" si="19"/>
        <v/>
      </c>
      <c r="DD22" s="74"/>
      <c r="DE22" s="74"/>
      <c r="DF22" s="74" t="str">
        <f t="shared" si="20"/>
        <v/>
      </c>
      <c r="DG22" s="74"/>
      <c r="DH22" s="74"/>
    </row>
    <row r="23" spans="1:112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4" t="s">
        <v>299</v>
      </c>
      <c r="C23" s="74" t="s">
        <v>215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15.743999999999998</v>
      </c>
      <c r="F23" s="75" t="s">
        <v>691</v>
      </c>
      <c r="G23" s="75" t="s">
        <v>629</v>
      </c>
      <c r="H23" s="74">
        <v>19.2</v>
      </c>
      <c r="I23" s="75" t="s">
        <v>691</v>
      </c>
      <c r="J23" s="75" t="s">
        <v>629</v>
      </c>
      <c r="K23" s="74">
        <v>23.04</v>
      </c>
      <c r="L23" s="75" t="s">
        <v>691</v>
      </c>
      <c r="M23" s="75" t="s">
        <v>629</v>
      </c>
      <c r="N23" s="74">
        <v>24.96</v>
      </c>
      <c r="O23" s="75" t="s">
        <v>691</v>
      </c>
      <c r="P23" s="75" t="s">
        <v>629</v>
      </c>
      <c r="Q23" s="74">
        <v>26.88</v>
      </c>
      <c r="R23" s="75" t="s">
        <v>691</v>
      </c>
      <c r="S23" s="75" t="s">
        <v>629</v>
      </c>
      <c r="T23" s="74">
        <v>28.799999999999997</v>
      </c>
      <c r="U23" s="75" t="s">
        <v>691</v>
      </c>
      <c r="V23" s="75" t="s">
        <v>629</v>
      </c>
      <c r="W23" s="74">
        <v>30.72</v>
      </c>
      <c r="X23" s="75" t="s">
        <v>691</v>
      </c>
      <c r="Y23" s="75" t="s">
        <v>629</v>
      </c>
      <c r="Z23" s="74">
        <v>32.64</v>
      </c>
      <c r="AA23" s="75" t="s">
        <v>691</v>
      </c>
      <c r="AB23" s="75" t="s">
        <v>629</v>
      </c>
      <c r="AC23" s="74">
        <v>34.56</v>
      </c>
      <c r="AD23" s="75" t="s">
        <v>691</v>
      </c>
      <c r="AE23" s="75" t="s">
        <v>629</v>
      </c>
      <c r="AF23" s="74">
        <v>38.4</v>
      </c>
      <c r="AG23" s="75" t="s">
        <v>691</v>
      </c>
      <c r="AH23" s="75" t="s">
        <v>629</v>
      </c>
      <c r="AI23" s="74">
        <v>42.239999999999995</v>
      </c>
      <c r="AJ23" s="75" t="s">
        <v>691</v>
      </c>
      <c r="AK23" s="75" t="s">
        <v>629</v>
      </c>
      <c r="AL23" s="74">
        <v>44.16</v>
      </c>
      <c r="AM23" s="75" t="s">
        <v>691</v>
      </c>
      <c r="AN23" s="75" t="s">
        <v>629</v>
      </c>
      <c r="AO23" s="74">
        <v>42.239999999999995</v>
      </c>
      <c r="AP23" s="75" t="s">
        <v>691</v>
      </c>
      <c r="AQ23" s="75" t="s">
        <v>629</v>
      </c>
      <c r="AR23" s="74">
        <v>46.08</v>
      </c>
      <c r="AS23" s="75" t="s">
        <v>691</v>
      </c>
      <c r="AT23" s="75" t="s">
        <v>629</v>
      </c>
      <c r="AU23" s="74">
        <v>48</v>
      </c>
      <c r="AV23" s="75" t="s">
        <v>691</v>
      </c>
      <c r="AW23" s="75" t="s">
        <v>629</v>
      </c>
      <c r="AX23" s="74">
        <v>49.92</v>
      </c>
      <c r="AY23" s="75" t="s">
        <v>691</v>
      </c>
      <c r="AZ23" s="75" t="s">
        <v>629</v>
      </c>
      <c r="BA23" s="74">
        <v>53.76</v>
      </c>
      <c r="BB23" s="75" t="s">
        <v>691</v>
      </c>
      <c r="BC23" s="75" t="s">
        <v>629</v>
      </c>
      <c r="BD23" s="74">
        <v>49.92</v>
      </c>
      <c r="BE23" s="75" t="s">
        <v>691</v>
      </c>
      <c r="BF23" s="75" t="s">
        <v>629</v>
      </c>
      <c r="BG23" s="74" t="str">
        <f t="shared" si="3"/>
        <v xml:space="preserve">INSERT INTO SC_SystemeProduits(RefDimension,NomSysteme,typePresta,ligne,Quantite,formule,cte1,DateModif) values (1,'FV3','MP',9,null,'1.92*CTE1','PERIMETRE',now());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(2,'FV3','MP',9,null,'1.92*CTE1','PERIMETRE',now());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(3,'FV3','MP',9,null,'1.92*CTE1','PERIMETRE',now());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(4,'FV3','MP',9,null,'1.92*CTE1','PERIMETRE',now());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(5,'FV3','MP',9,null,'1.92*CTE1','PERIMETRE',now());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(6,'FV3','MP',9,null,'1.92*CTE1','PERIMETRE',now());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(7,'FV3','MP',9,null,'1.92*CTE1','PERIMETRE',now());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(8,'FV3','MP',9,null,'1.92*CTE1','PERIMETRE',now());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(9,'FV3','MP',9,null,'1.92*CTE1','PERIMETRE',now());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(10,'FV3','MP',9,null,'1.92*CTE1','PERIMETRE',now());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(11,'FV3','MP',9,null,'1.92*CTE1','PERIMETRE',now());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(12,'FV3','MP',9,null,'1.92*CTE1','PERIMETRE',now());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(13,'FV3','MP',9,null,'1.92*CTE1','PERIMETRE',now());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(14,'FV3','MP',9,null,'1.92*CTE1','PERIMETRE',now());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(15,'FV3','MP',9,null,'1.92*CTE1','PERIMETRE',now());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(16,'FV3','MP',9,null,'1.92*CTE1','PERIMETRE',now());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(17,'FV3','MP',9,null,'1.92*CTE1','PERIMETRE',now());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(18,'FV3','MP',9,null,'1.92*CTE1','PERIMETRE',now());
</v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4"/>
      <c r="BI24" s="74"/>
      <c r="BJ24" s="7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4"/>
      <c r="BL24" s="74"/>
      <c r="BM24" s="7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4"/>
      <c r="BO24" s="74"/>
      <c r="BP24" s="7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4"/>
      <c r="BR24" s="74"/>
      <c r="BS24" s="7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4"/>
      <c r="BU24" s="74"/>
      <c r="BV24" s="7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4"/>
      <c r="BX24" s="74"/>
      <c r="BY24" s="7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4"/>
      <c r="CA24" s="74"/>
      <c r="CB24" s="7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4"/>
      <c r="CD24" s="74"/>
      <c r="CE24" s="7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4"/>
      <c r="CG24" s="74"/>
      <c r="CH24" s="7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4"/>
      <c r="CJ24" s="74"/>
      <c r="CK24" s="7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4"/>
      <c r="CM24" s="74"/>
      <c r="CN24" s="7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4"/>
      <c r="CP24" s="74"/>
      <c r="CQ24" s="7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4"/>
      <c r="CS24" s="74"/>
      <c r="CT24" s="7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4"/>
      <c r="CV24" s="74"/>
      <c r="CW24" s="7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4"/>
      <c r="CY24" s="74"/>
      <c r="CZ24" s="7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4"/>
      <c r="DB24" s="74"/>
      <c r="DC24" s="7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4"/>
      <c r="DE24" s="74"/>
      <c r="DF24" s="7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4"/>
      <c r="DH24" s="74"/>
    </row>
    <row r="25" spans="1:112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1880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21"/>
        <v xml:space="preserve">INSERT INTO SC_SystemeProduits(RefDimension,NomSysteme,typePresta,ligne,Quantite,formule,cte1,DateModif) values (1,'FV3','MOC',94,null,'1*CTE1','LONGUEUR',now());
</v>
      </c>
      <c r="BH25" s="74"/>
      <c r="BI25" s="74"/>
      <c r="BJ25" s="74" t="str">
        <f t="shared" si="22"/>
        <v xml:space="preserve">INSERT INTO SC_SystemeProduits(RefDimension,NomSysteme,typePresta,ligne,Quantite,formule,cte1,DateModif) values (2,'FV3','MOC',94,null,'1*CTE1','LONGUEUR',now());
</v>
      </c>
      <c r="BK25" s="74"/>
      <c r="BL25" s="74"/>
      <c r="BM25" s="74" t="str">
        <f t="shared" si="23"/>
        <v xml:space="preserve">INSERT INTO SC_SystemeProduits(RefDimension,NomSysteme,typePresta,ligne,Quantite,formule,cte1,DateModif) values (3,'FV3','MOC',94,null,'1*CTE1','LONGUEUR',now());
</v>
      </c>
      <c r="BN25" s="74"/>
      <c r="BO25" s="74"/>
      <c r="BP25" s="74" t="str">
        <f t="shared" si="24"/>
        <v xml:space="preserve">INSERT INTO SC_SystemeProduits(RefDimension,NomSysteme,typePresta,ligne,Quantite,formule,cte1,DateModif) values (4,'FV3','MOC',94,null,'1*CTE1','LONGUEUR',now());
</v>
      </c>
      <c r="BQ25" s="74"/>
      <c r="BR25" s="74"/>
      <c r="BS25" s="74" t="str">
        <f t="shared" si="25"/>
        <v xml:space="preserve">INSERT INTO SC_SystemeProduits(RefDimension,NomSysteme,typePresta,ligne,Quantite,formule,cte1,DateModif) values (5,'FV3','MOC',94,null,'1*CTE1','LONGUEUR',now());
</v>
      </c>
      <c r="BT25" s="74"/>
      <c r="BU25" s="74"/>
      <c r="BV25" s="74" t="str">
        <f t="shared" si="26"/>
        <v xml:space="preserve">INSERT INTO SC_SystemeProduits(RefDimension,NomSysteme,typePresta,ligne,Quantite,formule,cte1,DateModif) values (6,'FV3','MOC',94,null,'1*CTE1','LONGUEUR',now());
</v>
      </c>
      <c r="BW25" s="74"/>
      <c r="BX25" s="74"/>
      <c r="BY25" s="74" t="str">
        <f t="shared" si="27"/>
        <v xml:space="preserve">INSERT INTO SC_SystemeProduits(RefDimension,NomSysteme,typePresta,ligne,Quantite,formule,cte1,DateModif) values (7,'FV3','MOC',94,null,'1*CTE1','LONGUEUR',now());
</v>
      </c>
      <c r="BZ25" s="74"/>
      <c r="CA25" s="74"/>
      <c r="CB25" s="74" t="str">
        <f t="shared" si="28"/>
        <v xml:space="preserve">INSERT INTO SC_SystemeProduits(RefDimension,NomSysteme,typePresta,ligne,Quantite,formule,cte1,DateModif) values (8,'FV3','MOC',94,null,'1*CTE1','LONGUEUR',now());
</v>
      </c>
      <c r="CC25" s="74"/>
      <c r="CD25" s="74"/>
      <c r="CE25" s="74" t="str">
        <f t="shared" si="29"/>
        <v xml:space="preserve">INSERT INTO SC_SystemeProduits(RefDimension,NomSysteme,typePresta,ligne,Quantite,formule,cte1,DateModif) values (9,'FV3','MOC',94,null,'1*CTE1','LONGUEUR',now());
</v>
      </c>
      <c r="CF25" s="74"/>
      <c r="CG25" s="74"/>
      <c r="CH25" s="74" t="str">
        <f t="shared" si="30"/>
        <v xml:space="preserve">INSERT INTO SC_SystemeProduits(RefDimension,NomSysteme,typePresta,ligne,Quantite,formule,cte1,DateModif) values (10,'FV3','MOC',94,null,'1*CTE1','LONGUEUR',now());
</v>
      </c>
      <c r="CI25" s="74"/>
      <c r="CJ25" s="74"/>
      <c r="CK25" s="74" t="str">
        <f t="shared" si="31"/>
        <v xml:space="preserve">INSERT INTO SC_SystemeProduits(RefDimension,NomSysteme,typePresta,ligne,Quantite,formule,cte1,DateModif) values (11,'FV3','MOC',94,null,'1*CTE1','LONGUEUR',now());
</v>
      </c>
      <c r="CL25" s="74"/>
      <c r="CM25" s="74"/>
      <c r="CN25" s="74" t="str">
        <f t="shared" si="32"/>
        <v xml:space="preserve">INSERT INTO SC_SystemeProduits(RefDimension,NomSysteme,typePresta,ligne,Quantite,formule,cte1,DateModif) values (12,'FV3','MOC',94,null,'1*CTE1','LONGUEUR',now());
</v>
      </c>
      <c r="CO25" s="74"/>
      <c r="CP25" s="74"/>
      <c r="CQ25" s="74" t="str">
        <f t="shared" si="33"/>
        <v xml:space="preserve">INSERT INTO SC_SystemeProduits(RefDimension,NomSysteme,typePresta,ligne,Quantite,formule,cte1,DateModif) values (13,'FV3','MOC',94,null,'1*CTE1','LONGUEUR',now());
</v>
      </c>
      <c r="CR25" s="74"/>
      <c r="CS25" s="74"/>
      <c r="CT25" s="74" t="str">
        <f t="shared" si="34"/>
        <v xml:space="preserve">INSERT INTO SC_SystemeProduits(RefDimension,NomSysteme,typePresta,ligne,Quantite,formule,cte1,DateModif) values (14,'FV3','MOC',94,null,'1*CTE1','LONGUEUR',now());
</v>
      </c>
      <c r="CU25" s="74"/>
      <c r="CV25" s="74"/>
      <c r="CW25" s="74" t="str">
        <f t="shared" si="35"/>
        <v xml:space="preserve">INSERT INTO SC_SystemeProduits(RefDimension,NomSysteme,typePresta,ligne,Quantite,formule,cte1,DateModif) values (15,'FV3','MOC',94,null,'1*CTE1','LONGUEUR',now());
</v>
      </c>
      <c r="CX25" s="74"/>
      <c r="CY25" s="74"/>
      <c r="CZ25" s="74" t="str">
        <f t="shared" si="36"/>
        <v xml:space="preserve">INSERT INTO SC_SystemeProduits(RefDimension,NomSysteme,typePresta,ligne,Quantite,formule,cte1,DateModif) values (16,'FV3','MOC',94,null,'1*CTE1','LONGUEUR',now());
</v>
      </c>
      <c r="DA25" s="74"/>
      <c r="DB25" s="74"/>
      <c r="DC25" s="74" t="str">
        <f t="shared" si="37"/>
        <v xml:space="preserve">INSERT INTO SC_SystemeProduits(RefDimension,NomSysteme,typePresta,ligne,Quantite,formule,cte1,DateModif) values (17,'FV3','MOC',94,null,'1*CTE1','LONGUEUR',now());
</v>
      </c>
      <c r="DD25" s="74"/>
      <c r="DE25" s="74"/>
      <c r="DF25" s="74" t="str">
        <f t="shared" si="38"/>
        <v xml:space="preserve">INSERT INTO SC_SystemeProduits(RefDimension,NomSysteme,typePresta,ligne,Quantite,formule,cte1,DateModif) values (18,'FV3','MOC',94,null,'1*CTE1','LONGUEUR',now());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21"/>
        <v/>
      </c>
      <c r="BH27" s="74"/>
      <c r="BI27" s="74"/>
      <c r="BJ27" s="74" t="str">
        <f t="shared" si="22"/>
        <v/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 xml:space="preserve">INSERT INTO SC_SystemeProduits(RefDimension,NomSysteme,typePresta,ligne,Quantite,formule,cte1,DateModif) values (2,'FV3','MATIERE',558,1,null,null,now());
</v>
      </c>
      <c r="BK28" s="74"/>
      <c r="BL28" s="74"/>
      <c r="BM28" s="74" t="str">
        <f t="shared" si="23"/>
        <v/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1799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 xml:space="preserve">INSERT INTO SC_SystemeProduits(RefDimension,NomSysteme,typePresta,ligne,Quantite,formule,cte1,DateModif) values (3,'FV3','MATIERE',559,1,null,null,now());
</v>
      </c>
      <c r="BN29" s="74"/>
      <c r="BO29" s="74"/>
      <c r="BP29" s="74" t="str">
        <f t="shared" si="24"/>
        <v/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1800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 xml:space="preserve">INSERT INTO SC_SystemeProduits(RefDimension,NomSysteme,typePresta,ligne,Quantite,formule,cte1,DateModif) values (4,'FV3','MATIERE',560,1,null,null,now());
</v>
      </c>
      <c r="BQ30" s="74"/>
      <c r="BR30" s="74"/>
      <c r="BS30" s="74" t="str">
        <f t="shared" si="25"/>
        <v/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1801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 xml:space="preserve">INSERT INTO SC_SystemeProduits(RefDimension,NomSysteme,typePresta,ligne,Quantite,formule,cte1,DateModif) values (5,'FV3','MATIERE',561,1,null,null,now());
</v>
      </c>
      <c r="BT31" s="74"/>
      <c r="BU31" s="74"/>
      <c r="BV31" s="74" t="str">
        <f t="shared" si="26"/>
        <v/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1803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 xml:space="preserve">INSERT INTO SC_SystemeProduits(RefDimension,NomSysteme,typePresta,ligne,Quantite,formule,cte1,DateModif) values (6,'FV3','MATIERE',563,1,null,null,now());
</v>
      </c>
      <c r="BW32" s="74"/>
      <c r="BX32" s="74"/>
      <c r="BY32" s="74" t="str">
        <f t="shared" si="27"/>
        <v/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1804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 xml:space="preserve">INSERT INTO SC_SystemeProduits(RefDimension,NomSysteme,typePresta,ligne,Quantite,formule,cte1,DateModif) values (7,'FV3','MATIERE',564,1,null,null,now());
</v>
      </c>
      <c r="BZ33" s="74"/>
      <c r="CA33" s="74"/>
      <c r="CB33" s="74" t="str">
        <f t="shared" si="28"/>
        <v/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1805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 xml:space="preserve">INSERT INTO SC_SystemeProduits(RefDimension,NomSysteme,typePresta,ligne,Quantite,formule,cte1,DateModif) values (8,'FV3','MATIERE',565,1,null,null,now());
</v>
      </c>
      <c r="CC34" s="74"/>
      <c r="CD34" s="74"/>
      <c r="CE34" s="74" t="str">
        <f t="shared" si="29"/>
        <v/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1806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 xml:space="preserve">INSERT INTO SC_SystemeProduits(RefDimension,NomSysteme,typePresta,ligne,Quantite,formule,cte1,DateModif) values (9,'FV3','MATIERE',566,1,null,null,now());
</v>
      </c>
      <c r="CF35" s="74"/>
      <c r="CG35" s="74"/>
      <c r="CH35" s="74" t="str">
        <f t="shared" si="30"/>
        <v/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1807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 xml:space="preserve">INSERT INTO SC_SystemeProduits(RefDimension,NomSysteme,typePresta,ligne,Quantite,formule,cte1,DateModif) values (10,'FV3','MATIERE',567,1,null,null,now());
</v>
      </c>
      <c r="CI36" s="74"/>
      <c r="CJ36" s="74"/>
      <c r="CK36" s="74" t="str">
        <f t="shared" si="31"/>
        <v/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1808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 xml:space="preserve">INSERT INTO SC_SystemeProduits(RefDimension,NomSysteme,typePresta,ligne,Quantite,formule,cte1,DateModif) values (11,'FV3','MATIERE',568,1,null,null,now());
</v>
      </c>
      <c r="CL37" s="74"/>
      <c r="CM37" s="74"/>
      <c r="CN37" s="74" t="str">
        <f t="shared" si="32"/>
        <v/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1809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 xml:space="preserve">INSERT INTO SC_SystemeProduits(RefDimension,NomSysteme,typePresta,ligne,Quantite,formule,cte1,DateModif) values (12,'FV3','MATIERE',569,1,null,null,now());
</v>
      </c>
      <c r="CO38" s="74"/>
      <c r="CP38" s="74"/>
      <c r="CQ38" s="74" t="str">
        <f t="shared" si="33"/>
        <v/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1810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 xml:space="preserve">INSERT INTO SC_SystemeProduits(RefDimension,NomSysteme,typePresta,ligne,Quantite,formule,cte1,DateModif) values (13,'FV3','MATIERE',570,1,null,null,now());
</v>
      </c>
      <c r="CR39" s="74"/>
      <c r="CS39" s="74"/>
      <c r="CT39" s="74" t="str">
        <f t="shared" si="34"/>
        <v/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1811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 xml:space="preserve">INSERT INTO SC_SystemeProduits(RefDimension,NomSysteme,typePresta,ligne,Quantite,formule,cte1,DateModif) values (14,'FV3','MATIERE',571,1,null,null,now());
</v>
      </c>
      <c r="CU40" s="74"/>
      <c r="CV40" s="74"/>
      <c r="CW40" s="74" t="str">
        <f t="shared" si="35"/>
        <v/>
      </c>
      <c r="CX40" s="74"/>
      <c r="CY40" s="74"/>
      <c r="CZ40" s="74" t="str">
        <f t="shared" si="36"/>
        <v/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1812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 xml:space="preserve">INSERT INTO SC_SystemeProduits(RefDimension,NomSysteme,typePresta,ligne,Quantite,formule,cte1,DateModif) values (15,'FV3','MATIERE',572,1,null,null,now());
</v>
      </c>
      <c r="CX41" s="74"/>
      <c r="CY41" s="74"/>
      <c r="CZ41" s="74" t="str">
        <f t="shared" si="36"/>
        <v xml:space="preserve">INSERT INTO SC_SystemeProduits(RefDimension,NomSysteme,typePresta,ligne,Quantite,formule,cte1,DateModif) values (16,'FV3','MATIERE',572,1,null,null,now());
</v>
      </c>
      <c r="DA41" s="74"/>
      <c r="DB41" s="74"/>
      <c r="DC41" s="74" t="str">
        <f t="shared" si="37"/>
        <v/>
      </c>
      <c r="DD41" s="74"/>
      <c r="DE41" s="74"/>
      <c r="DF41" s="74" t="str">
        <f t="shared" si="38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1813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21"/>
        <v/>
      </c>
      <c r="BH42" s="74"/>
      <c r="BI42" s="74"/>
      <c r="BJ42" s="74" t="str">
        <f t="shared" si="22"/>
        <v/>
      </c>
      <c r="BK42" s="74"/>
      <c r="BL42" s="74"/>
      <c r="BM42" s="74" t="str">
        <f t="shared" si="23"/>
        <v/>
      </c>
      <c r="BN42" s="74"/>
      <c r="BO42" s="74"/>
      <c r="BP42" s="74" t="str">
        <f t="shared" si="24"/>
        <v/>
      </c>
      <c r="BQ42" s="74"/>
      <c r="BR42" s="74"/>
      <c r="BS42" s="74" t="str">
        <f t="shared" si="25"/>
        <v/>
      </c>
      <c r="BT42" s="74"/>
      <c r="BU42" s="74"/>
      <c r="BV42" s="74" t="str">
        <f t="shared" si="26"/>
        <v/>
      </c>
      <c r="BW42" s="74"/>
      <c r="BX42" s="74"/>
      <c r="BY42" s="74" t="str">
        <f t="shared" si="27"/>
        <v/>
      </c>
      <c r="BZ42" s="74"/>
      <c r="CA42" s="74"/>
      <c r="CB42" s="74" t="str">
        <f t="shared" si="28"/>
        <v/>
      </c>
      <c r="CC42" s="74"/>
      <c r="CD42" s="74"/>
      <c r="CE42" s="74" t="str">
        <f t="shared" si="29"/>
        <v/>
      </c>
      <c r="CF42" s="74"/>
      <c r="CG42" s="74"/>
      <c r="CH42" s="74" t="str">
        <f t="shared" si="30"/>
        <v/>
      </c>
      <c r="CI42" s="74"/>
      <c r="CJ42" s="74"/>
      <c r="CK42" s="74" t="str">
        <f t="shared" si="31"/>
        <v/>
      </c>
      <c r="CL42" s="74"/>
      <c r="CM42" s="74"/>
      <c r="CN42" s="74" t="str">
        <f t="shared" si="32"/>
        <v/>
      </c>
      <c r="CO42" s="74"/>
      <c r="CP42" s="74"/>
      <c r="CQ42" s="74" t="str">
        <f t="shared" si="33"/>
        <v/>
      </c>
      <c r="CR42" s="74"/>
      <c r="CS42" s="74"/>
      <c r="CT42" s="74" t="str">
        <f t="shared" si="34"/>
        <v/>
      </c>
      <c r="CU42" s="74"/>
      <c r="CV42" s="74"/>
      <c r="CW42" s="74" t="str">
        <f t="shared" si="35"/>
        <v/>
      </c>
      <c r="CX42" s="74"/>
      <c r="CY42" s="74"/>
      <c r="CZ42" s="74" t="str">
        <f t="shared" si="36"/>
        <v/>
      </c>
      <c r="DA42" s="74"/>
      <c r="DB42" s="74"/>
      <c r="DC42" s="74" t="str">
        <f t="shared" si="37"/>
        <v xml:space="preserve">INSERT INTO SC_SystemeProduits(RefDimension,NomSysteme,typePresta,ligne,Quantite,formule,cte1,DateModif) values (17,'FV3','MATIERE',573,1,null,null,now());
</v>
      </c>
      <c r="DD42" s="74"/>
      <c r="DE42" s="74"/>
      <c r="DF42" s="74" t="str">
        <f t="shared" si="38"/>
        <v xml:space="preserve">INSERT INTO SC_SystemeProduits(RefDimension,NomSysteme,typePresta,ligne,Quantite,formule,cte1,DateModif) values (18,'FV3','MATIERE',573,1,null,null,now());
</v>
      </c>
      <c r="DG42" s="74"/>
      <c r="DH42" s="74"/>
    </row>
    <row r="43" spans="1:112" x14ac:dyDescent="0.25">
      <c r="A43" s="58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4" t="str">
        <f t="shared" si="21"/>
        <v/>
      </c>
      <c r="BH43" s="74"/>
      <c r="BI43" s="74"/>
      <c r="BJ43" s="74" t="str">
        <f t="shared" si="22"/>
        <v/>
      </c>
      <c r="BK43" s="74"/>
      <c r="BL43" s="74"/>
      <c r="BM43" s="74" t="str">
        <f t="shared" si="23"/>
        <v/>
      </c>
      <c r="BN43" s="74"/>
      <c r="BO43" s="74"/>
      <c r="BP43" s="74" t="str">
        <f t="shared" si="24"/>
        <v/>
      </c>
      <c r="BQ43" s="74"/>
      <c r="BR43" s="74"/>
      <c r="BS43" s="74" t="str">
        <f t="shared" si="25"/>
        <v/>
      </c>
      <c r="BT43" s="74"/>
      <c r="BU43" s="74"/>
      <c r="BV43" s="74" t="str">
        <f t="shared" si="26"/>
        <v/>
      </c>
      <c r="BW43" s="74"/>
      <c r="BX43" s="74"/>
      <c r="BY43" s="74" t="str">
        <f t="shared" si="27"/>
        <v/>
      </c>
      <c r="BZ43" s="74"/>
      <c r="CA43" s="74"/>
      <c r="CB43" s="74" t="str">
        <f t="shared" si="28"/>
        <v/>
      </c>
      <c r="CC43" s="74"/>
      <c r="CD43" s="74"/>
      <c r="CE43" s="74" t="str">
        <f t="shared" si="29"/>
        <v/>
      </c>
      <c r="CF43" s="74"/>
      <c r="CG43" s="74"/>
      <c r="CH43" s="74" t="str">
        <f t="shared" si="30"/>
        <v/>
      </c>
      <c r="CI43" s="74"/>
      <c r="CJ43" s="74"/>
      <c r="CK43" s="74" t="str">
        <f t="shared" si="31"/>
        <v/>
      </c>
      <c r="CL43" s="74"/>
      <c r="CM43" s="74"/>
      <c r="CN43" s="74" t="str">
        <f t="shared" si="32"/>
        <v/>
      </c>
      <c r="CO43" s="74"/>
      <c r="CP43" s="74"/>
      <c r="CQ43" s="74" t="str">
        <f t="shared" si="33"/>
        <v/>
      </c>
      <c r="CR43" s="74"/>
      <c r="CS43" s="74"/>
      <c r="CT43" s="74" t="str">
        <f t="shared" si="34"/>
        <v/>
      </c>
      <c r="CU43" s="74"/>
      <c r="CV43" s="74"/>
      <c r="CW43" s="74" t="str">
        <f t="shared" si="35"/>
        <v/>
      </c>
      <c r="CX43" s="74"/>
      <c r="CY43" s="74"/>
      <c r="CZ43" s="74" t="str">
        <f t="shared" si="36"/>
        <v/>
      </c>
      <c r="DA43" s="74"/>
      <c r="DB43" s="74"/>
      <c r="DC43" s="74" t="str">
        <f t="shared" si="37"/>
        <v/>
      </c>
      <c r="DD43" s="74"/>
      <c r="DE43" s="74"/>
      <c r="DF43" s="74" t="str">
        <f t="shared" si="38"/>
        <v/>
      </c>
      <c r="DG43" s="74"/>
      <c r="DH43" s="74"/>
    </row>
    <row r="44" spans="1:112" x14ac:dyDescent="0.25">
      <c r="A44" s="5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4" t="str">
        <f t="shared" si="21"/>
        <v/>
      </c>
      <c r="BH44" s="74"/>
      <c r="BI44" s="74"/>
      <c r="BJ44" s="74" t="str">
        <f t="shared" si="22"/>
        <v/>
      </c>
      <c r="BK44" s="74"/>
      <c r="BL44" s="74"/>
      <c r="BM44" s="74" t="str">
        <f t="shared" si="23"/>
        <v/>
      </c>
      <c r="BN44" s="74"/>
      <c r="BO44" s="74"/>
      <c r="BP44" s="74" t="str">
        <f t="shared" si="24"/>
        <v/>
      </c>
      <c r="BQ44" s="74"/>
      <c r="BR44" s="74"/>
      <c r="BS44" s="74" t="str">
        <f t="shared" si="25"/>
        <v/>
      </c>
      <c r="BT44" s="74"/>
      <c r="BU44" s="74"/>
      <c r="BV44" s="74" t="str">
        <f t="shared" si="26"/>
        <v/>
      </c>
      <c r="BW44" s="74"/>
      <c r="BX44" s="74"/>
      <c r="BY44" s="74" t="str">
        <f t="shared" si="27"/>
        <v/>
      </c>
      <c r="BZ44" s="74"/>
      <c r="CA44" s="74"/>
      <c r="CB44" s="74" t="str">
        <f t="shared" si="28"/>
        <v/>
      </c>
      <c r="CC44" s="74"/>
      <c r="CD44" s="74"/>
      <c r="CE44" s="74" t="str">
        <f t="shared" si="29"/>
        <v/>
      </c>
      <c r="CF44" s="74"/>
      <c r="CG44" s="74"/>
      <c r="CH44" s="74" t="str">
        <f t="shared" si="30"/>
        <v/>
      </c>
      <c r="CI44" s="74"/>
      <c r="CJ44" s="74"/>
      <c r="CK44" s="74" t="str">
        <f t="shared" si="31"/>
        <v/>
      </c>
      <c r="CL44" s="74"/>
      <c r="CM44" s="74"/>
      <c r="CN44" s="74" t="str">
        <f t="shared" si="32"/>
        <v/>
      </c>
      <c r="CO44" s="74"/>
      <c r="CP44" s="74"/>
      <c r="CQ44" s="74" t="str">
        <f t="shared" si="33"/>
        <v/>
      </c>
      <c r="CR44" s="74"/>
      <c r="CS44" s="74"/>
      <c r="CT44" s="74" t="str">
        <f t="shared" si="34"/>
        <v/>
      </c>
      <c r="CU44" s="74"/>
      <c r="CV44" s="74"/>
      <c r="CW44" s="74" t="str">
        <f t="shared" si="35"/>
        <v/>
      </c>
      <c r="CX44" s="74"/>
      <c r="CY44" s="74"/>
      <c r="CZ44" s="74" t="str">
        <f t="shared" si="36"/>
        <v/>
      </c>
      <c r="DA44" s="74"/>
      <c r="DB44" s="74"/>
      <c r="DC44" s="74" t="str">
        <f t="shared" si="37"/>
        <v/>
      </c>
      <c r="DD44" s="74"/>
      <c r="DE44" s="74"/>
      <c r="DF44" s="74" t="str">
        <f t="shared" si="38"/>
        <v/>
      </c>
      <c r="DG44" s="74"/>
      <c r="DH44" s="74"/>
    </row>
    <row r="45" spans="1:112" x14ac:dyDescent="0.25">
      <c r="A45" s="58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4" t="str">
        <f t="shared" si="21"/>
        <v/>
      </c>
      <c r="BH45" s="74"/>
      <c r="BI45" s="74"/>
      <c r="BJ45" s="74" t="str">
        <f t="shared" si="22"/>
        <v/>
      </c>
      <c r="BK45" s="74"/>
      <c r="BL45" s="74"/>
      <c r="BM45" s="74" t="str">
        <f t="shared" si="23"/>
        <v/>
      </c>
      <c r="BN45" s="74"/>
      <c r="BO45" s="74"/>
      <c r="BP45" s="74" t="str">
        <f t="shared" si="24"/>
        <v/>
      </c>
      <c r="BQ45" s="74"/>
      <c r="BR45" s="74"/>
      <c r="BS45" s="74" t="str">
        <f t="shared" si="25"/>
        <v/>
      </c>
      <c r="BT45" s="74"/>
      <c r="BU45" s="74"/>
      <c r="BV45" s="74" t="str">
        <f t="shared" si="26"/>
        <v/>
      </c>
      <c r="BW45" s="74"/>
      <c r="BX45" s="74"/>
      <c r="BY45" s="74" t="str">
        <f t="shared" si="27"/>
        <v/>
      </c>
      <c r="BZ45" s="74"/>
      <c r="CA45" s="74"/>
      <c r="CB45" s="74" t="str">
        <f t="shared" si="28"/>
        <v/>
      </c>
      <c r="CC45" s="74"/>
      <c r="CD45" s="74"/>
      <c r="CE45" s="74" t="str">
        <f t="shared" si="29"/>
        <v/>
      </c>
      <c r="CF45" s="74"/>
      <c r="CG45" s="74"/>
      <c r="CH45" s="74" t="str">
        <f t="shared" si="30"/>
        <v/>
      </c>
      <c r="CI45" s="74"/>
      <c r="CJ45" s="74"/>
      <c r="CK45" s="74" t="str">
        <f t="shared" si="31"/>
        <v/>
      </c>
      <c r="CL45" s="74"/>
      <c r="CM45" s="74"/>
      <c r="CN45" s="74" t="str">
        <f t="shared" si="32"/>
        <v/>
      </c>
      <c r="CO45" s="74"/>
      <c r="CP45" s="74"/>
      <c r="CQ45" s="74" t="str">
        <f t="shared" si="33"/>
        <v/>
      </c>
      <c r="CR45" s="74"/>
      <c r="CS45" s="74"/>
      <c r="CT45" s="74" t="str">
        <f t="shared" si="34"/>
        <v/>
      </c>
      <c r="CU45" s="74"/>
      <c r="CV45" s="74"/>
      <c r="CW45" s="74" t="str">
        <f t="shared" si="35"/>
        <v/>
      </c>
      <c r="CX45" s="74"/>
      <c r="CY45" s="74"/>
      <c r="CZ45" s="74" t="str">
        <f t="shared" si="36"/>
        <v/>
      </c>
      <c r="DA45" s="74"/>
      <c r="DB45" s="74"/>
      <c r="DC45" s="74" t="str">
        <f t="shared" si="37"/>
        <v/>
      </c>
      <c r="DD45" s="74"/>
      <c r="DE45" s="74"/>
      <c r="DF45" s="74" t="str">
        <f t="shared" si="38"/>
        <v/>
      </c>
      <c r="DG45" s="74"/>
      <c r="DH45" s="74"/>
    </row>
    <row r="46" spans="1:112" x14ac:dyDescent="0.25">
      <c r="BG46" s="74" t="str">
        <f t="shared" si="21"/>
        <v/>
      </c>
      <c r="BH46" s="74"/>
      <c r="BI46" s="74"/>
      <c r="BJ46" s="74" t="str">
        <f t="shared" si="22"/>
        <v/>
      </c>
      <c r="BK46" s="74"/>
      <c r="BL46" s="74"/>
      <c r="BM46" s="74" t="str">
        <f t="shared" si="23"/>
        <v/>
      </c>
      <c r="BN46" s="74"/>
      <c r="BO46" s="74"/>
      <c r="BP46" s="74" t="str">
        <f t="shared" si="24"/>
        <v/>
      </c>
      <c r="BQ46" s="74"/>
      <c r="BR46" s="74"/>
      <c r="BS46" s="74" t="str">
        <f t="shared" si="25"/>
        <v/>
      </c>
      <c r="BT46" s="74"/>
      <c r="BU46" s="74"/>
      <c r="BV46" s="74" t="str">
        <f t="shared" si="26"/>
        <v/>
      </c>
      <c r="BW46" s="74"/>
      <c r="BX46" s="74"/>
      <c r="BY46" s="74" t="str">
        <f t="shared" si="27"/>
        <v/>
      </c>
      <c r="BZ46" s="74"/>
      <c r="CA46" s="74"/>
      <c r="CB46" s="74" t="str">
        <f t="shared" si="28"/>
        <v/>
      </c>
      <c r="CC46" s="74"/>
      <c r="CD46" s="74"/>
      <c r="CE46" s="74" t="str">
        <f t="shared" si="29"/>
        <v/>
      </c>
      <c r="CF46" s="74"/>
      <c r="CG46" s="74"/>
      <c r="CH46" s="74" t="str">
        <f t="shared" si="30"/>
        <v/>
      </c>
      <c r="CI46" s="74"/>
      <c r="CJ46" s="74"/>
      <c r="CK46" s="74" t="str">
        <f t="shared" si="31"/>
        <v/>
      </c>
      <c r="CL46" s="74"/>
      <c r="CM46" s="74"/>
      <c r="CN46" s="74" t="str">
        <f t="shared" si="32"/>
        <v/>
      </c>
      <c r="CO46" s="74"/>
      <c r="CP46" s="74"/>
      <c r="CQ46" s="74" t="str">
        <f t="shared" si="33"/>
        <v/>
      </c>
      <c r="CR46" s="74"/>
      <c r="CS46" s="74"/>
      <c r="CT46" s="74" t="str">
        <f t="shared" si="34"/>
        <v/>
      </c>
      <c r="CU46" s="74"/>
      <c r="CV46" s="74"/>
      <c r="CW46" s="74" t="str">
        <f t="shared" si="35"/>
        <v/>
      </c>
      <c r="CX46" s="74"/>
      <c r="CY46" s="74"/>
      <c r="CZ46" s="74" t="str">
        <f t="shared" si="36"/>
        <v/>
      </c>
      <c r="DA46" s="74"/>
      <c r="DB46" s="74"/>
      <c r="DC46" s="74" t="str">
        <f t="shared" si="37"/>
        <v/>
      </c>
      <c r="DD46" s="74"/>
      <c r="DE46" s="74"/>
      <c r="DF46" s="74" t="str">
        <f t="shared" si="38"/>
        <v/>
      </c>
      <c r="DG46" s="74"/>
      <c r="DH46" s="74"/>
    </row>
    <row r="47" spans="1:112" x14ac:dyDescent="0.25">
      <c r="BG47" s="74" t="str">
        <f t="shared" si="21"/>
        <v/>
      </c>
      <c r="BH47" s="74"/>
      <c r="BI47" s="74"/>
      <c r="BJ47" s="74" t="str">
        <f t="shared" si="22"/>
        <v/>
      </c>
      <c r="BK47" s="74"/>
      <c r="BL47" s="74"/>
      <c r="BM47" s="74" t="str">
        <f t="shared" si="23"/>
        <v/>
      </c>
      <c r="BN47" s="74"/>
      <c r="BO47" s="74"/>
      <c r="BP47" s="74" t="str">
        <f t="shared" si="24"/>
        <v/>
      </c>
      <c r="BQ47" s="74"/>
      <c r="BR47" s="74"/>
      <c r="BS47" s="74" t="str">
        <f t="shared" si="25"/>
        <v/>
      </c>
      <c r="BT47" s="74"/>
      <c r="BU47" s="74"/>
      <c r="BV47" s="74" t="str">
        <f t="shared" si="26"/>
        <v/>
      </c>
      <c r="BW47" s="74"/>
      <c r="BX47" s="74"/>
      <c r="BY47" s="74" t="str">
        <f t="shared" si="27"/>
        <v/>
      </c>
      <c r="BZ47" s="74"/>
      <c r="CA47" s="74"/>
      <c r="CB47" s="74" t="str">
        <f t="shared" si="28"/>
        <v/>
      </c>
      <c r="CC47" s="74"/>
      <c r="CD47" s="74"/>
      <c r="CE47" s="74" t="str">
        <f t="shared" si="29"/>
        <v/>
      </c>
      <c r="CF47" s="74"/>
      <c r="CG47" s="74"/>
      <c r="CH47" s="74" t="str">
        <f t="shared" si="30"/>
        <v/>
      </c>
      <c r="CI47" s="74"/>
      <c r="CJ47" s="74"/>
      <c r="CK47" s="74" t="str">
        <f t="shared" si="31"/>
        <v/>
      </c>
      <c r="CL47" s="74"/>
      <c r="CM47" s="74"/>
      <c r="CN47" s="74" t="str">
        <f t="shared" si="32"/>
        <v/>
      </c>
      <c r="CO47" s="74"/>
      <c r="CP47" s="74"/>
      <c r="CQ47" s="74" t="str">
        <f t="shared" si="33"/>
        <v/>
      </c>
      <c r="CR47" s="74"/>
      <c r="CS47" s="74"/>
      <c r="CT47" s="74" t="str">
        <f t="shared" si="34"/>
        <v/>
      </c>
      <c r="CU47" s="74"/>
      <c r="CV47" s="74"/>
      <c r="CW47" s="74" t="str">
        <f t="shared" si="35"/>
        <v/>
      </c>
      <c r="CX47" s="74"/>
      <c r="CY47" s="74"/>
      <c r="CZ47" s="74" t="str">
        <f t="shared" si="36"/>
        <v/>
      </c>
      <c r="DA47" s="74"/>
      <c r="DB47" s="74"/>
      <c r="DC47" s="74" t="str">
        <f t="shared" si="37"/>
        <v/>
      </c>
      <c r="DD47" s="74"/>
      <c r="DE47" s="74"/>
      <c r="DF47" s="74" t="str">
        <f t="shared" si="38"/>
        <v/>
      </c>
      <c r="DG47" s="74"/>
      <c r="DH47" s="74"/>
    </row>
    <row r="48" spans="1:112" x14ac:dyDescent="0.25">
      <c r="BG48" s="74" t="str">
        <f t="shared" si="21"/>
        <v/>
      </c>
      <c r="BH48" s="74"/>
      <c r="BI48" s="74"/>
      <c r="BJ48" s="74" t="str">
        <f t="shared" si="22"/>
        <v/>
      </c>
      <c r="BK48" s="74"/>
      <c r="BL48" s="74"/>
      <c r="BM48" s="74" t="str">
        <f t="shared" si="23"/>
        <v/>
      </c>
      <c r="BN48" s="74"/>
      <c r="BO48" s="74"/>
      <c r="BP48" s="74" t="str">
        <f t="shared" si="24"/>
        <v/>
      </c>
      <c r="BQ48" s="74"/>
      <c r="BR48" s="74"/>
      <c r="BS48" s="74" t="str">
        <f t="shared" si="25"/>
        <v/>
      </c>
      <c r="BT48" s="74"/>
      <c r="BU48" s="74"/>
      <c r="BV48" s="74" t="str">
        <f t="shared" si="26"/>
        <v/>
      </c>
      <c r="BW48" s="74"/>
      <c r="BX48" s="74"/>
      <c r="BY48" s="74" t="str">
        <f t="shared" si="27"/>
        <v/>
      </c>
      <c r="BZ48" s="74"/>
      <c r="CA48" s="74"/>
      <c r="CB48" s="74" t="str">
        <f t="shared" si="28"/>
        <v/>
      </c>
      <c r="CC48" s="74"/>
      <c r="CD48" s="74"/>
      <c r="CE48" s="74" t="str">
        <f t="shared" si="29"/>
        <v/>
      </c>
      <c r="CF48" s="74"/>
      <c r="CG48" s="74"/>
      <c r="CH48" s="74" t="str">
        <f t="shared" si="30"/>
        <v/>
      </c>
      <c r="CI48" s="74"/>
      <c r="CJ48" s="74"/>
      <c r="CK48" s="74" t="str">
        <f t="shared" si="31"/>
        <v/>
      </c>
      <c r="CL48" s="74"/>
      <c r="CM48" s="74"/>
      <c r="CN48" s="74" t="str">
        <f t="shared" si="32"/>
        <v/>
      </c>
      <c r="CO48" s="74"/>
      <c r="CP48" s="74"/>
      <c r="CQ48" s="74" t="str">
        <f t="shared" si="33"/>
        <v/>
      </c>
      <c r="CR48" s="74"/>
      <c r="CS48" s="74"/>
      <c r="CT48" s="74" t="str">
        <f t="shared" si="34"/>
        <v/>
      </c>
      <c r="CU48" s="74"/>
      <c r="CV48" s="74"/>
      <c r="CW48" s="74" t="str">
        <f t="shared" si="35"/>
        <v/>
      </c>
      <c r="CX48" s="74"/>
      <c r="CY48" s="74"/>
      <c r="CZ48" s="74" t="str">
        <f t="shared" si="36"/>
        <v/>
      </c>
      <c r="DA48" s="74"/>
      <c r="DB48" s="74"/>
      <c r="DC48" s="74" t="str">
        <f t="shared" si="37"/>
        <v/>
      </c>
      <c r="DD48" s="74"/>
      <c r="DE48" s="74"/>
      <c r="DF48" s="74" t="str">
        <f t="shared" si="38"/>
        <v/>
      </c>
      <c r="DG48" s="74"/>
      <c r="DH48" s="74"/>
    </row>
    <row r="49" spans="59:112" x14ac:dyDescent="0.25">
      <c r="BG49" s="74" t="str">
        <f t="shared" si="21"/>
        <v/>
      </c>
      <c r="BH49" s="74"/>
      <c r="BI49" s="74"/>
      <c r="BJ49" s="74" t="str">
        <f t="shared" si="22"/>
        <v/>
      </c>
      <c r="BK49" s="74"/>
      <c r="BL49" s="74"/>
      <c r="BM49" s="74" t="str">
        <f t="shared" si="23"/>
        <v/>
      </c>
      <c r="BN49" s="74"/>
      <c r="BO49" s="74"/>
      <c r="BP49" s="74" t="str">
        <f t="shared" si="24"/>
        <v/>
      </c>
      <c r="BQ49" s="74"/>
      <c r="BR49" s="74"/>
      <c r="BS49" s="74" t="str">
        <f t="shared" si="25"/>
        <v/>
      </c>
      <c r="BT49" s="74"/>
      <c r="BU49" s="74"/>
      <c r="BV49" s="74" t="str">
        <f t="shared" si="26"/>
        <v/>
      </c>
      <c r="BW49" s="74"/>
      <c r="BX49" s="74"/>
      <c r="BY49" s="74" t="str">
        <f t="shared" si="27"/>
        <v/>
      </c>
      <c r="BZ49" s="74"/>
      <c r="CA49" s="74"/>
      <c r="CB49" s="74" t="str">
        <f t="shared" si="28"/>
        <v/>
      </c>
      <c r="CC49" s="74"/>
      <c r="CD49" s="74"/>
      <c r="CE49" s="74" t="str">
        <f t="shared" si="29"/>
        <v/>
      </c>
      <c r="CF49" s="74"/>
      <c r="CG49" s="74"/>
      <c r="CH49" s="74" t="str">
        <f t="shared" si="30"/>
        <v/>
      </c>
      <c r="CI49" s="74"/>
      <c r="CJ49" s="74"/>
      <c r="CK49" s="74" t="str">
        <f t="shared" si="31"/>
        <v/>
      </c>
      <c r="CL49" s="74"/>
      <c r="CM49" s="74"/>
      <c r="CN49" s="74" t="str">
        <f t="shared" si="32"/>
        <v/>
      </c>
      <c r="CO49" s="74"/>
      <c r="CP49" s="74"/>
      <c r="CQ49" s="74" t="str">
        <f t="shared" si="33"/>
        <v/>
      </c>
      <c r="CR49" s="74"/>
      <c r="CS49" s="74"/>
      <c r="CT49" s="74" t="str">
        <f t="shared" si="34"/>
        <v/>
      </c>
      <c r="CU49" s="74"/>
      <c r="CV49" s="74"/>
      <c r="CW49" s="74" t="str">
        <f t="shared" si="35"/>
        <v/>
      </c>
      <c r="CX49" s="74"/>
      <c r="CY49" s="74"/>
      <c r="CZ49" s="74" t="str">
        <f t="shared" si="36"/>
        <v/>
      </c>
      <c r="DA49" s="74"/>
      <c r="DB49" s="74"/>
      <c r="DC49" s="74" t="str">
        <f t="shared" si="37"/>
        <v/>
      </c>
      <c r="DD49" s="74"/>
      <c r="DE49" s="74"/>
      <c r="DF49" s="74" t="str">
        <f t="shared" si="38"/>
        <v/>
      </c>
      <c r="DG49" s="74"/>
      <c r="DH49" s="74"/>
    </row>
    <row r="50" spans="59:112" x14ac:dyDescent="0.25">
      <c r="BG50" s="74" t="str">
        <f t="shared" si="21"/>
        <v/>
      </c>
      <c r="BH50" s="74"/>
      <c r="BI50" s="74"/>
      <c r="BJ50" s="74" t="str">
        <f t="shared" si="22"/>
        <v/>
      </c>
      <c r="BK50" s="74"/>
      <c r="BL50" s="74"/>
      <c r="BM50" s="74" t="str">
        <f t="shared" si="23"/>
        <v/>
      </c>
      <c r="BN50" s="74"/>
      <c r="BO50" s="74"/>
      <c r="BP50" s="74" t="str">
        <f t="shared" si="24"/>
        <v/>
      </c>
      <c r="BQ50" s="74"/>
      <c r="BR50" s="74"/>
      <c r="BS50" s="74" t="str">
        <f t="shared" si="25"/>
        <v/>
      </c>
      <c r="BT50" s="74"/>
      <c r="BU50" s="74"/>
      <c r="BV50" s="74" t="str">
        <f t="shared" si="26"/>
        <v/>
      </c>
      <c r="BW50" s="74"/>
      <c r="BX50" s="74"/>
      <c r="BY50" s="74" t="str">
        <f t="shared" si="27"/>
        <v/>
      </c>
      <c r="BZ50" s="74"/>
      <c r="CA50" s="74"/>
      <c r="CB50" s="74" t="str">
        <f t="shared" si="28"/>
        <v/>
      </c>
      <c r="CC50" s="74"/>
      <c r="CD50" s="74"/>
      <c r="CE50" s="74" t="str">
        <f t="shared" si="29"/>
        <v/>
      </c>
      <c r="CF50" s="74"/>
      <c r="CG50" s="74"/>
      <c r="CH50" s="74" t="str">
        <f t="shared" si="30"/>
        <v/>
      </c>
      <c r="CI50" s="74"/>
      <c r="CJ50" s="74"/>
      <c r="CK50" s="74" t="str">
        <f t="shared" si="31"/>
        <v/>
      </c>
      <c r="CL50" s="74"/>
      <c r="CM50" s="74"/>
      <c r="CN50" s="74" t="str">
        <f t="shared" si="32"/>
        <v/>
      </c>
      <c r="CO50" s="74"/>
      <c r="CP50" s="74"/>
      <c r="CQ50" s="74" t="str">
        <f t="shared" si="33"/>
        <v/>
      </c>
      <c r="CR50" s="74"/>
      <c r="CS50" s="74"/>
      <c r="CT50" s="74" t="str">
        <f t="shared" si="34"/>
        <v/>
      </c>
      <c r="CU50" s="74"/>
      <c r="CV50" s="74"/>
      <c r="CW50" s="74" t="str">
        <f t="shared" si="35"/>
        <v/>
      </c>
      <c r="CX50" s="74"/>
      <c r="CY50" s="74"/>
      <c r="CZ50" s="74" t="str">
        <f t="shared" si="36"/>
        <v/>
      </c>
      <c r="DA50" s="74"/>
      <c r="DB50" s="74"/>
      <c r="DC50" s="74" t="str">
        <f t="shared" si="37"/>
        <v/>
      </c>
      <c r="DD50" s="74"/>
      <c r="DE50" s="74"/>
      <c r="DF50" s="74" t="str">
        <f t="shared" si="38"/>
        <v/>
      </c>
      <c r="DG50" s="74"/>
      <c r="DH50" s="74"/>
    </row>
    <row r="51" spans="59:112" x14ac:dyDescent="0.25">
      <c r="BG51" s="74" t="str">
        <f t="shared" si="21"/>
        <v/>
      </c>
      <c r="BH51" s="74"/>
      <c r="BI51" s="74"/>
      <c r="BJ51" s="74" t="str">
        <f t="shared" si="22"/>
        <v/>
      </c>
      <c r="BK51" s="74"/>
      <c r="BL51" s="74"/>
      <c r="BM51" s="74" t="str">
        <f t="shared" si="23"/>
        <v/>
      </c>
      <c r="BN51" s="74"/>
      <c r="BO51" s="74"/>
      <c r="BP51" s="74" t="str">
        <f t="shared" si="24"/>
        <v/>
      </c>
      <c r="BQ51" s="74"/>
      <c r="BR51" s="74"/>
      <c r="BS51" s="74" t="str">
        <f t="shared" si="25"/>
        <v/>
      </c>
      <c r="BT51" s="74"/>
      <c r="BU51" s="74"/>
      <c r="BV51" s="74" t="str">
        <f t="shared" si="26"/>
        <v/>
      </c>
      <c r="BW51" s="74"/>
      <c r="BX51" s="74"/>
      <c r="BY51" s="74" t="str">
        <f t="shared" si="27"/>
        <v/>
      </c>
      <c r="BZ51" s="74"/>
      <c r="CA51" s="74"/>
      <c r="CB51" s="74" t="str">
        <f t="shared" si="28"/>
        <v/>
      </c>
      <c r="CC51" s="74"/>
      <c r="CD51" s="74"/>
      <c r="CE51" s="74" t="str">
        <f t="shared" si="29"/>
        <v/>
      </c>
      <c r="CF51" s="74"/>
      <c r="CG51" s="74"/>
      <c r="CH51" s="74" t="str">
        <f t="shared" si="30"/>
        <v/>
      </c>
      <c r="CI51" s="74"/>
      <c r="CJ51" s="74"/>
      <c r="CK51" s="74" t="str">
        <f t="shared" si="31"/>
        <v/>
      </c>
      <c r="CL51" s="74"/>
      <c r="CM51" s="74"/>
      <c r="CN51" s="74" t="str">
        <f t="shared" si="32"/>
        <v/>
      </c>
      <c r="CO51" s="74"/>
      <c r="CP51" s="74"/>
      <c r="CQ51" s="74" t="str">
        <f t="shared" si="33"/>
        <v/>
      </c>
      <c r="CR51" s="74"/>
      <c r="CS51" s="74"/>
      <c r="CT51" s="74" t="str">
        <f t="shared" si="34"/>
        <v/>
      </c>
      <c r="CU51" s="74"/>
      <c r="CV51" s="74"/>
      <c r="CW51" s="74" t="str">
        <f t="shared" si="35"/>
        <v/>
      </c>
      <c r="CX51" s="74"/>
      <c r="CY51" s="74"/>
      <c r="CZ51" s="74" t="str">
        <f t="shared" si="36"/>
        <v/>
      </c>
      <c r="DA51" s="74"/>
      <c r="DB51" s="74"/>
      <c r="DC51" s="74" t="str">
        <f t="shared" si="37"/>
        <v/>
      </c>
      <c r="DD51" s="74"/>
      <c r="DE51" s="74"/>
      <c r="DF51" s="74" t="str">
        <f t="shared" si="38"/>
        <v/>
      </c>
      <c r="DG51" s="74"/>
      <c r="DH51" s="74"/>
    </row>
    <row r="52" spans="59:112" x14ac:dyDescent="0.25">
      <c r="BG52" s="74" t="str">
        <f t="shared" si="21"/>
        <v/>
      </c>
      <c r="BH52" s="74"/>
      <c r="BI52" s="74"/>
      <c r="BJ52" s="74" t="str">
        <f t="shared" si="22"/>
        <v/>
      </c>
      <c r="BK52" s="74"/>
      <c r="BL52" s="74"/>
      <c r="BM52" s="74" t="str">
        <f t="shared" si="23"/>
        <v/>
      </c>
      <c r="BN52" s="74"/>
      <c r="BO52" s="74"/>
      <c r="BP52" s="74" t="str">
        <f t="shared" si="24"/>
        <v/>
      </c>
      <c r="BQ52" s="74"/>
      <c r="BR52" s="74"/>
      <c r="BS52" s="74" t="str">
        <f t="shared" si="25"/>
        <v/>
      </c>
      <c r="BT52" s="74"/>
      <c r="BU52" s="74"/>
      <c r="BV52" s="74" t="str">
        <f t="shared" si="26"/>
        <v/>
      </c>
      <c r="BW52" s="74"/>
      <c r="BX52" s="74"/>
      <c r="BY52" s="74" t="str">
        <f t="shared" si="27"/>
        <v/>
      </c>
      <c r="BZ52" s="74"/>
      <c r="CA52" s="74"/>
      <c r="CB52" s="74" t="str">
        <f t="shared" si="28"/>
        <v/>
      </c>
      <c r="CC52" s="74"/>
      <c r="CD52" s="74"/>
      <c r="CE52" s="74" t="str">
        <f t="shared" si="29"/>
        <v/>
      </c>
      <c r="CF52" s="74"/>
      <c r="CG52" s="74"/>
      <c r="CH52" s="74" t="str">
        <f t="shared" si="30"/>
        <v/>
      </c>
      <c r="CI52" s="74"/>
      <c r="CJ52" s="74"/>
      <c r="CK52" s="74" t="str">
        <f t="shared" si="31"/>
        <v/>
      </c>
      <c r="CL52" s="74"/>
      <c r="CM52" s="74"/>
      <c r="CN52" s="74" t="str">
        <f t="shared" si="32"/>
        <v/>
      </c>
      <c r="CO52" s="74"/>
      <c r="CP52" s="74"/>
      <c r="CQ52" s="74" t="str">
        <f t="shared" si="33"/>
        <v/>
      </c>
      <c r="CR52" s="74"/>
      <c r="CS52" s="74"/>
      <c r="CT52" s="74" t="str">
        <f t="shared" si="34"/>
        <v/>
      </c>
      <c r="CU52" s="74"/>
      <c r="CV52" s="74"/>
      <c r="CW52" s="74" t="str">
        <f t="shared" si="35"/>
        <v/>
      </c>
      <c r="CX52" s="74"/>
      <c r="CY52" s="74"/>
      <c r="CZ52" s="74" t="str">
        <f t="shared" si="36"/>
        <v/>
      </c>
      <c r="DA52" s="74"/>
      <c r="DB52" s="74"/>
      <c r="DC52" s="74" t="str">
        <f t="shared" si="37"/>
        <v/>
      </c>
      <c r="DD52" s="74"/>
      <c r="DE52" s="74"/>
      <c r="DF52" s="74" t="str">
        <f t="shared" si="38"/>
        <v/>
      </c>
      <c r="DG52" s="74"/>
      <c r="DH52" s="74"/>
    </row>
    <row r="53" spans="59:112" x14ac:dyDescent="0.25">
      <c r="BG53" s="74" t="str">
        <f t="shared" si="21"/>
        <v/>
      </c>
      <c r="BH53" s="74"/>
      <c r="BI53" s="74"/>
      <c r="BJ53" s="74" t="str">
        <f t="shared" si="22"/>
        <v/>
      </c>
      <c r="BK53" s="74"/>
      <c r="BL53" s="74"/>
      <c r="BM53" s="74" t="str">
        <f t="shared" si="23"/>
        <v/>
      </c>
      <c r="BN53" s="74"/>
      <c r="BO53" s="74"/>
      <c r="BP53" s="74" t="str">
        <f t="shared" si="24"/>
        <v/>
      </c>
      <c r="BQ53" s="74"/>
      <c r="BR53" s="74"/>
      <c r="BS53" s="74" t="str">
        <f t="shared" si="25"/>
        <v/>
      </c>
      <c r="BT53" s="74"/>
      <c r="BU53" s="74"/>
      <c r="BV53" s="74" t="str">
        <f t="shared" si="26"/>
        <v/>
      </c>
      <c r="BW53" s="74"/>
      <c r="BX53" s="74"/>
      <c r="BY53" s="74" t="str">
        <f t="shared" si="27"/>
        <v/>
      </c>
      <c r="BZ53" s="74"/>
      <c r="CA53" s="74"/>
      <c r="CB53" s="74" t="str">
        <f t="shared" si="28"/>
        <v/>
      </c>
      <c r="CC53" s="74"/>
      <c r="CD53" s="74"/>
      <c r="CE53" s="74" t="str">
        <f t="shared" si="29"/>
        <v/>
      </c>
      <c r="CF53" s="74"/>
      <c r="CG53" s="74"/>
      <c r="CH53" s="74" t="str">
        <f t="shared" si="30"/>
        <v/>
      </c>
      <c r="CI53" s="74"/>
      <c r="CJ53" s="74"/>
      <c r="CK53" s="74" t="str">
        <f t="shared" si="31"/>
        <v/>
      </c>
      <c r="CL53" s="74"/>
      <c r="CM53" s="74"/>
      <c r="CN53" s="74" t="str">
        <f t="shared" si="32"/>
        <v/>
      </c>
      <c r="CO53" s="74"/>
      <c r="CP53" s="74"/>
      <c r="CQ53" s="74" t="str">
        <f t="shared" si="33"/>
        <v/>
      </c>
      <c r="CR53" s="74"/>
      <c r="CS53" s="74"/>
      <c r="CT53" s="74" t="str">
        <f t="shared" si="34"/>
        <v/>
      </c>
      <c r="CU53" s="74"/>
      <c r="CV53" s="74"/>
      <c r="CW53" s="74" t="str">
        <f t="shared" si="35"/>
        <v/>
      </c>
      <c r="CX53" s="74"/>
      <c r="CY53" s="74"/>
      <c r="CZ53" s="74" t="str">
        <f t="shared" si="36"/>
        <v/>
      </c>
      <c r="DA53" s="74"/>
      <c r="DB53" s="74"/>
      <c r="DC53" s="74" t="str">
        <f t="shared" si="37"/>
        <v/>
      </c>
      <c r="DD53" s="74"/>
      <c r="DE53" s="74"/>
      <c r="DF53" s="74" t="str">
        <f t="shared" si="38"/>
        <v/>
      </c>
      <c r="DG53" s="74"/>
      <c r="DH53" s="74"/>
    </row>
    <row r="54" spans="59:112" x14ac:dyDescent="0.25">
      <c r="BG54" s="74" t="str">
        <f t="shared" si="21"/>
        <v/>
      </c>
      <c r="BH54" s="74"/>
      <c r="BI54" s="74"/>
      <c r="BJ54" s="74" t="str">
        <f t="shared" si="22"/>
        <v/>
      </c>
      <c r="BK54" s="74"/>
      <c r="BL54" s="74"/>
      <c r="BM54" s="74" t="str">
        <f t="shared" si="23"/>
        <v/>
      </c>
      <c r="BN54" s="74"/>
      <c r="BO54" s="74"/>
      <c r="BP54" s="74" t="str">
        <f t="shared" si="24"/>
        <v/>
      </c>
      <c r="BQ54" s="74"/>
      <c r="BR54" s="74"/>
      <c r="BS54" s="74" t="str">
        <f t="shared" si="25"/>
        <v/>
      </c>
      <c r="BT54" s="74"/>
      <c r="BU54" s="74"/>
      <c r="BV54" s="74" t="str">
        <f t="shared" si="26"/>
        <v/>
      </c>
      <c r="BW54" s="74"/>
      <c r="BX54" s="74"/>
      <c r="BY54" s="74" t="str">
        <f t="shared" si="27"/>
        <v/>
      </c>
      <c r="BZ54" s="74"/>
      <c r="CA54" s="74"/>
      <c r="CB54" s="74" t="str">
        <f t="shared" si="28"/>
        <v/>
      </c>
      <c r="CC54" s="74"/>
      <c r="CD54" s="74"/>
      <c r="CE54" s="74" t="str">
        <f t="shared" si="29"/>
        <v/>
      </c>
      <c r="CF54" s="74"/>
      <c r="CG54" s="74"/>
      <c r="CH54" s="74" t="str">
        <f t="shared" si="30"/>
        <v/>
      </c>
      <c r="CI54" s="74"/>
      <c r="CJ54" s="74"/>
      <c r="CK54" s="74" t="str">
        <f t="shared" si="31"/>
        <v/>
      </c>
      <c r="CL54" s="74"/>
      <c r="CM54" s="74"/>
      <c r="CN54" s="74" t="str">
        <f t="shared" si="32"/>
        <v/>
      </c>
      <c r="CO54" s="74"/>
      <c r="CP54" s="74"/>
      <c r="CQ54" s="74" t="str">
        <f t="shared" si="33"/>
        <v/>
      </c>
      <c r="CR54" s="74"/>
      <c r="CS54" s="74"/>
      <c r="CT54" s="74" t="str">
        <f t="shared" si="34"/>
        <v/>
      </c>
      <c r="CU54" s="74"/>
      <c r="CV54" s="74"/>
      <c r="CW54" s="74" t="str">
        <f t="shared" si="35"/>
        <v/>
      </c>
      <c r="CX54" s="74"/>
      <c r="CY54" s="74"/>
      <c r="CZ54" s="74" t="str">
        <f t="shared" si="36"/>
        <v/>
      </c>
      <c r="DA54" s="74"/>
      <c r="DB54" s="74"/>
      <c r="DC54" s="74" t="str">
        <f t="shared" si="37"/>
        <v/>
      </c>
      <c r="DD54" s="74"/>
      <c r="DE54" s="74"/>
      <c r="DF54" s="74" t="str">
        <f t="shared" si="38"/>
        <v/>
      </c>
      <c r="DG54" s="74"/>
      <c r="DH54" s="74"/>
    </row>
    <row r="55" spans="59:112" x14ac:dyDescent="0.25">
      <c r="BG55" s="74" t="str">
        <f t="shared" si="21"/>
        <v/>
      </c>
      <c r="BH55" s="74"/>
      <c r="BI55" s="74"/>
      <c r="BJ55" s="74" t="str">
        <f t="shared" si="22"/>
        <v/>
      </c>
      <c r="BK55" s="74"/>
      <c r="BL55" s="74"/>
      <c r="BM55" s="74" t="str">
        <f t="shared" si="23"/>
        <v/>
      </c>
      <c r="BN55" s="74"/>
      <c r="BO55" s="74"/>
      <c r="BP55" s="74" t="str">
        <f t="shared" si="24"/>
        <v/>
      </c>
      <c r="BQ55" s="74"/>
      <c r="BR55" s="74"/>
      <c r="BS55" s="74" t="str">
        <f t="shared" si="25"/>
        <v/>
      </c>
      <c r="BT55" s="74"/>
      <c r="BU55" s="74"/>
      <c r="BV55" s="74" t="str">
        <f t="shared" si="26"/>
        <v/>
      </c>
      <c r="BW55" s="74"/>
      <c r="BX55" s="74"/>
      <c r="BY55" s="74" t="str">
        <f t="shared" si="27"/>
        <v/>
      </c>
      <c r="BZ55" s="74"/>
      <c r="CA55" s="74"/>
      <c r="CB55" s="74" t="str">
        <f t="shared" si="28"/>
        <v/>
      </c>
      <c r="CC55" s="74"/>
      <c r="CD55" s="74"/>
      <c r="CE55" s="74" t="str">
        <f t="shared" si="29"/>
        <v/>
      </c>
      <c r="CF55" s="74"/>
      <c r="CG55" s="74"/>
      <c r="CH55" s="74" t="str">
        <f t="shared" si="30"/>
        <v/>
      </c>
      <c r="CI55" s="74"/>
      <c r="CJ55" s="74"/>
      <c r="CK55" s="74" t="str">
        <f t="shared" si="31"/>
        <v/>
      </c>
      <c r="CL55" s="74"/>
      <c r="CM55" s="74"/>
      <c r="CN55" s="74" t="str">
        <f t="shared" si="32"/>
        <v/>
      </c>
      <c r="CO55" s="74"/>
      <c r="CP55" s="74"/>
      <c r="CQ55" s="74" t="str">
        <f t="shared" si="33"/>
        <v/>
      </c>
      <c r="CR55" s="74"/>
      <c r="CS55" s="74"/>
      <c r="CT55" s="74" t="str">
        <f t="shared" si="34"/>
        <v/>
      </c>
      <c r="CU55" s="74"/>
      <c r="CV55" s="74"/>
      <c r="CW55" s="74" t="str">
        <f t="shared" si="35"/>
        <v/>
      </c>
      <c r="CX55" s="74"/>
      <c r="CY55" s="74"/>
      <c r="CZ55" s="74" t="str">
        <f t="shared" si="36"/>
        <v/>
      </c>
      <c r="DA55" s="74"/>
      <c r="DB55" s="74"/>
      <c r="DC55" s="74" t="str">
        <f t="shared" si="37"/>
        <v/>
      </c>
      <c r="DD55" s="74"/>
      <c r="DE55" s="74"/>
      <c r="DF55" s="74" t="str">
        <f t="shared" si="38"/>
        <v/>
      </c>
      <c r="DG55" s="74"/>
      <c r="DH55" s="74"/>
    </row>
    <row r="56" spans="59:112" x14ac:dyDescent="0.25">
      <c r="BG56" s="74" t="str">
        <f t="shared" si="21"/>
        <v/>
      </c>
      <c r="BH56" s="74"/>
      <c r="BI56" s="74"/>
      <c r="BJ56" s="74" t="str">
        <f t="shared" si="22"/>
        <v/>
      </c>
      <c r="BK56" s="74"/>
      <c r="BL56" s="74"/>
      <c r="BM56" s="74" t="str">
        <f t="shared" si="23"/>
        <v/>
      </c>
      <c r="BN56" s="74"/>
      <c r="BO56" s="74"/>
      <c r="BP56" s="74" t="str">
        <f t="shared" si="24"/>
        <v/>
      </c>
      <c r="BQ56" s="74"/>
      <c r="BR56" s="74"/>
      <c r="BS56" s="74" t="str">
        <f t="shared" si="25"/>
        <v/>
      </c>
      <c r="BT56" s="74"/>
      <c r="BU56" s="74"/>
      <c r="BV56" s="74" t="str">
        <f t="shared" si="26"/>
        <v/>
      </c>
      <c r="BW56" s="74"/>
      <c r="BX56" s="74"/>
      <c r="BY56" s="74" t="str">
        <f t="shared" si="27"/>
        <v/>
      </c>
      <c r="BZ56" s="74"/>
      <c r="CA56" s="74"/>
      <c r="CB56" s="74" t="str">
        <f t="shared" si="28"/>
        <v/>
      </c>
      <c r="CC56" s="74"/>
      <c r="CD56" s="74"/>
      <c r="CE56" s="74" t="str">
        <f t="shared" si="29"/>
        <v/>
      </c>
      <c r="CF56" s="74"/>
      <c r="CG56" s="74"/>
      <c r="CH56" s="74" t="str">
        <f t="shared" si="30"/>
        <v/>
      </c>
      <c r="CI56" s="74"/>
      <c r="CJ56" s="74"/>
      <c r="CK56" s="74" t="str">
        <f t="shared" si="31"/>
        <v/>
      </c>
      <c r="CL56" s="74"/>
      <c r="CM56" s="74"/>
      <c r="CN56" s="74" t="str">
        <f t="shared" si="32"/>
        <v/>
      </c>
      <c r="CO56" s="74"/>
      <c r="CP56" s="74"/>
      <c r="CQ56" s="74" t="str">
        <f t="shared" si="33"/>
        <v/>
      </c>
      <c r="CR56" s="74"/>
      <c r="CS56" s="74"/>
      <c r="CT56" s="74" t="str">
        <f t="shared" si="34"/>
        <v/>
      </c>
      <c r="CU56" s="74"/>
      <c r="CV56" s="74"/>
      <c r="CW56" s="74" t="str">
        <f t="shared" si="35"/>
        <v/>
      </c>
      <c r="CX56" s="74"/>
      <c r="CY56" s="74"/>
      <c r="CZ56" s="74" t="str">
        <f t="shared" si="36"/>
        <v/>
      </c>
      <c r="DA56" s="74"/>
      <c r="DB56" s="74"/>
      <c r="DC56" s="74" t="str">
        <f t="shared" si="37"/>
        <v/>
      </c>
      <c r="DD56" s="74"/>
      <c r="DE56" s="74"/>
      <c r="DF56" s="74" t="str">
        <f t="shared" si="38"/>
        <v/>
      </c>
      <c r="DG56" s="74"/>
      <c r="DH56" s="74"/>
    </row>
    <row r="57" spans="59:112" x14ac:dyDescent="0.25">
      <c r="BG57" s="74" t="str">
        <f t="shared" si="21"/>
        <v/>
      </c>
      <c r="BH57" s="74"/>
      <c r="BI57" s="74"/>
      <c r="BJ57" s="74" t="str">
        <f t="shared" si="22"/>
        <v/>
      </c>
      <c r="BK57" s="74"/>
      <c r="BL57" s="74"/>
      <c r="BM57" s="74" t="str">
        <f t="shared" si="23"/>
        <v/>
      </c>
      <c r="BN57" s="74"/>
      <c r="BO57" s="74"/>
      <c r="BP57" s="74" t="str">
        <f t="shared" si="24"/>
        <v/>
      </c>
      <c r="BQ57" s="74"/>
      <c r="BR57" s="74"/>
      <c r="BS57" s="74" t="str">
        <f t="shared" si="25"/>
        <v/>
      </c>
      <c r="BT57" s="74"/>
      <c r="BU57" s="74"/>
      <c r="BV57" s="74" t="str">
        <f t="shared" si="26"/>
        <v/>
      </c>
      <c r="BW57" s="74"/>
      <c r="BX57" s="74"/>
      <c r="BY57" s="74" t="str">
        <f t="shared" si="27"/>
        <v/>
      </c>
      <c r="BZ57" s="74"/>
      <c r="CA57" s="74"/>
      <c r="CB57" s="74" t="str">
        <f t="shared" si="28"/>
        <v/>
      </c>
      <c r="CC57" s="74"/>
      <c r="CD57" s="74"/>
      <c r="CE57" s="74" t="str">
        <f t="shared" si="29"/>
        <v/>
      </c>
      <c r="CF57" s="74"/>
      <c r="CG57" s="74"/>
      <c r="CH57" s="74" t="str">
        <f t="shared" si="30"/>
        <v/>
      </c>
      <c r="CI57" s="74"/>
      <c r="CJ57" s="74"/>
      <c r="CK57" s="74" t="str">
        <f t="shared" si="31"/>
        <v/>
      </c>
      <c r="CL57" s="74"/>
      <c r="CM57" s="74"/>
      <c r="CN57" s="74" t="str">
        <f t="shared" si="32"/>
        <v/>
      </c>
      <c r="CO57" s="74"/>
      <c r="CP57" s="74"/>
      <c r="CQ57" s="74" t="str">
        <f t="shared" si="33"/>
        <v/>
      </c>
      <c r="CR57" s="74"/>
      <c r="CS57" s="74"/>
      <c r="CT57" s="74" t="str">
        <f t="shared" si="34"/>
        <v/>
      </c>
      <c r="CU57" s="74"/>
      <c r="CV57" s="74"/>
      <c r="CW57" s="74" t="str">
        <f t="shared" si="35"/>
        <v/>
      </c>
      <c r="CX57" s="74"/>
      <c r="CY57" s="74"/>
      <c r="CZ57" s="74" t="str">
        <f t="shared" si="36"/>
        <v/>
      </c>
      <c r="DA57" s="74"/>
      <c r="DB57" s="74"/>
      <c r="DC57" s="74" t="str">
        <f t="shared" si="37"/>
        <v/>
      </c>
      <c r="DD57" s="74"/>
      <c r="DE57" s="74"/>
      <c r="DF57" s="74" t="str">
        <f t="shared" si="38"/>
        <v/>
      </c>
      <c r="DG57" s="74"/>
      <c r="DH57" s="74"/>
    </row>
    <row r="58" spans="59:112" x14ac:dyDescent="0.25">
      <c r="BG58" s="74" t="str">
        <f t="shared" si="21"/>
        <v/>
      </c>
      <c r="BH58" s="74"/>
      <c r="BI58" s="74"/>
      <c r="BJ58" s="74" t="str">
        <f t="shared" si="22"/>
        <v/>
      </c>
      <c r="BK58" s="74"/>
      <c r="BL58" s="74"/>
      <c r="BM58" s="74" t="str">
        <f t="shared" si="23"/>
        <v/>
      </c>
      <c r="BN58" s="74"/>
      <c r="BO58" s="74"/>
      <c r="BP58" s="74" t="str">
        <f t="shared" si="24"/>
        <v/>
      </c>
      <c r="BQ58" s="74"/>
      <c r="BR58" s="74"/>
      <c r="BS58" s="74" t="str">
        <f t="shared" si="25"/>
        <v/>
      </c>
      <c r="BT58" s="74"/>
      <c r="BU58" s="74"/>
      <c r="BV58" s="74" t="str">
        <f t="shared" si="26"/>
        <v/>
      </c>
      <c r="BW58" s="74"/>
      <c r="BX58" s="74"/>
      <c r="BY58" s="74" t="str">
        <f t="shared" si="27"/>
        <v/>
      </c>
      <c r="BZ58" s="74"/>
      <c r="CA58" s="74"/>
      <c r="CB58" s="74" t="str">
        <f t="shared" si="28"/>
        <v/>
      </c>
      <c r="CC58" s="74"/>
      <c r="CD58" s="74"/>
      <c r="CE58" s="74" t="str">
        <f t="shared" si="29"/>
        <v/>
      </c>
      <c r="CF58" s="74"/>
      <c r="CG58" s="74"/>
      <c r="CH58" s="74" t="str">
        <f t="shared" si="30"/>
        <v/>
      </c>
      <c r="CI58" s="74"/>
      <c r="CJ58" s="74"/>
      <c r="CK58" s="74" t="str">
        <f t="shared" si="31"/>
        <v/>
      </c>
      <c r="CL58" s="74"/>
      <c r="CM58" s="74"/>
      <c r="CN58" s="74" t="str">
        <f t="shared" si="32"/>
        <v/>
      </c>
      <c r="CO58" s="74"/>
      <c r="CP58" s="74"/>
      <c r="CQ58" s="74" t="str">
        <f t="shared" si="33"/>
        <v/>
      </c>
      <c r="CR58" s="74"/>
      <c r="CS58" s="74"/>
      <c r="CT58" s="74" t="str">
        <f t="shared" si="34"/>
        <v/>
      </c>
      <c r="CU58" s="74"/>
      <c r="CV58" s="74"/>
      <c r="CW58" s="74" t="str">
        <f t="shared" si="35"/>
        <v/>
      </c>
      <c r="CX58" s="74"/>
      <c r="CY58" s="74"/>
      <c r="CZ58" s="74" t="str">
        <f t="shared" si="36"/>
        <v/>
      </c>
      <c r="DA58" s="74"/>
      <c r="DB58" s="74"/>
      <c r="DC58" s="74" t="str">
        <f t="shared" si="37"/>
        <v/>
      </c>
      <c r="DD58" s="74"/>
      <c r="DE58" s="74"/>
      <c r="DF58" s="74" t="str">
        <f t="shared" si="38"/>
        <v/>
      </c>
      <c r="DG58" s="74"/>
      <c r="DH58" s="7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5" x14ac:dyDescent="0.25"/>
  <cols>
    <col min="3" max="3" width="34.5703125" customWidth="1"/>
    <col min="5" max="5" width="4.42578125" customWidth="1"/>
    <col min="6" max="6" width="13.42578125" style="14" customWidth="1"/>
    <col min="7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9"/>
      <c r="BI1" s="59"/>
      <c r="BJ1" s="57"/>
      <c r="BK1" s="59"/>
      <c r="BL1" s="59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H2" s="59"/>
      <c r="BI2" s="59"/>
      <c r="BJ2" s="57">
        <v>3</v>
      </c>
      <c r="BK2" s="59"/>
      <c r="BL2" s="59"/>
      <c r="BM2" s="57">
        <v>4</v>
      </c>
      <c r="BN2" s="59"/>
      <c r="BO2" s="59"/>
      <c r="BP2" s="57">
        <v>5</v>
      </c>
      <c r="BQ2" s="59"/>
      <c r="BR2" s="59"/>
      <c r="BS2" s="57">
        <v>6</v>
      </c>
      <c r="BT2" s="59"/>
      <c r="BU2" s="59"/>
      <c r="BV2" s="57">
        <v>7</v>
      </c>
      <c r="BW2" s="59"/>
      <c r="BX2" s="59"/>
      <c r="BY2" s="57">
        <v>8</v>
      </c>
      <c r="BZ2" s="59"/>
      <c r="CA2" s="59"/>
      <c r="CB2" s="57">
        <v>9</v>
      </c>
      <c r="CC2" s="59"/>
      <c r="CD2" s="59"/>
      <c r="CE2" s="57">
        <v>10</v>
      </c>
      <c r="CF2" s="59"/>
      <c r="CG2" s="59"/>
      <c r="CH2" s="57" t="s">
        <v>286</v>
      </c>
      <c r="CI2" s="59"/>
      <c r="CJ2" s="59"/>
      <c r="CK2" s="57" t="s">
        <v>287</v>
      </c>
      <c r="CL2" s="59"/>
      <c r="CM2" s="59"/>
      <c r="CN2" s="57" t="s">
        <v>288</v>
      </c>
      <c r="CO2" s="59"/>
      <c r="CP2" s="59"/>
      <c r="CQ2" s="57" t="s">
        <v>289</v>
      </c>
      <c r="CR2" s="59"/>
      <c r="CS2" s="59"/>
      <c r="CT2" s="57">
        <v>16</v>
      </c>
      <c r="CU2" s="59"/>
      <c r="CV2" s="59"/>
      <c r="CW2" s="57" t="s">
        <v>290</v>
      </c>
      <c r="CX2" s="59"/>
      <c r="CY2" s="59"/>
      <c r="CZ2" s="57" t="s">
        <v>291</v>
      </c>
      <c r="DA2" s="59"/>
      <c r="DB2" s="59"/>
      <c r="DC2" s="57" t="s">
        <v>292</v>
      </c>
      <c r="DD2" s="59"/>
      <c r="DE2" s="59"/>
      <c r="DF2" s="57" t="s">
        <v>293</v>
      </c>
      <c r="DG2" s="59"/>
      <c r="DH2" s="59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x14ac:dyDescent="0.25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4" t="s">
        <v>294</v>
      </c>
      <c r="C5" s="74" t="s">
        <v>345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4"/>
      <c r="F5" s="75" t="s">
        <v>1024</v>
      </c>
      <c r="G5" s="75" t="s">
        <v>629</v>
      </c>
      <c r="H5" s="74"/>
      <c r="I5" s="75" t="s">
        <v>1024</v>
      </c>
      <c r="J5" s="75" t="s">
        <v>629</v>
      </c>
      <c r="K5" s="74"/>
      <c r="L5" s="75" t="s">
        <v>1024</v>
      </c>
      <c r="M5" s="75" t="s">
        <v>629</v>
      </c>
      <c r="N5" s="74"/>
      <c r="O5" s="75" t="s">
        <v>1024</v>
      </c>
      <c r="P5" s="75" t="s">
        <v>629</v>
      </c>
      <c r="Q5" s="74"/>
      <c r="R5" s="75" t="s">
        <v>1024</v>
      </c>
      <c r="S5" s="75" t="s">
        <v>629</v>
      </c>
      <c r="T5" s="74"/>
      <c r="U5" s="75" t="s">
        <v>1024</v>
      </c>
      <c r="V5" s="75" t="s">
        <v>629</v>
      </c>
      <c r="W5" s="74"/>
      <c r="X5" s="75" t="s">
        <v>1024</v>
      </c>
      <c r="Y5" s="75" t="s">
        <v>629</v>
      </c>
      <c r="Z5" s="74"/>
      <c r="AA5" s="75" t="s">
        <v>1024</v>
      </c>
      <c r="AB5" s="75" t="s">
        <v>629</v>
      </c>
      <c r="AC5" s="74"/>
      <c r="AD5" s="75" t="s">
        <v>1024</v>
      </c>
      <c r="AE5" s="75" t="s">
        <v>629</v>
      </c>
      <c r="AF5" s="74"/>
      <c r="AG5" s="75" t="s">
        <v>1024</v>
      </c>
      <c r="AH5" s="75" t="s">
        <v>629</v>
      </c>
      <c r="AI5" s="74"/>
      <c r="AJ5" s="75" t="s">
        <v>1024</v>
      </c>
      <c r="AK5" s="75" t="s">
        <v>629</v>
      </c>
      <c r="AL5" s="74"/>
      <c r="AM5" s="75" t="s">
        <v>1024</v>
      </c>
      <c r="AN5" s="75" t="s">
        <v>629</v>
      </c>
      <c r="AO5" s="74"/>
      <c r="AP5" s="75" t="s">
        <v>1024</v>
      </c>
      <c r="AQ5" s="75" t="s">
        <v>629</v>
      </c>
      <c r="AR5" s="74"/>
      <c r="AS5" s="75" t="s">
        <v>1024</v>
      </c>
      <c r="AT5" s="75" t="s">
        <v>629</v>
      </c>
      <c r="AU5" s="74"/>
      <c r="AV5" s="75" t="s">
        <v>1024</v>
      </c>
      <c r="AW5" s="75" t="s">
        <v>629</v>
      </c>
      <c r="AX5" s="74"/>
      <c r="AY5" s="75" t="s">
        <v>1024</v>
      </c>
      <c r="AZ5" s="75" t="s">
        <v>629</v>
      </c>
      <c r="BA5" s="74"/>
      <c r="BB5" s="75" t="s">
        <v>1024</v>
      </c>
      <c r="BC5" s="75" t="s">
        <v>629</v>
      </c>
      <c r="BD5" s="74"/>
      <c r="BE5" s="75" t="s">
        <v>1024</v>
      </c>
      <c r="BF5" s="75" t="s">
        <v>629</v>
      </c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4"/>
      <c r="BI5" s="74"/>
      <c r="BJ5" s="74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4"/>
      <c r="BL5" s="74"/>
      <c r="BM5" s="74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4"/>
      <c r="BO5" s="74"/>
      <c r="BP5" s="74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4"/>
      <c r="BR5" s="74"/>
      <c r="BS5" s="74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4"/>
      <c r="BU5" s="74"/>
      <c r="BV5" s="74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4"/>
      <c r="BX5" s="74"/>
      <c r="BY5" s="74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4"/>
      <c r="CA5" s="74"/>
      <c r="CB5" s="74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4"/>
      <c r="CD5" s="74"/>
      <c r="CE5" s="74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4"/>
      <c r="CG5" s="74"/>
      <c r="CH5" s="74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4"/>
      <c r="CJ5" s="74"/>
      <c r="CK5" s="74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4"/>
      <c r="CM5" s="74"/>
      <c r="CN5" s="74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4"/>
      <c r="CP5" s="74"/>
      <c r="CQ5" s="74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4"/>
      <c r="CS5" s="74"/>
      <c r="CT5" s="74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4"/>
      <c r="CV5" s="74"/>
      <c r="CW5" s="74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4"/>
      <c r="CY5" s="74"/>
      <c r="CZ5" s="74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4"/>
      <c r="DB5" s="74"/>
      <c r="DC5" s="74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4"/>
      <c r="DE5" s="74"/>
      <c r="DF5" s="74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4" t="s">
        <v>294</v>
      </c>
      <c r="C6" s="74" t="s">
        <v>580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(2,'FV4','MATIERE',378,16,null,null,now());
</v>
      </c>
      <c r="BK6" s="74"/>
      <c r="BL6" s="74"/>
      <c r="BM6" s="74" t="str">
        <f t="shared" si="1"/>
        <v xml:space="preserve">INSERT INTO SC_SystemeProduits(RefDimension,NomSysteme,typePresta,ligne,Quantite,formule,cte1,DateModif) values (3,'FV4','MATIERE',378,16,null,null,now());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(4,'FV4','MATIERE',378,16,null,null,now());
</v>
      </c>
      <c r="BQ6" s="74"/>
      <c r="BR6" s="74"/>
      <c r="BS6" s="74" t="str">
        <f t="shared" si="3"/>
        <v xml:space="preserve">INSERT INTO SC_SystemeProduits(RefDimension,NomSysteme,typePresta,ligne,Quantite,formule,cte1,DateModif) values (5,'FV4','MATIERE',378,16,null,null,now());
</v>
      </c>
      <c r="BT6" s="74"/>
      <c r="BU6" s="74"/>
      <c r="BV6" s="74" t="str">
        <f t="shared" si="4"/>
        <v xml:space="preserve">INSERT INTO SC_SystemeProduits(RefDimension,NomSysteme,typePresta,ligne,Quantite,formule,cte1,DateModif) values (6,'FV4','MATIERE',378,16,null,null,now());
</v>
      </c>
      <c r="BW6" s="74"/>
      <c r="BX6" s="74"/>
      <c r="BY6" s="74" t="str">
        <f t="shared" si="5"/>
        <v xml:space="preserve">INSERT INTO SC_SystemeProduits(RefDimension,NomSysteme,typePresta,ligne,Quantite,formule,cte1,DateModif) values (7,'FV4','MATIERE',378,16,null,null,now());
</v>
      </c>
      <c r="BZ6" s="74"/>
      <c r="CA6" s="74"/>
      <c r="CB6" s="74" t="str">
        <f t="shared" si="6"/>
        <v xml:space="preserve">INSERT INTO SC_SystemeProduits(RefDimension,NomSysteme,typePresta,ligne,Quantite,formule,cte1,DateModif) values (8,'FV4','MATIERE',378,16,null,null,now());
</v>
      </c>
      <c r="CC6" s="74"/>
      <c r="CD6" s="74"/>
      <c r="CE6" s="74" t="str">
        <f t="shared" si="7"/>
        <v xml:space="preserve">INSERT INTO SC_SystemeProduits(RefDimension,NomSysteme,typePresta,ligne,Quantite,formule,cte1,DateModif) values (9,'FV4','MATIERE',378,16,null,null,now());
</v>
      </c>
      <c r="CF6" s="74"/>
      <c r="CG6" s="74"/>
      <c r="CH6" s="74" t="str">
        <f t="shared" si="8"/>
        <v xml:space="preserve">INSERT INTO SC_SystemeProduits(RefDimension,NomSysteme,typePresta,ligne,Quantite,formule,cte1,DateModif) values (10,'FV4','MATIERE',378,16,null,null,now());
</v>
      </c>
      <c r="CI6" s="74"/>
      <c r="CJ6" s="74"/>
      <c r="CK6" s="74" t="str">
        <f t="shared" si="9"/>
        <v xml:space="preserve">INSERT INTO SC_SystemeProduits(RefDimension,NomSysteme,typePresta,ligne,Quantite,formule,cte1,DateModif) values (11,'FV4','MATIERE',378,16,null,null,now());
</v>
      </c>
      <c r="CL6" s="74"/>
      <c r="CM6" s="74"/>
      <c r="CN6" s="74" t="str">
        <f t="shared" si="10"/>
        <v xml:space="preserve">INSERT INTO SC_SystemeProduits(RefDimension,NomSysteme,typePresta,ligne,Quantite,formule,cte1,DateModif) values (12,'FV4','MATIERE',378,16,null,null,now());
</v>
      </c>
      <c r="CO6" s="74"/>
      <c r="CP6" s="74"/>
      <c r="CQ6" s="74" t="str">
        <f t="shared" si="11"/>
        <v xml:space="preserve">INSERT INTO SC_SystemeProduits(RefDimension,NomSysteme,typePresta,ligne,Quantite,formule,cte1,DateModif) values (13,'FV4','MATIERE',378,16,null,null,now());
</v>
      </c>
      <c r="CR6" s="74"/>
      <c r="CS6" s="74"/>
      <c r="CT6" s="74" t="str">
        <f t="shared" si="12"/>
        <v xml:space="preserve">INSERT INTO SC_SystemeProduits(RefDimension,NomSysteme,typePresta,ligne,Quantite,formule,cte1,DateModif) values (14,'FV4','MATIERE',378,16,null,null,now());
</v>
      </c>
      <c r="CU6" s="74"/>
      <c r="CV6" s="74"/>
      <c r="CW6" s="74" t="str">
        <f t="shared" si="13"/>
        <v xml:space="preserve">INSERT INTO SC_SystemeProduits(RefDimension,NomSysteme,typePresta,ligne,Quantite,formule,cte1,DateModif) values (15,'FV4','MATIERE',378,16,null,null,now());
</v>
      </c>
      <c r="CX6" s="74"/>
      <c r="CY6" s="74"/>
      <c r="CZ6" s="74" t="str">
        <f t="shared" si="14"/>
        <v xml:space="preserve">INSERT INTO SC_SystemeProduits(RefDimension,NomSysteme,typePresta,ligne,Quantite,formule,cte1,DateModif) values (16,'FV4','MATIERE',378,16,null,null,now());
</v>
      </c>
      <c r="DA6" s="74"/>
      <c r="DB6" s="74"/>
      <c r="DC6" s="74" t="str">
        <f t="shared" si="15"/>
        <v xml:space="preserve">INSERT INTO SC_SystemeProduits(RefDimension,NomSysteme,typePresta,ligne,Quantite,formule,cte1,DateModif) values (17,'FV4','MATIERE',378,16,null,null,now());
</v>
      </c>
      <c r="DD6" s="74"/>
      <c r="DE6" s="74"/>
      <c r="DF6" s="74" t="str">
        <f t="shared" si="16"/>
        <v xml:space="preserve">INSERT INTO SC_SystemeProduits(RefDimension,NomSysteme,typePresta,ligne,Quantite,formule,cte1,DateModif) values (18,'FV4','MATIERE',378,16,null,null,now());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4" t="s">
        <v>294</v>
      </c>
      <c r="C7" s="74" t="s">
        <v>346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663</v>
      </c>
      <c r="G7" s="75" t="s">
        <v>629</v>
      </c>
      <c r="H7" s="74"/>
      <c r="I7" s="75" t="s">
        <v>663</v>
      </c>
      <c r="J7" s="75" t="s">
        <v>629</v>
      </c>
      <c r="K7" s="74"/>
      <c r="L7" s="75" t="s">
        <v>663</v>
      </c>
      <c r="M7" s="75" t="s">
        <v>629</v>
      </c>
      <c r="N7" s="74"/>
      <c r="O7" s="75" t="s">
        <v>663</v>
      </c>
      <c r="P7" s="75" t="s">
        <v>629</v>
      </c>
      <c r="Q7" s="74"/>
      <c r="R7" s="75" t="s">
        <v>663</v>
      </c>
      <c r="S7" s="75" t="s">
        <v>629</v>
      </c>
      <c r="T7" s="74"/>
      <c r="U7" s="75" t="s">
        <v>663</v>
      </c>
      <c r="V7" s="75" t="s">
        <v>629</v>
      </c>
      <c r="W7" s="74"/>
      <c r="X7" s="75" t="s">
        <v>663</v>
      </c>
      <c r="Y7" s="75" t="s">
        <v>629</v>
      </c>
      <c r="Z7" s="74"/>
      <c r="AA7" s="75" t="s">
        <v>663</v>
      </c>
      <c r="AB7" s="75" t="s">
        <v>629</v>
      </c>
      <c r="AC7" s="74"/>
      <c r="AD7" s="75" t="s">
        <v>663</v>
      </c>
      <c r="AE7" s="75" t="s">
        <v>629</v>
      </c>
      <c r="AF7" s="74"/>
      <c r="AG7" s="75" t="s">
        <v>663</v>
      </c>
      <c r="AH7" s="75" t="s">
        <v>629</v>
      </c>
      <c r="AI7" s="74"/>
      <c r="AJ7" s="75" t="s">
        <v>663</v>
      </c>
      <c r="AK7" s="75" t="s">
        <v>629</v>
      </c>
      <c r="AL7" s="74"/>
      <c r="AM7" s="75" t="s">
        <v>663</v>
      </c>
      <c r="AN7" s="75" t="s">
        <v>629</v>
      </c>
      <c r="AO7" s="74"/>
      <c r="AP7" s="75" t="s">
        <v>663</v>
      </c>
      <c r="AQ7" s="75" t="s">
        <v>629</v>
      </c>
      <c r="AR7" s="74"/>
      <c r="AS7" s="75" t="s">
        <v>663</v>
      </c>
      <c r="AT7" s="75" t="s">
        <v>629</v>
      </c>
      <c r="AU7" s="74"/>
      <c r="AV7" s="75" t="s">
        <v>663</v>
      </c>
      <c r="AW7" s="75" t="s">
        <v>629</v>
      </c>
      <c r="AX7" s="74"/>
      <c r="AY7" s="75" t="s">
        <v>663</v>
      </c>
      <c r="AZ7" s="75" t="s">
        <v>629</v>
      </c>
      <c r="BA7" s="74"/>
      <c r="BB7" s="75" t="s">
        <v>663</v>
      </c>
      <c r="BC7" s="75" t="s">
        <v>629</v>
      </c>
      <c r="BD7" s="74"/>
      <c r="BE7" s="75" t="s">
        <v>663</v>
      </c>
      <c r="BF7" s="75" t="s">
        <v>629</v>
      </c>
      <c r="BG7" s="74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4"/>
      <c r="BL7" s="74"/>
      <c r="BM7" s="74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4"/>
      <c r="BR7" s="74"/>
      <c r="BS7" s="74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4"/>
      <c r="BU7" s="74"/>
      <c r="BV7" s="74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4"/>
      <c r="BX7" s="74"/>
      <c r="BY7" s="74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4"/>
      <c r="CA7" s="74"/>
      <c r="CB7" s="74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4"/>
      <c r="CD7" s="74"/>
      <c r="CE7" s="74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4"/>
      <c r="CG7" s="74"/>
      <c r="CH7" s="74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4"/>
      <c r="CJ7" s="74"/>
      <c r="CK7" s="74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4"/>
      <c r="CM7" s="74"/>
      <c r="CN7" s="74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4"/>
      <c r="CP7" s="74"/>
      <c r="CQ7" s="74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4"/>
      <c r="CS7" s="74"/>
      <c r="CT7" s="74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4"/>
      <c r="CV7" s="74"/>
      <c r="CW7" s="74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4"/>
      <c r="CY7" s="74"/>
      <c r="CZ7" s="74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4"/>
      <c r="DB7" s="74"/>
      <c r="DC7" s="74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4"/>
      <c r="DE7" s="74"/>
      <c r="DF7" s="74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4" t="s">
        <v>294</v>
      </c>
      <c r="C8" s="74" t="s">
        <v>581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1028</v>
      </c>
      <c r="G8" s="75" t="s">
        <v>629</v>
      </c>
      <c r="H8" s="74"/>
      <c r="I8" s="75" t="s">
        <v>1028</v>
      </c>
      <c r="J8" s="75" t="s">
        <v>629</v>
      </c>
      <c r="K8" s="74"/>
      <c r="L8" s="75" t="s">
        <v>1028</v>
      </c>
      <c r="M8" s="75" t="s">
        <v>629</v>
      </c>
      <c r="N8" s="74"/>
      <c r="O8" s="75" t="s">
        <v>1028</v>
      </c>
      <c r="P8" s="75" t="s">
        <v>629</v>
      </c>
      <c r="Q8" s="74"/>
      <c r="R8" s="75" t="s">
        <v>1028</v>
      </c>
      <c r="S8" s="75" t="s">
        <v>629</v>
      </c>
      <c r="T8" s="74"/>
      <c r="U8" s="75" t="s">
        <v>1028</v>
      </c>
      <c r="V8" s="75" t="s">
        <v>629</v>
      </c>
      <c r="W8" s="74"/>
      <c r="X8" s="75" t="s">
        <v>1028</v>
      </c>
      <c r="Y8" s="75" t="s">
        <v>629</v>
      </c>
      <c r="Z8" s="74"/>
      <c r="AA8" s="75" t="s">
        <v>1028</v>
      </c>
      <c r="AB8" s="75" t="s">
        <v>629</v>
      </c>
      <c r="AC8" s="74"/>
      <c r="AD8" s="75" t="s">
        <v>1028</v>
      </c>
      <c r="AE8" s="75" t="s">
        <v>629</v>
      </c>
      <c r="AF8" s="74"/>
      <c r="AG8" s="75" t="s">
        <v>1028</v>
      </c>
      <c r="AH8" s="75" t="s">
        <v>629</v>
      </c>
      <c r="AI8" s="74"/>
      <c r="AJ8" s="75" t="s">
        <v>1028</v>
      </c>
      <c r="AK8" s="75" t="s">
        <v>629</v>
      </c>
      <c r="AL8" s="74"/>
      <c r="AM8" s="75" t="s">
        <v>1028</v>
      </c>
      <c r="AN8" s="75" t="s">
        <v>629</v>
      </c>
      <c r="AO8" s="74"/>
      <c r="AP8" s="75" t="s">
        <v>1028</v>
      </c>
      <c r="AQ8" s="75" t="s">
        <v>629</v>
      </c>
      <c r="AR8" s="74"/>
      <c r="AS8" s="75" t="s">
        <v>1028</v>
      </c>
      <c r="AT8" s="75" t="s">
        <v>629</v>
      </c>
      <c r="AU8" s="74"/>
      <c r="AV8" s="75" t="s">
        <v>1028</v>
      </c>
      <c r="AW8" s="75" t="s">
        <v>629</v>
      </c>
      <c r="AX8" s="74"/>
      <c r="AY8" s="75" t="s">
        <v>1028</v>
      </c>
      <c r="AZ8" s="75" t="s">
        <v>629</v>
      </c>
      <c r="BA8" s="74"/>
      <c r="BB8" s="75" t="s">
        <v>1028</v>
      </c>
      <c r="BC8" s="75" t="s">
        <v>629</v>
      </c>
      <c r="BD8" s="74"/>
      <c r="BE8" s="75" t="s">
        <v>1028</v>
      </c>
      <c r="BF8" s="75" t="s">
        <v>629</v>
      </c>
      <c r="BG8" s="74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4"/>
      <c r="BL8" s="74"/>
      <c r="BM8" s="74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4"/>
      <c r="BR8" s="74"/>
      <c r="BS8" s="74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4"/>
      <c r="BU8" s="74"/>
      <c r="BV8" s="74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4"/>
      <c r="BX8" s="74"/>
      <c r="BY8" s="74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4"/>
      <c r="CA8" s="74"/>
      <c r="CB8" s="74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4"/>
      <c r="CD8" s="74"/>
      <c r="CE8" s="74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4"/>
      <c r="CG8" s="74"/>
      <c r="CH8" s="74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4"/>
      <c r="CJ8" s="74"/>
      <c r="CK8" s="74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4"/>
      <c r="CM8" s="74"/>
      <c r="CN8" s="74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4"/>
      <c r="CP8" s="74"/>
      <c r="CQ8" s="74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4"/>
      <c r="CS8" s="74"/>
      <c r="CT8" s="74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4"/>
      <c r="CV8" s="74"/>
      <c r="CW8" s="74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4"/>
      <c r="CY8" s="74"/>
      <c r="CZ8" s="74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4"/>
      <c r="DB8" s="74"/>
      <c r="DC8" s="74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4"/>
      <c r="DE8" s="74"/>
      <c r="DF8" s="74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4" t="s">
        <v>294</v>
      </c>
      <c r="C9" s="74" t="s">
        <v>249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4"/>
      <c r="F9" s="75" t="s">
        <v>1025</v>
      </c>
      <c r="G9" s="75" t="s">
        <v>629</v>
      </c>
      <c r="H9" s="74"/>
      <c r="I9" s="75" t="s">
        <v>1025</v>
      </c>
      <c r="J9" s="75" t="s">
        <v>629</v>
      </c>
      <c r="K9" s="74"/>
      <c r="L9" s="75" t="s">
        <v>1025</v>
      </c>
      <c r="M9" s="75" t="s">
        <v>629</v>
      </c>
      <c r="N9" s="74"/>
      <c r="O9" s="75" t="s">
        <v>1025</v>
      </c>
      <c r="P9" s="75" t="s">
        <v>629</v>
      </c>
      <c r="Q9" s="74"/>
      <c r="R9" s="75" t="s">
        <v>1025</v>
      </c>
      <c r="S9" s="75" t="s">
        <v>629</v>
      </c>
      <c r="T9" s="74"/>
      <c r="U9" s="75" t="s">
        <v>1025</v>
      </c>
      <c r="V9" s="75" t="s">
        <v>629</v>
      </c>
      <c r="W9" s="74"/>
      <c r="X9" s="75" t="s">
        <v>1025</v>
      </c>
      <c r="Y9" s="75" t="s">
        <v>629</v>
      </c>
      <c r="Z9" s="74"/>
      <c r="AA9" s="75" t="s">
        <v>1025</v>
      </c>
      <c r="AB9" s="75" t="s">
        <v>629</v>
      </c>
      <c r="AC9" s="74"/>
      <c r="AD9" s="75" t="s">
        <v>1025</v>
      </c>
      <c r="AE9" s="75" t="s">
        <v>629</v>
      </c>
      <c r="AF9" s="74"/>
      <c r="AG9" s="75" t="s">
        <v>1025</v>
      </c>
      <c r="AH9" s="75" t="s">
        <v>629</v>
      </c>
      <c r="AI9" s="74"/>
      <c r="AJ9" s="75" t="s">
        <v>1025</v>
      </c>
      <c r="AK9" s="75" t="s">
        <v>629</v>
      </c>
      <c r="AL9" s="74"/>
      <c r="AM9" s="75" t="s">
        <v>1025</v>
      </c>
      <c r="AN9" s="75" t="s">
        <v>629</v>
      </c>
      <c r="AO9" s="74"/>
      <c r="AP9" s="75" t="s">
        <v>1025</v>
      </c>
      <c r="AQ9" s="75" t="s">
        <v>629</v>
      </c>
      <c r="AR9" s="74"/>
      <c r="AS9" s="75" t="s">
        <v>1025</v>
      </c>
      <c r="AT9" s="75" t="s">
        <v>629</v>
      </c>
      <c r="AU9" s="74"/>
      <c r="AV9" s="75" t="s">
        <v>1025</v>
      </c>
      <c r="AW9" s="75" t="s">
        <v>629</v>
      </c>
      <c r="AX9" s="74"/>
      <c r="AY9" s="75" t="s">
        <v>1025</v>
      </c>
      <c r="AZ9" s="75" t="s">
        <v>629</v>
      </c>
      <c r="BA9" s="74"/>
      <c r="BB9" s="75" t="s">
        <v>1025</v>
      </c>
      <c r="BC9" s="75" t="s">
        <v>629</v>
      </c>
      <c r="BD9" s="74"/>
      <c r="BE9" s="75" t="s">
        <v>1025</v>
      </c>
      <c r="BF9" s="75" t="s">
        <v>629</v>
      </c>
      <c r="BG9" s="74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4"/>
      <c r="BL9" s="74"/>
      <c r="BM9" s="74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4"/>
      <c r="BR9" s="74"/>
      <c r="BS9" s="74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4"/>
      <c r="BU9" s="74"/>
      <c r="BV9" s="74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4"/>
      <c r="BX9" s="74"/>
      <c r="BY9" s="74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4"/>
      <c r="CA9" s="74"/>
      <c r="CB9" s="74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4"/>
      <c r="CD9" s="74"/>
      <c r="CE9" s="74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4"/>
      <c r="CG9" s="74"/>
      <c r="CH9" s="74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4"/>
      <c r="CJ9" s="74"/>
      <c r="CK9" s="74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4"/>
      <c r="CM9" s="74"/>
      <c r="CN9" s="74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4"/>
      <c r="CP9" s="74"/>
      <c r="CQ9" s="74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4"/>
      <c r="CS9" s="74"/>
      <c r="CT9" s="74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4"/>
      <c r="CV9" s="74"/>
      <c r="CW9" s="74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4"/>
      <c r="CY9" s="74"/>
      <c r="CZ9" s="74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4"/>
      <c r="DB9" s="74"/>
      <c r="DC9" s="74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4"/>
      <c r="DE9" s="74"/>
      <c r="DF9" s="74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4"/>
      <c r="DH9" s="74"/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4" t="s">
        <v>294</v>
      </c>
      <c r="C10" s="74" t="s">
        <v>1018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4"/>
      <c r="F10" s="75" t="s">
        <v>1026</v>
      </c>
      <c r="G10" s="75" t="s">
        <v>629</v>
      </c>
      <c r="H10" s="74"/>
      <c r="I10" s="75" t="s">
        <v>1026</v>
      </c>
      <c r="J10" s="75" t="s">
        <v>629</v>
      </c>
      <c r="K10" s="74"/>
      <c r="L10" s="75" t="s">
        <v>1026</v>
      </c>
      <c r="M10" s="75" t="s">
        <v>629</v>
      </c>
      <c r="N10" s="74"/>
      <c r="O10" s="75" t="s">
        <v>1026</v>
      </c>
      <c r="P10" s="75" t="s">
        <v>629</v>
      </c>
      <c r="Q10" s="74"/>
      <c r="R10" s="75" t="s">
        <v>1026</v>
      </c>
      <c r="S10" s="75" t="s">
        <v>629</v>
      </c>
      <c r="T10" s="74"/>
      <c r="U10" s="75" t="s">
        <v>1026</v>
      </c>
      <c r="V10" s="75" t="s">
        <v>629</v>
      </c>
      <c r="W10" s="74"/>
      <c r="X10" s="75" t="s">
        <v>1026</v>
      </c>
      <c r="Y10" s="75" t="s">
        <v>629</v>
      </c>
      <c r="Z10" s="74"/>
      <c r="AA10" s="75" t="s">
        <v>1026</v>
      </c>
      <c r="AB10" s="75" t="s">
        <v>629</v>
      </c>
      <c r="AC10" s="74"/>
      <c r="AD10" s="75" t="s">
        <v>1026</v>
      </c>
      <c r="AE10" s="75" t="s">
        <v>629</v>
      </c>
      <c r="AF10" s="74"/>
      <c r="AG10" s="75" t="s">
        <v>1026</v>
      </c>
      <c r="AH10" s="75" t="s">
        <v>629</v>
      </c>
      <c r="AI10" s="74"/>
      <c r="AJ10" s="75" t="s">
        <v>1026</v>
      </c>
      <c r="AK10" s="75" t="s">
        <v>629</v>
      </c>
      <c r="AL10" s="74"/>
      <c r="AM10" s="75" t="s">
        <v>1026</v>
      </c>
      <c r="AN10" s="75" t="s">
        <v>629</v>
      </c>
      <c r="AO10" s="74"/>
      <c r="AP10" s="75" t="s">
        <v>1026</v>
      </c>
      <c r="AQ10" s="75" t="s">
        <v>629</v>
      </c>
      <c r="AR10" s="74"/>
      <c r="AS10" s="75" t="s">
        <v>1026</v>
      </c>
      <c r="AT10" s="75" t="s">
        <v>629</v>
      </c>
      <c r="AU10" s="74"/>
      <c r="AV10" s="75" t="s">
        <v>1026</v>
      </c>
      <c r="AW10" s="75" t="s">
        <v>629</v>
      </c>
      <c r="AX10" s="74"/>
      <c r="AY10" s="75" t="s">
        <v>1026</v>
      </c>
      <c r="AZ10" s="75" t="s">
        <v>629</v>
      </c>
      <c r="BA10" s="74"/>
      <c r="BB10" s="75" t="s">
        <v>1026</v>
      </c>
      <c r="BC10" s="75" t="s">
        <v>629</v>
      </c>
      <c r="BD10" s="74"/>
      <c r="BE10" s="75" t="s">
        <v>1026</v>
      </c>
      <c r="BF10" s="75" t="s">
        <v>629</v>
      </c>
      <c r="BG10" s="74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4"/>
      <c r="BI10" s="74"/>
      <c r="BJ10" s="74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4"/>
      <c r="BL10" s="74"/>
      <c r="BM10" s="74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4"/>
      <c r="BR10" s="74"/>
      <c r="BS10" s="74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4"/>
      <c r="BU10" s="74"/>
      <c r="BV10" s="74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4"/>
      <c r="BX10" s="74"/>
      <c r="BY10" s="74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4"/>
      <c r="CA10" s="74"/>
      <c r="CB10" s="74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4"/>
      <c r="CD10" s="74"/>
      <c r="CE10" s="74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4"/>
      <c r="CG10" s="74"/>
      <c r="CH10" s="74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4"/>
      <c r="CJ10" s="74"/>
      <c r="CK10" s="74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4"/>
      <c r="CM10" s="74"/>
      <c r="CN10" s="74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4"/>
      <c r="CP10" s="74"/>
      <c r="CQ10" s="74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4"/>
      <c r="CS10" s="74"/>
      <c r="CT10" s="74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4"/>
      <c r="CV10" s="74"/>
      <c r="CW10" s="74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4"/>
      <c r="CY10" s="74"/>
      <c r="CZ10" s="74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4"/>
      <c r="DB10" s="74"/>
      <c r="DC10" s="74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4"/>
      <c r="DE10" s="74"/>
      <c r="DF10" s="74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4" t="s">
        <v>294</v>
      </c>
      <c r="C11" s="74" t="s">
        <v>1019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/>
      <c r="F11" s="75" t="s">
        <v>958</v>
      </c>
      <c r="G11" s="75" t="s">
        <v>629</v>
      </c>
      <c r="H11" s="74"/>
      <c r="I11" s="75" t="s">
        <v>958</v>
      </c>
      <c r="J11" s="75" t="s">
        <v>629</v>
      </c>
      <c r="K11" s="74"/>
      <c r="L11" s="75" t="s">
        <v>958</v>
      </c>
      <c r="M11" s="75" t="s">
        <v>629</v>
      </c>
      <c r="N11" s="74"/>
      <c r="O11" s="75" t="s">
        <v>958</v>
      </c>
      <c r="P11" s="75" t="s">
        <v>629</v>
      </c>
      <c r="Q11" s="74"/>
      <c r="R11" s="75" t="s">
        <v>958</v>
      </c>
      <c r="S11" s="75" t="s">
        <v>629</v>
      </c>
      <c r="T11" s="74"/>
      <c r="U11" s="75" t="s">
        <v>958</v>
      </c>
      <c r="V11" s="75" t="s">
        <v>629</v>
      </c>
      <c r="W11" s="74"/>
      <c r="X11" s="75" t="s">
        <v>958</v>
      </c>
      <c r="Y11" s="75" t="s">
        <v>629</v>
      </c>
      <c r="Z11" s="74"/>
      <c r="AA11" s="75" t="s">
        <v>958</v>
      </c>
      <c r="AB11" s="75" t="s">
        <v>629</v>
      </c>
      <c r="AC11" s="74"/>
      <c r="AD11" s="75" t="s">
        <v>958</v>
      </c>
      <c r="AE11" s="75" t="s">
        <v>629</v>
      </c>
      <c r="AF11" s="74"/>
      <c r="AG11" s="75" t="s">
        <v>958</v>
      </c>
      <c r="AH11" s="75" t="s">
        <v>629</v>
      </c>
      <c r="AI11" s="74"/>
      <c r="AJ11" s="75" t="s">
        <v>958</v>
      </c>
      <c r="AK11" s="75" t="s">
        <v>629</v>
      </c>
      <c r="AL11" s="74"/>
      <c r="AM11" s="75" t="s">
        <v>958</v>
      </c>
      <c r="AN11" s="75" t="s">
        <v>629</v>
      </c>
      <c r="AO11" s="74"/>
      <c r="AP11" s="75" t="s">
        <v>958</v>
      </c>
      <c r="AQ11" s="75" t="s">
        <v>629</v>
      </c>
      <c r="AR11" s="74"/>
      <c r="AS11" s="75" t="s">
        <v>958</v>
      </c>
      <c r="AT11" s="75" t="s">
        <v>629</v>
      </c>
      <c r="AU11" s="74"/>
      <c r="AV11" s="75" t="s">
        <v>958</v>
      </c>
      <c r="AW11" s="75" t="s">
        <v>629</v>
      </c>
      <c r="AX11" s="74"/>
      <c r="AY11" s="75" t="s">
        <v>958</v>
      </c>
      <c r="AZ11" s="75" t="s">
        <v>629</v>
      </c>
      <c r="BA11" s="74"/>
      <c r="BB11" s="75" t="s">
        <v>958</v>
      </c>
      <c r="BC11" s="75" t="s">
        <v>629</v>
      </c>
      <c r="BD11" s="74"/>
      <c r="BE11" s="75" t="s">
        <v>958</v>
      </c>
      <c r="BF11" s="75" t="s">
        <v>629</v>
      </c>
      <c r="BG11" s="74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4"/>
      <c r="BL11" s="74"/>
      <c r="BM11" s="74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4"/>
      <c r="BR11" s="74"/>
      <c r="BS11" s="74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4"/>
      <c r="BU11" s="74"/>
      <c r="BV11" s="74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4"/>
      <c r="BX11" s="74"/>
      <c r="BY11" s="74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4"/>
      <c r="CA11" s="74"/>
      <c r="CB11" s="74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4"/>
      <c r="CD11" s="74"/>
      <c r="CE11" s="74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4"/>
      <c r="CG11" s="74"/>
      <c r="CH11" s="74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4"/>
      <c r="CJ11" s="74"/>
      <c r="CK11" s="74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4"/>
      <c r="CM11" s="74"/>
      <c r="CN11" s="74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4"/>
      <c r="CP11" s="74"/>
      <c r="CQ11" s="74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4"/>
      <c r="CS11" s="74"/>
      <c r="CT11" s="74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4"/>
      <c r="CV11" s="74"/>
      <c r="CW11" s="74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4"/>
      <c r="CY11" s="74"/>
      <c r="CZ11" s="74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4"/>
      <c r="DB11" s="74"/>
      <c r="DC11" s="74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4"/>
      <c r="DE11" s="74"/>
      <c r="DF11" s="74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4" t="s">
        <v>294</v>
      </c>
      <c r="C12" s="74" t="s">
        <v>1020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8</v>
      </c>
      <c r="F12" s="75"/>
      <c r="G12" s="74"/>
      <c r="H12" s="74">
        <v>8</v>
      </c>
      <c r="I12" s="75"/>
      <c r="J12" s="74"/>
      <c r="K12" s="74">
        <v>8</v>
      </c>
      <c r="L12" s="75"/>
      <c r="M12" s="74"/>
      <c r="N12" s="74">
        <v>8</v>
      </c>
      <c r="O12" s="75"/>
      <c r="P12" s="74"/>
      <c r="Q12" s="74">
        <v>8</v>
      </c>
      <c r="R12" s="75"/>
      <c r="S12" s="74"/>
      <c r="T12" s="74">
        <v>8</v>
      </c>
      <c r="U12" s="75"/>
      <c r="V12" s="74"/>
      <c r="W12" s="74">
        <v>8</v>
      </c>
      <c r="X12" s="75"/>
      <c r="Y12" s="74"/>
      <c r="Z12" s="74">
        <v>8</v>
      </c>
      <c r="AA12" s="75"/>
      <c r="AB12" s="74"/>
      <c r="AC12" s="74">
        <v>8</v>
      </c>
      <c r="AD12" s="75"/>
      <c r="AE12" s="74"/>
      <c r="AF12" s="74">
        <v>8</v>
      </c>
      <c r="AG12" s="75"/>
      <c r="AH12" s="74"/>
      <c r="AI12" s="74">
        <v>8</v>
      </c>
      <c r="AJ12" s="75"/>
      <c r="AK12" s="74"/>
      <c r="AL12" s="74">
        <v>8</v>
      </c>
      <c r="AM12" s="75"/>
      <c r="AN12" s="74"/>
      <c r="AO12" s="74">
        <v>8</v>
      </c>
      <c r="AP12" s="75"/>
      <c r="AQ12" s="74"/>
      <c r="AR12" s="74">
        <v>8</v>
      </c>
      <c r="AS12" s="75"/>
      <c r="AT12" s="74"/>
      <c r="AU12" s="74">
        <v>8</v>
      </c>
      <c r="AV12" s="75"/>
      <c r="AW12" s="74"/>
      <c r="AX12" s="74">
        <v>8</v>
      </c>
      <c r="AY12" s="75"/>
      <c r="AZ12" s="74"/>
      <c r="BA12" s="74">
        <v>8</v>
      </c>
      <c r="BB12" s="75"/>
      <c r="BC12" s="74"/>
      <c r="BD12" s="74">
        <v>8</v>
      </c>
      <c r="BE12" s="75"/>
      <c r="BF12" s="74"/>
      <c r="BG12" s="74" t="str">
        <f t="shared" si="17"/>
        <v xml:space="preserve">INSERT INTO SC_SystemeProduits(RefDimension,NomSysteme,typePresta,ligne,Quantite,formule,cte1,DateModif) values (1,'FV4','MATIERE',399,8,null,null,now());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(2,'FV4','MATIERE',399,8,null,null,now());
</v>
      </c>
      <c r="BK12" s="74"/>
      <c r="BL12" s="74"/>
      <c r="BM12" s="74" t="str">
        <f t="shared" si="1"/>
        <v xml:space="preserve">INSERT INTO SC_SystemeProduits(RefDimension,NomSysteme,typePresta,ligne,Quantite,formule,cte1,DateModif) values (3,'FV4','MATIERE',399,8,null,null,now());
</v>
      </c>
      <c r="BN12" s="74"/>
      <c r="BO12" s="74"/>
      <c r="BP12" s="74" t="str">
        <f t="shared" si="2"/>
        <v xml:space="preserve">INSERT INTO SC_SystemeProduits(RefDimension,NomSysteme,typePresta,ligne,Quantite,formule,cte1,DateModif) values (4,'FV4','MATIERE',399,8,null,null,now());
</v>
      </c>
      <c r="BQ12" s="74"/>
      <c r="BR12" s="74"/>
      <c r="BS12" s="74" t="str">
        <f t="shared" si="3"/>
        <v xml:space="preserve">INSERT INTO SC_SystemeProduits(RefDimension,NomSysteme,typePresta,ligne,Quantite,formule,cte1,DateModif) values (5,'FV4','MATIERE',399,8,null,null,now());
</v>
      </c>
      <c r="BT12" s="74"/>
      <c r="BU12" s="74"/>
      <c r="BV12" s="74" t="str">
        <f t="shared" si="4"/>
        <v xml:space="preserve">INSERT INTO SC_SystemeProduits(RefDimension,NomSysteme,typePresta,ligne,Quantite,formule,cte1,DateModif) values (6,'FV4','MATIERE',399,8,null,null,now());
</v>
      </c>
      <c r="BW12" s="74"/>
      <c r="BX12" s="74"/>
      <c r="BY12" s="74" t="str">
        <f t="shared" si="5"/>
        <v xml:space="preserve">INSERT INTO SC_SystemeProduits(RefDimension,NomSysteme,typePresta,ligne,Quantite,formule,cte1,DateModif) values (7,'FV4','MATIERE',399,8,null,null,now());
</v>
      </c>
      <c r="BZ12" s="74"/>
      <c r="CA12" s="74"/>
      <c r="CB12" s="74" t="str">
        <f t="shared" si="6"/>
        <v xml:space="preserve">INSERT INTO SC_SystemeProduits(RefDimension,NomSysteme,typePresta,ligne,Quantite,formule,cte1,DateModif) values (8,'FV4','MATIERE',399,8,null,null,now());
</v>
      </c>
      <c r="CC12" s="74"/>
      <c r="CD12" s="74"/>
      <c r="CE12" s="74" t="str">
        <f t="shared" si="7"/>
        <v xml:space="preserve">INSERT INTO SC_SystemeProduits(RefDimension,NomSysteme,typePresta,ligne,Quantite,formule,cte1,DateModif) values (9,'FV4','MATIERE',399,8,null,null,now());
</v>
      </c>
      <c r="CF12" s="74"/>
      <c r="CG12" s="74"/>
      <c r="CH12" s="74" t="str">
        <f t="shared" si="8"/>
        <v xml:space="preserve">INSERT INTO SC_SystemeProduits(RefDimension,NomSysteme,typePresta,ligne,Quantite,formule,cte1,DateModif) values (10,'FV4','MATIERE',399,8,null,null,now());
</v>
      </c>
      <c r="CI12" s="74"/>
      <c r="CJ12" s="74"/>
      <c r="CK12" s="74" t="str">
        <f t="shared" si="9"/>
        <v xml:space="preserve">INSERT INTO SC_SystemeProduits(RefDimension,NomSysteme,typePresta,ligne,Quantite,formule,cte1,DateModif) values (11,'FV4','MATIERE',399,8,null,null,now());
</v>
      </c>
      <c r="CL12" s="74"/>
      <c r="CM12" s="74"/>
      <c r="CN12" s="74" t="str">
        <f t="shared" si="10"/>
        <v xml:space="preserve">INSERT INTO SC_SystemeProduits(RefDimension,NomSysteme,typePresta,ligne,Quantite,formule,cte1,DateModif) values (12,'FV4','MATIERE',399,8,null,null,now());
</v>
      </c>
      <c r="CO12" s="74"/>
      <c r="CP12" s="74"/>
      <c r="CQ12" s="74" t="str">
        <f t="shared" si="11"/>
        <v xml:space="preserve">INSERT INTO SC_SystemeProduits(RefDimension,NomSysteme,typePresta,ligne,Quantite,formule,cte1,DateModif) values (13,'FV4','MATIERE',399,8,null,null,now());
</v>
      </c>
      <c r="CR12" s="74"/>
      <c r="CS12" s="74"/>
      <c r="CT12" s="74" t="str">
        <f t="shared" si="12"/>
        <v xml:space="preserve">INSERT INTO SC_SystemeProduits(RefDimension,NomSysteme,typePresta,ligne,Quantite,formule,cte1,DateModif) values (14,'FV4','MATIERE',399,8,null,null,now());
</v>
      </c>
      <c r="CU12" s="74"/>
      <c r="CV12" s="74"/>
      <c r="CW12" s="74" t="str">
        <f t="shared" si="13"/>
        <v xml:space="preserve">INSERT INTO SC_SystemeProduits(RefDimension,NomSysteme,typePresta,ligne,Quantite,formule,cte1,DateModif) values (15,'FV4','MATIERE',399,8,null,null,now());
</v>
      </c>
      <c r="CX12" s="74"/>
      <c r="CY12" s="74"/>
      <c r="CZ12" s="74" t="str">
        <f t="shared" si="14"/>
        <v xml:space="preserve">INSERT INTO SC_SystemeProduits(RefDimension,NomSysteme,typePresta,ligne,Quantite,formule,cte1,DateModif) values (16,'FV4','MATIERE',399,8,null,null,now());
</v>
      </c>
      <c r="DA12" s="74"/>
      <c r="DB12" s="74"/>
      <c r="DC12" s="74" t="str">
        <f t="shared" si="15"/>
        <v xml:space="preserve">INSERT INTO SC_SystemeProduits(RefDimension,NomSysteme,typePresta,ligne,Quantite,formule,cte1,DateModif) values (17,'FV4','MATIERE',399,8,null,null,now());
</v>
      </c>
      <c r="DD12" s="74"/>
      <c r="DE12" s="74"/>
      <c r="DF12" s="74" t="str">
        <f t="shared" si="16"/>
        <v xml:space="preserve">INSERT INTO SC_SystemeProduits(RefDimension,NomSysteme,typePresta,ligne,Quantite,formule,cte1,DateModif) values (18,'FV4','MATIERE',399,8,null,null,now());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4" t="s">
        <v>294</v>
      </c>
      <c r="C13" s="74" t="s">
        <v>1498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4"/>
      <c r="F13" s="75" t="s">
        <v>641</v>
      </c>
      <c r="G13" s="75" t="s">
        <v>629</v>
      </c>
      <c r="H13" s="74"/>
      <c r="I13" s="75" t="s">
        <v>641</v>
      </c>
      <c r="J13" s="75" t="s">
        <v>629</v>
      </c>
      <c r="K13" s="74"/>
      <c r="L13" s="75" t="s">
        <v>641</v>
      </c>
      <c r="M13" s="75" t="s">
        <v>629</v>
      </c>
      <c r="N13" s="74"/>
      <c r="O13" s="75" t="s">
        <v>641</v>
      </c>
      <c r="P13" s="75" t="s">
        <v>629</v>
      </c>
      <c r="Q13" s="74"/>
      <c r="R13" s="75" t="s">
        <v>641</v>
      </c>
      <c r="S13" s="75" t="s">
        <v>629</v>
      </c>
      <c r="T13" s="74"/>
      <c r="U13" s="75" t="s">
        <v>641</v>
      </c>
      <c r="V13" s="75" t="s">
        <v>629</v>
      </c>
      <c r="W13" s="74"/>
      <c r="X13" s="75" t="s">
        <v>641</v>
      </c>
      <c r="Y13" s="75" t="s">
        <v>629</v>
      </c>
      <c r="Z13" s="74"/>
      <c r="AA13" s="75" t="s">
        <v>641</v>
      </c>
      <c r="AB13" s="75" t="s">
        <v>629</v>
      </c>
      <c r="AC13" s="74"/>
      <c r="AD13" s="75" t="s">
        <v>641</v>
      </c>
      <c r="AE13" s="75" t="s">
        <v>629</v>
      </c>
      <c r="AF13" s="74"/>
      <c r="AG13" s="75" t="s">
        <v>641</v>
      </c>
      <c r="AH13" s="75" t="s">
        <v>629</v>
      </c>
      <c r="AI13" s="74"/>
      <c r="AJ13" s="75" t="s">
        <v>641</v>
      </c>
      <c r="AK13" s="75" t="s">
        <v>629</v>
      </c>
      <c r="AL13" s="74"/>
      <c r="AM13" s="75" t="s">
        <v>641</v>
      </c>
      <c r="AN13" s="75" t="s">
        <v>629</v>
      </c>
      <c r="AO13" s="74"/>
      <c r="AP13" s="75" t="s">
        <v>641</v>
      </c>
      <c r="AQ13" s="75" t="s">
        <v>629</v>
      </c>
      <c r="AR13" s="74"/>
      <c r="AS13" s="75" t="s">
        <v>641</v>
      </c>
      <c r="AT13" s="75" t="s">
        <v>629</v>
      </c>
      <c r="AU13" s="74"/>
      <c r="AV13" s="75" t="s">
        <v>641</v>
      </c>
      <c r="AW13" s="75" t="s">
        <v>629</v>
      </c>
      <c r="AX13" s="74"/>
      <c r="AY13" s="75" t="s">
        <v>641</v>
      </c>
      <c r="AZ13" s="75" t="s">
        <v>629</v>
      </c>
      <c r="BA13" s="74"/>
      <c r="BB13" s="75" t="s">
        <v>641</v>
      </c>
      <c r="BC13" s="75" t="s">
        <v>629</v>
      </c>
      <c r="BD13" s="74"/>
      <c r="BE13" s="75" t="s">
        <v>641</v>
      </c>
      <c r="BF13" s="75" t="s">
        <v>629</v>
      </c>
      <c r="BG13" s="74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4"/>
      <c r="BL13" s="74"/>
      <c r="BM13" s="74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4"/>
      <c r="BR13" s="74"/>
      <c r="BS13" s="74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4"/>
      <c r="BU13" s="74"/>
      <c r="BV13" s="74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4"/>
      <c r="BX13" s="74"/>
      <c r="BY13" s="74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4"/>
      <c r="CA13" s="74"/>
      <c r="CB13" s="74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4"/>
      <c r="CD13" s="74"/>
      <c r="CE13" s="74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4"/>
      <c r="CG13" s="74"/>
      <c r="CH13" s="74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4"/>
      <c r="CJ13" s="74"/>
      <c r="CK13" s="74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4"/>
      <c r="CM13" s="74"/>
      <c r="CN13" s="74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4"/>
      <c r="CP13" s="74"/>
      <c r="CQ13" s="74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4"/>
      <c r="CS13" s="74"/>
      <c r="CT13" s="74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4"/>
      <c r="CV13" s="74"/>
      <c r="CW13" s="74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4"/>
      <c r="CY13" s="74"/>
      <c r="CZ13" s="74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4"/>
      <c r="DB13" s="74"/>
      <c r="DC13" s="74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4"/>
      <c r="DE13" s="74"/>
      <c r="DF13" s="74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4"/>
      <c r="DH13" s="74"/>
    </row>
    <row r="14" spans="1:112" x14ac:dyDescent="0.25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 t="str">
        <f t="shared" si="17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1"/>
        <v/>
      </c>
      <c r="BN14" s="74"/>
      <c r="BO14" s="74"/>
      <c r="BP14" s="74" t="str">
        <f t="shared" si="2"/>
        <v/>
      </c>
      <c r="BQ14" s="74"/>
      <c r="BR14" s="74"/>
      <c r="BS14" s="74" t="str">
        <f t="shared" si="3"/>
        <v/>
      </c>
      <c r="BT14" s="74"/>
      <c r="BU14" s="74"/>
      <c r="BV14" s="74" t="str">
        <f t="shared" si="4"/>
        <v/>
      </c>
      <c r="BW14" s="74"/>
      <c r="BX14" s="74"/>
      <c r="BY14" s="74" t="str">
        <f t="shared" si="5"/>
        <v/>
      </c>
      <c r="BZ14" s="74"/>
      <c r="CA14" s="74"/>
      <c r="CB14" s="74" t="str">
        <f t="shared" si="6"/>
        <v/>
      </c>
      <c r="CC14" s="74"/>
      <c r="CD14" s="74"/>
      <c r="CE14" s="74" t="str">
        <f t="shared" si="7"/>
        <v/>
      </c>
      <c r="CF14" s="74"/>
      <c r="CG14" s="74"/>
      <c r="CH14" s="74" t="str">
        <f t="shared" si="8"/>
        <v/>
      </c>
      <c r="CI14" s="74"/>
      <c r="CJ14" s="74"/>
      <c r="CK14" s="74" t="str">
        <f t="shared" si="9"/>
        <v/>
      </c>
      <c r="CL14" s="74"/>
      <c r="CM14" s="74"/>
      <c r="CN14" s="74" t="str">
        <f t="shared" si="10"/>
        <v/>
      </c>
      <c r="CO14" s="74"/>
      <c r="CP14" s="74"/>
      <c r="CQ14" s="74" t="str">
        <f t="shared" si="11"/>
        <v/>
      </c>
      <c r="CR14" s="74"/>
      <c r="CS14" s="74"/>
      <c r="CT14" s="74" t="str">
        <f t="shared" si="12"/>
        <v/>
      </c>
      <c r="CU14" s="74"/>
      <c r="CV14" s="74"/>
      <c r="CW14" s="74" t="str">
        <f t="shared" si="13"/>
        <v/>
      </c>
      <c r="CX14" s="74"/>
      <c r="CY14" s="74"/>
      <c r="CZ14" s="74" t="str">
        <f t="shared" si="14"/>
        <v/>
      </c>
      <c r="DA14" s="74"/>
      <c r="DB14" s="74"/>
      <c r="DC14" s="74" t="str">
        <f t="shared" si="15"/>
        <v/>
      </c>
      <c r="DD14" s="74"/>
      <c r="DE14" s="74"/>
      <c r="DF14" s="74" t="str">
        <f t="shared" si="16"/>
        <v/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4" t="s">
        <v>298</v>
      </c>
      <c r="C15" s="74" t="s">
        <v>1021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4"/>
      <c r="F15" s="75" t="s">
        <v>686</v>
      </c>
      <c r="G15" s="75" t="s">
        <v>629</v>
      </c>
      <c r="H15" s="74"/>
      <c r="I15" s="75" t="s">
        <v>686</v>
      </c>
      <c r="J15" s="75" t="s">
        <v>629</v>
      </c>
      <c r="K15" s="74"/>
      <c r="L15" s="75" t="s">
        <v>686</v>
      </c>
      <c r="M15" s="75" t="s">
        <v>629</v>
      </c>
      <c r="N15" s="74"/>
      <c r="O15" s="75" t="s">
        <v>686</v>
      </c>
      <c r="P15" s="75" t="s">
        <v>629</v>
      </c>
      <c r="Q15" s="74"/>
      <c r="R15" s="75" t="s">
        <v>686</v>
      </c>
      <c r="S15" s="75" t="s">
        <v>629</v>
      </c>
      <c r="T15" s="74"/>
      <c r="U15" s="75" t="s">
        <v>686</v>
      </c>
      <c r="V15" s="75" t="s">
        <v>629</v>
      </c>
      <c r="W15" s="74"/>
      <c r="X15" s="75" t="s">
        <v>686</v>
      </c>
      <c r="Y15" s="75" t="s">
        <v>629</v>
      </c>
      <c r="Z15" s="74"/>
      <c r="AA15" s="75" t="s">
        <v>686</v>
      </c>
      <c r="AB15" s="75" t="s">
        <v>629</v>
      </c>
      <c r="AC15" s="74"/>
      <c r="AD15" s="75" t="s">
        <v>686</v>
      </c>
      <c r="AE15" s="75" t="s">
        <v>629</v>
      </c>
      <c r="AF15" s="74"/>
      <c r="AG15" s="75" t="s">
        <v>686</v>
      </c>
      <c r="AH15" s="75" t="s">
        <v>629</v>
      </c>
      <c r="AI15" s="74"/>
      <c r="AJ15" s="75" t="s">
        <v>686</v>
      </c>
      <c r="AK15" s="75" t="s">
        <v>629</v>
      </c>
      <c r="AL15" s="74"/>
      <c r="AM15" s="75" t="s">
        <v>686</v>
      </c>
      <c r="AN15" s="75" t="s">
        <v>629</v>
      </c>
      <c r="AO15" s="74"/>
      <c r="AP15" s="75" t="s">
        <v>686</v>
      </c>
      <c r="AQ15" s="75" t="s">
        <v>629</v>
      </c>
      <c r="AR15" s="74"/>
      <c r="AS15" s="75" t="s">
        <v>686</v>
      </c>
      <c r="AT15" s="75" t="s">
        <v>629</v>
      </c>
      <c r="AU15" s="74"/>
      <c r="AV15" s="75" t="s">
        <v>686</v>
      </c>
      <c r="AW15" s="75" t="s">
        <v>629</v>
      </c>
      <c r="AX15" s="74"/>
      <c r="AY15" s="75" t="s">
        <v>686</v>
      </c>
      <c r="AZ15" s="75" t="s">
        <v>629</v>
      </c>
      <c r="BA15" s="74"/>
      <c r="BB15" s="75" t="s">
        <v>686</v>
      </c>
      <c r="BC15" s="75" t="s">
        <v>629</v>
      </c>
      <c r="BD15" s="74"/>
      <c r="BE15" s="75" t="s">
        <v>686</v>
      </c>
      <c r="BF15" s="75" t="s">
        <v>629</v>
      </c>
      <c r="BG15" s="74" t="str">
        <f t="shared" si="17"/>
        <v xml:space="preserve">INSERT INTO SC_SystemeProduits(RefDimension,NomSysteme,typePresta,ligne,Quantite,formule,cte1,DateModif) values (1,'FV4','MOC',89,null,'1*CTE1','PERIMETRE',now());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(2,'FV4','MOC',89,null,'1*CTE1','PERIMETRE',now());
</v>
      </c>
      <c r="BK15" s="74"/>
      <c r="BL15" s="74"/>
      <c r="BM15" s="74" t="str">
        <f t="shared" si="1"/>
        <v xml:space="preserve">INSERT INTO SC_SystemeProduits(RefDimension,NomSysteme,typePresta,ligne,Quantite,formule,cte1,DateModif) values (3,'FV4','MOC',89,null,'1*CTE1','PERIMETRE',now());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(4,'FV4','MOC',89,null,'1*CTE1','PERIMETRE',now());
</v>
      </c>
      <c r="BQ15" s="74"/>
      <c r="BR15" s="74"/>
      <c r="BS15" s="74" t="str">
        <f t="shared" si="3"/>
        <v xml:space="preserve">INSERT INTO SC_SystemeProduits(RefDimension,NomSysteme,typePresta,ligne,Quantite,formule,cte1,DateModif) values (5,'FV4','MOC',89,null,'1*CTE1','PERIMETRE',now());
</v>
      </c>
      <c r="BT15" s="74"/>
      <c r="BU15" s="74"/>
      <c r="BV15" s="74" t="str">
        <f t="shared" si="4"/>
        <v xml:space="preserve">INSERT INTO SC_SystemeProduits(RefDimension,NomSysteme,typePresta,ligne,Quantite,formule,cte1,DateModif) values (6,'FV4','MOC',89,null,'1*CTE1','PERIMETRE',now());
</v>
      </c>
      <c r="BW15" s="74"/>
      <c r="BX15" s="74"/>
      <c r="BY15" s="74" t="str">
        <f t="shared" si="5"/>
        <v xml:space="preserve">INSERT INTO SC_SystemeProduits(RefDimension,NomSysteme,typePresta,ligne,Quantite,formule,cte1,DateModif) values (7,'FV4','MOC',89,null,'1*CTE1','PERIMETRE',now());
</v>
      </c>
      <c r="BZ15" s="74"/>
      <c r="CA15" s="74"/>
      <c r="CB15" s="74" t="str">
        <f t="shared" si="6"/>
        <v xml:space="preserve">INSERT INTO SC_SystemeProduits(RefDimension,NomSysteme,typePresta,ligne,Quantite,formule,cte1,DateModif) values (8,'FV4','MOC',89,null,'1*CTE1','PERIMETRE',now());
</v>
      </c>
      <c r="CC15" s="74"/>
      <c r="CD15" s="74"/>
      <c r="CE15" s="74" t="str">
        <f t="shared" si="7"/>
        <v xml:space="preserve">INSERT INTO SC_SystemeProduits(RefDimension,NomSysteme,typePresta,ligne,Quantite,formule,cte1,DateModif) values (9,'FV4','MOC',89,null,'1*CTE1','PERIMETRE',now());
</v>
      </c>
      <c r="CF15" s="74"/>
      <c r="CG15" s="74"/>
      <c r="CH15" s="74" t="str">
        <f t="shared" si="8"/>
        <v xml:space="preserve">INSERT INTO SC_SystemeProduits(RefDimension,NomSysteme,typePresta,ligne,Quantite,formule,cte1,DateModif) values (10,'FV4','MOC',89,null,'1*CTE1','PERIMETRE',now());
</v>
      </c>
      <c r="CI15" s="74"/>
      <c r="CJ15" s="74"/>
      <c r="CK15" s="74" t="str">
        <f t="shared" si="9"/>
        <v xml:space="preserve">INSERT INTO SC_SystemeProduits(RefDimension,NomSysteme,typePresta,ligne,Quantite,formule,cte1,DateModif) values (11,'FV4','MOC',89,null,'1*CTE1','PERIMETRE',now());
</v>
      </c>
      <c r="CL15" s="74"/>
      <c r="CM15" s="74"/>
      <c r="CN15" s="74" t="str">
        <f t="shared" si="10"/>
        <v xml:space="preserve">INSERT INTO SC_SystemeProduits(RefDimension,NomSysteme,typePresta,ligne,Quantite,formule,cte1,DateModif) values (12,'FV4','MOC',89,null,'1*CTE1','PERIMETRE',now());
</v>
      </c>
      <c r="CO15" s="74"/>
      <c r="CP15" s="74"/>
      <c r="CQ15" s="74" t="str">
        <f t="shared" si="11"/>
        <v xml:space="preserve">INSERT INTO SC_SystemeProduits(RefDimension,NomSysteme,typePresta,ligne,Quantite,formule,cte1,DateModif) values (13,'FV4','MOC',89,null,'1*CTE1','PERIMETRE',now());
</v>
      </c>
      <c r="CR15" s="74"/>
      <c r="CS15" s="74"/>
      <c r="CT15" s="74" t="str">
        <f t="shared" si="12"/>
        <v xml:space="preserve">INSERT INTO SC_SystemeProduits(RefDimension,NomSysteme,typePresta,ligne,Quantite,formule,cte1,DateModif) values (14,'FV4','MOC',89,null,'1*CTE1','PERIMETRE',now());
</v>
      </c>
      <c r="CU15" s="74"/>
      <c r="CV15" s="74"/>
      <c r="CW15" s="74" t="str">
        <f t="shared" si="13"/>
        <v xml:space="preserve">INSERT INTO SC_SystemeProduits(RefDimension,NomSysteme,typePresta,ligne,Quantite,formule,cte1,DateModif) values (15,'FV4','MOC',89,null,'1*CTE1','PERIMETRE',now());
</v>
      </c>
      <c r="CX15" s="74"/>
      <c r="CY15" s="74"/>
      <c r="CZ15" s="74" t="str">
        <f t="shared" si="14"/>
        <v xml:space="preserve">INSERT INTO SC_SystemeProduits(RefDimension,NomSysteme,typePresta,ligne,Quantite,formule,cte1,DateModif) values (16,'FV4','MOC',89,null,'1*CTE1','PERIMETRE',now());
</v>
      </c>
      <c r="DA15" s="74"/>
      <c r="DB15" s="74"/>
      <c r="DC15" s="74" t="str">
        <f t="shared" si="15"/>
        <v xml:space="preserve">INSERT INTO SC_SystemeProduits(RefDimension,NomSysteme,typePresta,ligne,Quantite,formule,cte1,DateModif) values (17,'FV4','MOC',89,null,'1*CTE1','PERIMETRE',now());
</v>
      </c>
      <c r="DD15" s="74"/>
      <c r="DE15" s="74"/>
      <c r="DF15" s="74" t="str">
        <f t="shared" si="16"/>
        <v xml:space="preserve">INSERT INTO SC_SystemeProduits(RefDimension,NomSysteme,typePresta,ligne,Quantite,formule,cte1,DateModif) values (18,'FV4','MOC',89,null,'1*CTE1','PERIMETRE',now());
</v>
      </c>
      <c r="DG15" s="74"/>
      <c r="DH15" s="74"/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4" t="s">
        <v>298</v>
      </c>
      <c r="C16" s="74" t="s">
        <v>1022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4"/>
      <c r="F16" s="75" t="s">
        <v>686</v>
      </c>
      <c r="G16" s="75" t="s">
        <v>629</v>
      </c>
      <c r="H16" s="74"/>
      <c r="I16" s="75" t="s">
        <v>686</v>
      </c>
      <c r="J16" s="75" t="s">
        <v>629</v>
      </c>
      <c r="K16" s="74"/>
      <c r="L16" s="75" t="s">
        <v>686</v>
      </c>
      <c r="M16" s="75" t="s">
        <v>629</v>
      </c>
      <c r="N16" s="74"/>
      <c r="O16" s="75" t="s">
        <v>686</v>
      </c>
      <c r="P16" s="75" t="s">
        <v>629</v>
      </c>
      <c r="Q16" s="74"/>
      <c r="R16" s="75" t="s">
        <v>686</v>
      </c>
      <c r="S16" s="75" t="s">
        <v>629</v>
      </c>
      <c r="T16" s="74"/>
      <c r="U16" s="75" t="s">
        <v>686</v>
      </c>
      <c r="V16" s="75" t="s">
        <v>629</v>
      </c>
      <c r="W16" s="74"/>
      <c r="X16" s="75" t="s">
        <v>686</v>
      </c>
      <c r="Y16" s="75" t="s">
        <v>629</v>
      </c>
      <c r="Z16" s="74"/>
      <c r="AA16" s="75" t="s">
        <v>686</v>
      </c>
      <c r="AB16" s="75" t="s">
        <v>629</v>
      </c>
      <c r="AC16" s="74"/>
      <c r="AD16" s="75" t="s">
        <v>686</v>
      </c>
      <c r="AE16" s="75" t="s">
        <v>629</v>
      </c>
      <c r="AF16" s="74"/>
      <c r="AG16" s="75" t="s">
        <v>686</v>
      </c>
      <c r="AH16" s="75" t="s">
        <v>629</v>
      </c>
      <c r="AI16" s="74"/>
      <c r="AJ16" s="75" t="s">
        <v>686</v>
      </c>
      <c r="AK16" s="75" t="s">
        <v>629</v>
      </c>
      <c r="AL16" s="74"/>
      <c r="AM16" s="75" t="s">
        <v>686</v>
      </c>
      <c r="AN16" s="75" t="s">
        <v>629</v>
      </c>
      <c r="AO16" s="74"/>
      <c r="AP16" s="75" t="s">
        <v>686</v>
      </c>
      <c r="AQ16" s="75" t="s">
        <v>629</v>
      </c>
      <c r="AR16" s="74"/>
      <c r="AS16" s="75" t="s">
        <v>686</v>
      </c>
      <c r="AT16" s="75" t="s">
        <v>629</v>
      </c>
      <c r="AU16" s="74"/>
      <c r="AV16" s="75" t="s">
        <v>686</v>
      </c>
      <c r="AW16" s="75" t="s">
        <v>629</v>
      </c>
      <c r="AX16" s="74"/>
      <c r="AY16" s="75" t="s">
        <v>686</v>
      </c>
      <c r="AZ16" s="75" t="s">
        <v>629</v>
      </c>
      <c r="BA16" s="74"/>
      <c r="BB16" s="75" t="s">
        <v>686</v>
      </c>
      <c r="BC16" s="75" t="s">
        <v>629</v>
      </c>
      <c r="BD16" s="74"/>
      <c r="BE16" s="75" t="s">
        <v>686</v>
      </c>
      <c r="BF16" s="75" t="s">
        <v>629</v>
      </c>
      <c r="BG16" s="74" t="str">
        <f t="shared" si="17"/>
        <v xml:space="preserve">INSERT INTO SC_SystemeProduits(RefDimension,NomSysteme,typePresta,ligne,Quantite,formule,cte1,DateModif) values (1,'FV4','MOC',88,null,'1*CTE1','PERIMETRE',now());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(2,'FV4','MOC',88,null,'1*CTE1','PERIMETRE',now());
</v>
      </c>
      <c r="BK16" s="74"/>
      <c r="BL16" s="74"/>
      <c r="BM16" s="74" t="str">
        <f t="shared" si="1"/>
        <v xml:space="preserve">INSERT INTO SC_SystemeProduits(RefDimension,NomSysteme,typePresta,ligne,Quantite,formule,cte1,DateModif) values (3,'FV4','MOC',88,null,'1*CTE1','PERIMETRE',now());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(4,'FV4','MOC',88,null,'1*CTE1','PERIMETRE',now());
</v>
      </c>
      <c r="BQ16" s="74"/>
      <c r="BR16" s="74"/>
      <c r="BS16" s="74" t="str">
        <f t="shared" si="3"/>
        <v xml:space="preserve">INSERT INTO SC_SystemeProduits(RefDimension,NomSysteme,typePresta,ligne,Quantite,formule,cte1,DateModif) values (5,'FV4','MOC',88,null,'1*CTE1','PERIMETRE',now());
</v>
      </c>
      <c r="BT16" s="74"/>
      <c r="BU16" s="74"/>
      <c r="BV16" s="74" t="str">
        <f t="shared" si="4"/>
        <v xml:space="preserve">INSERT INTO SC_SystemeProduits(RefDimension,NomSysteme,typePresta,ligne,Quantite,formule,cte1,DateModif) values (6,'FV4','MOC',88,null,'1*CTE1','PERIMETRE',now());
</v>
      </c>
      <c r="BW16" s="74"/>
      <c r="BX16" s="74"/>
      <c r="BY16" s="74" t="str">
        <f t="shared" si="5"/>
        <v xml:space="preserve">INSERT INTO SC_SystemeProduits(RefDimension,NomSysteme,typePresta,ligne,Quantite,formule,cte1,DateModif) values (7,'FV4','MOC',88,null,'1*CTE1','PERIMETRE',now());
</v>
      </c>
      <c r="BZ16" s="74"/>
      <c r="CA16" s="74"/>
      <c r="CB16" s="74" t="str">
        <f t="shared" si="6"/>
        <v xml:space="preserve">INSERT INTO SC_SystemeProduits(RefDimension,NomSysteme,typePresta,ligne,Quantite,formule,cte1,DateModif) values (8,'FV4','MOC',88,null,'1*CTE1','PERIMETRE',now());
</v>
      </c>
      <c r="CC16" s="74"/>
      <c r="CD16" s="74"/>
      <c r="CE16" s="74" t="str">
        <f t="shared" si="7"/>
        <v xml:space="preserve">INSERT INTO SC_SystemeProduits(RefDimension,NomSysteme,typePresta,ligne,Quantite,formule,cte1,DateModif) values (9,'FV4','MOC',88,null,'1*CTE1','PERIMETRE',now());
</v>
      </c>
      <c r="CF16" s="74"/>
      <c r="CG16" s="74"/>
      <c r="CH16" s="74" t="str">
        <f t="shared" si="8"/>
        <v xml:space="preserve">INSERT INTO SC_SystemeProduits(RefDimension,NomSysteme,typePresta,ligne,Quantite,formule,cte1,DateModif) values (10,'FV4','MOC',88,null,'1*CTE1','PERIMETRE',now());
</v>
      </c>
      <c r="CI16" s="74"/>
      <c r="CJ16" s="74"/>
      <c r="CK16" s="74" t="str">
        <f t="shared" si="9"/>
        <v xml:space="preserve">INSERT INTO SC_SystemeProduits(RefDimension,NomSysteme,typePresta,ligne,Quantite,formule,cte1,DateModif) values (11,'FV4','MOC',88,null,'1*CTE1','PERIMETRE',now());
</v>
      </c>
      <c r="CL16" s="74"/>
      <c r="CM16" s="74"/>
      <c r="CN16" s="74" t="str">
        <f t="shared" si="10"/>
        <v xml:space="preserve">INSERT INTO SC_SystemeProduits(RefDimension,NomSysteme,typePresta,ligne,Quantite,formule,cte1,DateModif) values (12,'FV4','MOC',88,null,'1*CTE1','PERIMETRE',now());
</v>
      </c>
      <c r="CO16" s="74"/>
      <c r="CP16" s="74"/>
      <c r="CQ16" s="74" t="str">
        <f t="shared" si="11"/>
        <v xml:space="preserve">INSERT INTO SC_SystemeProduits(RefDimension,NomSysteme,typePresta,ligne,Quantite,formule,cte1,DateModif) values (13,'FV4','MOC',88,null,'1*CTE1','PERIMETRE',now());
</v>
      </c>
      <c r="CR16" s="74"/>
      <c r="CS16" s="74"/>
      <c r="CT16" s="74" t="str">
        <f t="shared" si="12"/>
        <v xml:space="preserve">INSERT INTO SC_SystemeProduits(RefDimension,NomSysteme,typePresta,ligne,Quantite,formule,cte1,DateModif) values (14,'FV4','MOC',88,null,'1*CTE1','PERIMETRE',now());
</v>
      </c>
      <c r="CU16" s="74"/>
      <c r="CV16" s="74"/>
      <c r="CW16" s="74" t="str">
        <f t="shared" si="13"/>
        <v xml:space="preserve">INSERT INTO SC_SystemeProduits(RefDimension,NomSysteme,typePresta,ligne,Quantite,formule,cte1,DateModif) values (15,'FV4','MOC',88,null,'1*CTE1','PERIMETRE',now());
</v>
      </c>
      <c r="CX16" s="74"/>
      <c r="CY16" s="74"/>
      <c r="CZ16" s="74" t="str">
        <f t="shared" si="14"/>
        <v xml:space="preserve">INSERT INTO SC_SystemeProduits(RefDimension,NomSysteme,typePresta,ligne,Quantite,formule,cte1,DateModif) values (16,'FV4','MOC',88,null,'1*CTE1','PERIMETRE',now());
</v>
      </c>
      <c r="DA16" s="74"/>
      <c r="DB16" s="74"/>
      <c r="DC16" s="74" t="str">
        <f t="shared" si="15"/>
        <v xml:space="preserve">INSERT INTO SC_SystemeProduits(RefDimension,NomSysteme,typePresta,ligne,Quantite,formule,cte1,DateModif) values (17,'FV4','MOC',88,null,'1*CTE1','PERIMETRE',now());
</v>
      </c>
      <c r="DD16" s="74"/>
      <c r="DE16" s="74"/>
      <c r="DF16" s="74" t="str">
        <f t="shared" si="16"/>
        <v xml:space="preserve">INSERT INTO SC_SystemeProduits(RefDimension,NomSysteme,typePresta,ligne,Quantite,formule,cte1,DateModif) values (18,'FV4','MOC',88,null,'1*CTE1','PERIMETRE',now());
</v>
      </c>
      <c r="DG16" s="74"/>
      <c r="DH16" s="74"/>
    </row>
    <row r="17" spans="1:112" x14ac:dyDescent="0.25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 t="str">
        <f t="shared" si="17"/>
        <v/>
      </c>
      <c r="BH17" s="74"/>
      <c r="BI17" s="74"/>
      <c r="BJ17" s="74" t="str">
        <f t="shared" si="0"/>
        <v/>
      </c>
      <c r="BK17" s="74"/>
      <c r="BL17" s="74"/>
      <c r="BM17" s="74" t="str">
        <f t="shared" si="1"/>
        <v/>
      </c>
      <c r="BN17" s="74"/>
      <c r="BO17" s="74"/>
      <c r="BP17" s="74" t="str">
        <f t="shared" si="2"/>
        <v/>
      </c>
      <c r="BQ17" s="74"/>
      <c r="BR17" s="74"/>
      <c r="BS17" s="74" t="str">
        <f t="shared" si="3"/>
        <v/>
      </c>
      <c r="BT17" s="74"/>
      <c r="BU17" s="74"/>
      <c r="BV17" s="74" t="str">
        <f t="shared" si="4"/>
        <v/>
      </c>
      <c r="BW17" s="74"/>
      <c r="BX17" s="74"/>
      <c r="BY17" s="74" t="str">
        <f t="shared" si="5"/>
        <v/>
      </c>
      <c r="BZ17" s="74"/>
      <c r="CA17" s="74"/>
      <c r="CB17" s="74" t="str">
        <f t="shared" si="6"/>
        <v/>
      </c>
      <c r="CC17" s="74"/>
      <c r="CD17" s="74"/>
      <c r="CE17" s="74" t="str">
        <f t="shared" si="7"/>
        <v/>
      </c>
      <c r="CF17" s="74"/>
      <c r="CG17" s="74"/>
      <c r="CH17" s="74" t="str">
        <f t="shared" si="8"/>
        <v/>
      </c>
      <c r="CI17" s="74"/>
      <c r="CJ17" s="74"/>
      <c r="CK17" s="74" t="str">
        <f t="shared" si="9"/>
        <v/>
      </c>
      <c r="CL17" s="74"/>
      <c r="CM17" s="74"/>
      <c r="CN17" s="74" t="str">
        <f t="shared" si="10"/>
        <v/>
      </c>
      <c r="CO17" s="74"/>
      <c r="CP17" s="74"/>
      <c r="CQ17" s="74" t="str">
        <f t="shared" si="11"/>
        <v/>
      </c>
      <c r="CR17" s="74"/>
      <c r="CS17" s="74"/>
      <c r="CT17" s="74" t="str">
        <f t="shared" si="12"/>
        <v/>
      </c>
      <c r="CU17" s="74"/>
      <c r="CV17" s="74"/>
      <c r="CW17" s="74" t="str">
        <f t="shared" si="13"/>
        <v/>
      </c>
      <c r="CX17" s="74"/>
      <c r="CY17" s="74"/>
      <c r="CZ17" s="74" t="str">
        <f t="shared" si="14"/>
        <v/>
      </c>
      <c r="DA17" s="74"/>
      <c r="DB17" s="74"/>
      <c r="DC17" s="74" t="str">
        <f t="shared" si="15"/>
        <v/>
      </c>
      <c r="DD17" s="74"/>
      <c r="DE17" s="74"/>
      <c r="DF17" s="74" t="str">
        <f t="shared" si="16"/>
        <v/>
      </c>
      <c r="DG17" s="74"/>
      <c r="DH17" s="74"/>
    </row>
    <row r="18" spans="1:112" x14ac:dyDescent="0.25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 t="str">
        <f t="shared" si="17"/>
        <v/>
      </c>
      <c r="BH18" s="74"/>
      <c r="BI18" s="74"/>
      <c r="BJ18" s="74" t="str">
        <f t="shared" si="0"/>
        <v/>
      </c>
      <c r="BK18" s="74"/>
      <c r="BL18" s="74"/>
      <c r="BM18" s="74" t="str">
        <f t="shared" si="1"/>
        <v/>
      </c>
      <c r="BN18" s="74"/>
      <c r="BO18" s="74"/>
      <c r="BP18" s="74" t="str">
        <f t="shared" si="2"/>
        <v/>
      </c>
      <c r="BQ18" s="74"/>
      <c r="BR18" s="74"/>
      <c r="BS18" s="74" t="str">
        <f t="shared" si="3"/>
        <v/>
      </c>
      <c r="BT18" s="74"/>
      <c r="BU18" s="74"/>
      <c r="BV18" s="74" t="str">
        <f t="shared" si="4"/>
        <v/>
      </c>
      <c r="BW18" s="74"/>
      <c r="BX18" s="74"/>
      <c r="BY18" s="74" t="str">
        <f t="shared" si="5"/>
        <v/>
      </c>
      <c r="BZ18" s="74"/>
      <c r="CA18" s="74"/>
      <c r="CB18" s="74" t="str">
        <f t="shared" si="6"/>
        <v/>
      </c>
      <c r="CC18" s="74"/>
      <c r="CD18" s="74"/>
      <c r="CE18" s="74" t="str">
        <f t="shared" si="7"/>
        <v/>
      </c>
      <c r="CF18" s="74"/>
      <c r="CG18" s="74"/>
      <c r="CH18" s="74" t="str">
        <f t="shared" si="8"/>
        <v/>
      </c>
      <c r="CI18" s="74"/>
      <c r="CJ18" s="74"/>
      <c r="CK18" s="74" t="str">
        <f t="shared" si="9"/>
        <v/>
      </c>
      <c r="CL18" s="74"/>
      <c r="CM18" s="74"/>
      <c r="CN18" s="74" t="str">
        <f t="shared" si="10"/>
        <v/>
      </c>
      <c r="CO18" s="74"/>
      <c r="CP18" s="74"/>
      <c r="CQ18" s="74" t="str">
        <f t="shared" si="11"/>
        <v/>
      </c>
      <c r="CR18" s="74"/>
      <c r="CS18" s="74"/>
      <c r="CT18" s="74" t="str">
        <f t="shared" si="12"/>
        <v/>
      </c>
      <c r="CU18" s="74"/>
      <c r="CV18" s="74"/>
      <c r="CW18" s="74" t="str">
        <f t="shared" si="13"/>
        <v/>
      </c>
      <c r="CX18" s="74"/>
      <c r="CY18" s="74"/>
      <c r="CZ18" s="74" t="str">
        <f t="shared" si="14"/>
        <v/>
      </c>
      <c r="DA18" s="74"/>
      <c r="DB18" s="74"/>
      <c r="DC18" s="74" t="str">
        <f t="shared" si="15"/>
        <v/>
      </c>
      <c r="DD18" s="74"/>
      <c r="DE18" s="74"/>
      <c r="DF18" s="74" t="str">
        <f t="shared" si="16"/>
        <v/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4" t="s">
        <v>299</v>
      </c>
      <c r="C19" s="74" t="s">
        <v>159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4">
        <v>1.2299999999999998</v>
      </c>
      <c r="F19" s="75" t="s">
        <v>1027</v>
      </c>
      <c r="G19" s="75" t="s">
        <v>629</v>
      </c>
      <c r="H19" s="74">
        <v>1.2299999999999998</v>
      </c>
      <c r="I19" s="75" t="s">
        <v>1027</v>
      </c>
      <c r="J19" s="75" t="s">
        <v>629</v>
      </c>
      <c r="K19" s="74">
        <v>1.2299999999999998</v>
      </c>
      <c r="L19" s="75" t="s">
        <v>1027</v>
      </c>
      <c r="M19" s="75" t="s">
        <v>629</v>
      </c>
      <c r="N19" s="74">
        <v>1.2299999999999998</v>
      </c>
      <c r="O19" s="75" t="s">
        <v>1027</v>
      </c>
      <c r="P19" s="75" t="s">
        <v>629</v>
      </c>
      <c r="Q19" s="74">
        <v>1.2299999999999998</v>
      </c>
      <c r="R19" s="75" t="s">
        <v>1027</v>
      </c>
      <c r="S19" s="75" t="s">
        <v>629</v>
      </c>
      <c r="T19" s="74">
        <v>1.2299999999999998</v>
      </c>
      <c r="U19" s="75" t="s">
        <v>1027</v>
      </c>
      <c r="V19" s="75" t="s">
        <v>629</v>
      </c>
      <c r="W19" s="74">
        <v>1.2299999999999998</v>
      </c>
      <c r="X19" s="75" t="s">
        <v>1027</v>
      </c>
      <c r="Y19" s="75" t="s">
        <v>629</v>
      </c>
      <c r="Z19" s="74">
        <v>1.2299999999999998</v>
      </c>
      <c r="AA19" s="75" t="s">
        <v>1027</v>
      </c>
      <c r="AB19" s="75" t="s">
        <v>629</v>
      </c>
      <c r="AC19" s="74">
        <v>1.2299999999999998</v>
      </c>
      <c r="AD19" s="75" t="s">
        <v>1027</v>
      </c>
      <c r="AE19" s="75" t="s">
        <v>629</v>
      </c>
      <c r="AF19" s="74">
        <v>1.2299999999999998</v>
      </c>
      <c r="AG19" s="75" t="s">
        <v>1027</v>
      </c>
      <c r="AH19" s="75" t="s">
        <v>629</v>
      </c>
      <c r="AI19" s="74">
        <v>1.2299999999999998</v>
      </c>
      <c r="AJ19" s="75" t="s">
        <v>1027</v>
      </c>
      <c r="AK19" s="75" t="s">
        <v>629</v>
      </c>
      <c r="AL19" s="74">
        <v>1.2299999999999998</v>
      </c>
      <c r="AM19" s="75" t="s">
        <v>1027</v>
      </c>
      <c r="AN19" s="75" t="s">
        <v>629</v>
      </c>
      <c r="AO19" s="74">
        <v>1.2299999999999998</v>
      </c>
      <c r="AP19" s="75" t="s">
        <v>1027</v>
      </c>
      <c r="AQ19" s="75" t="s">
        <v>629</v>
      </c>
      <c r="AR19" s="74">
        <v>1.2299999999999998</v>
      </c>
      <c r="AS19" s="75" t="s">
        <v>1027</v>
      </c>
      <c r="AT19" s="75" t="s">
        <v>629</v>
      </c>
      <c r="AU19" s="74">
        <v>1.2299999999999998</v>
      </c>
      <c r="AV19" s="75" t="s">
        <v>1027</v>
      </c>
      <c r="AW19" s="75" t="s">
        <v>629</v>
      </c>
      <c r="AX19" s="74">
        <v>1.2299999999999998</v>
      </c>
      <c r="AY19" s="75" t="s">
        <v>1027</v>
      </c>
      <c r="AZ19" s="75" t="s">
        <v>629</v>
      </c>
      <c r="BA19" s="74">
        <v>1.2299999999999998</v>
      </c>
      <c r="BB19" s="75" t="s">
        <v>1027</v>
      </c>
      <c r="BC19" s="75" t="s">
        <v>629</v>
      </c>
      <c r="BD19" s="74">
        <v>1.2299999999999998</v>
      </c>
      <c r="BE19" s="75" t="s">
        <v>1027</v>
      </c>
      <c r="BF19" s="75" t="s">
        <v>629</v>
      </c>
      <c r="BG19" s="74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4"/>
      <c r="BL19" s="74"/>
      <c r="BM19" s="74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4"/>
      <c r="BO19" s="74"/>
      <c r="BP19" s="74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4"/>
      <c r="BR19" s="74"/>
      <c r="BS19" s="74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4"/>
      <c r="BU19" s="74"/>
      <c r="BV19" s="74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4"/>
      <c r="BX19" s="74"/>
      <c r="BY19" s="74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4"/>
      <c r="CA19" s="74"/>
      <c r="CB19" s="74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4"/>
      <c r="CD19" s="74"/>
      <c r="CE19" s="74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4"/>
      <c r="CG19" s="74"/>
      <c r="CH19" s="74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4"/>
      <c r="CJ19" s="74"/>
      <c r="CK19" s="74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4"/>
      <c r="CM19" s="74"/>
      <c r="CN19" s="74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4"/>
      <c r="CP19" s="74"/>
      <c r="CQ19" s="74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4"/>
      <c r="CS19" s="74"/>
      <c r="CT19" s="74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4"/>
      <c r="CV19" s="74"/>
      <c r="CW19" s="74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4"/>
      <c r="CY19" s="74"/>
      <c r="CZ19" s="74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4"/>
      <c r="DB19" s="74"/>
      <c r="DC19" s="74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4"/>
      <c r="DE19" s="74"/>
      <c r="DF19" s="74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4"/>
      <c r="DH19" s="74"/>
    </row>
    <row r="20" spans="1:112" x14ac:dyDescent="0.25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4"/>
      <c r="BI20" s="74"/>
      <c r="BJ20" s="74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4"/>
      <c r="BL20" s="74"/>
      <c r="BM20" s="74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4"/>
      <c r="BO20" s="74"/>
      <c r="BP20" s="74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4"/>
      <c r="BR20" s="74"/>
      <c r="BS20" s="74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4"/>
      <c r="BU20" s="74"/>
      <c r="BV20" s="74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4"/>
      <c r="BX20" s="74"/>
      <c r="BY20" s="74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4"/>
      <c r="CA20" s="74"/>
      <c r="CB20" s="74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4"/>
      <c r="CD20" s="74"/>
      <c r="CE20" s="74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4"/>
      <c r="CG20" s="74"/>
      <c r="CH20" s="74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4"/>
      <c r="CJ20" s="74"/>
      <c r="CK20" s="74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4"/>
      <c r="CM20" s="74"/>
      <c r="CN20" s="74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4"/>
      <c r="CP20" s="74"/>
      <c r="CQ20" s="74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4"/>
      <c r="CS20" s="74"/>
      <c r="CT20" s="74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4"/>
      <c r="CV20" s="74"/>
      <c r="CW20" s="74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4"/>
      <c r="CY20" s="74"/>
      <c r="CZ20" s="74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4"/>
      <c r="DB20" s="74"/>
      <c r="DC20" s="74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4"/>
      <c r="DE20" s="74"/>
      <c r="DF20" s="74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18"/>
        <v/>
      </c>
      <c r="BH21" s="74"/>
      <c r="BI21" s="74"/>
      <c r="BJ21" s="74" t="str">
        <f t="shared" si="19"/>
        <v/>
      </c>
      <c r="BK21" s="74"/>
      <c r="BL21" s="74"/>
      <c r="BM21" s="74" t="str">
        <f t="shared" si="20"/>
        <v/>
      </c>
      <c r="BN21" s="74"/>
      <c r="BO21" s="74"/>
      <c r="BP21" s="74" t="str">
        <f t="shared" si="21"/>
        <v/>
      </c>
      <c r="BQ21" s="74"/>
      <c r="BR21" s="74"/>
      <c r="BS21" s="74" t="str">
        <f t="shared" si="22"/>
        <v/>
      </c>
      <c r="BT21" s="74"/>
      <c r="BU21" s="74"/>
      <c r="BV21" s="74" t="str">
        <f t="shared" si="23"/>
        <v/>
      </c>
      <c r="BW21" s="74"/>
      <c r="BX21" s="74"/>
      <c r="BY21" s="74" t="str">
        <f t="shared" si="24"/>
        <v/>
      </c>
      <c r="BZ21" s="74"/>
      <c r="CA21" s="74"/>
      <c r="CB21" s="74" t="str">
        <f t="shared" si="25"/>
        <v/>
      </c>
      <c r="CC21" s="74"/>
      <c r="CD21" s="74"/>
      <c r="CE21" s="74" t="str">
        <f t="shared" si="26"/>
        <v/>
      </c>
      <c r="CF21" s="74"/>
      <c r="CG21" s="74"/>
      <c r="CH21" s="74" t="str">
        <f t="shared" si="27"/>
        <v/>
      </c>
      <c r="CI21" s="74"/>
      <c r="CJ21" s="74"/>
      <c r="CK21" s="74" t="str">
        <f t="shared" si="28"/>
        <v/>
      </c>
      <c r="CL21" s="74"/>
      <c r="CM21" s="74"/>
      <c r="CN21" s="74" t="str">
        <f t="shared" si="29"/>
        <v/>
      </c>
      <c r="CO21" s="74"/>
      <c r="CP21" s="74"/>
      <c r="CQ21" s="74" t="str">
        <f t="shared" si="30"/>
        <v/>
      </c>
      <c r="CR21" s="74"/>
      <c r="CS21" s="74"/>
      <c r="CT21" s="74" t="str">
        <f t="shared" si="31"/>
        <v/>
      </c>
      <c r="CU21" s="74"/>
      <c r="CV21" s="74"/>
      <c r="CW21" s="74" t="str">
        <f t="shared" si="32"/>
        <v/>
      </c>
      <c r="CX21" s="74"/>
      <c r="CY21" s="74"/>
      <c r="CZ21" s="74" t="str">
        <f t="shared" si="33"/>
        <v/>
      </c>
      <c r="DA21" s="74"/>
      <c r="DB21" s="74"/>
      <c r="DC21" s="74" t="str">
        <f t="shared" si="34"/>
        <v/>
      </c>
      <c r="DD21" s="74"/>
      <c r="DE21" s="74"/>
      <c r="DF21" s="74" t="str">
        <f t="shared" si="35"/>
        <v/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4" t="s">
        <v>298</v>
      </c>
      <c r="C22" s="56" t="s">
        <v>1880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60" t="s">
        <v>686</v>
      </c>
      <c r="G22" s="60" t="s">
        <v>665</v>
      </c>
      <c r="H22" s="74"/>
      <c r="I22" s="60" t="s">
        <v>686</v>
      </c>
      <c r="J22" s="60" t="s">
        <v>665</v>
      </c>
      <c r="K22" s="74"/>
      <c r="L22" s="60" t="s">
        <v>686</v>
      </c>
      <c r="M22" s="60" t="s">
        <v>665</v>
      </c>
      <c r="N22" s="74"/>
      <c r="O22" s="60" t="s">
        <v>686</v>
      </c>
      <c r="P22" s="60" t="s">
        <v>665</v>
      </c>
      <c r="Q22" s="74"/>
      <c r="R22" s="60" t="s">
        <v>686</v>
      </c>
      <c r="S22" s="60" t="s">
        <v>665</v>
      </c>
      <c r="T22" s="74"/>
      <c r="U22" s="60" t="s">
        <v>686</v>
      </c>
      <c r="V22" s="60" t="s">
        <v>665</v>
      </c>
      <c r="W22" s="74"/>
      <c r="X22" s="60" t="s">
        <v>686</v>
      </c>
      <c r="Y22" s="60" t="s">
        <v>665</v>
      </c>
      <c r="Z22" s="74"/>
      <c r="AA22" s="60" t="s">
        <v>686</v>
      </c>
      <c r="AB22" s="60" t="s">
        <v>665</v>
      </c>
      <c r="AC22" s="74"/>
      <c r="AD22" s="60" t="s">
        <v>686</v>
      </c>
      <c r="AE22" s="60" t="s">
        <v>665</v>
      </c>
      <c r="AF22" s="74"/>
      <c r="AG22" s="60" t="s">
        <v>686</v>
      </c>
      <c r="AH22" s="60" t="s">
        <v>665</v>
      </c>
      <c r="AI22" s="74"/>
      <c r="AJ22" s="60" t="s">
        <v>686</v>
      </c>
      <c r="AK22" s="60" t="s">
        <v>665</v>
      </c>
      <c r="AL22" s="74"/>
      <c r="AM22" s="60" t="s">
        <v>686</v>
      </c>
      <c r="AN22" s="60" t="s">
        <v>665</v>
      </c>
      <c r="AO22" s="74"/>
      <c r="AP22" s="60" t="s">
        <v>686</v>
      </c>
      <c r="AQ22" s="60" t="s">
        <v>665</v>
      </c>
      <c r="AR22" s="74"/>
      <c r="AS22" s="60" t="s">
        <v>686</v>
      </c>
      <c r="AT22" s="60" t="s">
        <v>665</v>
      </c>
      <c r="AU22" s="74"/>
      <c r="AV22" s="60" t="s">
        <v>686</v>
      </c>
      <c r="AW22" s="60" t="s">
        <v>665</v>
      </c>
      <c r="AX22" s="74"/>
      <c r="AY22" s="60" t="s">
        <v>686</v>
      </c>
      <c r="AZ22" s="60" t="s">
        <v>665</v>
      </c>
      <c r="BA22" s="74"/>
      <c r="BB22" s="60" t="s">
        <v>686</v>
      </c>
      <c r="BC22" s="60" t="s">
        <v>665</v>
      </c>
      <c r="BD22" s="74"/>
      <c r="BE22" s="60" t="s">
        <v>686</v>
      </c>
      <c r="BF22" s="60" t="s">
        <v>665</v>
      </c>
      <c r="BG22" s="74" t="str">
        <f t="shared" si="18"/>
        <v xml:space="preserve">INSERT INTO SC_SystemeProduits(RefDimension,NomSysteme,typePresta,ligne,Quantite,formule,cte1,DateModif) values (1,'FV4','MOC',94,null,'1*CTE1','LONGUEUR',now());
</v>
      </c>
      <c r="BH22" s="74"/>
      <c r="BI22" s="74"/>
      <c r="BJ22" s="74" t="str">
        <f t="shared" si="19"/>
        <v xml:space="preserve">INSERT INTO SC_SystemeProduits(RefDimension,NomSysteme,typePresta,ligne,Quantite,formule,cte1,DateModif) values (2,'FV4','MOC',94,null,'1*CTE1','LONGUEUR',now());
</v>
      </c>
      <c r="BK22" s="74"/>
      <c r="BL22" s="74"/>
      <c r="BM22" s="74" t="str">
        <f t="shared" si="20"/>
        <v xml:space="preserve">INSERT INTO SC_SystemeProduits(RefDimension,NomSysteme,typePresta,ligne,Quantite,formule,cte1,DateModif) values (3,'FV4','MOC',94,null,'1*CTE1','LONGUEUR',now());
</v>
      </c>
      <c r="BN22" s="74"/>
      <c r="BO22" s="74"/>
      <c r="BP22" s="74" t="str">
        <f t="shared" si="21"/>
        <v xml:space="preserve">INSERT INTO SC_SystemeProduits(RefDimension,NomSysteme,typePresta,ligne,Quantite,formule,cte1,DateModif) values (4,'FV4','MOC',94,null,'1*CTE1','LONGUEUR',now());
</v>
      </c>
      <c r="BQ22" s="74"/>
      <c r="BR22" s="74"/>
      <c r="BS22" s="74" t="str">
        <f t="shared" si="22"/>
        <v xml:space="preserve">INSERT INTO SC_SystemeProduits(RefDimension,NomSysteme,typePresta,ligne,Quantite,formule,cte1,DateModif) values (5,'FV4','MOC',94,null,'1*CTE1','LONGUEUR',now());
</v>
      </c>
      <c r="BT22" s="74"/>
      <c r="BU22" s="74"/>
      <c r="BV22" s="74" t="str">
        <f t="shared" si="23"/>
        <v xml:space="preserve">INSERT INTO SC_SystemeProduits(RefDimension,NomSysteme,typePresta,ligne,Quantite,formule,cte1,DateModif) values (6,'FV4','MOC',94,null,'1*CTE1','LONGUEUR',now());
</v>
      </c>
      <c r="BW22" s="74"/>
      <c r="BX22" s="74"/>
      <c r="BY22" s="74" t="str">
        <f t="shared" si="24"/>
        <v xml:space="preserve">INSERT INTO SC_SystemeProduits(RefDimension,NomSysteme,typePresta,ligne,Quantite,formule,cte1,DateModif) values (7,'FV4','MOC',94,null,'1*CTE1','LONGUEUR',now());
</v>
      </c>
      <c r="BZ22" s="74"/>
      <c r="CA22" s="74"/>
      <c r="CB22" s="74" t="str">
        <f t="shared" si="25"/>
        <v xml:space="preserve">INSERT INTO SC_SystemeProduits(RefDimension,NomSysteme,typePresta,ligne,Quantite,formule,cte1,DateModif) values (8,'FV4','MOC',94,null,'1*CTE1','LONGUEUR',now());
</v>
      </c>
      <c r="CC22" s="74"/>
      <c r="CD22" s="74"/>
      <c r="CE22" s="74" t="str">
        <f t="shared" si="26"/>
        <v xml:space="preserve">INSERT INTO SC_SystemeProduits(RefDimension,NomSysteme,typePresta,ligne,Quantite,formule,cte1,DateModif) values (9,'FV4','MOC',94,null,'1*CTE1','LONGUEUR',now());
</v>
      </c>
      <c r="CF22" s="74"/>
      <c r="CG22" s="74"/>
      <c r="CH22" s="74" t="str">
        <f t="shared" si="27"/>
        <v xml:space="preserve">INSERT INTO SC_SystemeProduits(RefDimension,NomSysteme,typePresta,ligne,Quantite,formule,cte1,DateModif) values (10,'FV4','MOC',94,null,'1*CTE1','LONGUEUR',now());
</v>
      </c>
      <c r="CI22" s="74"/>
      <c r="CJ22" s="74"/>
      <c r="CK22" s="74" t="str">
        <f t="shared" si="28"/>
        <v xml:space="preserve">INSERT INTO SC_SystemeProduits(RefDimension,NomSysteme,typePresta,ligne,Quantite,formule,cte1,DateModif) values (11,'FV4','MOC',94,null,'1*CTE1','LONGUEUR',now());
</v>
      </c>
      <c r="CL22" s="74"/>
      <c r="CM22" s="74"/>
      <c r="CN22" s="74" t="str">
        <f t="shared" si="29"/>
        <v xml:space="preserve">INSERT INTO SC_SystemeProduits(RefDimension,NomSysteme,typePresta,ligne,Quantite,formule,cte1,DateModif) values (12,'FV4','MOC',94,null,'1*CTE1','LONGUEUR',now());
</v>
      </c>
      <c r="CO22" s="74"/>
      <c r="CP22" s="74"/>
      <c r="CQ22" s="74" t="str">
        <f t="shared" si="30"/>
        <v xml:space="preserve">INSERT INTO SC_SystemeProduits(RefDimension,NomSysteme,typePresta,ligne,Quantite,formule,cte1,DateModif) values (13,'FV4','MOC',94,null,'1*CTE1','LONGUEUR',now());
</v>
      </c>
      <c r="CR22" s="74"/>
      <c r="CS22" s="74"/>
      <c r="CT22" s="74" t="str">
        <f t="shared" si="31"/>
        <v xml:space="preserve">INSERT INTO SC_SystemeProduits(RefDimension,NomSysteme,typePresta,ligne,Quantite,formule,cte1,DateModif) values (14,'FV4','MOC',94,null,'1*CTE1','LONGUEUR',now());
</v>
      </c>
      <c r="CU22" s="74"/>
      <c r="CV22" s="74"/>
      <c r="CW22" s="74" t="str">
        <f t="shared" si="32"/>
        <v xml:space="preserve">INSERT INTO SC_SystemeProduits(RefDimension,NomSysteme,typePresta,ligne,Quantite,formule,cte1,DateModif) values (15,'FV4','MOC',94,null,'1*CTE1','LONGUEUR',now());
</v>
      </c>
      <c r="CX22" s="74"/>
      <c r="CY22" s="74"/>
      <c r="CZ22" s="74" t="str">
        <f t="shared" si="33"/>
        <v xml:space="preserve">INSERT INTO SC_SystemeProduits(RefDimension,NomSysteme,typePresta,ligne,Quantite,formule,cte1,DateModif) values (16,'FV4','MOC',94,null,'1*CTE1','LONGUEUR',now());
</v>
      </c>
      <c r="DA22" s="74"/>
      <c r="DB22" s="74"/>
      <c r="DC22" s="74" t="str">
        <f t="shared" si="34"/>
        <v xml:space="preserve">INSERT INTO SC_SystemeProduits(RefDimension,NomSysteme,typePresta,ligne,Quantite,formule,cte1,DateModif) values (17,'FV4','MOC',94,null,'1*CTE1','LONGUEUR',now());
</v>
      </c>
      <c r="DD22" s="74"/>
      <c r="DE22" s="74"/>
      <c r="DF22" s="74" t="str">
        <f t="shared" si="35"/>
        <v xml:space="preserve">INSERT INTO SC_SystemeProduits(RefDimension,NomSysteme,typePresta,ligne,Quantite,formule,cte1,DateModif) values (18,'FV4','MOC',94,null,'1*CTE1','LONGUEUR',now());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18"/>
        <v/>
      </c>
      <c r="BH23" s="74"/>
      <c r="BI23" s="74"/>
      <c r="BJ23" s="74" t="str">
        <f t="shared" si="19"/>
        <v/>
      </c>
      <c r="BK23" s="74"/>
      <c r="BL23" s="74"/>
      <c r="BM23" s="74" t="str">
        <f t="shared" si="20"/>
        <v/>
      </c>
      <c r="BN23" s="74"/>
      <c r="BO23" s="74"/>
      <c r="BP23" s="74" t="str">
        <f t="shared" si="21"/>
        <v/>
      </c>
      <c r="BQ23" s="74"/>
      <c r="BR23" s="74"/>
      <c r="BS23" s="74" t="str">
        <f t="shared" si="22"/>
        <v/>
      </c>
      <c r="BT23" s="74"/>
      <c r="BU23" s="74"/>
      <c r="BV23" s="74" t="str">
        <f t="shared" si="23"/>
        <v/>
      </c>
      <c r="BW23" s="74"/>
      <c r="BX23" s="74"/>
      <c r="BY23" s="74" t="str">
        <f t="shared" si="24"/>
        <v/>
      </c>
      <c r="BZ23" s="74"/>
      <c r="CA23" s="74"/>
      <c r="CB23" s="74" t="str">
        <f t="shared" si="25"/>
        <v/>
      </c>
      <c r="CC23" s="74"/>
      <c r="CD23" s="74"/>
      <c r="CE23" s="74" t="str">
        <f t="shared" si="26"/>
        <v/>
      </c>
      <c r="CF23" s="74"/>
      <c r="CG23" s="74"/>
      <c r="CH23" s="74" t="str">
        <f t="shared" si="27"/>
        <v/>
      </c>
      <c r="CI23" s="74"/>
      <c r="CJ23" s="74"/>
      <c r="CK23" s="74" t="str">
        <f t="shared" si="28"/>
        <v/>
      </c>
      <c r="CL23" s="74"/>
      <c r="CM23" s="74"/>
      <c r="CN23" s="74" t="str">
        <f t="shared" si="29"/>
        <v/>
      </c>
      <c r="CO23" s="74"/>
      <c r="CP23" s="74"/>
      <c r="CQ23" s="74" t="str">
        <f t="shared" si="30"/>
        <v/>
      </c>
      <c r="CR23" s="74"/>
      <c r="CS23" s="74"/>
      <c r="CT23" s="74" t="str">
        <f t="shared" si="31"/>
        <v/>
      </c>
      <c r="CU23" s="74"/>
      <c r="CV23" s="74"/>
      <c r="CW23" s="74" t="str">
        <f t="shared" si="32"/>
        <v/>
      </c>
      <c r="CX23" s="74"/>
      <c r="CY23" s="74"/>
      <c r="CZ23" s="74" t="str">
        <f t="shared" si="33"/>
        <v/>
      </c>
      <c r="DA23" s="74"/>
      <c r="DB23" s="74"/>
      <c r="DC23" s="74" t="str">
        <f t="shared" si="34"/>
        <v/>
      </c>
      <c r="DD23" s="74"/>
      <c r="DE23" s="74"/>
      <c r="DF23" s="74" t="str">
        <f t="shared" si="35"/>
        <v/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18"/>
        <v/>
      </c>
      <c r="BH24" s="74"/>
      <c r="BI24" s="74"/>
      <c r="BJ24" s="74" t="str">
        <f t="shared" si="19"/>
        <v/>
      </c>
      <c r="BK24" s="74"/>
      <c r="BL24" s="74"/>
      <c r="BM24" s="74" t="str">
        <f t="shared" si="20"/>
        <v/>
      </c>
      <c r="BN24" s="74"/>
      <c r="BO24" s="74"/>
      <c r="BP24" s="74" t="str">
        <f t="shared" si="21"/>
        <v/>
      </c>
      <c r="BQ24" s="74"/>
      <c r="BR24" s="74"/>
      <c r="BS24" s="74" t="str">
        <f t="shared" si="22"/>
        <v/>
      </c>
      <c r="BT24" s="74"/>
      <c r="BU24" s="74"/>
      <c r="BV24" s="74" t="str">
        <f t="shared" si="23"/>
        <v/>
      </c>
      <c r="BW24" s="74"/>
      <c r="BX24" s="74"/>
      <c r="BY24" s="74" t="str">
        <f t="shared" si="24"/>
        <v/>
      </c>
      <c r="BZ24" s="74"/>
      <c r="CA24" s="74"/>
      <c r="CB24" s="74" t="str">
        <f t="shared" si="25"/>
        <v/>
      </c>
      <c r="CC24" s="74"/>
      <c r="CD24" s="74"/>
      <c r="CE24" s="74" t="str">
        <f t="shared" si="26"/>
        <v/>
      </c>
      <c r="CF24" s="74"/>
      <c r="CG24" s="74"/>
      <c r="CH24" s="74" t="str">
        <f t="shared" si="27"/>
        <v/>
      </c>
      <c r="CI24" s="74"/>
      <c r="CJ24" s="74"/>
      <c r="CK24" s="74" t="str">
        <f t="shared" si="28"/>
        <v/>
      </c>
      <c r="CL24" s="74"/>
      <c r="CM24" s="74"/>
      <c r="CN24" s="74" t="str">
        <f t="shared" si="29"/>
        <v/>
      </c>
      <c r="CO24" s="74"/>
      <c r="CP24" s="74"/>
      <c r="CQ24" s="74" t="str">
        <f t="shared" si="30"/>
        <v/>
      </c>
      <c r="CR24" s="74"/>
      <c r="CS24" s="74"/>
      <c r="CT24" s="74" t="str">
        <f t="shared" si="31"/>
        <v/>
      </c>
      <c r="CU24" s="74"/>
      <c r="CV24" s="74"/>
      <c r="CW24" s="74" t="str">
        <f t="shared" si="32"/>
        <v/>
      </c>
      <c r="CX24" s="74"/>
      <c r="CY24" s="74"/>
      <c r="CZ24" s="74" t="str">
        <f t="shared" si="33"/>
        <v/>
      </c>
      <c r="DA24" s="74"/>
      <c r="DB24" s="74"/>
      <c r="DC24" s="74" t="str">
        <f t="shared" si="34"/>
        <v/>
      </c>
      <c r="DD24" s="74"/>
      <c r="DE24" s="74"/>
      <c r="DF24" s="74" t="str">
        <f t="shared" si="35"/>
        <v/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4" t="s">
        <v>294</v>
      </c>
      <c r="C25" s="115" t="s">
        <v>1798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76">
        <v>1</v>
      </c>
      <c r="I25" s="75"/>
      <c r="J25" s="75"/>
      <c r="K25" s="76"/>
      <c r="L25" s="75"/>
      <c r="M25" s="75"/>
      <c r="N25" s="76"/>
      <c r="O25" s="75"/>
      <c r="P25" s="75"/>
      <c r="Q25" s="76"/>
      <c r="R25" s="75"/>
      <c r="S25" s="75"/>
      <c r="T25" s="76"/>
      <c r="U25" s="75"/>
      <c r="V25" s="75"/>
      <c r="W25" s="76"/>
      <c r="X25" s="75"/>
      <c r="Y25" s="75"/>
      <c r="Z25" s="76"/>
      <c r="AA25" s="75"/>
      <c r="AB25" s="75"/>
      <c r="AC25" s="76"/>
      <c r="AD25" s="75"/>
      <c r="AE25" s="75"/>
      <c r="AF25" s="76"/>
      <c r="AG25" s="75"/>
      <c r="AH25" s="75"/>
      <c r="AI25" s="76"/>
      <c r="AJ25" s="75"/>
      <c r="AK25" s="75"/>
      <c r="AL25" s="76"/>
      <c r="AM25" s="75"/>
      <c r="AN25" s="75"/>
      <c r="AO25" s="76"/>
      <c r="AP25" s="75"/>
      <c r="AQ25" s="75"/>
      <c r="AR25" s="76"/>
      <c r="AS25" s="75"/>
      <c r="AT25" s="75"/>
      <c r="AU25" s="76"/>
      <c r="AV25" s="75"/>
      <c r="AW25" s="75"/>
      <c r="AX25" s="76"/>
      <c r="AY25" s="75"/>
      <c r="AZ25" s="75"/>
      <c r="BA25" s="76"/>
      <c r="BB25" s="75"/>
      <c r="BC25" s="75"/>
      <c r="BD25" s="76"/>
      <c r="BE25" s="75"/>
      <c r="BF25" s="75"/>
      <c r="BG25" s="74" t="str">
        <f t="shared" si="18"/>
        <v/>
      </c>
      <c r="BH25" s="74"/>
      <c r="BI25" s="74"/>
      <c r="BJ25" s="74" t="str">
        <f t="shared" si="19"/>
        <v xml:space="preserve">INSERT INTO SC_SystemeProduits(RefDimension,NomSysteme,typePresta,ligne,Quantite,formule,cte1,DateModif) values (2,'FV4','MATIERE',558,1,null,null,now());
</v>
      </c>
      <c r="BK25" s="74"/>
      <c r="BL25" s="74"/>
      <c r="BM25" s="74" t="str">
        <f t="shared" si="20"/>
        <v/>
      </c>
      <c r="BN25" s="74"/>
      <c r="BO25" s="74"/>
      <c r="BP25" s="74" t="str">
        <f t="shared" si="21"/>
        <v/>
      </c>
      <c r="BQ25" s="74"/>
      <c r="BR25" s="74"/>
      <c r="BS25" s="74" t="str">
        <f t="shared" si="22"/>
        <v/>
      </c>
      <c r="BT25" s="74"/>
      <c r="BU25" s="74"/>
      <c r="BV25" s="74" t="str">
        <f t="shared" si="23"/>
        <v/>
      </c>
      <c r="BW25" s="74"/>
      <c r="BX25" s="74"/>
      <c r="BY25" s="74" t="str">
        <f t="shared" si="24"/>
        <v/>
      </c>
      <c r="BZ25" s="74"/>
      <c r="CA25" s="74"/>
      <c r="CB25" s="74" t="str">
        <f t="shared" si="25"/>
        <v/>
      </c>
      <c r="CC25" s="74"/>
      <c r="CD25" s="74"/>
      <c r="CE25" s="74" t="str">
        <f t="shared" si="26"/>
        <v/>
      </c>
      <c r="CF25" s="74"/>
      <c r="CG25" s="74"/>
      <c r="CH25" s="74" t="str">
        <f t="shared" si="27"/>
        <v/>
      </c>
      <c r="CI25" s="74"/>
      <c r="CJ25" s="74"/>
      <c r="CK25" s="74" t="str">
        <f t="shared" si="28"/>
        <v/>
      </c>
      <c r="CL25" s="74"/>
      <c r="CM25" s="74"/>
      <c r="CN25" s="74" t="str">
        <f t="shared" si="29"/>
        <v/>
      </c>
      <c r="CO25" s="74"/>
      <c r="CP25" s="74"/>
      <c r="CQ25" s="74" t="str">
        <f t="shared" si="30"/>
        <v/>
      </c>
      <c r="CR25" s="74"/>
      <c r="CS25" s="74"/>
      <c r="CT25" s="74" t="str">
        <f t="shared" si="31"/>
        <v/>
      </c>
      <c r="CU25" s="74"/>
      <c r="CV25" s="74"/>
      <c r="CW25" s="74" t="str">
        <f t="shared" si="32"/>
        <v/>
      </c>
      <c r="CX25" s="74"/>
      <c r="CY25" s="74"/>
      <c r="CZ25" s="74" t="str">
        <f t="shared" si="33"/>
        <v/>
      </c>
      <c r="DA25" s="74"/>
      <c r="DB25" s="74"/>
      <c r="DC25" s="74" t="str">
        <f t="shared" si="34"/>
        <v/>
      </c>
      <c r="DD25" s="74"/>
      <c r="DE25" s="74"/>
      <c r="DF25" s="74" t="str">
        <f t="shared" si="35"/>
        <v/>
      </c>
      <c r="DG25" s="74"/>
      <c r="DH25" s="74"/>
    </row>
    <row r="26" spans="1:112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4" t="s">
        <v>294</v>
      </c>
      <c r="C26" s="115" t="s">
        <v>1799</v>
      </c>
      <c r="D26" s="7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76"/>
      <c r="I26" s="75"/>
      <c r="J26" s="75"/>
      <c r="K26" s="76">
        <v>1</v>
      </c>
      <c r="L26" s="75"/>
      <c r="M26" s="75"/>
      <c r="N26" s="76"/>
      <c r="O26" s="75"/>
      <c r="P26" s="75"/>
      <c r="Q26" s="76"/>
      <c r="R26" s="75"/>
      <c r="S26" s="75"/>
      <c r="T26" s="76"/>
      <c r="U26" s="75"/>
      <c r="V26" s="75"/>
      <c r="W26" s="76"/>
      <c r="X26" s="75"/>
      <c r="Y26" s="75"/>
      <c r="Z26" s="76"/>
      <c r="AA26" s="75"/>
      <c r="AB26" s="75"/>
      <c r="AC26" s="76"/>
      <c r="AD26" s="75"/>
      <c r="AE26" s="75"/>
      <c r="AF26" s="76"/>
      <c r="AG26" s="75"/>
      <c r="AH26" s="75"/>
      <c r="AI26" s="76"/>
      <c r="AJ26" s="75"/>
      <c r="AK26" s="75"/>
      <c r="AL26" s="76"/>
      <c r="AM26" s="75"/>
      <c r="AN26" s="75"/>
      <c r="AO26" s="76"/>
      <c r="AP26" s="75"/>
      <c r="AQ26" s="75"/>
      <c r="AR26" s="76"/>
      <c r="AS26" s="75"/>
      <c r="AT26" s="75"/>
      <c r="AU26" s="76"/>
      <c r="AV26" s="75"/>
      <c r="AW26" s="75"/>
      <c r="AX26" s="76"/>
      <c r="AY26" s="75"/>
      <c r="AZ26" s="75"/>
      <c r="BA26" s="76"/>
      <c r="BB26" s="75"/>
      <c r="BC26" s="75"/>
      <c r="BD26" s="76"/>
      <c r="BE26" s="75"/>
      <c r="BF26" s="75"/>
      <c r="BG26" s="74" t="str">
        <f t="shared" si="18"/>
        <v/>
      </c>
      <c r="BH26" s="74"/>
      <c r="BI26" s="74"/>
      <c r="BJ26" s="74" t="str">
        <f t="shared" si="19"/>
        <v/>
      </c>
      <c r="BK26" s="74"/>
      <c r="BL26" s="74"/>
      <c r="BM26" s="74" t="str">
        <f t="shared" si="20"/>
        <v xml:space="preserve">INSERT INTO SC_SystemeProduits(RefDimension,NomSysteme,typePresta,ligne,Quantite,formule,cte1,DateModif) values (3,'FV4','MATIERE',559,1,null,null,now());
</v>
      </c>
      <c r="BN26" s="74"/>
      <c r="BO26" s="74"/>
      <c r="BP26" s="74" t="str">
        <f t="shared" si="21"/>
        <v/>
      </c>
      <c r="BQ26" s="74"/>
      <c r="BR26" s="74"/>
      <c r="BS26" s="74" t="str">
        <f t="shared" si="22"/>
        <v/>
      </c>
      <c r="BT26" s="74"/>
      <c r="BU26" s="74"/>
      <c r="BV26" s="74" t="str">
        <f t="shared" si="23"/>
        <v/>
      </c>
      <c r="BW26" s="74"/>
      <c r="BX26" s="74"/>
      <c r="BY26" s="74" t="str">
        <f t="shared" si="24"/>
        <v/>
      </c>
      <c r="BZ26" s="74"/>
      <c r="CA26" s="74"/>
      <c r="CB26" s="74" t="str">
        <f t="shared" si="25"/>
        <v/>
      </c>
      <c r="CC26" s="74"/>
      <c r="CD26" s="74"/>
      <c r="CE26" s="74" t="str">
        <f t="shared" si="26"/>
        <v/>
      </c>
      <c r="CF26" s="74"/>
      <c r="CG26" s="74"/>
      <c r="CH26" s="74" t="str">
        <f t="shared" si="27"/>
        <v/>
      </c>
      <c r="CI26" s="74"/>
      <c r="CJ26" s="74"/>
      <c r="CK26" s="74" t="str">
        <f t="shared" si="28"/>
        <v/>
      </c>
      <c r="CL26" s="74"/>
      <c r="CM26" s="74"/>
      <c r="CN26" s="74" t="str">
        <f t="shared" si="29"/>
        <v/>
      </c>
      <c r="CO26" s="74"/>
      <c r="CP26" s="74"/>
      <c r="CQ26" s="74" t="str">
        <f t="shared" si="30"/>
        <v/>
      </c>
      <c r="CR26" s="74"/>
      <c r="CS26" s="74"/>
      <c r="CT26" s="74" t="str">
        <f t="shared" si="31"/>
        <v/>
      </c>
      <c r="CU26" s="74"/>
      <c r="CV26" s="74"/>
      <c r="CW26" s="74" t="str">
        <f t="shared" si="32"/>
        <v/>
      </c>
      <c r="CX26" s="74"/>
      <c r="CY26" s="74"/>
      <c r="CZ26" s="74" t="str">
        <f t="shared" si="33"/>
        <v/>
      </c>
      <c r="DA26" s="74"/>
      <c r="DB26" s="74"/>
      <c r="DC26" s="74" t="str">
        <f t="shared" si="34"/>
        <v/>
      </c>
      <c r="DD26" s="74"/>
      <c r="DE26" s="74"/>
      <c r="DF26" s="74" t="str">
        <f t="shared" si="35"/>
        <v/>
      </c>
      <c r="DG26" s="74"/>
      <c r="DH26" s="74"/>
    </row>
    <row r="27" spans="1:112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4" t="s">
        <v>294</v>
      </c>
      <c r="C27" s="115" t="s">
        <v>1800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/>
      <c r="I27" s="75"/>
      <c r="J27" s="75"/>
      <c r="K27" s="76"/>
      <c r="L27" s="75"/>
      <c r="M27" s="75"/>
      <c r="N27" s="76">
        <v>1</v>
      </c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18"/>
        <v/>
      </c>
      <c r="BH27" s="74"/>
      <c r="BI27" s="74"/>
      <c r="BJ27" s="74" t="str">
        <f t="shared" si="19"/>
        <v/>
      </c>
      <c r="BK27" s="74"/>
      <c r="BL27" s="74"/>
      <c r="BM27" s="74" t="str">
        <f t="shared" si="20"/>
        <v/>
      </c>
      <c r="BN27" s="74"/>
      <c r="BO27" s="74"/>
      <c r="BP27" s="74" t="str">
        <f t="shared" si="21"/>
        <v xml:space="preserve">INSERT INTO SC_SystemeProduits(RefDimension,NomSysteme,typePresta,ligne,Quantite,formule,cte1,DateModif) values (4,'FV4','MATIERE',560,1,null,null,now());
</v>
      </c>
      <c r="BQ27" s="74"/>
      <c r="BR27" s="74"/>
      <c r="BS27" s="74" t="str">
        <f t="shared" si="22"/>
        <v/>
      </c>
      <c r="BT27" s="74"/>
      <c r="BU27" s="74"/>
      <c r="BV27" s="74" t="str">
        <f t="shared" si="23"/>
        <v/>
      </c>
      <c r="BW27" s="74"/>
      <c r="BX27" s="74"/>
      <c r="BY27" s="74" t="str">
        <f t="shared" si="24"/>
        <v/>
      </c>
      <c r="BZ27" s="74"/>
      <c r="CA27" s="74"/>
      <c r="CB27" s="74" t="str">
        <f t="shared" si="25"/>
        <v/>
      </c>
      <c r="CC27" s="74"/>
      <c r="CD27" s="74"/>
      <c r="CE27" s="74" t="str">
        <f t="shared" si="26"/>
        <v/>
      </c>
      <c r="CF27" s="74"/>
      <c r="CG27" s="74"/>
      <c r="CH27" s="74" t="str">
        <f t="shared" si="27"/>
        <v/>
      </c>
      <c r="CI27" s="74"/>
      <c r="CJ27" s="74"/>
      <c r="CK27" s="74" t="str">
        <f t="shared" si="28"/>
        <v/>
      </c>
      <c r="CL27" s="74"/>
      <c r="CM27" s="74"/>
      <c r="CN27" s="74" t="str">
        <f t="shared" si="29"/>
        <v/>
      </c>
      <c r="CO27" s="74"/>
      <c r="CP27" s="74"/>
      <c r="CQ27" s="74" t="str">
        <f t="shared" si="30"/>
        <v/>
      </c>
      <c r="CR27" s="74"/>
      <c r="CS27" s="74"/>
      <c r="CT27" s="74" t="str">
        <f t="shared" si="31"/>
        <v/>
      </c>
      <c r="CU27" s="74"/>
      <c r="CV27" s="74"/>
      <c r="CW27" s="74" t="str">
        <f t="shared" si="32"/>
        <v/>
      </c>
      <c r="CX27" s="74"/>
      <c r="CY27" s="74"/>
      <c r="CZ27" s="74" t="str">
        <f t="shared" si="33"/>
        <v/>
      </c>
      <c r="DA27" s="74"/>
      <c r="DB27" s="74"/>
      <c r="DC27" s="74" t="str">
        <f t="shared" si="34"/>
        <v/>
      </c>
      <c r="DD27" s="74"/>
      <c r="DE27" s="74"/>
      <c r="DF27" s="74" t="str">
        <f t="shared" si="35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4" t="s">
        <v>294</v>
      </c>
      <c r="C28" s="115" t="s">
        <v>1801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/>
      <c r="L28" s="75"/>
      <c r="M28" s="75"/>
      <c r="N28" s="76"/>
      <c r="O28" s="75"/>
      <c r="P28" s="75"/>
      <c r="Q28" s="76">
        <v>1</v>
      </c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18"/>
        <v/>
      </c>
      <c r="BH28" s="74"/>
      <c r="BI28" s="74"/>
      <c r="BJ28" s="74" t="str">
        <f t="shared" si="19"/>
        <v/>
      </c>
      <c r="BK28" s="74"/>
      <c r="BL28" s="74"/>
      <c r="BM28" s="74" t="str">
        <f t="shared" si="20"/>
        <v/>
      </c>
      <c r="BN28" s="74"/>
      <c r="BO28" s="74"/>
      <c r="BP28" s="74" t="str">
        <f t="shared" si="21"/>
        <v/>
      </c>
      <c r="BQ28" s="74"/>
      <c r="BR28" s="74"/>
      <c r="BS28" s="74" t="str">
        <f t="shared" si="22"/>
        <v xml:space="preserve">INSERT INTO SC_SystemeProduits(RefDimension,NomSysteme,typePresta,ligne,Quantite,formule,cte1,DateModif) values (5,'FV4','MATIERE',561,1,null,null,now());
</v>
      </c>
      <c r="BT28" s="74"/>
      <c r="BU28" s="74"/>
      <c r="BV28" s="74" t="str">
        <f t="shared" si="23"/>
        <v/>
      </c>
      <c r="BW28" s="74"/>
      <c r="BX28" s="74"/>
      <c r="BY28" s="74" t="str">
        <f t="shared" si="24"/>
        <v/>
      </c>
      <c r="BZ28" s="74"/>
      <c r="CA28" s="74"/>
      <c r="CB28" s="74" t="str">
        <f t="shared" si="25"/>
        <v/>
      </c>
      <c r="CC28" s="74"/>
      <c r="CD28" s="74"/>
      <c r="CE28" s="74" t="str">
        <f t="shared" si="26"/>
        <v/>
      </c>
      <c r="CF28" s="74"/>
      <c r="CG28" s="74"/>
      <c r="CH28" s="74" t="str">
        <f t="shared" si="27"/>
        <v/>
      </c>
      <c r="CI28" s="74"/>
      <c r="CJ28" s="74"/>
      <c r="CK28" s="74" t="str">
        <f t="shared" si="28"/>
        <v/>
      </c>
      <c r="CL28" s="74"/>
      <c r="CM28" s="74"/>
      <c r="CN28" s="74" t="str">
        <f t="shared" si="29"/>
        <v/>
      </c>
      <c r="CO28" s="74"/>
      <c r="CP28" s="74"/>
      <c r="CQ28" s="74" t="str">
        <f t="shared" si="30"/>
        <v/>
      </c>
      <c r="CR28" s="74"/>
      <c r="CS28" s="74"/>
      <c r="CT28" s="74" t="str">
        <f t="shared" si="31"/>
        <v/>
      </c>
      <c r="CU28" s="74"/>
      <c r="CV28" s="74"/>
      <c r="CW28" s="74" t="str">
        <f t="shared" si="32"/>
        <v/>
      </c>
      <c r="CX28" s="74"/>
      <c r="CY28" s="74"/>
      <c r="CZ28" s="74" t="str">
        <f t="shared" si="33"/>
        <v/>
      </c>
      <c r="DA28" s="74"/>
      <c r="DB28" s="74"/>
      <c r="DC28" s="74" t="str">
        <f t="shared" si="34"/>
        <v/>
      </c>
      <c r="DD28" s="74"/>
      <c r="DE28" s="74"/>
      <c r="DF28" s="74" t="str">
        <f t="shared" si="35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4" t="s">
        <v>294</v>
      </c>
      <c r="C29" s="115" t="s">
        <v>1803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/>
      <c r="O29" s="75"/>
      <c r="P29" s="75"/>
      <c r="Q29" s="76"/>
      <c r="R29" s="75"/>
      <c r="S29" s="75"/>
      <c r="T29" s="76">
        <v>1</v>
      </c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18"/>
        <v/>
      </c>
      <c r="BH29" s="74"/>
      <c r="BI29" s="74"/>
      <c r="BJ29" s="74" t="str">
        <f t="shared" si="19"/>
        <v/>
      </c>
      <c r="BK29" s="74"/>
      <c r="BL29" s="74"/>
      <c r="BM29" s="74" t="str">
        <f t="shared" si="20"/>
        <v/>
      </c>
      <c r="BN29" s="74"/>
      <c r="BO29" s="74"/>
      <c r="BP29" s="74" t="str">
        <f t="shared" si="21"/>
        <v/>
      </c>
      <c r="BQ29" s="74"/>
      <c r="BR29" s="74"/>
      <c r="BS29" s="74" t="str">
        <f t="shared" si="22"/>
        <v/>
      </c>
      <c r="BT29" s="74"/>
      <c r="BU29" s="74"/>
      <c r="BV29" s="74" t="str">
        <f t="shared" si="23"/>
        <v xml:space="preserve">INSERT INTO SC_SystemeProduits(RefDimension,NomSysteme,typePresta,ligne,Quantite,formule,cte1,DateModif) values (6,'FV4','MATIERE',563,1,null,null,now());
</v>
      </c>
      <c r="BW29" s="74"/>
      <c r="BX29" s="74"/>
      <c r="BY29" s="74" t="str">
        <f t="shared" si="24"/>
        <v/>
      </c>
      <c r="BZ29" s="74"/>
      <c r="CA29" s="74"/>
      <c r="CB29" s="74" t="str">
        <f t="shared" si="25"/>
        <v/>
      </c>
      <c r="CC29" s="74"/>
      <c r="CD29" s="74"/>
      <c r="CE29" s="74" t="str">
        <f t="shared" si="26"/>
        <v/>
      </c>
      <c r="CF29" s="74"/>
      <c r="CG29" s="74"/>
      <c r="CH29" s="74" t="str">
        <f t="shared" si="27"/>
        <v/>
      </c>
      <c r="CI29" s="74"/>
      <c r="CJ29" s="74"/>
      <c r="CK29" s="74" t="str">
        <f t="shared" si="28"/>
        <v/>
      </c>
      <c r="CL29" s="74"/>
      <c r="CM29" s="74"/>
      <c r="CN29" s="74" t="str">
        <f t="shared" si="29"/>
        <v/>
      </c>
      <c r="CO29" s="74"/>
      <c r="CP29" s="74"/>
      <c r="CQ29" s="74" t="str">
        <f t="shared" si="30"/>
        <v/>
      </c>
      <c r="CR29" s="74"/>
      <c r="CS29" s="74"/>
      <c r="CT29" s="74" t="str">
        <f t="shared" si="31"/>
        <v/>
      </c>
      <c r="CU29" s="74"/>
      <c r="CV29" s="74"/>
      <c r="CW29" s="74" t="str">
        <f t="shared" si="32"/>
        <v/>
      </c>
      <c r="CX29" s="74"/>
      <c r="CY29" s="74"/>
      <c r="CZ29" s="74" t="str">
        <f t="shared" si="33"/>
        <v/>
      </c>
      <c r="DA29" s="74"/>
      <c r="DB29" s="74"/>
      <c r="DC29" s="74" t="str">
        <f t="shared" si="34"/>
        <v/>
      </c>
      <c r="DD29" s="74"/>
      <c r="DE29" s="74"/>
      <c r="DF29" s="74" t="str">
        <f t="shared" si="35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4" t="s">
        <v>294</v>
      </c>
      <c r="C30" s="115" t="s">
        <v>1804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/>
      <c r="R30" s="75"/>
      <c r="S30" s="75"/>
      <c r="T30" s="76"/>
      <c r="U30" s="75"/>
      <c r="V30" s="75"/>
      <c r="W30" s="76">
        <v>1</v>
      </c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18"/>
        <v/>
      </c>
      <c r="BH30" s="74"/>
      <c r="BI30" s="74"/>
      <c r="BJ30" s="74" t="str">
        <f t="shared" si="19"/>
        <v/>
      </c>
      <c r="BK30" s="74"/>
      <c r="BL30" s="74"/>
      <c r="BM30" s="74" t="str">
        <f t="shared" si="20"/>
        <v/>
      </c>
      <c r="BN30" s="74"/>
      <c r="BO30" s="74"/>
      <c r="BP30" s="74" t="str">
        <f t="shared" si="21"/>
        <v/>
      </c>
      <c r="BQ30" s="74"/>
      <c r="BR30" s="74"/>
      <c r="BS30" s="74" t="str">
        <f t="shared" si="22"/>
        <v/>
      </c>
      <c r="BT30" s="74"/>
      <c r="BU30" s="74"/>
      <c r="BV30" s="74" t="str">
        <f t="shared" si="23"/>
        <v/>
      </c>
      <c r="BW30" s="74"/>
      <c r="BX30" s="74"/>
      <c r="BY30" s="74" t="str">
        <f t="shared" si="24"/>
        <v xml:space="preserve">INSERT INTO SC_SystemeProduits(RefDimension,NomSysteme,typePresta,ligne,Quantite,formule,cte1,DateModif) values (7,'FV4','MATIERE',564,1,null,null,now());
</v>
      </c>
      <c r="BZ30" s="74"/>
      <c r="CA30" s="74"/>
      <c r="CB30" s="74" t="str">
        <f t="shared" si="25"/>
        <v/>
      </c>
      <c r="CC30" s="74"/>
      <c r="CD30" s="74"/>
      <c r="CE30" s="74" t="str">
        <f t="shared" si="26"/>
        <v/>
      </c>
      <c r="CF30" s="74"/>
      <c r="CG30" s="74"/>
      <c r="CH30" s="74" t="str">
        <f t="shared" si="27"/>
        <v/>
      </c>
      <c r="CI30" s="74"/>
      <c r="CJ30" s="74"/>
      <c r="CK30" s="74" t="str">
        <f t="shared" si="28"/>
        <v/>
      </c>
      <c r="CL30" s="74"/>
      <c r="CM30" s="74"/>
      <c r="CN30" s="74" t="str">
        <f t="shared" si="29"/>
        <v/>
      </c>
      <c r="CO30" s="74"/>
      <c r="CP30" s="74"/>
      <c r="CQ30" s="74" t="str">
        <f t="shared" si="30"/>
        <v/>
      </c>
      <c r="CR30" s="74"/>
      <c r="CS30" s="74"/>
      <c r="CT30" s="74" t="str">
        <f t="shared" si="31"/>
        <v/>
      </c>
      <c r="CU30" s="74"/>
      <c r="CV30" s="74"/>
      <c r="CW30" s="74" t="str">
        <f t="shared" si="32"/>
        <v/>
      </c>
      <c r="CX30" s="74"/>
      <c r="CY30" s="74"/>
      <c r="CZ30" s="74" t="str">
        <f t="shared" si="33"/>
        <v/>
      </c>
      <c r="DA30" s="74"/>
      <c r="DB30" s="74"/>
      <c r="DC30" s="74" t="str">
        <f t="shared" si="34"/>
        <v/>
      </c>
      <c r="DD30" s="74"/>
      <c r="DE30" s="74"/>
      <c r="DF30" s="74" t="str">
        <f t="shared" si="35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4" t="s">
        <v>294</v>
      </c>
      <c r="C31" s="115" t="s">
        <v>1805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>
        <v>1</v>
      </c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18"/>
        <v/>
      </c>
      <c r="BH31" s="74"/>
      <c r="BI31" s="74"/>
      <c r="BJ31" s="74" t="str">
        <f t="shared" si="19"/>
        <v/>
      </c>
      <c r="BK31" s="74"/>
      <c r="BL31" s="74"/>
      <c r="BM31" s="74" t="str">
        <f t="shared" si="20"/>
        <v/>
      </c>
      <c r="BN31" s="74"/>
      <c r="BO31" s="74"/>
      <c r="BP31" s="74" t="str">
        <f t="shared" si="21"/>
        <v/>
      </c>
      <c r="BQ31" s="74"/>
      <c r="BR31" s="74"/>
      <c r="BS31" s="74" t="str">
        <f t="shared" si="22"/>
        <v/>
      </c>
      <c r="BT31" s="74"/>
      <c r="BU31" s="74"/>
      <c r="BV31" s="74" t="str">
        <f t="shared" si="23"/>
        <v/>
      </c>
      <c r="BW31" s="74"/>
      <c r="BX31" s="74"/>
      <c r="BY31" s="74" t="str">
        <f t="shared" si="24"/>
        <v/>
      </c>
      <c r="BZ31" s="74"/>
      <c r="CA31" s="74"/>
      <c r="CB31" s="74" t="str">
        <f t="shared" si="25"/>
        <v xml:space="preserve">INSERT INTO SC_SystemeProduits(RefDimension,NomSysteme,typePresta,ligne,Quantite,formule,cte1,DateModif) values (8,'FV4','MATIERE',565,1,null,null,now());
</v>
      </c>
      <c r="CC31" s="74"/>
      <c r="CD31" s="74"/>
      <c r="CE31" s="74" t="str">
        <f t="shared" si="26"/>
        <v/>
      </c>
      <c r="CF31" s="74"/>
      <c r="CG31" s="74"/>
      <c r="CH31" s="74" t="str">
        <f t="shared" si="27"/>
        <v/>
      </c>
      <c r="CI31" s="74"/>
      <c r="CJ31" s="74"/>
      <c r="CK31" s="74" t="str">
        <f t="shared" si="28"/>
        <v/>
      </c>
      <c r="CL31" s="74"/>
      <c r="CM31" s="74"/>
      <c r="CN31" s="74" t="str">
        <f t="shared" si="29"/>
        <v/>
      </c>
      <c r="CO31" s="74"/>
      <c r="CP31" s="74"/>
      <c r="CQ31" s="74" t="str">
        <f t="shared" si="30"/>
        <v/>
      </c>
      <c r="CR31" s="74"/>
      <c r="CS31" s="74"/>
      <c r="CT31" s="74" t="str">
        <f t="shared" si="31"/>
        <v/>
      </c>
      <c r="CU31" s="74"/>
      <c r="CV31" s="74"/>
      <c r="CW31" s="74" t="str">
        <f t="shared" si="32"/>
        <v/>
      </c>
      <c r="CX31" s="74"/>
      <c r="CY31" s="74"/>
      <c r="CZ31" s="74" t="str">
        <f t="shared" si="33"/>
        <v/>
      </c>
      <c r="DA31" s="74"/>
      <c r="DB31" s="74"/>
      <c r="DC31" s="74" t="str">
        <f t="shared" si="34"/>
        <v/>
      </c>
      <c r="DD31" s="74"/>
      <c r="DE31" s="74"/>
      <c r="DF31" s="74" t="str">
        <f t="shared" si="35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4" t="s">
        <v>294</v>
      </c>
      <c r="C32" s="115" t="s">
        <v>1806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>
        <v>1</v>
      </c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18"/>
        <v/>
      </c>
      <c r="BH32" s="74"/>
      <c r="BI32" s="74"/>
      <c r="BJ32" s="74" t="str">
        <f t="shared" si="19"/>
        <v/>
      </c>
      <c r="BK32" s="74"/>
      <c r="BL32" s="74"/>
      <c r="BM32" s="74" t="str">
        <f t="shared" si="20"/>
        <v/>
      </c>
      <c r="BN32" s="74"/>
      <c r="BO32" s="74"/>
      <c r="BP32" s="74" t="str">
        <f t="shared" si="21"/>
        <v/>
      </c>
      <c r="BQ32" s="74"/>
      <c r="BR32" s="74"/>
      <c r="BS32" s="74" t="str">
        <f t="shared" si="22"/>
        <v/>
      </c>
      <c r="BT32" s="74"/>
      <c r="BU32" s="74"/>
      <c r="BV32" s="74" t="str">
        <f t="shared" si="23"/>
        <v/>
      </c>
      <c r="BW32" s="74"/>
      <c r="BX32" s="74"/>
      <c r="BY32" s="74" t="str">
        <f t="shared" si="24"/>
        <v/>
      </c>
      <c r="BZ32" s="74"/>
      <c r="CA32" s="74"/>
      <c r="CB32" s="74" t="str">
        <f t="shared" si="25"/>
        <v/>
      </c>
      <c r="CC32" s="74"/>
      <c r="CD32" s="74"/>
      <c r="CE32" s="74" t="str">
        <f t="shared" si="26"/>
        <v xml:space="preserve">INSERT INTO SC_SystemeProduits(RefDimension,NomSysteme,typePresta,ligne,Quantite,formule,cte1,DateModif) values (9,'FV4','MATIERE',566,1,null,null,now());
</v>
      </c>
      <c r="CF32" s="74"/>
      <c r="CG32" s="74"/>
      <c r="CH32" s="74" t="str">
        <f t="shared" si="27"/>
        <v/>
      </c>
      <c r="CI32" s="74"/>
      <c r="CJ32" s="74"/>
      <c r="CK32" s="74" t="str">
        <f t="shared" si="28"/>
        <v/>
      </c>
      <c r="CL32" s="74"/>
      <c r="CM32" s="74"/>
      <c r="CN32" s="74" t="str">
        <f t="shared" si="29"/>
        <v/>
      </c>
      <c r="CO32" s="74"/>
      <c r="CP32" s="74"/>
      <c r="CQ32" s="74" t="str">
        <f t="shared" si="30"/>
        <v/>
      </c>
      <c r="CR32" s="74"/>
      <c r="CS32" s="74"/>
      <c r="CT32" s="74" t="str">
        <f t="shared" si="31"/>
        <v/>
      </c>
      <c r="CU32" s="74"/>
      <c r="CV32" s="74"/>
      <c r="CW32" s="74" t="str">
        <f t="shared" si="32"/>
        <v/>
      </c>
      <c r="CX32" s="74"/>
      <c r="CY32" s="74"/>
      <c r="CZ32" s="74" t="str">
        <f t="shared" si="33"/>
        <v/>
      </c>
      <c r="DA32" s="74"/>
      <c r="DB32" s="74"/>
      <c r="DC32" s="74" t="str">
        <f t="shared" si="34"/>
        <v/>
      </c>
      <c r="DD32" s="74"/>
      <c r="DE32" s="74"/>
      <c r="DF32" s="74" t="str">
        <f t="shared" si="35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4" t="s">
        <v>294</v>
      </c>
      <c r="C33" s="115" t="s">
        <v>1807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>
        <v>1</v>
      </c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18"/>
        <v/>
      </c>
      <c r="BH33" s="74"/>
      <c r="BI33" s="74"/>
      <c r="BJ33" s="74" t="str">
        <f t="shared" si="19"/>
        <v/>
      </c>
      <c r="BK33" s="74"/>
      <c r="BL33" s="74"/>
      <c r="BM33" s="74" t="str">
        <f t="shared" si="20"/>
        <v/>
      </c>
      <c r="BN33" s="74"/>
      <c r="BO33" s="74"/>
      <c r="BP33" s="74" t="str">
        <f t="shared" si="21"/>
        <v/>
      </c>
      <c r="BQ33" s="74"/>
      <c r="BR33" s="74"/>
      <c r="BS33" s="74" t="str">
        <f t="shared" si="22"/>
        <v/>
      </c>
      <c r="BT33" s="74"/>
      <c r="BU33" s="74"/>
      <c r="BV33" s="74" t="str">
        <f t="shared" si="23"/>
        <v/>
      </c>
      <c r="BW33" s="74"/>
      <c r="BX33" s="74"/>
      <c r="BY33" s="74" t="str">
        <f t="shared" si="24"/>
        <v/>
      </c>
      <c r="BZ33" s="74"/>
      <c r="CA33" s="74"/>
      <c r="CB33" s="74" t="str">
        <f t="shared" si="25"/>
        <v/>
      </c>
      <c r="CC33" s="74"/>
      <c r="CD33" s="74"/>
      <c r="CE33" s="74" t="str">
        <f t="shared" si="26"/>
        <v/>
      </c>
      <c r="CF33" s="74"/>
      <c r="CG33" s="74"/>
      <c r="CH33" s="74" t="str">
        <f t="shared" si="27"/>
        <v xml:space="preserve">INSERT INTO SC_SystemeProduits(RefDimension,NomSysteme,typePresta,ligne,Quantite,formule,cte1,DateModif) values (10,'FV4','MATIERE',567,1,null,null,now());
</v>
      </c>
      <c r="CI33" s="74"/>
      <c r="CJ33" s="74"/>
      <c r="CK33" s="74" t="str">
        <f t="shared" si="28"/>
        <v/>
      </c>
      <c r="CL33" s="74"/>
      <c r="CM33" s="74"/>
      <c r="CN33" s="74" t="str">
        <f t="shared" si="29"/>
        <v/>
      </c>
      <c r="CO33" s="74"/>
      <c r="CP33" s="74"/>
      <c r="CQ33" s="74" t="str">
        <f t="shared" si="30"/>
        <v/>
      </c>
      <c r="CR33" s="74"/>
      <c r="CS33" s="74"/>
      <c r="CT33" s="74" t="str">
        <f t="shared" si="31"/>
        <v/>
      </c>
      <c r="CU33" s="74"/>
      <c r="CV33" s="74"/>
      <c r="CW33" s="74" t="str">
        <f t="shared" si="32"/>
        <v/>
      </c>
      <c r="CX33" s="74"/>
      <c r="CY33" s="74"/>
      <c r="CZ33" s="74" t="str">
        <f t="shared" si="33"/>
        <v/>
      </c>
      <c r="DA33" s="74"/>
      <c r="DB33" s="74"/>
      <c r="DC33" s="74" t="str">
        <f t="shared" si="34"/>
        <v/>
      </c>
      <c r="DD33" s="74"/>
      <c r="DE33" s="74"/>
      <c r="DF33" s="74" t="str">
        <f t="shared" si="35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4" t="s">
        <v>294</v>
      </c>
      <c r="C34" s="115" t="s">
        <v>1808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>
        <v>1</v>
      </c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18"/>
        <v/>
      </c>
      <c r="BH34" s="74"/>
      <c r="BI34" s="74"/>
      <c r="BJ34" s="74" t="str">
        <f t="shared" si="19"/>
        <v/>
      </c>
      <c r="BK34" s="74"/>
      <c r="BL34" s="74"/>
      <c r="BM34" s="74" t="str">
        <f t="shared" si="20"/>
        <v/>
      </c>
      <c r="BN34" s="74"/>
      <c r="BO34" s="74"/>
      <c r="BP34" s="74" t="str">
        <f t="shared" si="21"/>
        <v/>
      </c>
      <c r="BQ34" s="74"/>
      <c r="BR34" s="74"/>
      <c r="BS34" s="74" t="str">
        <f t="shared" si="22"/>
        <v/>
      </c>
      <c r="BT34" s="74"/>
      <c r="BU34" s="74"/>
      <c r="BV34" s="74" t="str">
        <f t="shared" si="23"/>
        <v/>
      </c>
      <c r="BW34" s="74"/>
      <c r="BX34" s="74"/>
      <c r="BY34" s="74" t="str">
        <f t="shared" si="24"/>
        <v/>
      </c>
      <c r="BZ34" s="74"/>
      <c r="CA34" s="74"/>
      <c r="CB34" s="74" t="str">
        <f t="shared" si="25"/>
        <v/>
      </c>
      <c r="CC34" s="74"/>
      <c r="CD34" s="74"/>
      <c r="CE34" s="74" t="str">
        <f t="shared" si="26"/>
        <v/>
      </c>
      <c r="CF34" s="74"/>
      <c r="CG34" s="74"/>
      <c r="CH34" s="74" t="str">
        <f t="shared" si="27"/>
        <v/>
      </c>
      <c r="CI34" s="74"/>
      <c r="CJ34" s="74"/>
      <c r="CK34" s="74" t="str">
        <f t="shared" si="28"/>
        <v xml:space="preserve">INSERT INTO SC_SystemeProduits(RefDimension,NomSysteme,typePresta,ligne,Quantite,formule,cte1,DateModif) values (11,'FV4','MATIERE',568,1,null,null,now());
</v>
      </c>
      <c r="CL34" s="74"/>
      <c r="CM34" s="74"/>
      <c r="CN34" s="74" t="str">
        <f t="shared" si="29"/>
        <v/>
      </c>
      <c r="CO34" s="74"/>
      <c r="CP34" s="74"/>
      <c r="CQ34" s="74" t="str">
        <f t="shared" si="30"/>
        <v/>
      </c>
      <c r="CR34" s="74"/>
      <c r="CS34" s="74"/>
      <c r="CT34" s="74" t="str">
        <f t="shared" si="31"/>
        <v/>
      </c>
      <c r="CU34" s="74"/>
      <c r="CV34" s="74"/>
      <c r="CW34" s="74" t="str">
        <f t="shared" si="32"/>
        <v/>
      </c>
      <c r="CX34" s="74"/>
      <c r="CY34" s="74"/>
      <c r="CZ34" s="74" t="str">
        <f t="shared" si="33"/>
        <v/>
      </c>
      <c r="DA34" s="74"/>
      <c r="DB34" s="74"/>
      <c r="DC34" s="74" t="str">
        <f t="shared" si="34"/>
        <v/>
      </c>
      <c r="DD34" s="74"/>
      <c r="DE34" s="74"/>
      <c r="DF34" s="74" t="str">
        <f t="shared" si="35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4" t="s">
        <v>294</v>
      </c>
      <c r="C35" s="115" t="s">
        <v>1809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>
        <v>1</v>
      </c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18"/>
        <v/>
      </c>
      <c r="BH35" s="74"/>
      <c r="BI35" s="74"/>
      <c r="BJ35" s="74" t="str">
        <f t="shared" si="19"/>
        <v/>
      </c>
      <c r="BK35" s="74"/>
      <c r="BL35" s="74"/>
      <c r="BM35" s="74" t="str">
        <f t="shared" si="20"/>
        <v/>
      </c>
      <c r="BN35" s="74"/>
      <c r="BO35" s="74"/>
      <c r="BP35" s="74" t="str">
        <f t="shared" si="21"/>
        <v/>
      </c>
      <c r="BQ35" s="74"/>
      <c r="BR35" s="74"/>
      <c r="BS35" s="74" t="str">
        <f t="shared" si="22"/>
        <v/>
      </c>
      <c r="BT35" s="74"/>
      <c r="BU35" s="74"/>
      <c r="BV35" s="74" t="str">
        <f t="shared" si="23"/>
        <v/>
      </c>
      <c r="BW35" s="74"/>
      <c r="BX35" s="74"/>
      <c r="BY35" s="74" t="str">
        <f t="shared" si="24"/>
        <v/>
      </c>
      <c r="BZ35" s="74"/>
      <c r="CA35" s="74"/>
      <c r="CB35" s="74" t="str">
        <f t="shared" si="25"/>
        <v/>
      </c>
      <c r="CC35" s="74"/>
      <c r="CD35" s="74"/>
      <c r="CE35" s="74" t="str">
        <f t="shared" si="26"/>
        <v/>
      </c>
      <c r="CF35" s="74"/>
      <c r="CG35" s="74"/>
      <c r="CH35" s="74" t="str">
        <f t="shared" si="27"/>
        <v/>
      </c>
      <c r="CI35" s="74"/>
      <c r="CJ35" s="74"/>
      <c r="CK35" s="74" t="str">
        <f t="shared" si="28"/>
        <v/>
      </c>
      <c r="CL35" s="74"/>
      <c r="CM35" s="74"/>
      <c r="CN35" s="74" t="str">
        <f t="shared" si="29"/>
        <v xml:space="preserve">INSERT INTO SC_SystemeProduits(RefDimension,NomSysteme,typePresta,ligne,Quantite,formule,cte1,DateModif) values (12,'FV4','MATIERE',569,1,null,null,now());
</v>
      </c>
      <c r="CO35" s="74"/>
      <c r="CP35" s="74"/>
      <c r="CQ35" s="74" t="str">
        <f t="shared" si="30"/>
        <v/>
      </c>
      <c r="CR35" s="74"/>
      <c r="CS35" s="74"/>
      <c r="CT35" s="74" t="str">
        <f t="shared" si="31"/>
        <v/>
      </c>
      <c r="CU35" s="74"/>
      <c r="CV35" s="74"/>
      <c r="CW35" s="74" t="str">
        <f t="shared" si="32"/>
        <v/>
      </c>
      <c r="CX35" s="74"/>
      <c r="CY35" s="74"/>
      <c r="CZ35" s="74" t="str">
        <f t="shared" si="33"/>
        <v/>
      </c>
      <c r="DA35" s="74"/>
      <c r="DB35" s="74"/>
      <c r="DC35" s="74" t="str">
        <f t="shared" si="34"/>
        <v/>
      </c>
      <c r="DD35" s="74"/>
      <c r="DE35" s="74"/>
      <c r="DF35" s="74" t="str">
        <f t="shared" si="35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4" t="s">
        <v>294</v>
      </c>
      <c r="C36" s="115" t="s">
        <v>1810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>
        <v>1</v>
      </c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18"/>
        <v/>
      </c>
      <c r="BH36" s="74"/>
      <c r="BI36" s="74"/>
      <c r="BJ36" s="74" t="str">
        <f t="shared" si="19"/>
        <v/>
      </c>
      <c r="BK36" s="74"/>
      <c r="BL36" s="74"/>
      <c r="BM36" s="74" t="str">
        <f t="shared" si="20"/>
        <v/>
      </c>
      <c r="BN36" s="74"/>
      <c r="BO36" s="74"/>
      <c r="BP36" s="74" t="str">
        <f t="shared" si="21"/>
        <v/>
      </c>
      <c r="BQ36" s="74"/>
      <c r="BR36" s="74"/>
      <c r="BS36" s="74" t="str">
        <f t="shared" si="22"/>
        <v/>
      </c>
      <c r="BT36" s="74"/>
      <c r="BU36" s="74"/>
      <c r="BV36" s="74" t="str">
        <f t="shared" si="23"/>
        <v/>
      </c>
      <c r="BW36" s="74"/>
      <c r="BX36" s="74"/>
      <c r="BY36" s="74" t="str">
        <f t="shared" si="24"/>
        <v/>
      </c>
      <c r="BZ36" s="74"/>
      <c r="CA36" s="74"/>
      <c r="CB36" s="74" t="str">
        <f t="shared" si="25"/>
        <v/>
      </c>
      <c r="CC36" s="74"/>
      <c r="CD36" s="74"/>
      <c r="CE36" s="74" t="str">
        <f t="shared" si="26"/>
        <v/>
      </c>
      <c r="CF36" s="74"/>
      <c r="CG36" s="74"/>
      <c r="CH36" s="74" t="str">
        <f t="shared" si="27"/>
        <v/>
      </c>
      <c r="CI36" s="74"/>
      <c r="CJ36" s="74"/>
      <c r="CK36" s="74" t="str">
        <f t="shared" si="28"/>
        <v/>
      </c>
      <c r="CL36" s="74"/>
      <c r="CM36" s="74"/>
      <c r="CN36" s="74" t="str">
        <f t="shared" si="29"/>
        <v/>
      </c>
      <c r="CO36" s="74"/>
      <c r="CP36" s="74"/>
      <c r="CQ36" s="74" t="str">
        <f t="shared" si="30"/>
        <v xml:space="preserve">INSERT INTO SC_SystemeProduits(RefDimension,NomSysteme,typePresta,ligne,Quantite,formule,cte1,DateModif) values (13,'FV4','MATIERE',570,1,null,null,now());
</v>
      </c>
      <c r="CR36" s="74"/>
      <c r="CS36" s="74"/>
      <c r="CT36" s="74" t="str">
        <f t="shared" si="31"/>
        <v/>
      </c>
      <c r="CU36" s="74"/>
      <c r="CV36" s="74"/>
      <c r="CW36" s="74" t="str">
        <f t="shared" si="32"/>
        <v/>
      </c>
      <c r="CX36" s="74"/>
      <c r="CY36" s="74"/>
      <c r="CZ36" s="74" t="str">
        <f t="shared" si="33"/>
        <v/>
      </c>
      <c r="DA36" s="74"/>
      <c r="DB36" s="74"/>
      <c r="DC36" s="74" t="str">
        <f t="shared" si="34"/>
        <v/>
      </c>
      <c r="DD36" s="74"/>
      <c r="DE36" s="74"/>
      <c r="DF36" s="74" t="str">
        <f t="shared" si="35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4" t="s">
        <v>294</v>
      </c>
      <c r="C37" s="115" t="s">
        <v>1811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>
        <v>1</v>
      </c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18"/>
        <v/>
      </c>
      <c r="BH37" s="74"/>
      <c r="BI37" s="74"/>
      <c r="BJ37" s="74" t="str">
        <f t="shared" si="19"/>
        <v/>
      </c>
      <c r="BK37" s="74"/>
      <c r="BL37" s="74"/>
      <c r="BM37" s="74" t="str">
        <f t="shared" si="20"/>
        <v/>
      </c>
      <c r="BN37" s="74"/>
      <c r="BO37" s="74"/>
      <c r="BP37" s="74" t="str">
        <f t="shared" si="21"/>
        <v/>
      </c>
      <c r="BQ37" s="74"/>
      <c r="BR37" s="74"/>
      <c r="BS37" s="74" t="str">
        <f t="shared" si="22"/>
        <v/>
      </c>
      <c r="BT37" s="74"/>
      <c r="BU37" s="74"/>
      <c r="BV37" s="74" t="str">
        <f t="shared" si="23"/>
        <v/>
      </c>
      <c r="BW37" s="74"/>
      <c r="BX37" s="74"/>
      <c r="BY37" s="74" t="str">
        <f t="shared" si="24"/>
        <v/>
      </c>
      <c r="BZ37" s="74"/>
      <c r="CA37" s="74"/>
      <c r="CB37" s="74" t="str">
        <f t="shared" si="25"/>
        <v/>
      </c>
      <c r="CC37" s="74"/>
      <c r="CD37" s="74"/>
      <c r="CE37" s="74" t="str">
        <f t="shared" si="26"/>
        <v/>
      </c>
      <c r="CF37" s="74"/>
      <c r="CG37" s="74"/>
      <c r="CH37" s="74" t="str">
        <f t="shared" si="27"/>
        <v/>
      </c>
      <c r="CI37" s="74"/>
      <c r="CJ37" s="74"/>
      <c r="CK37" s="74" t="str">
        <f t="shared" si="28"/>
        <v/>
      </c>
      <c r="CL37" s="74"/>
      <c r="CM37" s="74"/>
      <c r="CN37" s="74" t="str">
        <f t="shared" si="29"/>
        <v/>
      </c>
      <c r="CO37" s="74"/>
      <c r="CP37" s="74"/>
      <c r="CQ37" s="74" t="str">
        <f t="shared" si="30"/>
        <v/>
      </c>
      <c r="CR37" s="74"/>
      <c r="CS37" s="74"/>
      <c r="CT37" s="74" t="str">
        <f t="shared" si="31"/>
        <v xml:space="preserve">INSERT INTO SC_SystemeProduits(RefDimension,NomSysteme,typePresta,ligne,Quantite,formule,cte1,DateModif) values (14,'FV4','MATIERE',571,1,null,null,now());
</v>
      </c>
      <c r="CU37" s="74"/>
      <c r="CV37" s="74"/>
      <c r="CW37" s="74" t="str">
        <f t="shared" si="32"/>
        <v/>
      </c>
      <c r="CX37" s="74"/>
      <c r="CY37" s="74"/>
      <c r="CZ37" s="74" t="str">
        <f t="shared" si="33"/>
        <v/>
      </c>
      <c r="DA37" s="74"/>
      <c r="DB37" s="74"/>
      <c r="DC37" s="74" t="str">
        <f t="shared" si="34"/>
        <v/>
      </c>
      <c r="DD37" s="74"/>
      <c r="DE37" s="74"/>
      <c r="DF37" s="74" t="str">
        <f t="shared" si="35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4" t="s">
        <v>294</v>
      </c>
      <c r="C38" s="115" t="s">
        <v>1812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>
        <v>1</v>
      </c>
      <c r="AV38" s="75"/>
      <c r="AW38" s="75"/>
      <c r="AX38" s="76">
        <v>1</v>
      </c>
      <c r="AY38" s="75"/>
      <c r="AZ38" s="75"/>
      <c r="BA38" s="76"/>
      <c r="BB38" s="75"/>
      <c r="BC38" s="75"/>
      <c r="BD38" s="76"/>
      <c r="BE38" s="75"/>
      <c r="BF38" s="75"/>
      <c r="BG38" s="74" t="str">
        <f t="shared" si="18"/>
        <v/>
      </c>
      <c r="BH38" s="74"/>
      <c r="BI38" s="74"/>
      <c r="BJ38" s="74" t="str">
        <f t="shared" si="19"/>
        <v/>
      </c>
      <c r="BK38" s="74"/>
      <c r="BL38" s="74"/>
      <c r="BM38" s="74" t="str">
        <f t="shared" si="20"/>
        <v/>
      </c>
      <c r="BN38" s="74"/>
      <c r="BO38" s="74"/>
      <c r="BP38" s="74" t="str">
        <f t="shared" si="21"/>
        <v/>
      </c>
      <c r="BQ38" s="74"/>
      <c r="BR38" s="74"/>
      <c r="BS38" s="74" t="str">
        <f t="shared" si="22"/>
        <v/>
      </c>
      <c r="BT38" s="74"/>
      <c r="BU38" s="74"/>
      <c r="BV38" s="74" t="str">
        <f t="shared" si="23"/>
        <v/>
      </c>
      <c r="BW38" s="74"/>
      <c r="BX38" s="74"/>
      <c r="BY38" s="74" t="str">
        <f t="shared" si="24"/>
        <v/>
      </c>
      <c r="BZ38" s="74"/>
      <c r="CA38" s="74"/>
      <c r="CB38" s="74" t="str">
        <f t="shared" si="25"/>
        <v/>
      </c>
      <c r="CC38" s="74"/>
      <c r="CD38" s="74"/>
      <c r="CE38" s="74" t="str">
        <f t="shared" si="26"/>
        <v/>
      </c>
      <c r="CF38" s="74"/>
      <c r="CG38" s="74"/>
      <c r="CH38" s="74" t="str">
        <f t="shared" si="27"/>
        <v/>
      </c>
      <c r="CI38" s="74"/>
      <c r="CJ38" s="74"/>
      <c r="CK38" s="74" t="str">
        <f t="shared" si="28"/>
        <v/>
      </c>
      <c r="CL38" s="74"/>
      <c r="CM38" s="74"/>
      <c r="CN38" s="74" t="str">
        <f t="shared" si="29"/>
        <v/>
      </c>
      <c r="CO38" s="74"/>
      <c r="CP38" s="74"/>
      <c r="CQ38" s="74" t="str">
        <f t="shared" si="30"/>
        <v/>
      </c>
      <c r="CR38" s="74"/>
      <c r="CS38" s="74"/>
      <c r="CT38" s="74" t="str">
        <f t="shared" si="31"/>
        <v/>
      </c>
      <c r="CU38" s="74"/>
      <c r="CV38" s="74"/>
      <c r="CW38" s="74" t="str">
        <f t="shared" si="32"/>
        <v xml:space="preserve">INSERT INTO SC_SystemeProduits(RefDimension,NomSysteme,typePresta,ligne,Quantite,formule,cte1,DateModif) values (15,'FV4','MATIERE',572,1,null,null,now());
</v>
      </c>
      <c r="CX38" s="74"/>
      <c r="CY38" s="74"/>
      <c r="CZ38" s="74" t="str">
        <f t="shared" si="33"/>
        <v xml:space="preserve">INSERT INTO SC_SystemeProduits(RefDimension,NomSysteme,typePresta,ligne,Quantite,formule,cte1,DateModif) values (16,'FV4','MATIERE',572,1,null,null,now());
</v>
      </c>
      <c r="DA38" s="74"/>
      <c r="DB38" s="74"/>
      <c r="DC38" s="74" t="str">
        <f t="shared" si="34"/>
        <v/>
      </c>
      <c r="DD38" s="74"/>
      <c r="DE38" s="74"/>
      <c r="DF38" s="74" t="str">
        <f t="shared" si="35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4" t="s">
        <v>294</v>
      </c>
      <c r="C39" s="115" t="s">
        <v>1813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>
        <v>1</v>
      </c>
      <c r="BB39" s="75"/>
      <c r="BC39" s="75"/>
      <c r="BD39" s="76">
        <v>1</v>
      </c>
      <c r="BE39" s="75"/>
      <c r="BF39" s="75"/>
      <c r="BG39" s="74" t="str">
        <f t="shared" si="18"/>
        <v/>
      </c>
      <c r="BH39" s="74"/>
      <c r="BI39" s="74"/>
      <c r="BJ39" s="74" t="str">
        <f t="shared" si="19"/>
        <v/>
      </c>
      <c r="BK39" s="74"/>
      <c r="BL39" s="74"/>
      <c r="BM39" s="74" t="str">
        <f t="shared" si="20"/>
        <v/>
      </c>
      <c r="BN39" s="74"/>
      <c r="BO39" s="74"/>
      <c r="BP39" s="74" t="str">
        <f t="shared" si="21"/>
        <v/>
      </c>
      <c r="BQ39" s="74"/>
      <c r="BR39" s="74"/>
      <c r="BS39" s="74" t="str">
        <f t="shared" si="22"/>
        <v/>
      </c>
      <c r="BT39" s="74"/>
      <c r="BU39" s="74"/>
      <c r="BV39" s="74" t="str">
        <f t="shared" si="23"/>
        <v/>
      </c>
      <c r="BW39" s="74"/>
      <c r="BX39" s="74"/>
      <c r="BY39" s="74" t="str">
        <f t="shared" si="24"/>
        <v/>
      </c>
      <c r="BZ39" s="74"/>
      <c r="CA39" s="74"/>
      <c r="CB39" s="74" t="str">
        <f t="shared" si="25"/>
        <v/>
      </c>
      <c r="CC39" s="74"/>
      <c r="CD39" s="74"/>
      <c r="CE39" s="74" t="str">
        <f t="shared" si="26"/>
        <v/>
      </c>
      <c r="CF39" s="74"/>
      <c r="CG39" s="74"/>
      <c r="CH39" s="74" t="str">
        <f t="shared" si="27"/>
        <v/>
      </c>
      <c r="CI39" s="74"/>
      <c r="CJ39" s="74"/>
      <c r="CK39" s="74" t="str">
        <f t="shared" si="28"/>
        <v/>
      </c>
      <c r="CL39" s="74"/>
      <c r="CM39" s="74"/>
      <c r="CN39" s="74" t="str">
        <f t="shared" si="29"/>
        <v/>
      </c>
      <c r="CO39" s="74"/>
      <c r="CP39" s="74"/>
      <c r="CQ39" s="74" t="str">
        <f t="shared" si="30"/>
        <v/>
      </c>
      <c r="CR39" s="74"/>
      <c r="CS39" s="74"/>
      <c r="CT39" s="74" t="str">
        <f t="shared" si="31"/>
        <v/>
      </c>
      <c r="CU39" s="74"/>
      <c r="CV39" s="74"/>
      <c r="CW39" s="74" t="str">
        <f t="shared" si="32"/>
        <v/>
      </c>
      <c r="CX39" s="74"/>
      <c r="CY39" s="74"/>
      <c r="CZ39" s="74" t="str">
        <f t="shared" si="33"/>
        <v/>
      </c>
      <c r="DA39" s="74"/>
      <c r="DB39" s="74"/>
      <c r="DC39" s="74" t="str">
        <f t="shared" si="34"/>
        <v xml:space="preserve">INSERT INTO SC_SystemeProduits(RefDimension,NomSysteme,typePresta,ligne,Quantite,formule,cte1,DateModif) values (17,'FV4','MATIERE',573,1,null,null,now());
</v>
      </c>
      <c r="DD39" s="74"/>
      <c r="DE39" s="74"/>
      <c r="DF39" s="74" t="str">
        <f t="shared" si="35"/>
        <v xml:space="preserve">INSERT INTO SC_SystemeProduits(RefDimension,NomSysteme,typePresta,ligne,Quantite,formule,cte1,DateModif) values (18,'FV4','MATIERE',573,1,null,null,now());
</v>
      </c>
      <c r="DG39" s="74"/>
      <c r="DH39" s="74"/>
    </row>
    <row r="40" spans="1:112" x14ac:dyDescent="0.25">
      <c r="BG40" s="74" t="str">
        <f t="shared" si="18"/>
        <v/>
      </c>
      <c r="BH40" s="74"/>
      <c r="BI40" s="74"/>
      <c r="BJ40" s="74" t="str">
        <f t="shared" si="19"/>
        <v/>
      </c>
      <c r="BK40" s="74"/>
      <c r="BL40" s="74"/>
      <c r="BM40" s="74" t="str">
        <f t="shared" si="20"/>
        <v/>
      </c>
      <c r="BN40" s="74"/>
      <c r="BO40" s="74"/>
      <c r="BP40" s="74" t="str">
        <f t="shared" si="21"/>
        <v/>
      </c>
      <c r="BQ40" s="74"/>
      <c r="BR40" s="74"/>
      <c r="BS40" s="74" t="str">
        <f t="shared" si="22"/>
        <v/>
      </c>
      <c r="BT40" s="74"/>
      <c r="BU40" s="74"/>
      <c r="BV40" s="74" t="str">
        <f t="shared" si="23"/>
        <v/>
      </c>
      <c r="BW40" s="74"/>
      <c r="BX40" s="74"/>
      <c r="BY40" s="74" t="str">
        <f t="shared" si="24"/>
        <v/>
      </c>
      <c r="BZ40" s="74"/>
      <c r="CA40" s="74"/>
      <c r="CB40" s="74" t="str">
        <f t="shared" si="25"/>
        <v/>
      </c>
      <c r="CC40" s="74"/>
      <c r="CD40" s="74"/>
      <c r="CE40" s="74" t="str">
        <f t="shared" si="26"/>
        <v/>
      </c>
      <c r="CF40" s="74"/>
      <c r="CG40" s="74"/>
      <c r="CH40" s="74" t="str">
        <f t="shared" si="27"/>
        <v/>
      </c>
      <c r="CI40" s="74"/>
      <c r="CJ40" s="74"/>
      <c r="CK40" s="74" t="str">
        <f t="shared" si="28"/>
        <v/>
      </c>
      <c r="CL40" s="74"/>
      <c r="CM40" s="74"/>
      <c r="CN40" s="74" t="str">
        <f t="shared" si="29"/>
        <v/>
      </c>
      <c r="CO40" s="74"/>
      <c r="CP40" s="74"/>
      <c r="CQ40" s="74" t="str">
        <f t="shared" si="30"/>
        <v/>
      </c>
      <c r="CR40" s="74"/>
      <c r="CS40" s="74"/>
      <c r="CT40" s="74" t="str">
        <f t="shared" si="31"/>
        <v/>
      </c>
      <c r="CU40" s="74"/>
      <c r="CV40" s="74"/>
      <c r="CW40" s="74" t="str">
        <f t="shared" si="32"/>
        <v/>
      </c>
      <c r="CX40" s="74"/>
      <c r="CY40" s="74"/>
      <c r="CZ40" s="74" t="str">
        <f t="shared" si="33"/>
        <v/>
      </c>
      <c r="DA40" s="74"/>
      <c r="DB40" s="74"/>
      <c r="DC40" s="74" t="str">
        <f t="shared" si="34"/>
        <v/>
      </c>
      <c r="DD40" s="74"/>
      <c r="DE40" s="74"/>
      <c r="DF40" s="74" t="str">
        <f t="shared" si="35"/>
        <v/>
      </c>
      <c r="DG40" s="74"/>
      <c r="DH40" s="74"/>
    </row>
    <row r="41" spans="1:112" x14ac:dyDescent="0.25">
      <c r="BG41" s="74" t="str">
        <f t="shared" si="18"/>
        <v/>
      </c>
      <c r="BH41" s="74"/>
      <c r="BI41" s="74"/>
      <c r="BJ41" s="74" t="str">
        <f t="shared" si="19"/>
        <v/>
      </c>
      <c r="BK41" s="74"/>
      <c r="BL41" s="74"/>
      <c r="BM41" s="74" t="str">
        <f t="shared" si="20"/>
        <v/>
      </c>
      <c r="BN41" s="74"/>
      <c r="BO41" s="74"/>
      <c r="BP41" s="74" t="str">
        <f t="shared" si="21"/>
        <v/>
      </c>
      <c r="BQ41" s="74"/>
      <c r="BR41" s="74"/>
      <c r="BS41" s="74" t="str">
        <f t="shared" si="22"/>
        <v/>
      </c>
      <c r="BT41" s="74"/>
      <c r="BU41" s="74"/>
      <c r="BV41" s="74" t="str">
        <f t="shared" si="23"/>
        <v/>
      </c>
      <c r="BW41" s="74"/>
      <c r="BX41" s="74"/>
      <c r="BY41" s="74" t="str">
        <f t="shared" si="24"/>
        <v/>
      </c>
      <c r="BZ41" s="74"/>
      <c r="CA41" s="74"/>
      <c r="CB41" s="74" t="str">
        <f t="shared" si="25"/>
        <v/>
      </c>
      <c r="CC41" s="74"/>
      <c r="CD41" s="74"/>
      <c r="CE41" s="74" t="str">
        <f t="shared" si="26"/>
        <v/>
      </c>
      <c r="CF41" s="74"/>
      <c r="CG41" s="74"/>
      <c r="CH41" s="74" t="str">
        <f t="shared" si="27"/>
        <v/>
      </c>
      <c r="CI41" s="74"/>
      <c r="CJ41" s="74"/>
      <c r="CK41" s="74" t="str">
        <f t="shared" si="28"/>
        <v/>
      </c>
      <c r="CL41" s="74"/>
      <c r="CM41" s="74"/>
      <c r="CN41" s="74" t="str">
        <f t="shared" si="29"/>
        <v/>
      </c>
      <c r="CO41" s="74"/>
      <c r="CP41" s="74"/>
      <c r="CQ41" s="74" t="str">
        <f t="shared" si="30"/>
        <v/>
      </c>
      <c r="CR41" s="74"/>
      <c r="CS41" s="74"/>
      <c r="CT41" s="74" t="str">
        <f t="shared" si="31"/>
        <v/>
      </c>
      <c r="CU41" s="74"/>
      <c r="CV41" s="74"/>
      <c r="CW41" s="74" t="str">
        <f t="shared" si="32"/>
        <v/>
      </c>
      <c r="CX41" s="74"/>
      <c r="CY41" s="74"/>
      <c r="CZ41" s="74" t="str">
        <f t="shared" si="33"/>
        <v/>
      </c>
      <c r="DA41" s="74"/>
      <c r="DB41" s="74"/>
      <c r="DC41" s="74" t="str">
        <f t="shared" si="34"/>
        <v/>
      </c>
      <c r="DD41" s="74"/>
      <c r="DE41" s="74"/>
      <c r="DF41" s="74" t="str">
        <f t="shared" si="35"/>
        <v/>
      </c>
      <c r="DG41" s="74"/>
      <c r="DH41" s="74"/>
    </row>
    <row r="42" spans="1:112" x14ac:dyDescent="0.25">
      <c r="BG42" s="74" t="str">
        <f t="shared" si="18"/>
        <v/>
      </c>
      <c r="BH42" s="74"/>
      <c r="BI42" s="74"/>
      <c r="BJ42" s="74" t="str">
        <f t="shared" si="19"/>
        <v/>
      </c>
      <c r="BK42" s="74"/>
      <c r="BL42" s="74"/>
      <c r="BM42" s="74" t="str">
        <f t="shared" si="20"/>
        <v/>
      </c>
      <c r="BN42" s="74"/>
      <c r="BO42" s="74"/>
      <c r="BP42" s="74" t="str">
        <f t="shared" si="21"/>
        <v/>
      </c>
      <c r="BQ42" s="74"/>
      <c r="BR42" s="74"/>
      <c r="BS42" s="74" t="str">
        <f t="shared" si="22"/>
        <v/>
      </c>
      <c r="BT42" s="74"/>
      <c r="BU42" s="74"/>
      <c r="BV42" s="74" t="str">
        <f t="shared" si="23"/>
        <v/>
      </c>
      <c r="BW42" s="74"/>
      <c r="BX42" s="74"/>
      <c r="BY42" s="74" t="str">
        <f t="shared" si="24"/>
        <v/>
      </c>
      <c r="BZ42" s="74"/>
      <c r="CA42" s="74"/>
      <c r="CB42" s="74" t="str">
        <f t="shared" si="25"/>
        <v/>
      </c>
      <c r="CC42" s="74"/>
      <c r="CD42" s="74"/>
      <c r="CE42" s="74" t="str">
        <f t="shared" si="26"/>
        <v/>
      </c>
      <c r="CF42" s="74"/>
      <c r="CG42" s="74"/>
      <c r="CH42" s="74" t="str">
        <f t="shared" si="27"/>
        <v/>
      </c>
      <c r="CI42" s="74"/>
      <c r="CJ42" s="74"/>
      <c r="CK42" s="74" t="str">
        <f t="shared" si="28"/>
        <v/>
      </c>
      <c r="CL42" s="74"/>
      <c r="CM42" s="74"/>
      <c r="CN42" s="74" t="str">
        <f t="shared" si="29"/>
        <v/>
      </c>
      <c r="CO42" s="74"/>
      <c r="CP42" s="74"/>
      <c r="CQ42" s="74" t="str">
        <f t="shared" si="30"/>
        <v/>
      </c>
      <c r="CR42" s="74"/>
      <c r="CS42" s="74"/>
      <c r="CT42" s="74" t="str">
        <f t="shared" si="31"/>
        <v/>
      </c>
      <c r="CU42" s="74"/>
      <c r="CV42" s="74"/>
      <c r="CW42" s="74" t="str">
        <f t="shared" si="32"/>
        <v/>
      </c>
      <c r="CX42" s="74"/>
      <c r="CY42" s="74"/>
      <c r="CZ42" s="74" t="str">
        <f t="shared" si="33"/>
        <v/>
      </c>
      <c r="DA42" s="74"/>
      <c r="DB42" s="74"/>
      <c r="DC42" s="74" t="str">
        <f t="shared" si="34"/>
        <v/>
      </c>
      <c r="DD42" s="74"/>
      <c r="DE42" s="74"/>
      <c r="DF42" s="74" t="str">
        <f t="shared" si="35"/>
        <v/>
      </c>
      <c r="DG42" s="74"/>
      <c r="DH42" s="74"/>
    </row>
    <row r="43" spans="1:112" x14ac:dyDescent="0.25">
      <c r="BG43" s="74" t="str">
        <f t="shared" si="18"/>
        <v/>
      </c>
      <c r="BH43" s="74"/>
      <c r="BI43" s="74"/>
      <c r="BJ43" s="74" t="str">
        <f t="shared" si="19"/>
        <v/>
      </c>
      <c r="BK43" s="74"/>
      <c r="BL43" s="74"/>
      <c r="BM43" s="74" t="str">
        <f t="shared" si="20"/>
        <v/>
      </c>
      <c r="BN43" s="74"/>
      <c r="BO43" s="74"/>
      <c r="BP43" s="74" t="str">
        <f t="shared" si="21"/>
        <v/>
      </c>
      <c r="BQ43" s="74"/>
      <c r="BR43" s="74"/>
      <c r="BS43" s="74" t="str">
        <f t="shared" si="22"/>
        <v/>
      </c>
      <c r="BT43" s="74"/>
      <c r="BU43" s="74"/>
      <c r="BV43" s="74" t="str">
        <f t="shared" si="23"/>
        <v/>
      </c>
      <c r="BW43" s="74"/>
      <c r="BX43" s="74"/>
      <c r="BY43" s="74" t="str">
        <f t="shared" si="24"/>
        <v/>
      </c>
      <c r="BZ43" s="74"/>
      <c r="CA43" s="74"/>
      <c r="CB43" s="74" t="str">
        <f t="shared" si="25"/>
        <v/>
      </c>
      <c r="CC43" s="74"/>
      <c r="CD43" s="74"/>
      <c r="CE43" s="74" t="str">
        <f t="shared" si="26"/>
        <v/>
      </c>
      <c r="CF43" s="74"/>
      <c r="CG43" s="74"/>
      <c r="CH43" s="74" t="str">
        <f t="shared" si="27"/>
        <v/>
      </c>
      <c r="CI43" s="74"/>
      <c r="CJ43" s="74"/>
      <c r="CK43" s="74" t="str">
        <f t="shared" si="28"/>
        <v/>
      </c>
      <c r="CL43" s="74"/>
      <c r="CM43" s="74"/>
      <c r="CN43" s="74" t="str">
        <f t="shared" si="29"/>
        <v/>
      </c>
      <c r="CO43" s="74"/>
      <c r="CP43" s="74"/>
      <c r="CQ43" s="74" t="str">
        <f t="shared" si="30"/>
        <v/>
      </c>
      <c r="CR43" s="74"/>
      <c r="CS43" s="74"/>
      <c r="CT43" s="74" t="str">
        <f t="shared" si="31"/>
        <v/>
      </c>
      <c r="CU43" s="74"/>
      <c r="CV43" s="74"/>
      <c r="CW43" s="74" t="str">
        <f t="shared" si="32"/>
        <v/>
      </c>
      <c r="CX43" s="74"/>
      <c r="CY43" s="74"/>
      <c r="CZ43" s="74" t="str">
        <f t="shared" si="33"/>
        <v/>
      </c>
      <c r="DA43" s="74"/>
      <c r="DB43" s="74"/>
      <c r="DC43" s="74" t="str">
        <f t="shared" si="34"/>
        <v/>
      </c>
      <c r="DD43" s="74"/>
      <c r="DE43" s="74"/>
      <c r="DF43" s="74" t="str">
        <f t="shared" si="35"/>
        <v/>
      </c>
      <c r="DG43" s="74"/>
      <c r="DH43" s="74"/>
    </row>
    <row r="44" spans="1:112" x14ac:dyDescent="0.25">
      <c r="BG44" s="74" t="str">
        <f t="shared" si="18"/>
        <v/>
      </c>
      <c r="BH44" s="74"/>
      <c r="BI44" s="74"/>
      <c r="BJ44" s="74" t="str">
        <f t="shared" si="19"/>
        <v/>
      </c>
      <c r="BK44" s="74"/>
      <c r="BL44" s="74"/>
      <c r="BM44" s="74" t="str">
        <f t="shared" si="20"/>
        <v/>
      </c>
      <c r="BN44" s="74"/>
      <c r="BO44" s="74"/>
      <c r="BP44" s="74" t="str">
        <f t="shared" si="21"/>
        <v/>
      </c>
      <c r="BQ44" s="74"/>
      <c r="BR44" s="74"/>
      <c r="BS44" s="74" t="str">
        <f t="shared" si="22"/>
        <v/>
      </c>
      <c r="BT44" s="74"/>
      <c r="BU44" s="74"/>
      <c r="BV44" s="74" t="str">
        <f t="shared" si="23"/>
        <v/>
      </c>
      <c r="BW44" s="74"/>
      <c r="BX44" s="74"/>
      <c r="BY44" s="74" t="str">
        <f t="shared" si="24"/>
        <v/>
      </c>
      <c r="BZ44" s="74"/>
      <c r="CA44" s="74"/>
      <c r="CB44" s="74" t="str">
        <f t="shared" si="25"/>
        <v/>
      </c>
      <c r="CC44" s="74"/>
      <c r="CD44" s="74"/>
      <c r="CE44" s="74" t="str">
        <f t="shared" si="26"/>
        <v/>
      </c>
      <c r="CF44" s="74"/>
      <c r="CG44" s="74"/>
      <c r="CH44" s="74" t="str">
        <f t="shared" si="27"/>
        <v/>
      </c>
      <c r="CI44" s="74"/>
      <c r="CJ44" s="74"/>
      <c r="CK44" s="74" t="str">
        <f t="shared" si="28"/>
        <v/>
      </c>
      <c r="CL44" s="74"/>
      <c r="CM44" s="74"/>
      <c r="CN44" s="74" t="str">
        <f t="shared" si="29"/>
        <v/>
      </c>
      <c r="CO44" s="74"/>
      <c r="CP44" s="74"/>
      <c r="CQ44" s="74" t="str">
        <f t="shared" si="30"/>
        <v/>
      </c>
      <c r="CR44" s="74"/>
      <c r="CS44" s="74"/>
      <c r="CT44" s="74" t="str">
        <f t="shared" si="31"/>
        <v/>
      </c>
      <c r="CU44" s="74"/>
      <c r="CV44" s="74"/>
      <c r="CW44" s="74" t="str">
        <f t="shared" si="32"/>
        <v/>
      </c>
      <c r="CX44" s="74"/>
      <c r="CY44" s="74"/>
      <c r="CZ44" s="74" t="str">
        <f t="shared" si="33"/>
        <v/>
      </c>
      <c r="DA44" s="74"/>
      <c r="DB44" s="74"/>
      <c r="DC44" s="74" t="str">
        <f t="shared" si="34"/>
        <v/>
      </c>
      <c r="DD44" s="74"/>
      <c r="DE44" s="74"/>
      <c r="DF44" s="74" t="str">
        <f t="shared" si="35"/>
        <v/>
      </c>
      <c r="DG44" s="74"/>
      <c r="DH44" s="74"/>
    </row>
    <row r="45" spans="1:112" x14ac:dyDescent="0.25">
      <c r="BG45" s="74" t="str">
        <f t="shared" si="18"/>
        <v/>
      </c>
      <c r="BH45" s="74"/>
      <c r="BI45" s="74"/>
      <c r="BJ45" s="74" t="str">
        <f t="shared" si="19"/>
        <v/>
      </c>
      <c r="BK45" s="74"/>
      <c r="BL45" s="74"/>
      <c r="BM45" s="74" t="str">
        <f t="shared" si="20"/>
        <v/>
      </c>
      <c r="BN45" s="74"/>
      <c r="BO45" s="74"/>
      <c r="BP45" s="74" t="str">
        <f t="shared" si="21"/>
        <v/>
      </c>
      <c r="BQ45" s="74"/>
      <c r="BR45" s="74"/>
      <c r="BS45" s="74" t="str">
        <f t="shared" si="22"/>
        <v/>
      </c>
      <c r="BT45" s="74"/>
      <c r="BU45" s="74"/>
      <c r="BV45" s="74" t="str">
        <f t="shared" si="23"/>
        <v/>
      </c>
      <c r="BW45" s="74"/>
      <c r="BX45" s="74"/>
      <c r="BY45" s="74" t="str">
        <f t="shared" si="24"/>
        <v/>
      </c>
      <c r="BZ45" s="74"/>
      <c r="CA45" s="74"/>
      <c r="CB45" s="74" t="str">
        <f t="shared" si="25"/>
        <v/>
      </c>
      <c r="CC45" s="74"/>
      <c r="CD45" s="74"/>
      <c r="CE45" s="74" t="str">
        <f t="shared" si="26"/>
        <v/>
      </c>
      <c r="CF45" s="74"/>
      <c r="CG45" s="74"/>
      <c r="CH45" s="74" t="str">
        <f t="shared" si="27"/>
        <v/>
      </c>
      <c r="CI45" s="74"/>
      <c r="CJ45" s="74"/>
      <c r="CK45" s="74" t="str">
        <f t="shared" si="28"/>
        <v/>
      </c>
      <c r="CL45" s="74"/>
      <c r="CM45" s="74"/>
      <c r="CN45" s="74" t="str">
        <f t="shared" si="29"/>
        <v/>
      </c>
      <c r="CO45" s="74"/>
      <c r="CP45" s="74"/>
      <c r="CQ45" s="74" t="str">
        <f t="shared" si="30"/>
        <v/>
      </c>
      <c r="CR45" s="74"/>
      <c r="CS45" s="74"/>
      <c r="CT45" s="74" t="str">
        <f t="shared" si="31"/>
        <v/>
      </c>
      <c r="CU45" s="74"/>
      <c r="CV45" s="74"/>
      <c r="CW45" s="74" t="str">
        <f t="shared" si="32"/>
        <v/>
      </c>
      <c r="CX45" s="74"/>
      <c r="CY45" s="74"/>
      <c r="CZ45" s="74" t="str">
        <f t="shared" si="33"/>
        <v/>
      </c>
      <c r="DA45" s="74"/>
      <c r="DB45" s="74"/>
      <c r="DC45" s="74" t="str">
        <f t="shared" si="34"/>
        <v/>
      </c>
      <c r="DD45" s="74"/>
      <c r="DE45" s="74"/>
      <c r="DF45" s="74" t="str">
        <f t="shared" si="35"/>
        <v/>
      </c>
      <c r="DG45" s="74"/>
      <c r="DH45" s="74"/>
    </row>
    <row r="46" spans="1:112" x14ac:dyDescent="0.25">
      <c r="BG46" s="74" t="str">
        <f t="shared" si="18"/>
        <v/>
      </c>
      <c r="BH46" s="74"/>
      <c r="BI46" s="74"/>
      <c r="BJ46" s="74" t="str">
        <f t="shared" si="19"/>
        <v/>
      </c>
      <c r="BK46" s="74"/>
      <c r="BL46" s="74"/>
      <c r="BM46" s="74" t="str">
        <f t="shared" si="20"/>
        <v/>
      </c>
      <c r="BN46" s="74"/>
      <c r="BO46" s="74"/>
      <c r="BP46" s="74" t="str">
        <f t="shared" si="21"/>
        <v/>
      </c>
      <c r="BQ46" s="74"/>
      <c r="BR46" s="74"/>
      <c r="BS46" s="74" t="str">
        <f t="shared" si="22"/>
        <v/>
      </c>
      <c r="BT46" s="74"/>
      <c r="BU46" s="74"/>
      <c r="BV46" s="74" t="str">
        <f t="shared" si="23"/>
        <v/>
      </c>
      <c r="BW46" s="74"/>
      <c r="BX46" s="74"/>
      <c r="BY46" s="74" t="str">
        <f t="shared" si="24"/>
        <v/>
      </c>
      <c r="BZ46" s="74"/>
      <c r="CA46" s="74"/>
      <c r="CB46" s="74" t="str">
        <f t="shared" si="25"/>
        <v/>
      </c>
      <c r="CC46" s="74"/>
      <c r="CD46" s="74"/>
      <c r="CE46" s="74" t="str">
        <f t="shared" si="26"/>
        <v/>
      </c>
      <c r="CF46" s="74"/>
      <c r="CG46" s="74"/>
      <c r="CH46" s="74" t="str">
        <f t="shared" si="27"/>
        <v/>
      </c>
      <c r="CI46" s="74"/>
      <c r="CJ46" s="74"/>
      <c r="CK46" s="74" t="str">
        <f t="shared" si="28"/>
        <v/>
      </c>
      <c r="CL46" s="74"/>
      <c r="CM46" s="74"/>
      <c r="CN46" s="74" t="str">
        <f t="shared" si="29"/>
        <v/>
      </c>
      <c r="CO46" s="74"/>
      <c r="CP46" s="74"/>
      <c r="CQ46" s="74" t="str">
        <f t="shared" si="30"/>
        <v/>
      </c>
      <c r="CR46" s="74"/>
      <c r="CS46" s="74"/>
      <c r="CT46" s="74" t="str">
        <f t="shared" si="31"/>
        <v/>
      </c>
      <c r="CU46" s="74"/>
      <c r="CV46" s="74"/>
      <c r="CW46" s="74" t="str">
        <f t="shared" si="32"/>
        <v/>
      </c>
      <c r="CX46" s="74"/>
      <c r="CY46" s="74"/>
      <c r="CZ46" s="74" t="str">
        <f t="shared" si="33"/>
        <v/>
      </c>
      <c r="DA46" s="74"/>
      <c r="DB46" s="74"/>
      <c r="DC46" s="74" t="str">
        <f t="shared" si="34"/>
        <v/>
      </c>
      <c r="DD46" s="74"/>
      <c r="DE46" s="74"/>
      <c r="DF46" s="74" t="str">
        <f t="shared" si="35"/>
        <v/>
      </c>
      <c r="DG46" s="74"/>
      <c r="DH46" s="74"/>
    </row>
    <row r="47" spans="1:112" x14ac:dyDescent="0.25">
      <c r="BG47" s="74" t="str">
        <f t="shared" si="18"/>
        <v/>
      </c>
      <c r="BH47" s="74"/>
      <c r="BI47" s="74"/>
      <c r="BJ47" s="74" t="str">
        <f t="shared" si="19"/>
        <v/>
      </c>
      <c r="BK47" s="74"/>
      <c r="BL47" s="74"/>
      <c r="BM47" s="74" t="str">
        <f t="shared" si="20"/>
        <v/>
      </c>
      <c r="BN47" s="74"/>
      <c r="BO47" s="74"/>
      <c r="BP47" s="74" t="str">
        <f t="shared" si="21"/>
        <v/>
      </c>
      <c r="BQ47" s="74"/>
      <c r="BR47" s="74"/>
      <c r="BS47" s="74" t="str">
        <f t="shared" si="22"/>
        <v/>
      </c>
      <c r="BT47" s="74"/>
      <c r="BU47" s="74"/>
      <c r="BV47" s="74" t="str">
        <f t="shared" si="23"/>
        <v/>
      </c>
      <c r="BW47" s="74"/>
      <c r="BX47" s="74"/>
      <c r="BY47" s="74" t="str">
        <f t="shared" si="24"/>
        <v/>
      </c>
      <c r="BZ47" s="74"/>
      <c r="CA47" s="74"/>
      <c r="CB47" s="74" t="str">
        <f t="shared" si="25"/>
        <v/>
      </c>
      <c r="CC47" s="74"/>
      <c r="CD47" s="74"/>
      <c r="CE47" s="74" t="str">
        <f t="shared" si="26"/>
        <v/>
      </c>
      <c r="CF47" s="74"/>
      <c r="CG47" s="74"/>
      <c r="CH47" s="74" t="str">
        <f t="shared" si="27"/>
        <v/>
      </c>
      <c r="CI47" s="74"/>
      <c r="CJ47" s="74"/>
      <c r="CK47" s="74" t="str">
        <f t="shared" si="28"/>
        <v/>
      </c>
      <c r="CL47" s="74"/>
      <c r="CM47" s="74"/>
      <c r="CN47" s="74" t="str">
        <f t="shared" si="29"/>
        <v/>
      </c>
      <c r="CO47" s="74"/>
      <c r="CP47" s="74"/>
      <c r="CQ47" s="74" t="str">
        <f t="shared" si="30"/>
        <v/>
      </c>
      <c r="CR47" s="74"/>
      <c r="CS47" s="74"/>
      <c r="CT47" s="74" t="str">
        <f t="shared" si="31"/>
        <v/>
      </c>
      <c r="CU47" s="74"/>
      <c r="CV47" s="74"/>
      <c r="CW47" s="74" t="str">
        <f t="shared" si="32"/>
        <v/>
      </c>
      <c r="CX47" s="74"/>
      <c r="CY47" s="74"/>
      <c r="CZ47" s="74" t="str">
        <f t="shared" si="33"/>
        <v/>
      </c>
      <c r="DA47" s="74"/>
      <c r="DB47" s="74"/>
      <c r="DC47" s="74" t="str">
        <f t="shared" si="34"/>
        <v/>
      </c>
      <c r="DD47" s="74"/>
      <c r="DE47" s="74"/>
      <c r="DF47" s="74" t="str">
        <f t="shared" si="35"/>
        <v/>
      </c>
      <c r="DG47" s="74"/>
      <c r="DH47" s="74"/>
    </row>
    <row r="48" spans="1:112" x14ac:dyDescent="0.25">
      <c r="BG48" s="74" t="str">
        <f t="shared" si="18"/>
        <v/>
      </c>
      <c r="BH48" s="74"/>
      <c r="BI48" s="74"/>
      <c r="BJ48" s="74" t="str">
        <f t="shared" si="19"/>
        <v/>
      </c>
      <c r="BK48" s="74"/>
      <c r="BL48" s="74"/>
      <c r="BM48" s="74" t="str">
        <f t="shared" si="20"/>
        <v/>
      </c>
      <c r="BN48" s="74"/>
      <c r="BO48" s="74"/>
      <c r="BP48" s="74" t="str">
        <f t="shared" si="21"/>
        <v/>
      </c>
      <c r="BQ48" s="74"/>
      <c r="BR48" s="74"/>
      <c r="BS48" s="74" t="str">
        <f t="shared" si="22"/>
        <v/>
      </c>
      <c r="BT48" s="74"/>
      <c r="BU48" s="74"/>
      <c r="BV48" s="74" t="str">
        <f t="shared" si="23"/>
        <v/>
      </c>
      <c r="BW48" s="74"/>
      <c r="BX48" s="74"/>
      <c r="BY48" s="74" t="str">
        <f t="shared" si="24"/>
        <v/>
      </c>
      <c r="BZ48" s="74"/>
      <c r="CA48" s="74"/>
      <c r="CB48" s="74" t="str">
        <f t="shared" si="25"/>
        <v/>
      </c>
      <c r="CC48" s="74"/>
      <c r="CD48" s="74"/>
      <c r="CE48" s="74" t="str">
        <f t="shared" si="26"/>
        <v/>
      </c>
      <c r="CF48" s="74"/>
      <c r="CG48" s="74"/>
      <c r="CH48" s="74" t="str">
        <f t="shared" si="27"/>
        <v/>
      </c>
      <c r="CI48" s="74"/>
      <c r="CJ48" s="74"/>
      <c r="CK48" s="74" t="str">
        <f t="shared" si="28"/>
        <v/>
      </c>
      <c r="CL48" s="74"/>
      <c r="CM48" s="74"/>
      <c r="CN48" s="74" t="str">
        <f t="shared" si="29"/>
        <v/>
      </c>
      <c r="CO48" s="74"/>
      <c r="CP48" s="74"/>
      <c r="CQ48" s="74" t="str">
        <f t="shared" si="30"/>
        <v/>
      </c>
      <c r="CR48" s="74"/>
      <c r="CS48" s="74"/>
      <c r="CT48" s="74" t="str">
        <f t="shared" si="31"/>
        <v/>
      </c>
      <c r="CU48" s="74"/>
      <c r="CV48" s="74"/>
      <c r="CW48" s="74" t="str">
        <f t="shared" si="32"/>
        <v/>
      </c>
      <c r="CX48" s="74"/>
      <c r="CY48" s="74"/>
      <c r="CZ48" s="74" t="str">
        <f t="shared" si="33"/>
        <v/>
      </c>
      <c r="DA48" s="74"/>
      <c r="DB48" s="74"/>
      <c r="DC48" s="74" t="str">
        <f t="shared" si="34"/>
        <v/>
      </c>
      <c r="DD48" s="74"/>
      <c r="DE48" s="74"/>
      <c r="DF48" s="74" t="str">
        <f t="shared" si="35"/>
        <v/>
      </c>
      <c r="DG48" s="74"/>
      <c r="DH48" s="74"/>
    </row>
    <row r="49" spans="59:112" x14ac:dyDescent="0.25">
      <c r="BG49" s="74" t="str">
        <f t="shared" si="18"/>
        <v/>
      </c>
      <c r="BH49" s="74"/>
      <c r="BI49" s="74"/>
      <c r="BJ49" s="74" t="str">
        <f t="shared" si="19"/>
        <v/>
      </c>
      <c r="BK49" s="74"/>
      <c r="BL49" s="74"/>
      <c r="BM49" s="74" t="str">
        <f t="shared" si="20"/>
        <v/>
      </c>
      <c r="BN49" s="74"/>
      <c r="BO49" s="74"/>
      <c r="BP49" s="74" t="str">
        <f t="shared" si="21"/>
        <v/>
      </c>
      <c r="BQ49" s="74"/>
      <c r="BR49" s="74"/>
      <c r="BS49" s="74" t="str">
        <f t="shared" si="22"/>
        <v/>
      </c>
      <c r="BT49" s="74"/>
      <c r="BU49" s="74"/>
      <c r="BV49" s="74" t="str">
        <f t="shared" si="23"/>
        <v/>
      </c>
      <c r="BW49" s="74"/>
      <c r="BX49" s="74"/>
      <c r="BY49" s="74" t="str">
        <f t="shared" si="24"/>
        <v/>
      </c>
      <c r="BZ49" s="74"/>
      <c r="CA49" s="74"/>
      <c r="CB49" s="74" t="str">
        <f t="shared" si="25"/>
        <v/>
      </c>
      <c r="CC49" s="74"/>
      <c r="CD49" s="74"/>
      <c r="CE49" s="74" t="str">
        <f t="shared" si="26"/>
        <v/>
      </c>
      <c r="CF49" s="74"/>
      <c r="CG49" s="74"/>
      <c r="CH49" s="74" t="str">
        <f t="shared" si="27"/>
        <v/>
      </c>
      <c r="CI49" s="74"/>
      <c r="CJ49" s="74"/>
      <c r="CK49" s="74" t="str">
        <f t="shared" si="28"/>
        <v/>
      </c>
      <c r="CL49" s="74"/>
      <c r="CM49" s="74"/>
      <c r="CN49" s="74" t="str">
        <f t="shared" si="29"/>
        <v/>
      </c>
      <c r="CO49" s="74"/>
      <c r="CP49" s="74"/>
      <c r="CQ49" s="74" t="str">
        <f t="shared" si="30"/>
        <v/>
      </c>
      <c r="CR49" s="74"/>
      <c r="CS49" s="74"/>
      <c r="CT49" s="74" t="str">
        <f t="shared" si="31"/>
        <v/>
      </c>
      <c r="CU49" s="74"/>
      <c r="CV49" s="74"/>
      <c r="CW49" s="74" t="str">
        <f t="shared" si="32"/>
        <v/>
      </c>
      <c r="CX49" s="74"/>
      <c r="CY49" s="74"/>
      <c r="CZ49" s="74" t="str">
        <f t="shared" si="33"/>
        <v/>
      </c>
      <c r="DA49" s="74"/>
      <c r="DB49" s="74"/>
      <c r="DC49" s="74" t="str">
        <f t="shared" si="34"/>
        <v/>
      </c>
      <c r="DD49" s="74"/>
      <c r="DE49" s="74"/>
      <c r="DF49" s="74" t="str">
        <f t="shared" si="35"/>
        <v/>
      </c>
      <c r="DG49" s="74"/>
      <c r="DH49" s="74"/>
    </row>
    <row r="50" spans="59:112" x14ac:dyDescent="0.25">
      <c r="BG50" s="74" t="str">
        <f t="shared" si="18"/>
        <v/>
      </c>
      <c r="BH50" s="74"/>
      <c r="BI50" s="74"/>
      <c r="BJ50" s="74" t="str">
        <f t="shared" si="19"/>
        <v/>
      </c>
      <c r="BK50" s="74"/>
      <c r="BL50" s="74"/>
      <c r="BM50" s="74" t="str">
        <f t="shared" si="20"/>
        <v/>
      </c>
      <c r="BN50" s="74"/>
      <c r="BO50" s="74"/>
      <c r="BP50" s="74" t="str">
        <f t="shared" si="21"/>
        <v/>
      </c>
      <c r="BQ50" s="74"/>
      <c r="BR50" s="74"/>
      <c r="BS50" s="74" t="str">
        <f t="shared" si="22"/>
        <v/>
      </c>
      <c r="BT50" s="74"/>
      <c r="BU50" s="74"/>
      <c r="BV50" s="74" t="str">
        <f t="shared" si="23"/>
        <v/>
      </c>
      <c r="BW50" s="74"/>
      <c r="BX50" s="74"/>
      <c r="BY50" s="74" t="str">
        <f t="shared" si="24"/>
        <v/>
      </c>
      <c r="BZ50" s="74"/>
      <c r="CA50" s="74"/>
      <c r="CB50" s="74" t="str">
        <f t="shared" si="25"/>
        <v/>
      </c>
      <c r="CC50" s="74"/>
      <c r="CD50" s="74"/>
      <c r="CE50" s="74" t="str">
        <f t="shared" si="26"/>
        <v/>
      </c>
      <c r="CF50" s="74"/>
      <c r="CG50" s="74"/>
      <c r="CH50" s="74" t="str">
        <f t="shared" si="27"/>
        <v/>
      </c>
      <c r="CI50" s="74"/>
      <c r="CJ50" s="74"/>
      <c r="CK50" s="74" t="str">
        <f t="shared" si="28"/>
        <v/>
      </c>
      <c r="CL50" s="74"/>
      <c r="CM50" s="74"/>
      <c r="CN50" s="74" t="str">
        <f t="shared" si="29"/>
        <v/>
      </c>
      <c r="CO50" s="74"/>
      <c r="CP50" s="74"/>
      <c r="CQ50" s="74" t="str">
        <f t="shared" si="30"/>
        <v/>
      </c>
      <c r="CR50" s="74"/>
      <c r="CS50" s="74"/>
      <c r="CT50" s="74" t="str">
        <f t="shared" si="31"/>
        <v/>
      </c>
      <c r="CU50" s="74"/>
      <c r="CV50" s="74"/>
      <c r="CW50" s="74" t="str">
        <f t="shared" si="32"/>
        <v/>
      </c>
      <c r="CX50" s="74"/>
      <c r="CY50" s="74"/>
      <c r="CZ50" s="74" t="str">
        <f t="shared" si="33"/>
        <v/>
      </c>
      <c r="DA50" s="74"/>
      <c r="DB50" s="74"/>
      <c r="DC50" s="74" t="str">
        <f t="shared" si="34"/>
        <v/>
      </c>
      <c r="DD50" s="74"/>
      <c r="DE50" s="74"/>
      <c r="DF50" s="74" t="str">
        <f t="shared" si="35"/>
        <v/>
      </c>
      <c r="DG50" s="74"/>
      <c r="DH50" s="74"/>
    </row>
    <row r="51" spans="59:112" x14ac:dyDescent="0.25">
      <c r="BG51" s="74" t="str">
        <f t="shared" si="18"/>
        <v/>
      </c>
      <c r="BH51" s="74"/>
      <c r="BI51" s="74"/>
      <c r="BJ51" s="74" t="str">
        <f t="shared" si="19"/>
        <v/>
      </c>
      <c r="BK51" s="74"/>
      <c r="BL51" s="74"/>
      <c r="BM51" s="74" t="str">
        <f t="shared" si="20"/>
        <v/>
      </c>
      <c r="BN51" s="74"/>
      <c r="BO51" s="74"/>
      <c r="BP51" s="74" t="str">
        <f t="shared" si="21"/>
        <v/>
      </c>
      <c r="BQ51" s="74"/>
      <c r="BR51" s="74"/>
      <c r="BS51" s="74" t="str">
        <f t="shared" si="22"/>
        <v/>
      </c>
      <c r="BT51" s="74"/>
      <c r="BU51" s="74"/>
      <c r="BV51" s="74" t="str">
        <f t="shared" si="23"/>
        <v/>
      </c>
      <c r="BW51" s="74"/>
      <c r="BX51" s="74"/>
      <c r="BY51" s="74" t="str">
        <f t="shared" si="24"/>
        <v/>
      </c>
      <c r="BZ51" s="74"/>
      <c r="CA51" s="74"/>
      <c r="CB51" s="74" t="str">
        <f t="shared" si="25"/>
        <v/>
      </c>
      <c r="CC51" s="74"/>
      <c r="CD51" s="74"/>
      <c r="CE51" s="74" t="str">
        <f t="shared" si="26"/>
        <v/>
      </c>
      <c r="CF51" s="74"/>
      <c r="CG51" s="74"/>
      <c r="CH51" s="74" t="str">
        <f t="shared" si="27"/>
        <v/>
      </c>
      <c r="CI51" s="74"/>
      <c r="CJ51" s="74"/>
      <c r="CK51" s="74" t="str">
        <f t="shared" si="28"/>
        <v/>
      </c>
      <c r="CL51" s="74"/>
      <c r="CM51" s="74"/>
      <c r="CN51" s="74" t="str">
        <f t="shared" si="29"/>
        <v/>
      </c>
      <c r="CO51" s="74"/>
      <c r="CP51" s="74"/>
      <c r="CQ51" s="74" t="str">
        <f t="shared" si="30"/>
        <v/>
      </c>
      <c r="CR51" s="74"/>
      <c r="CS51" s="74"/>
      <c r="CT51" s="74" t="str">
        <f t="shared" si="31"/>
        <v/>
      </c>
      <c r="CU51" s="74"/>
      <c r="CV51" s="74"/>
      <c r="CW51" s="74" t="str">
        <f t="shared" si="32"/>
        <v/>
      </c>
      <c r="CX51" s="74"/>
      <c r="CY51" s="74"/>
      <c r="CZ51" s="74" t="str">
        <f t="shared" si="33"/>
        <v/>
      </c>
      <c r="DA51" s="74"/>
      <c r="DB51" s="74"/>
      <c r="DC51" s="74" t="str">
        <f t="shared" si="34"/>
        <v/>
      </c>
      <c r="DD51" s="74"/>
      <c r="DE51" s="74"/>
      <c r="DF51" s="74" t="str">
        <f t="shared" si="35"/>
        <v/>
      </c>
      <c r="DG51" s="74"/>
      <c r="DH51" s="74"/>
    </row>
    <row r="52" spans="59:112" x14ac:dyDescent="0.25">
      <c r="BG52" s="74" t="str">
        <f t="shared" si="18"/>
        <v/>
      </c>
      <c r="BH52" s="74"/>
      <c r="BI52" s="74"/>
      <c r="BJ52" s="74" t="str">
        <f t="shared" si="19"/>
        <v/>
      </c>
      <c r="BK52" s="74"/>
      <c r="BL52" s="74"/>
      <c r="BM52" s="74" t="str">
        <f t="shared" si="20"/>
        <v/>
      </c>
      <c r="BN52" s="74"/>
      <c r="BO52" s="74"/>
      <c r="BP52" s="74" t="str">
        <f t="shared" si="21"/>
        <v/>
      </c>
      <c r="BQ52" s="74"/>
      <c r="BR52" s="74"/>
      <c r="BS52" s="74" t="str">
        <f t="shared" si="22"/>
        <v/>
      </c>
      <c r="BT52" s="74"/>
      <c r="BU52" s="74"/>
      <c r="BV52" s="74" t="str">
        <f t="shared" si="23"/>
        <v/>
      </c>
      <c r="BW52" s="74"/>
      <c r="BX52" s="74"/>
      <c r="BY52" s="74" t="str">
        <f t="shared" si="24"/>
        <v/>
      </c>
      <c r="BZ52" s="74"/>
      <c r="CA52" s="74"/>
      <c r="CB52" s="74" t="str">
        <f t="shared" si="25"/>
        <v/>
      </c>
      <c r="CC52" s="74"/>
      <c r="CD52" s="74"/>
      <c r="CE52" s="74" t="str">
        <f t="shared" si="26"/>
        <v/>
      </c>
      <c r="CF52" s="74"/>
      <c r="CG52" s="74"/>
      <c r="CH52" s="74" t="str">
        <f t="shared" si="27"/>
        <v/>
      </c>
      <c r="CI52" s="74"/>
      <c r="CJ52" s="74"/>
      <c r="CK52" s="74" t="str">
        <f t="shared" si="28"/>
        <v/>
      </c>
      <c r="CL52" s="74"/>
      <c r="CM52" s="74"/>
      <c r="CN52" s="74" t="str">
        <f t="shared" si="29"/>
        <v/>
      </c>
      <c r="CO52" s="74"/>
      <c r="CP52" s="74"/>
      <c r="CQ52" s="74" t="str">
        <f t="shared" si="30"/>
        <v/>
      </c>
      <c r="CR52" s="74"/>
      <c r="CS52" s="74"/>
      <c r="CT52" s="74" t="str">
        <f t="shared" si="31"/>
        <v/>
      </c>
      <c r="CU52" s="74"/>
      <c r="CV52" s="74"/>
      <c r="CW52" s="74" t="str">
        <f t="shared" si="32"/>
        <v/>
      </c>
      <c r="CX52" s="74"/>
      <c r="CY52" s="74"/>
      <c r="CZ52" s="74" t="str">
        <f t="shared" si="33"/>
        <v/>
      </c>
      <c r="DA52" s="74"/>
      <c r="DB52" s="74"/>
      <c r="DC52" s="74" t="str">
        <f t="shared" si="34"/>
        <v/>
      </c>
      <c r="DD52" s="74"/>
      <c r="DE52" s="74"/>
      <c r="DF52" s="74" t="str">
        <f t="shared" si="35"/>
        <v/>
      </c>
      <c r="DG52" s="74"/>
      <c r="DH52" s="74"/>
    </row>
    <row r="53" spans="59:112" x14ac:dyDescent="0.25">
      <c r="BG53" s="74" t="str">
        <f t="shared" si="18"/>
        <v/>
      </c>
      <c r="BH53" s="74"/>
      <c r="BI53" s="74"/>
      <c r="BJ53" s="74" t="str">
        <f t="shared" si="19"/>
        <v/>
      </c>
      <c r="BK53" s="74"/>
      <c r="BL53" s="74"/>
      <c r="BM53" s="74" t="str">
        <f t="shared" si="20"/>
        <v/>
      </c>
      <c r="BN53" s="74"/>
      <c r="BO53" s="74"/>
      <c r="BP53" s="74" t="str">
        <f t="shared" si="21"/>
        <v/>
      </c>
      <c r="BQ53" s="74"/>
      <c r="BR53" s="74"/>
      <c r="BS53" s="74" t="str">
        <f t="shared" si="22"/>
        <v/>
      </c>
      <c r="BT53" s="74"/>
      <c r="BU53" s="74"/>
      <c r="BV53" s="74" t="str">
        <f t="shared" si="23"/>
        <v/>
      </c>
      <c r="BW53" s="74"/>
      <c r="BX53" s="74"/>
      <c r="BY53" s="74" t="str">
        <f t="shared" si="24"/>
        <v/>
      </c>
      <c r="BZ53" s="74"/>
      <c r="CA53" s="74"/>
      <c r="CB53" s="74" t="str">
        <f t="shared" si="25"/>
        <v/>
      </c>
      <c r="CC53" s="74"/>
      <c r="CD53" s="74"/>
      <c r="CE53" s="74" t="str">
        <f t="shared" si="26"/>
        <v/>
      </c>
      <c r="CF53" s="74"/>
      <c r="CG53" s="74"/>
      <c r="CH53" s="74" t="str">
        <f t="shared" si="27"/>
        <v/>
      </c>
      <c r="CI53" s="74"/>
      <c r="CJ53" s="74"/>
      <c r="CK53" s="74" t="str">
        <f t="shared" si="28"/>
        <v/>
      </c>
      <c r="CL53" s="74"/>
      <c r="CM53" s="74"/>
      <c r="CN53" s="74" t="str">
        <f t="shared" si="29"/>
        <v/>
      </c>
      <c r="CO53" s="74"/>
      <c r="CP53" s="74"/>
      <c r="CQ53" s="74" t="str">
        <f t="shared" si="30"/>
        <v/>
      </c>
      <c r="CR53" s="74"/>
      <c r="CS53" s="74"/>
      <c r="CT53" s="74" t="str">
        <f t="shared" si="31"/>
        <v/>
      </c>
      <c r="CU53" s="74"/>
      <c r="CV53" s="74"/>
      <c r="CW53" s="74" t="str">
        <f t="shared" si="32"/>
        <v/>
      </c>
      <c r="CX53" s="74"/>
      <c r="CY53" s="74"/>
      <c r="CZ53" s="74" t="str">
        <f t="shared" si="33"/>
        <v/>
      </c>
      <c r="DA53" s="74"/>
      <c r="DB53" s="74"/>
      <c r="DC53" s="74" t="str">
        <f t="shared" si="34"/>
        <v/>
      </c>
      <c r="DD53" s="74"/>
      <c r="DE53" s="74"/>
      <c r="DF53" s="74" t="str">
        <f t="shared" si="35"/>
        <v/>
      </c>
      <c r="DG53" s="74"/>
      <c r="DH53" s="74"/>
    </row>
    <row r="54" spans="59:112" x14ac:dyDescent="0.25">
      <c r="BG54" s="74" t="str">
        <f t="shared" si="18"/>
        <v/>
      </c>
      <c r="BH54" s="74"/>
      <c r="BI54" s="74"/>
      <c r="BJ54" s="74" t="str">
        <f t="shared" si="19"/>
        <v/>
      </c>
      <c r="BK54" s="74"/>
      <c r="BL54" s="74"/>
      <c r="BM54" s="74" t="str">
        <f t="shared" si="20"/>
        <v/>
      </c>
      <c r="BN54" s="74"/>
      <c r="BO54" s="74"/>
      <c r="BP54" s="74" t="str">
        <f t="shared" si="21"/>
        <v/>
      </c>
      <c r="BQ54" s="74"/>
      <c r="BR54" s="74"/>
      <c r="BS54" s="74" t="str">
        <f t="shared" si="22"/>
        <v/>
      </c>
      <c r="BT54" s="74"/>
      <c r="BU54" s="74"/>
      <c r="BV54" s="74" t="str">
        <f t="shared" si="23"/>
        <v/>
      </c>
      <c r="BW54" s="74"/>
      <c r="BX54" s="74"/>
      <c r="BY54" s="74" t="str">
        <f t="shared" si="24"/>
        <v/>
      </c>
      <c r="BZ54" s="74"/>
      <c r="CA54" s="74"/>
      <c r="CB54" s="74" t="str">
        <f t="shared" si="25"/>
        <v/>
      </c>
      <c r="CC54" s="74"/>
      <c r="CD54" s="74"/>
      <c r="CE54" s="74" t="str">
        <f t="shared" si="26"/>
        <v/>
      </c>
      <c r="CF54" s="74"/>
      <c r="CG54" s="74"/>
      <c r="CH54" s="74" t="str">
        <f t="shared" si="27"/>
        <v/>
      </c>
      <c r="CI54" s="74"/>
      <c r="CJ54" s="74"/>
      <c r="CK54" s="74" t="str">
        <f t="shared" si="28"/>
        <v/>
      </c>
      <c r="CL54" s="74"/>
      <c r="CM54" s="74"/>
      <c r="CN54" s="74" t="str">
        <f t="shared" si="29"/>
        <v/>
      </c>
      <c r="CO54" s="74"/>
      <c r="CP54" s="74"/>
      <c r="CQ54" s="74" t="str">
        <f t="shared" si="30"/>
        <v/>
      </c>
      <c r="CR54" s="74"/>
      <c r="CS54" s="74"/>
      <c r="CT54" s="74" t="str">
        <f t="shared" si="31"/>
        <v/>
      </c>
      <c r="CU54" s="74"/>
      <c r="CV54" s="74"/>
      <c r="CW54" s="74" t="str">
        <f t="shared" si="32"/>
        <v/>
      </c>
      <c r="CX54" s="74"/>
      <c r="CY54" s="74"/>
      <c r="CZ54" s="74" t="str">
        <f t="shared" si="33"/>
        <v/>
      </c>
      <c r="DA54" s="74"/>
      <c r="DB54" s="74"/>
      <c r="DC54" s="74" t="str">
        <f t="shared" si="34"/>
        <v/>
      </c>
      <c r="DD54" s="74"/>
      <c r="DE54" s="74"/>
      <c r="DF54" s="74" t="str">
        <f t="shared" si="35"/>
        <v/>
      </c>
      <c r="DG54" s="74"/>
      <c r="DH54" s="74"/>
    </row>
    <row r="55" spans="59:112" x14ac:dyDescent="0.25">
      <c r="BG55" s="74" t="str">
        <f t="shared" si="18"/>
        <v/>
      </c>
      <c r="BH55" s="74"/>
      <c r="BI55" s="74"/>
      <c r="BJ55" s="74" t="str">
        <f t="shared" si="19"/>
        <v/>
      </c>
      <c r="BK55" s="74"/>
      <c r="BL55" s="74"/>
      <c r="BM55" s="74" t="str">
        <f t="shared" si="20"/>
        <v/>
      </c>
      <c r="BN55" s="74"/>
      <c r="BO55" s="74"/>
      <c r="BP55" s="74" t="str">
        <f t="shared" si="21"/>
        <v/>
      </c>
      <c r="BQ55" s="74"/>
      <c r="BR55" s="74"/>
      <c r="BS55" s="74" t="str">
        <f t="shared" si="22"/>
        <v/>
      </c>
      <c r="BT55" s="74"/>
      <c r="BU55" s="74"/>
      <c r="BV55" s="74" t="str">
        <f t="shared" si="23"/>
        <v/>
      </c>
      <c r="BW55" s="74"/>
      <c r="BX55" s="74"/>
      <c r="BY55" s="74" t="str">
        <f t="shared" si="24"/>
        <v/>
      </c>
      <c r="BZ55" s="74"/>
      <c r="CA55" s="74"/>
      <c r="CB55" s="74" t="str">
        <f t="shared" si="25"/>
        <v/>
      </c>
      <c r="CC55" s="74"/>
      <c r="CD55" s="74"/>
      <c r="CE55" s="74" t="str">
        <f t="shared" si="26"/>
        <v/>
      </c>
      <c r="CF55" s="74"/>
      <c r="CG55" s="74"/>
      <c r="CH55" s="74" t="str">
        <f t="shared" si="27"/>
        <v/>
      </c>
      <c r="CI55" s="74"/>
      <c r="CJ55" s="74"/>
      <c r="CK55" s="74" t="str">
        <f t="shared" si="28"/>
        <v/>
      </c>
      <c r="CL55" s="74"/>
      <c r="CM55" s="74"/>
      <c r="CN55" s="74" t="str">
        <f t="shared" si="29"/>
        <v/>
      </c>
      <c r="CO55" s="74"/>
      <c r="CP55" s="74"/>
      <c r="CQ55" s="74" t="str">
        <f t="shared" si="30"/>
        <v/>
      </c>
      <c r="CR55" s="74"/>
      <c r="CS55" s="74"/>
      <c r="CT55" s="74" t="str">
        <f t="shared" si="31"/>
        <v/>
      </c>
      <c r="CU55" s="74"/>
      <c r="CV55" s="74"/>
      <c r="CW55" s="74" t="str">
        <f t="shared" si="32"/>
        <v/>
      </c>
      <c r="CX55" s="74"/>
      <c r="CY55" s="74"/>
      <c r="CZ55" s="74" t="str">
        <f t="shared" si="33"/>
        <v/>
      </c>
      <c r="DA55" s="74"/>
      <c r="DB55" s="74"/>
      <c r="DC55" s="74" t="str">
        <f t="shared" si="34"/>
        <v/>
      </c>
      <c r="DD55" s="74"/>
      <c r="DE55" s="74"/>
      <c r="DF55" s="74" t="str">
        <f t="shared" si="35"/>
        <v/>
      </c>
      <c r="DG55" s="74"/>
      <c r="DH55" s="74"/>
    </row>
    <row r="56" spans="59:112" x14ac:dyDescent="0.25">
      <c r="BG56" s="74" t="str">
        <f t="shared" si="18"/>
        <v/>
      </c>
      <c r="BH56" s="74"/>
      <c r="BI56" s="74"/>
      <c r="BJ56" s="74" t="str">
        <f t="shared" si="19"/>
        <v/>
      </c>
      <c r="BK56" s="74"/>
      <c r="BL56" s="74"/>
      <c r="BM56" s="74" t="str">
        <f t="shared" si="20"/>
        <v/>
      </c>
      <c r="BN56" s="74"/>
      <c r="BO56" s="74"/>
      <c r="BP56" s="74" t="str">
        <f t="shared" si="21"/>
        <v/>
      </c>
      <c r="BQ56" s="74"/>
      <c r="BR56" s="74"/>
      <c r="BS56" s="74" t="str">
        <f t="shared" si="22"/>
        <v/>
      </c>
      <c r="BT56" s="74"/>
      <c r="BU56" s="74"/>
      <c r="BV56" s="74" t="str">
        <f t="shared" si="23"/>
        <v/>
      </c>
      <c r="BW56" s="74"/>
      <c r="BX56" s="74"/>
      <c r="BY56" s="74" t="str">
        <f t="shared" si="24"/>
        <v/>
      </c>
      <c r="BZ56" s="74"/>
      <c r="CA56" s="74"/>
      <c r="CB56" s="74" t="str">
        <f t="shared" si="25"/>
        <v/>
      </c>
      <c r="CC56" s="74"/>
      <c r="CD56" s="74"/>
      <c r="CE56" s="74" t="str">
        <f t="shared" si="26"/>
        <v/>
      </c>
      <c r="CF56" s="74"/>
      <c r="CG56" s="74"/>
      <c r="CH56" s="74" t="str">
        <f t="shared" si="27"/>
        <v/>
      </c>
      <c r="CI56" s="74"/>
      <c r="CJ56" s="74"/>
      <c r="CK56" s="74" t="str">
        <f t="shared" si="28"/>
        <v/>
      </c>
      <c r="CL56" s="74"/>
      <c r="CM56" s="74"/>
      <c r="CN56" s="74" t="str">
        <f t="shared" si="29"/>
        <v/>
      </c>
      <c r="CO56" s="74"/>
      <c r="CP56" s="74"/>
      <c r="CQ56" s="74" t="str">
        <f t="shared" si="30"/>
        <v/>
      </c>
      <c r="CR56" s="74"/>
      <c r="CS56" s="74"/>
      <c r="CT56" s="74" t="str">
        <f t="shared" si="31"/>
        <v/>
      </c>
      <c r="CU56" s="74"/>
      <c r="CV56" s="74"/>
      <c r="CW56" s="74" t="str">
        <f t="shared" si="32"/>
        <v/>
      </c>
      <c r="CX56" s="74"/>
      <c r="CY56" s="74"/>
      <c r="CZ56" s="74" t="str">
        <f t="shared" si="33"/>
        <v/>
      </c>
      <c r="DA56" s="74"/>
      <c r="DB56" s="74"/>
      <c r="DC56" s="74" t="str">
        <f t="shared" si="34"/>
        <v/>
      </c>
      <c r="DD56" s="74"/>
      <c r="DE56" s="74"/>
      <c r="DF56" s="74" t="str">
        <f t="shared" si="35"/>
        <v/>
      </c>
      <c r="DG56" s="74"/>
      <c r="DH56" s="74"/>
    </row>
    <row r="57" spans="59:112" x14ac:dyDescent="0.25">
      <c r="BG57" s="74" t="str">
        <f t="shared" si="18"/>
        <v/>
      </c>
      <c r="BH57" s="74"/>
      <c r="BI57" s="74"/>
      <c r="BJ57" s="74" t="str">
        <f t="shared" si="19"/>
        <v/>
      </c>
      <c r="BK57" s="74"/>
      <c r="BL57" s="74"/>
      <c r="BM57" s="74" t="str">
        <f t="shared" si="20"/>
        <v/>
      </c>
      <c r="BN57" s="74"/>
      <c r="BO57" s="74"/>
      <c r="BP57" s="74" t="str">
        <f t="shared" si="21"/>
        <v/>
      </c>
      <c r="BQ57" s="74"/>
      <c r="BR57" s="74"/>
      <c r="BS57" s="74" t="str">
        <f t="shared" si="22"/>
        <v/>
      </c>
      <c r="BT57" s="74"/>
      <c r="BU57" s="74"/>
      <c r="BV57" s="74" t="str">
        <f t="shared" si="23"/>
        <v/>
      </c>
      <c r="BW57" s="74"/>
      <c r="BX57" s="74"/>
      <c r="BY57" s="74" t="str">
        <f t="shared" si="24"/>
        <v/>
      </c>
      <c r="BZ57" s="74"/>
      <c r="CA57" s="74"/>
      <c r="CB57" s="74" t="str">
        <f t="shared" si="25"/>
        <v/>
      </c>
      <c r="CC57" s="74"/>
      <c r="CD57" s="74"/>
      <c r="CE57" s="74" t="str">
        <f t="shared" si="26"/>
        <v/>
      </c>
      <c r="CF57" s="74"/>
      <c r="CG57" s="74"/>
      <c r="CH57" s="74" t="str">
        <f t="shared" si="27"/>
        <v/>
      </c>
      <c r="CI57" s="74"/>
      <c r="CJ57" s="74"/>
      <c r="CK57" s="74" t="str">
        <f t="shared" si="28"/>
        <v/>
      </c>
      <c r="CL57" s="74"/>
      <c r="CM57" s="74"/>
      <c r="CN57" s="74" t="str">
        <f t="shared" si="29"/>
        <v/>
      </c>
      <c r="CO57" s="74"/>
      <c r="CP57" s="74"/>
      <c r="CQ57" s="74" t="str">
        <f t="shared" si="30"/>
        <v/>
      </c>
      <c r="CR57" s="74"/>
      <c r="CS57" s="74"/>
      <c r="CT57" s="74" t="str">
        <f t="shared" si="31"/>
        <v/>
      </c>
      <c r="CU57" s="74"/>
      <c r="CV57" s="74"/>
      <c r="CW57" s="74" t="str">
        <f t="shared" si="32"/>
        <v/>
      </c>
      <c r="CX57" s="74"/>
      <c r="CY57" s="74"/>
      <c r="CZ57" s="74" t="str">
        <f t="shared" si="33"/>
        <v/>
      </c>
      <c r="DA57" s="74"/>
      <c r="DB57" s="74"/>
      <c r="DC57" s="74" t="str">
        <f t="shared" si="34"/>
        <v/>
      </c>
      <c r="DD57" s="74"/>
      <c r="DE57" s="74"/>
      <c r="DF57" s="74" t="str">
        <f t="shared" si="35"/>
        <v/>
      </c>
      <c r="DG57" s="74"/>
      <c r="DH57" s="74"/>
    </row>
    <row r="58" spans="59:112" x14ac:dyDescent="0.25">
      <c r="BG58" s="74" t="str">
        <f t="shared" si="18"/>
        <v/>
      </c>
      <c r="BH58" s="74"/>
      <c r="BI58" s="74"/>
      <c r="BJ58" s="74" t="str">
        <f t="shared" si="19"/>
        <v/>
      </c>
      <c r="BK58" s="74"/>
      <c r="BL58" s="74"/>
      <c r="BM58" s="74" t="str">
        <f t="shared" si="20"/>
        <v/>
      </c>
      <c r="BN58" s="74"/>
      <c r="BO58" s="74"/>
      <c r="BP58" s="74" t="str">
        <f t="shared" si="21"/>
        <v/>
      </c>
      <c r="BQ58" s="74"/>
      <c r="BR58" s="74"/>
      <c r="BS58" s="74" t="str">
        <f t="shared" si="22"/>
        <v/>
      </c>
      <c r="BT58" s="74"/>
      <c r="BU58" s="74"/>
      <c r="BV58" s="74" t="str">
        <f t="shared" si="23"/>
        <v/>
      </c>
      <c r="BW58" s="74"/>
      <c r="BX58" s="74"/>
      <c r="BY58" s="74" t="str">
        <f t="shared" si="24"/>
        <v/>
      </c>
      <c r="BZ58" s="74"/>
      <c r="CA58" s="74"/>
      <c r="CB58" s="74" t="str">
        <f t="shared" si="25"/>
        <v/>
      </c>
      <c r="CC58" s="74"/>
      <c r="CD58" s="74"/>
      <c r="CE58" s="74" t="str">
        <f t="shared" si="26"/>
        <v/>
      </c>
      <c r="CF58" s="74"/>
      <c r="CG58" s="74"/>
      <c r="CH58" s="74" t="str">
        <f t="shared" si="27"/>
        <v/>
      </c>
      <c r="CI58" s="74"/>
      <c r="CJ58" s="74"/>
      <c r="CK58" s="74" t="str">
        <f t="shared" si="28"/>
        <v/>
      </c>
      <c r="CL58" s="74"/>
      <c r="CM58" s="74"/>
      <c r="CN58" s="74" t="str">
        <f t="shared" si="29"/>
        <v/>
      </c>
      <c r="CO58" s="74"/>
      <c r="CP58" s="74"/>
      <c r="CQ58" s="74" t="str">
        <f t="shared" si="30"/>
        <v/>
      </c>
      <c r="CR58" s="74"/>
      <c r="CS58" s="74"/>
      <c r="CT58" s="74" t="str">
        <f t="shared" si="31"/>
        <v/>
      </c>
      <c r="CU58" s="74"/>
      <c r="CV58" s="74"/>
      <c r="CW58" s="74" t="str">
        <f t="shared" si="32"/>
        <v/>
      </c>
      <c r="CX58" s="74"/>
      <c r="CY58" s="74"/>
      <c r="CZ58" s="74" t="str">
        <f t="shared" si="33"/>
        <v/>
      </c>
      <c r="DA58" s="74"/>
      <c r="DB58" s="74"/>
      <c r="DC58" s="74" t="str">
        <f t="shared" si="34"/>
        <v/>
      </c>
      <c r="DD58" s="74"/>
      <c r="DE58" s="74"/>
      <c r="DF58" s="74" t="str">
        <f t="shared" si="35"/>
        <v/>
      </c>
      <c r="DG58" s="74"/>
      <c r="DH58" s="74"/>
    </row>
    <row r="59" spans="59:112" x14ac:dyDescent="0.25">
      <c r="BG59" s="74" t="str">
        <f t="shared" si="18"/>
        <v/>
      </c>
      <c r="BH59" s="74"/>
      <c r="BI59" s="74"/>
      <c r="BJ59" s="74" t="str">
        <f t="shared" si="19"/>
        <v/>
      </c>
      <c r="BK59" s="74"/>
      <c r="BL59" s="74"/>
      <c r="BM59" s="74" t="str">
        <f t="shared" si="20"/>
        <v/>
      </c>
      <c r="BN59" s="74"/>
      <c r="BO59" s="74"/>
      <c r="BP59" s="74" t="str">
        <f t="shared" si="21"/>
        <v/>
      </c>
      <c r="BQ59" s="74"/>
      <c r="BR59" s="74"/>
      <c r="BS59" s="74" t="str">
        <f t="shared" si="22"/>
        <v/>
      </c>
      <c r="BT59" s="74"/>
      <c r="BU59" s="74"/>
      <c r="BV59" s="74" t="str">
        <f t="shared" si="23"/>
        <v/>
      </c>
      <c r="BW59" s="74"/>
      <c r="BX59" s="74"/>
      <c r="BY59" s="74" t="str">
        <f t="shared" si="24"/>
        <v/>
      </c>
      <c r="BZ59" s="74"/>
      <c r="CA59" s="74"/>
      <c r="CB59" s="74" t="str">
        <f t="shared" si="25"/>
        <v/>
      </c>
      <c r="CC59" s="74"/>
      <c r="CD59" s="74"/>
      <c r="CE59" s="74" t="str">
        <f t="shared" si="26"/>
        <v/>
      </c>
      <c r="CF59" s="74"/>
      <c r="CG59" s="74"/>
      <c r="CH59" s="74" t="str">
        <f t="shared" si="27"/>
        <v/>
      </c>
      <c r="CI59" s="74"/>
      <c r="CJ59" s="74"/>
      <c r="CK59" s="74" t="str">
        <f t="shared" si="28"/>
        <v/>
      </c>
      <c r="CL59" s="74"/>
      <c r="CM59" s="74"/>
      <c r="CN59" s="74" t="str">
        <f t="shared" si="29"/>
        <v/>
      </c>
      <c r="CO59" s="74"/>
      <c r="CP59" s="74"/>
      <c r="CQ59" s="74" t="str">
        <f t="shared" si="30"/>
        <v/>
      </c>
      <c r="CR59" s="74"/>
      <c r="CS59" s="74"/>
      <c r="CT59" s="74" t="str">
        <f t="shared" si="31"/>
        <v/>
      </c>
      <c r="CU59" s="74"/>
      <c r="CV59" s="74"/>
      <c r="CW59" s="74" t="str">
        <f t="shared" si="32"/>
        <v/>
      </c>
      <c r="CX59" s="74"/>
      <c r="CY59" s="74"/>
      <c r="CZ59" s="74" t="str">
        <f t="shared" si="33"/>
        <v/>
      </c>
      <c r="DA59" s="74"/>
      <c r="DB59" s="74"/>
      <c r="DC59" s="74" t="str">
        <f t="shared" si="34"/>
        <v/>
      </c>
      <c r="DD59" s="74"/>
      <c r="DE59" s="74"/>
      <c r="DF59" s="74" t="str">
        <f t="shared" si="35"/>
        <v/>
      </c>
      <c r="DG59" s="74"/>
      <c r="DH59" s="74"/>
    </row>
    <row r="60" spans="59:112" x14ac:dyDescent="0.25">
      <c r="BG60" s="74" t="str">
        <f t="shared" si="18"/>
        <v/>
      </c>
      <c r="BH60" s="74"/>
      <c r="BI60" s="74"/>
      <c r="BJ60" s="74" t="str">
        <f t="shared" si="19"/>
        <v/>
      </c>
      <c r="BK60" s="74"/>
      <c r="BL60" s="74"/>
      <c r="BM60" s="74" t="str">
        <f t="shared" si="20"/>
        <v/>
      </c>
      <c r="BN60" s="74"/>
      <c r="BO60" s="74"/>
      <c r="BP60" s="74" t="str">
        <f t="shared" si="21"/>
        <v/>
      </c>
      <c r="BQ60" s="74"/>
      <c r="BR60" s="74"/>
      <c r="BS60" s="74" t="str">
        <f t="shared" si="22"/>
        <v/>
      </c>
      <c r="BT60" s="74"/>
      <c r="BU60" s="74"/>
      <c r="BV60" s="74" t="str">
        <f t="shared" si="23"/>
        <v/>
      </c>
      <c r="BW60" s="74"/>
      <c r="BX60" s="74"/>
      <c r="BY60" s="74" t="str">
        <f t="shared" si="24"/>
        <v/>
      </c>
      <c r="BZ60" s="74"/>
      <c r="CA60" s="74"/>
      <c r="CB60" s="74" t="str">
        <f t="shared" si="25"/>
        <v/>
      </c>
      <c r="CC60" s="74"/>
      <c r="CD60" s="74"/>
      <c r="CE60" s="74" t="str">
        <f t="shared" si="26"/>
        <v/>
      </c>
      <c r="CF60" s="74"/>
      <c r="CG60" s="74"/>
      <c r="CH60" s="74" t="str">
        <f t="shared" si="27"/>
        <v/>
      </c>
      <c r="CI60" s="74"/>
      <c r="CJ60" s="74"/>
      <c r="CK60" s="74" t="str">
        <f t="shared" si="28"/>
        <v/>
      </c>
      <c r="CL60" s="74"/>
      <c r="CM60" s="74"/>
      <c r="CN60" s="74" t="str">
        <f t="shared" si="29"/>
        <v/>
      </c>
      <c r="CO60" s="74"/>
      <c r="CP60" s="74"/>
      <c r="CQ60" s="74" t="str">
        <f t="shared" si="30"/>
        <v/>
      </c>
      <c r="CR60" s="74"/>
      <c r="CS60" s="74"/>
      <c r="CT60" s="74" t="str">
        <f t="shared" si="31"/>
        <v/>
      </c>
      <c r="CU60" s="74"/>
      <c r="CV60" s="74"/>
      <c r="CW60" s="74" t="str">
        <f t="shared" si="32"/>
        <v/>
      </c>
      <c r="CX60" s="74"/>
      <c r="CY60" s="74"/>
      <c r="CZ60" s="74" t="str">
        <f t="shared" si="33"/>
        <v/>
      </c>
      <c r="DA60" s="74"/>
      <c r="DB60" s="74"/>
      <c r="DC60" s="74" t="str">
        <f t="shared" si="34"/>
        <v/>
      </c>
      <c r="DD60" s="74"/>
      <c r="DE60" s="74"/>
      <c r="DF60" s="74" t="str">
        <f t="shared" si="35"/>
        <v/>
      </c>
      <c r="DG60" s="74"/>
      <c r="DH60" s="74"/>
    </row>
    <row r="61" spans="59:112" x14ac:dyDescent="0.25">
      <c r="BG61" s="74" t="str">
        <f t="shared" si="18"/>
        <v/>
      </c>
      <c r="BH61" s="74"/>
      <c r="BI61" s="74"/>
      <c r="BJ61" s="74" t="str">
        <f t="shared" si="19"/>
        <v/>
      </c>
      <c r="BK61" s="74"/>
      <c r="BL61" s="74"/>
      <c r="BM61" s="74" t="str">
        <f t="shared" si="20"/>
        <v/>
      </c>
      <c r="BN61" s="74"/>
      <c r="BO61" s="74"/>
      <c r="BP61" s="74" t="str">
        <f t="shared" si="21"/>
        <v/>
      </c>
      <c r="BQ61" s="74"/>
      <c r="BR61" s="74"/>
      <c r="BS61" s="74" t="str">
        <f t="shared" si="22"/>
        <v/>
      </c>
      <c r="BT61" s="74"/>
      <c r="BU61" s="74"/>
      <c r="BV61" s="74" t="str">
        <f t="shared" si="23"/>
        <v/>
      </c>
      <c r="BW61" s="74"/>
      <c r="BX61" s="74"/>
      <c r="BY61" s="74" t="str">
        <f t="shared" si="24"/>
        <v/>
      </c>
      <c r="BZ61" s="74"/>
      <c r="CA61" s="74"/>
      <c r="CB61" s="74" t="str">
        <f t="shared" si="25"/>
        <v/>
      </c>
      <c r="CC61" s="74"/>
      <c r="CD61" s="74"/>
      <c r="CE61" s="74" t="str">
        <f t="shared" si="26"/>
        <v/>
      </c>
      <c r="CF61" s="74"/>
      <c r="CG61" s="74"/>
      <c r="CH61" s="74" t="str">
        <f t="shared" si="27"/>
        <v/>
      </c>
      <c r="CI61" s="74"/>
      <c r="CJ61" s="74"/>
      <c r="CK61" s="74" t="str">
        <f t="shared" si="28"/>
        <v/>
      </c>
      <c r="CL61" s="74"/>
      <c r="CM61" s="74"/>
      <c r="CN61" s="74" t="str">
        <f t="shared" si="29"/>
        <v/>
      </c>
      <c r="CO61" s="74"/>
      <c r="CP61" s="74"/>
      <c r="CQ61" s="74" t="str">
        <f t="shared" si="30"/>
        <v/>
      </c>
      <c r="CR61" s="74"/>
      <c r="CS61" s="74"/>
      <c r="CT61" s="74" t="str">
        <f t="shared" si="31"/>
        <v/>
      </c>
      <c r="CU61" s="74"/>
      <c r="CV61" s="74"/>
      <c r="CW61" s="74" t="str">
        <f t="shared" si="32"/>
        <v/>
      </c>
      <c r="CX61" s="74"/>
      <c r="CY61" s="74"/>
      <c r="CZ61" s="74" t="str">
        <f t="shared" si="33"/>
        <v/>
      </c>
      <c r="DA61" s="74"/>
      <c r="DB61" s="74"/>
      <c r="DC61" s="74" t="str">
        <f t="shared" si="34"/>
        <v/>
      </c>
      <c r="DD61" s="74"/>
      <c r="DE61" s="74"/>
      <c r="DF61" s="74" t="str">
        <f t="shared" si="35"/>
        <v/>
      </c>
      <c r="DG61" s="74"/>
      <c r="DH61" s="74"/>
    </row>
    <row r="62" spans="59:112" x14ac:dyDescent="0.25">
      <c r="BG62" s="74" t="str">
        <f t="shared" si="18"/>
        <v/>
      </c>
      <c r="BH62" s="74"/>
      <c r="BI62" s="74"/>
      <c r="BJ62" s="74" t="str">
        <f t="shared" si="19"/>
        <v/>
      </c>
      <c r="BK62" s="74"/>
      <c r="BL62" s="74"/>
      <c r="BM62" s="74" t="str">
        <f t="shared" si="20"/>
        <v/>
      </c>
      <c r="BN62" s="74"/>
      <c r="BO62" s="74"/>
      <c r="BP62" s="74" t="str">
        <f t="shared" si="21"/>
        <v/>
      </c>
      <c r="BQ62" s="74"/>
      <c r="BR62" s="74"/>
      <c r="BS62" s="74" t="str">
        <f t="shared" si="22"/>
        <v/>
      </c>
      <c r="BT62" s="74"/>
      <c r="BU62" s="74"/>
      <c r="BV62" s="74" t="str">
        <f t="shared" si="23"/>
        <v/>
      </c>
      <c r="BW62" s="74"/>
      <c r="BX62" s="74"/>
      <c r="BY62" s="74" t="str">
        <f t="shared" si="24"/>
        <v/>
      </c>
      <c r="BZ62" s="74"/>
      <c r="CA62" s="74"/>
      <c r="CB62" s="74" t="str">
        <f t="shared" si="25"/>
        <v/>
      </c>
      <c r="CC62" s="74"/>
      <c r="CD62" s="74"/>
      <c r="CE62" s="74" t="str">
        <f t="shared" si="26"/>
        <v/>
      </c>
      <c r="CF62" s="74"/>
      <c r="CG62" s="74"/>
      <c r="CH62" s="74" t="str">
        <f t="shared" si="27"/>
        <v/>
      </c>
      <c r="CI62" s="74"/>
      <c r="CJ62" s="74"/>
      <c r="CK62" s="74" t="str">
        <f t="shared" si="28"/>
        <v/>
      </c>
      <c r="CL62" s="74"/>
      <c r="CM62" s="74"/>
      <c r="CN62" s="74" t="str">
        <f t="shared" si="29"/>
        <v/>
      </c>
      <c r="CO62" s="74"/>
      <c r="CP62" s="74"/>
      <c r="CQ62" s="74" t="str">
        <f t="shared" si="30"/>
        <v/>
      </c>
      <c r="CR62" s="74"/>
      <c r="CS62" s="74"/>
      <c r="CT62" s="74" t="str">
        <f t="shared" si="31"/>
        <v/>
      </c>
      <c r="CU62" s="74"/>
      <c r="CV62" s="74"/>
      <c r="CW62" s="74" t="str">
        <f t="shared" si="32"/>
        <v/>
      </c>
      <c r="CX62" s="74"/>
      <c r="CY62" s="74"/>
      <c r="CZ62" s="74" t="str">
        <f t="shared" si="33"/>
        <v/>
      </c>
      <c r="DA62" s="74"/>
      <c r="DB62" s="74"/>
      <c r="DC62" s="74" t="str">
        <f t="shared" si="34"/>
        <v/>
      </c>
      <c r="DD62" s="74"/>
      <c r="DE62" s="74"/>
      <c r="DF62" s="74" t="str">
        <f t="shared" si="35"/>
        <v/>
      </c>
      <c r="DG62" s="74"/>
      <c r="DH62" s="74"/>
    </row>
    <row r="63" spans="59:112" x14ac:dyDescent="0.25">
      <c r="BG63" s="74" t="str">
        <f t="shared" si="18"/>
        <v/>
      </c>
      <c r="BH63" s="74"/>
      <c r="BI63" s="74"/>
      <c r="BJ63" s="74" t="str">
        <f t="shared" si="19"/>
        <v/>
      </c>
      <c r="BK63" s="74"/>
      <c r="BL63" s="74"/>
      <c r="BM63" s="74" t="str">
        <f t="shared" si="20"/>
        <v/>
      </c>
      <c r="BN63" s="74"/>
      <c r="BO63" s="74"/>
      <c r="BP63" s="74" t="str">
        <f t="shared" si="21"/>
        <v/>
      </c>
      <c r="BQ63" s="74"/>
      <c r="BR63" s="74"/>
      <c r="BS63" s="74" t="str">
        <f t="shared" si="22"/>
        <v/>
      </c>
      <c r="BT63" s="74"/>
      <c r="BU63" s="74"/>
      <c r="BV63" s="74" t="str">
        <f t="shared" si="23"/>
        <v/>
      </c>
      <c r="BW63" s="74"/>
      <c r="BX63" s="74"/>
      <c r="BY63" s="74" t="str">
        <f t="shared" si="24"/>
        <v/>
      </c>
      <c r="BZ63" s="74"/>
      <c r="CA63" s="74"/>
      <c r="CB63" s="74" t="str">
        <f t="shared" si="25"/>
        <v/>
      </c>
      <c r="CC63" s="74"/>
      <c r="CD63" s="74"/>
      <c r="CE63" s="74" t="str">
        <f t="shared" si="26"/>
        <v/>
      </c>
      <c r="CF63" s="74"/>
      <c r="CG63" s="74"/>
      <c r="CH63" s="74" t="str">
        <f t="shared" si="27"/>
        <v/>
      </c>
      <c r="CI63" s="74"/>
      <c r="CJ63" s="74"/>
      <c r="CK63" s="74" t="str">
        <f t="shared" si="28"/>
        <v/>
      </c>
      <c r="CL63" s="74"/>
      <c r="CM63" s="74"/>
      <c r="CN63" s="74" t="str">
        <f t="shared" si="29"/>
        <v/>
      </c>
      <c r="CO63" s="74"/>
      <c r="CP63" s="74"/>
      <c r="CQ63" s="74" t="str">
        <f t="shared" si="30"/>
        <v/>
      </c>
      <c r="CR63" s="74"/>
      <c r="CS63" s="74"/>
      <c r="CT63" s="74" t="str">
        <f t="shared" si="31"/>
        <v/>
      </c>
      <c r="CU63" s="74"/>
      <c r="CV63" s="74"/>
      <c r="CW63" s="74" t="str">
        <f t="shared" si="32"/>
        <v/>
      </c>
      <c r="CX63" s="74"/>
      <c r="CY63" s="74"/>
      <c r="CZ63" s="74" t="str">
        <f t="shared" si="33"/>
        <v/>
      </c>
      <c r="DA63" s="74"/>
      <c r="DB63" s="74"/>
      <c r="DC63" s="74" t="str">
        <f t="shared" si="34"/>
        <v/>
      </c>
      <c r="DD63" s="74"/>
      <c r="DE63" s="74"/>
      <c r="DF63" s="74" t="str">
        <f t="shared" si="35"/>
        <v/>
      </c>
      <c r="DG63" s="74"/>
      <c r="DH63" s="74"/>
    </row>
    <row r="64" spans="59:112" x14ac:dyDescent="0.25">
      <c r="BG64" s="74" t="str">
        <f t="shared" si="18"/>
        <v/>
      </c>
      <c r="BH64" s="74"/>
      <c r="BI64" s="74"/>
      <c r="BJ64" s="74" t="str">
        <f t="shared" si="19"/>
        <v/>
      </c>
      <c r="BK64" s="74"/>
      <c r="BL64" s="74"/>
      <c r="BM64" s="74" t="str">
        <f t="shared" si="20"/>
        <v/>
      </c>
      <c r="BN64" s="74"/>
      <c r="BO64" s="74"/>
      <c r="BP64" s="74" t="str">
        <f t="shared" si="21"/>
        <v/>
      </c>
      <c r="BQ64" s="74"/>
      <c r="BR64" s="74"/>
      <c r="BS64" s="74" t="str">
        <f t="shared" si="22"/>
        <v/>
      </c>
      <c r="BT64" s="74"/>
      <c r="BU64" s="74"/>
      <c r="BV64" s="74" t="str">
        <f t="shared" si="23"/>
        <v/>
      </c>
      <c r="BW64" s="74"/>
      <c r="BX64" s="74"/>
      <c r="BY64" s="74" t="str">
        <f t="shared" si="24"/>
        <v/>
      </c>
      <c r="BZ64" s="74"/>
      <c r="CA64" s="74"/>
      <c r="CB64" s="74" t="str">
        <f t="shared" si="25"/>
        <v/>
      </c>
      <c r="CC64" s="74"/>
      <c r="CD64" s="74"/>
      <c r="CE64" s="74" t="str">
        <f t="shared" si="26"/>
        <v/>
      </c>
      <c r="CF64" s="74"/>
      <c r="CG64" s="74"/>
      <c r="CH64" s="74" t="str">
        <f t="shared" si="27"/>
        <v/>
      </c>
      <c r="CI64" s="74"/>
      <c r="CJ64" s="74"/>
      <c r="CK64" s="74" t="str">
        <f t="shared" si="28"/>
        <v/>
      </c>
      <c r="CL64" s="74"/>
      <c r="CM64" s="74"/>
      <c r="CN64" s="74" t="str">
        <f t="shared" si="29"/>
        <v/>
      </c>
      <c r="CO64" s="74"/>
      <c r="CP64" s="74"/>
      <c r="CQ64" s="74" t="str">
        <f t="shared" si="30"/>
        <v/>
      </c>
      <c r="CR64" s="74"/>
      <c r="CS64" s="74"/>
      <c r="CT64" s="74" t="str">
        <f t="shared" si="31"/>
        <v/>
      </c>
      <c r="CU64" s="74"/>
      <c r="CV64" s="74"/>
      <c r="CW64" s="74" t="str">
        <f t="shared" si="32"/>
        <v/>
      </c>
      <c r="CX64" s="74"/>
      <c r="CY64" s="74"/>
      <c r="CZ64" s="74" t="str">
        <f t="shared" si="33"/>
        <v/>
      </c>
      <c r="DA64" s="74"/>
      <c r="DB64" s="74"/>
      <c r="DC64" s="74" t="str">
        <f t="shared" si="34"/>
        <v/>
      </c>
      <c r="DD64" s="74"/>
      <c r="DE64" s="74"/>
      <c r="DF64" s="74" t="str">
        <f t="shared" si="35"/>
        <v/>
      </c>
      <c r="DG64" s="74"/>
      <c r="DH64" s="74"/>
    </row>
    <row r="65" spans="59:112" x14ac:dyDescent="0.25">
      <c r="BG65" s="74" t="str">
        <f t="shared" si="18"/>
        <v/>
      </c>
      <c r="BH65" s="74"/>
      <c r="BI65" s="74"/>
      <c r="BJ65" s="74" t="str">
        <f t="shared" si="19"/>
        <v/>
      </c>
      <c r="BK65" s="74"/>
      <c r="BL65" s="74"/>
      <c r="BM65" s="74" t="str">
        <f t="shared" si="20"/>
        <v/>
      </c>
      <c r="BN65" s="74"/>
      <c r="BO65" s="74"/>
      <c r="BP65" s="74" t="str">
        <f t="shared" si="21"/>
        <v/>
      </c>
      <c r="BQ65" s="74"/>
      <c r="BR65" s="74"/>
      <c r="BS65" s="74" t="str">
        <f t="shared" si="22"/>
        <v/>
      </c>
      <c r="BT65" s="74"/>
      <c r="BU65" s="74"/>
      <c r="BV65" s="74" t="str">
        <f t="shared" si="23"/>
        <v/>
      </c>
      <c r="BW65" s="74"/>
      <c r="BX65" s="74"/>
      <c r="BY65" s="74" t="str">
        <f t="shared" si="24"/>
        <v/>
      </c>
      <c r="BZ65" s="74"/>
      <c r="CA65" s="74"/>
      <c r="CB65" s="74" t="str">
        <f t="shared" si="25"/>
        <v/>
      </c>
      <c r="CC65" s="74"/>
      <c r="CD65" s="74"/>
      <c r="CE65" s="74" t="str">
        <f t="shared" si="26"/>
        <v/>
      </c>
      <c r="CF65" s="74"/>
      <c r="CG65" s="74"/>
      <c r="CH65" s="74" t="str">
        <f t="shared" si="27"/>
        <v/>
      </c>
      <c r="CI65" s="74"/>
      <c r="CJ65" s="74"/>
      <c r="CK65" s="74" t="str">
        <f t="shared" si="28"/>
        <v/>
      </c>
      <c r="CL65" s="74"/>
      <c r="CM65" s="74"/>
      <c r="CN65" s="74" t="str">
        <f t="shared" si="29"/>
        <v/>
      </c>
      <c r="CO65" s="74"/>
      <c r="CP65" s="74"/>
      <c r="CQ65" s="74" t="str">
        <f t="shared" si="30"/>
        <v/>
      </c>
      <c r="CR65" s="74"/>
      <c r="CS65" s="74"/>
      <c r="CT65" s="74" t="str">
        <f t="shared" si="31"/>
        <v/>
      </c>
      <c r="CU65" s="74"/>
      <c r="CV65" s="74"/>
      <c r="CW65" s="74" t="str">
        <f t="shared" si="32"/>
        <v/>
      </c>
      <c r="CX65" s="74"/>
      <c r="CY65" s="74"/>
      <c r="CZ65" s="74" t="str">
        <f t="shared" si="33"/>
        <v/>
      </c>
      <c r="DA65" s="74"/>
      <c r="DB65" s="74"/>
      <c r="DC65" s="74" t="str">
        <f t="shared" si="34"/>
        <v/>
      </c>
      <c r="DD65" s="74"/>
      <c r="DE65" s="74"/>
      <c r="DF65" s="74" t="str">
        <f t="shared" si="35"/>
        <v/>
      </c>
      <c r="DG65" s="74"/>
      <c r="DH65" s="74"/>
    </row>
    <row r="66" spans="59:112" x14ac:dyDescent="0.25">
      <c r="BG66" s="74" t="str">
        <f t="shared" si="18"/>
        <v/>
      </c>
      <c r="BH66" s="74"/>
      <c r="BI66" s="74"/>
      <c r="BJ66" s="74" t="str">
        <f t="shared" si="19"/>
        <v/>
      </c>
      <c r="BK66" s="74"/>
      <c r="BL66" s="74"/>
      <c r="BM66" s="74" t="str">
        <f t="shared" si="20"/>
        <v/>
      </c>
      <c r="BN66" s="74"/>
      <c r="BO66" s="74"/>
      <c r="BP66" s="74" t="str">
        <f t="shared" si="21"/>
        <v/>
      </c>
      <c r="BQ66" s="74"/>
      <c r="BR66" s="74"/>
      <c r="BS66" s="74" t="str">
        <f t="shared" si="22"/>
        <v/>
      </c>
      <c r="BT66" s="74"/>
      <c r="BU66" s="74"/>
      <c r="BV66" s="74" t="str">
        <f t="shared" si="23"/>
        <v/>
      </c>
      <c r="BW66" s="74"/>
      <c r="BX66" s="74"/>
      <c r="BY66" s="74" t="str">
        <f t="shared" si="24"/>
        <v/>
      </c>
      <c r="BZ66" s="74"/>
      <c r="CA66" s="74"/>
      <c r="CB66" s="74" t="str">
        <f t="shared" si="25"/>
        <v/>
      </c>
      <c r="CC66" s="74"/>
      <c r="CD66" s="74"/>
      <c r="CE66" s="74" t="str">
        <f t="shared" si="26"/>
        <v/>
      </c>
      <c r="CF66" s="74"/>
      <c r="CG66" s="74"/>
      <c r="CH66" s="74" t="str">
        <f t="shared" si="27"/>
        <v/>
      </c>
      <c r="CI66" s="74"/>
      <c r="CJ66" s="74"/>
      <c r="CK66" s="74" t="str">
        <f t="shared" si="28"/>
        <v/>
      </c>
      <c r="CL66" s="74"/>
      <c r="CM66" s="74"/>
      <c r="CN66" s="74" t="str">
        <f t="shared" si="29"/>
        <v/>
      </c>
      <c r="CO66" s="74"/>
      <c r="CP66" s="74"/>
      <c r="CQ66" s="74" t="str">
        <f t="shared" si="30"/>
        <v/>
      </c>
      <c r="CR66" s="74"/>
      <c r="CS66" s="74"/>
      <c r="CT66" s="74" t="str">
        <f t="shared" si="31"/>
        <v/>
      </c>
      <c r="CU66" s="74"/>
      <c r="CV66" s="74"/>
      <c r="CW66" s="74" t="str">
        <f t="shared" si="32"/>
        <v/>
      </c>
      <c r="CX66" s="74"/>
      <c r="CY66" s="74"/>
      <c r="CZ66" s="74" t="str">
        <f t="shared" si="33"/>
        <v/>
      </c>
      <c r="DA66" s="74"/>
      <c r="DB66" s="74"/>
      <c r="DC66" s="74" t="str">
        <f t="shared" si="34"/>
        <v/>
      </c>
      <c r="DD66" s="74"/>
      <c r="DE66" s="74"/>
      <c r="DF66" s="74" t="str">
        <f t="shared" si="35"/>
        <v/>
      </c>
      <c r="DG66" s="74"/>
      <c r="DH66" s="74"/>
    </row>
    <row r="67" spans="59:112" x14ac:dyDescent="0.25">
      <c r="BG67" s="74" t="str">
        <f t="shared" si="18"/>
        <v/>
      </c>
      <c r="BH67" s="74"/>
      <c r="BI67" s="74"/>
      <c r="BJ67" s="74" t="str">
        <f t="shared" si="19"/>
        <v/>
      </c>
      <c r="BK67" s="74"/>
      <c r="BL67" s="74"/>
      <c r="BM67" s="74" t="str">
        <f t="shared" si="20"/>
        <v/>
      </c>
      <c r="BN67" s="74"/>
      <c r="BO67" s="74"/>
      <c r="BP67" s="74" t="str">
        <f t="shared" si="21"/>
        <v/>
      </c>
      <c r="BQ67" s="74"/>
      <c r="BR67" s="74"/>
      <c r="BS67" s="74" t="str">
        <f t="shared" si="22"/>
        <v/>
      </c>
      <c r="BT67" s="74"/>
      <c r="BU67" s="74"/>
      <c r="BV67" s="74" t="str">
        <f t="shared" si="23"/>
        <v/>
      </c>
      <c r="BW67" s="74"/>
      <c r="BX67" s="74"/>
      <c r="BY67" s="74" t="str">
        <f t="shared" si="24"/>
        <v/>
      </c>
      <c r="BZ67" s="74"/>
      <c r="CA67" s="74"/>
      <c r="CB67" s="74" t="str">
        <f t="shared" si="25"/>
        <v/>
      </c>
      <c r="CC67" s="74"/>
      <c r="CD67" s="74"/>
      <c r="CE67" s="74" t="str">
        <f t="shared" si="26"/>
        <v/>
      </c>
      <c r="CF67" s="74"/>
      <c r="CG67" s="74"/>
      <c r="CH67" s="74" t="str">
        <f t="shared" si="27"/>
        <v/>
      </c>
      <c r="CI67" s="74"/>
      <c r="CJ67" s="74"/>
      <c r="CK67" s="74" t="str">
        <f t="shared" si="28"/>
        <v/>
      </c>
      <c r="CL67" s="74"/>
      <c r="CM67" s="74"/>
      <c r="CN67" s="74" t="str">
        <f t="shared" si="29"/>
        <v/>
      </c>
      <c r="CO67" s="74"/>
      <c r="CP67" s="74"/>
      <c r="CQ67" s="74" t="str">
        <f t="shared" si="30"/>
        <v/>
      </c>
      <c r="CR67" s="74"/>
      <c r="CS67" s="74"/>
      <c r="CT67" s="74" t="str">
        <f t="shared" si="31"/>
        <v/>
      </c>
      <c r="CU67" s="74"/>
      <c r="CV67" s="74"/>
      <c r="CW67" s="74" t="str">
        <f t="shared" si="32"/>
        <v/>
      </c>
      <c r="CX67" s="74"/>
      <c r="CY67" s="74"/>
      <c r="CZ67" s="74" t="str">
        <f t="shared" si="33"/>
        <v/>
      </c>
      <c r="DA67" s="74"/>
      <c r="DB67" s="74"/>
      <c r="DC67" s="74" t="str">
        <f t="shared" si="34"/>
        <v/>
      </c>
      <c r="DD67" s="74"/>
      <c r="DE67" s="74"/>
      <c r="DF67" s="74" t="str">
        <f t="shared" si="35"/>
        <v/>
      </c>
      <c r="DG67" s="74"/>
      <c r="DH67" s="74"/>
    </row>
    <row r="68" spans="59:112" x14ac:dyDescent="0.25">
      <c r="BG68" s="74" t="str">
        <f t="shared" si="18"/>
        <v/>
      </c>
      <c r="BH68" s="74"/>
      <c r="BI68" s="74"/>
      <c r="BJ68" s="74" t="str">
        <f t="shared" si="19"/>
        <v/>
      </c>
      <c r="BK68" s="74"/>
      <c r="BL68" s="74"/>
      <c r="BM68" s="74" t="str">
        <f t="shared" si="20"/>
        <v/>
      </c>
      <c r="BN68" s="74"/>
      <c r="BO68" s="74"/>
      <c r="BP68" s="74" t="str">
        <f t="shared" si="21"/>
        <v/>
      </c>
      <c r="BQ68" s="74"/>
      <c r="BR68" s="74"/>
      <c r="BS68" s="74" t="str">
        <f t="shared" si="22"/>
        <v/>
      </c>
      <c r="BT68" s="74"/>
      <c r="BU68" s="74"/>
      <c r="BV68" s="74" t="str">
        <f t="shared" si="23"/>
        <v/>
      </c>
      <c r="BW68" s="74"/>
      <c r="BX68" s="74"/>
      <c r="BY68" s="74" t="str">
        <f t="shared" si="24"/>
        <v/>
      </c>
      <c r="BZ68" s="74"/>
      <c r="CA68" s="74"/>
      <c r="CB68" s="74" t="str">
        <f t="shared" si="25"/>
        <v/>
      </c>
      <c r="CC68" s="74"/>
      <c r="CD68" s="74"/>
      <c r="CE68" s="74" t="str">
        <f t="shared" si="26"/>
        <v/>
      </c>
      <c r="CF68" s="74"/>
      <c r="CG68" s="74"/>
      <c r="CH68" s="74" t="str">
        <f t="shared" si="27"/>
        <v/>
      </c>
      <c r="CI68" s="74"/>
      <c r="CJ68" s="74"/>
      <c r="CK68" s="74" t="str">
        <f t="shared" si="28"/>
        <v/>
      </c>
      <c r="CL68" s="74"/>
      <c r="CM68" s="74"/>
      <c r="CN68" s="74" t="str">
        <f t="shared" si="29"/>
        <v/>
      </c>
      <c r="CO68" s="74"/>
      <c r="CP68" s="74"/>
      <c r="CQ68" s="74" t="str">
        <f t="shared" si="30"/>
        <v/>
      </c>
      <c r="CR68" s="74"/>
      <c r="CS68" s="74"/>
      <c r="CT68" s="74" t="str">
        <f t="shared" si="31"/>
        <v/>
      </c>
      <c r="CU68" s="74"/>
      <c r="CV68" s="74"/>
      <c r="CW68" s="74" t="str">
        <f t="shared" si="32"/>
        <v/>
      </c>
      <c r="CX68" s="74"/>
      <c r="CY68" s="74"/>
      <c r="CZ68" s="74" t="str">
        <f t="shared" si="33"/>
        <v/>
      </c>
      <c r="DA68" s="74"/>
      <c r="DB68" s="74"/>
      <c r="DC68" s="74" t="str">
        <f t="shared" si="34"/>
        <v/>
      </c>
      <c r="DD68" s="74"/>
      <c r="DE68" s="74"/>
      <c r="DF68" s="74" t="str">
        <f t="shared" si="35"/>
        <v/>
      </c>
      <c r="DG68" s="74"/>
      <c r="DH68" s="74"/>
    </row>
    <row r="69" spans="59:112" x14ac:dyDescent="0.25">
      <c r="BG69" s="74" t="str">
        <f t="shared" si="18"/>
        <v/>
      </c>
      <c r="BH69" s="74"/>
      <c r="BI69" s="74"/>
      <c r="BJ69" s="74" t="str">
        <f t="shared" si="19"/>
        <v/>
      </c>
      <c r="BK69" s="74"/>
      <c r="BL69" s="74"/>
      <c r="BM69" s="74" t="str">
        <f t="shared" si="20"/>
        <v/>
      </c>
      <c r="BN69" s="74"/>
      <c r="BO69" s="74"/>
      <c r="BP69" s="74" t="str">
        <f t="shared" si="21"/>
        <v/>
      </c>
      <c r="BQ69" s="74"/>
      <c r="BR69" s="74"/>
      <c r="BS69" s="74" t="str">
        <f t="shared" si="22"/>
        <v/>
      </c>
      <c r="BT69" s="74"/>
      <c r="BU69" s="74"/>
      <c r="BV69" s="74" t="str">
        <f t="shared" si="23"/>
        <v/>
      </c>
      <c r="BW69" s="74"/>
      <c r="BX69" s="74"/>
      <c r="BY69" s="74" t="str">
        <f t="shared" si="24"/>
        <v/>
      </c>
      <c r="BZ69" s="74"/>
      <c r="CA69" s="74"/>
      <c r="CB69" s="74" t="str">
        <f t="shared" si="25"/>
        <v/>
      </c>
      <c r="CC69" s="74"/>
      <c r="CD69" s="74"/>
      <c r="CE69" s="74" t="str">
        <f t="shared" si="26"/>
        <v/>
      </c>
      <c r="CF69" s="74"/>
      <c r="CG69" s="74"/>
      <c r="CH69" s="74" t="str">
        <f t="shared" si="27"/>
        <v/>
      </c>
      <c r="CI69" s="74"/>
      <c r="CJ69" s="74"/>
      <c r="CK69" s="74" t="str">
        <f t="shared" si="28"/>
        <v/>
      </c>
      <c r="CL69" s="74"/>
      <c r="CM69" s="74"/>
      <c r="CN69" s="74" t="str">
        <f t="shared" si="29"/>
        <v/>
      </c>
      <c r="CO69" s="74"/>
      <c r="CP69" s="74"/>
      <c r="CQ69" s="74" t="str">
        <f t="shared" si="30"/>
        <v/>
      </c>
      <c r="CR69" s="74"/>
      <c r="CS69" s="74"/>
      <c r="CT69" s="74" t="str">
        <f t="shared" si="31"/>
        <v/>
      </c>
      <c r="CU69" s="74"/>
      <c r="CV69" s="74"/>
      <c r="CW69" s="74" t="str">
        <f t="shared" si="32"/>
        <v/>
      </c>
      <c r="CX69" s="74"/>
      <c r="CY69" s="74"/>
      <c r="CZ69" s="74" t="str">
        <f t="shared" si="33"/>
        <v/>
      </c>
      <c r="DA69" s="74"/>
      <c r="DB69" s="74"/>
      <c r="DC69" s="74" t="str">
        <f t="shared" si="34"/>
        <v/>
      </c>
      <c r="DD69" s="74"/>
      <c r="DE69" s="74"/>
      <c r="DF69" s="74" t="str">
        <f t="shared" si="35"/>
        <v/>
      </c>
      <c r="DG69" s="74"/>
      <c r="DH69" s="7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5" x14ac:dyDescent="0.25"/>
  <cols>
    <col min="1" max="1" width="5.42578125" style="75" customWidth="1"/>
    <col min="3" max="3" width="35.28515625" customWidth="1"/>
    <col min="5" max="5" width="13.140625" customWidth="1"/>
    <col min="6" max="7" width="13.140625" style="75" customWidth="1"/>
    <col min="8" max="8" width="13.140625" customWidth="1"/>
    <col min="9" max="10" width="13.140625" style="75" customWidth="1"/>
    <col min="11" max="11" width="13.140625" customWidth="1"/>
    <col min="12" max="13" width="13.140625" style="75" customWidth="1"/>
    <col min="14" max="14" width="13.140625" customWidth="1"/>
    <col min="15" max="16" width="13.140625" style="75" customWidth="1"/>
    <col min="17" max="17" width="13.140625" customWidth="1"/>
    <col min="18" max="19" width="13.140625" style="75" customWidth="1"/>
    <col min="20" max="20" width="13.140625" customWidth="1"/>
    <col min="21" max="22" width="13.140625" style="75" customWidth="1"/>
    <col min="23" max="23" width="13.140625" customWidth="1"/>
    <col min="24" max="25" width="13.140625" style="75" customWidth="1"/>
    <col min="26" max="26" width="13.140625" customWidth="1"/>
    <col min="27" max="28" width="13.140625" style="75" customWidth="1"/>
    <col min="29" max="29" width="13.140625" customWidth="1"/>
    <col min="30" max="31" width="13.140625" style="75" customWidth="1"/>
    <col min="32" max="32" width="13.140625" customWidth="1"/>
    <col min="33" max="34" width="13.140625" style="75" customWidth="1"/>
    <col min="35" max="35" width="13.140625" customWidth="1"/>
    <col min="36" max="37" width="13.140625" style="75" customWidth="1"/>
    <col min="38" max="38" width="13.140625" customWidth="1"/>
    <col min="39" max="40" width="13.140625" style="75" customWidth="1"/>
    <col min="41" max="41" width="13.140625" customWidth="1"/>
    <col min="42" max="43" width="13.140625" style="75" customWidth="1"/>
    <col min="44" max="44" width="13.140625" customWidth="1"/>
    <col min="45" max="46" width="13.140625" style="75" customWidth="1"/>
    <col min="47" max="47" width="13.140625" customWidth="1"/>
    <col min="48" max="49" width="13.140625" style="75" customWidth="1"/>
    <col min="50" max="50" width="13.140625" customWidth="1"/>
    <col min="51" max="52" width="13.140625" style="75" customWidth="1"/>
    <col min="53" max="53" width="13.140625" customWidth="1"/>
    <col min="54" max="55" width="13.140625" style="75" customWidth="1"/>
    <col min="56" max="56" width="13.140625" customWidth="1"/>
    <col min="57" max="58" width="13.140625" style="75" customWidth="1"/>
    <col min="59" max="59" width="3.28515625" customWidth="1"/>
    <col min="60" max="61" width="3.28515625" style="75" customWidth="1"/>
    <col min="62" max="62" width="3.28515625" customWidth="1"/>
    <col min="63" max="64" width="3.28515625" style="75" customWidth="1"/>
    <col min="65" max="65" width="3.28515625" customWidth="1"/>
    <col min="66" max="67" width="3.28515625" style="75" customWidth="1"/>
    <col min="68" max="68" width="3.28515625" customWidth="1"/>
    <col min="69" max="70" width="3.28515625" style="75" customWidth="1"/>
    <col min="71" max="71" width="3.28515625" customWidth="1"/>
    <col min="72" max="73" width="3.28515625" style="75" customWidth="1"/>
    <col min="74" max="74" width="3.28515625" customWidth="1"/>
    <col min="75" max="76" width="3.28515625" style="75" customWidth="1"/>
    <col min="77" max="77" width="3.28515625" customWidth="1"/>
    <col min="78" max="79" width="3.28515625" style="75" customWidth="1"/>
    <col min="80" max="80" width="3.28515625" customWidth="1"/>
    <col min="81" max="82" width="3.28515625" style="75" customWidth="1"/>
    <col min="83" max="83" width="3.28515625" customWidth="1"/>
    <col min="84" max="85" width="3.28515625" style="75" customWidth="1"/>
    <col min="86" max="86" width="3.28515625" customWidth="1"/>
    <col min="87" max="88" width="3.28515625" style="75" customWidth="1"/>
    <col min="89" max="89" width="3.28515625" customWidth="1"/>
    <col min="90" max="91" width="3.28515625" style="75" customWidth="1"/>
    <col min="92" max="92" width="3.28515625" customWidth="1"/>
    <col min="93" max="94" width="3.28515625" style="75" customWidth="1"/>
    <col min="95" max="95" width="3.28515625" customWidth="1"/>
    <col min="96" max="97" width="3.28515625" style="75" customWidth="1"/>
    <col min="98" max="98" width="3.28515625" customWidth="1"/>
    <col min="99" max="100" width="3.28515625" style="75" customWidth="1"/>
    <col min="101" max="101" width="3.28515625" customWidth="1"/>
    <col min="102" max="103" width="3.28515625" style="75" customWidth="1"/>
    <col min="104" max="104" width="3.28515625" customWidth="1"/>
    <col min="105" max="106" width="3.28515625" style="75" customWidth="1"/>
    <col min="107" max="107" width="3.28515625" customWidth="1"/>
    <col min="108" max="109" width="3.28515625" style="75" customWidth="1"/>
    <col min="110" max="110" width="3.28515625" customWidth="1"/>
    <col min="111" max="112" width="3.28515625" style="75" customWidth="1"/>
  </cols>
  <sheetData>
    <row r="1" spans="1:112" x14ac:dyDescent="0.25">
      <c r="A1" s="75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6" customFormat="1" x14ac:dyDescent="0.25">
      <c r="A4" s="75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294</v>
      </c>
      <c r="C4" s="77" t="s">
        <v>1505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5"/>
      <c r="G4" s="75"/>
      <c r="I4" s="60" t="s">
        <v>1901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4"/>
      <c r="BL4" s="74"/>
      <c r="BM4" s="7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4"/>
      <c r="BO4" s="74"/>
      <c r="BP4" s="7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4"/>
      <c r="BR4" s="74"/>
      <c r="BS4" s="7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4"/>
      <c r="BU4" s="74"/>
      <c r="BV4" s="7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4"/>
      <c r="BX4" s="74"/>
      <c r="BY4" s="7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4"/>
      <c r="CA4" s="74"/>
      <c r="CB4" s="7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4"/>
      <c r="CG4" s="74"/>
      <c r="CH4" s="7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4"/>
      <c r="CJ4" s="74"/>
      <c r="CK4" s="7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4"/>
      <c r="CM4" s="74"/>
      <c r="CN4" s="7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4"/>
      <c r="CP4" s="74"/>
      <c r="CQ4" s="7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4"/>
      <c r="CS4" s="74"/>
      <c r="CT4" s="7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4"/>
      <c r="CY4" s="74"/>
      <c r="CZ4" s="7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4"/>
      <c r="DB4" s="74"/>
      <c r="DC4" s="7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4"/>
      <c r="DE4" s="74"/>
      <c r="DF4" s="7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s="76" customFormat="1" x14ac:dyDescent="0.25">
      <c r="A5" s="75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294</v>
      </c>
      <c r="C5" s="77" t="s">
        <v>1506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5"/>
      <c r="G5" s="75"/>
      <c r="H5" s="60"/>
      <c r="I5" s="60"/>
      <c r="J5" s="60"/>
      <c r="L5" s="60" t="s">
        <v>1901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4"/>
      <c r="BO5" s="74"/>
      <c r="BP5" s="74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5"/>
      <c r="DH5" s="75"/>
    </row>
    <row r="6" spans="1:112" s="76" customFormat="1" x14ac:dyDescent="0.25">
      <c r="A6" s="75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294</v>
      </c>
      <c r="C6" s="77" t="s">
        <v>1507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5"/>
      <c r="G6" s="75"/>
      <c r="H6" s="60"/>
      <c r="I6" s="60"/>
      <c r="J6" s="60"/>
      <c r="K6" s="60"/>
      <c r="L6" s="60"/>
      <c r="M6" s="60"/>
      <c r="O6" s="60" t="s">
        <v>1901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4"/>
      <c r="BI6" s="74"/>
      <c r="BJ6" s="74" t="str">
        <f t="shared" si="17"/>
        <v/>
      </c>
      <c r="BK6" s="74"/>
      <c r="BL6" s="74"/>
      <c r="BM6" s="74" t="str">
        <f t="shared" si="18"/>
        <v/>
      </c>
      <c r="BN6" s="74"/>
      <c r="BO6" s="74"/>
      <c r="BP6" s="74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4"/>
      <c r="BR6" s="74"/>
      <c r="BS6" s="74" t="str">
        <f t="shared" si="20"/>
        <v/>
      </c>
      <c r="BT6" s="74"/>
      <c r="BU6" s="74"/>
      <c r="BV6" s="74" t="str">
        <f t="shared" si="21"/>
        <v/>
      </c>
      <c r="BW6" s="74"/>
      <c r="BX6" s="74"/>
      <c r="BY6" s="74" t="str">
        <f t="shared" si="22"/>
        <v/>
      </c>
      <c r="BZ6" s="74"/>
      <c r="CA6" s="74"/>
      <c r="CB6" s="74" t="str">
        <f t="shared" si="23"/>
        <v/>
      </c>
      <c r="CC6" s="74"/>
      <c r="CD6" s="74"/>
      <c r="CE6" s="74" t="str">
        <f t="shared" si="24"/>
        <v/>
      </c>
      <c r="CF6" s="74"/>
      <c r="CG6" s="74"/>
      <c r="CH6" s="74" t="str">
        <f t="shared" si="25"/>
        <v/>
      </c>
      <c r="CI6" s="74"/>
      <c r="CJ6" s="74"/>
      <c r="CK6" s="74" t="str">
        <f t="shared" si="26"/>
        <v/>
      </c>
      <c r="CL6" s="74"/>
      <c r="CM6" s="74"/>
      <c r="CN6" s="74" t="str">
        <f t="shared" si="27"/>
        <v/>
      </c>
      <c r="CO6" s="74"/>
      <c r="CP6" s="74"/>
      <c r="CQ6" s="74" t="str">
        <f t="shared" si="28"/>
        <v/>
      </c>
      <c r="CR6" s="74"/>
      <c r="CS6" s="74"/>
      <c r="CT6" s="74" t="str">
        <f t="shared" si="29"/>
        <v/>
      </c>
      <c r="CU6" s="74"/>
      <c r="CV6" s="74"/>
      <c r="CW6" s="74" t="str">
        <f t="shared" si="30"/>
        <v/>
      </c>
      <c r="CX6" s="74"/>
      <c r="CY6" s="74"/>
      <c r="CZ6" s="74" t="str">
        <f t="shared" si="31"/>
        <v/>
      </c>
      <c r="DA6" s="74"/>
      <c r="DB6" s="74"/>
      <c r="DC6" s="74" t="str">
        <f t="shared" si="32"/>
        <v/>
      </c>
      <c r="DD6" s="74"/>
      <c r="DE6" s="74"/>
      <c r="DF6" s="74" t="str">
        <f t="shared" si="33"/>
        <v/>
      </c>
      <c r="DG6" s="75"/>
      <c r="DH6" s="75"/>
    </row>
    <row r="7" spans="1:112" s="76" customFormat="1" x14ac:dyDescent="0.25">
      <c r="A7" s="75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294</v>
      </c>
      <c r="C7" s="77" t="s">
        <v>1508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5"/>
      <c r="G7" s="75"/>
      <c r="H7" s="60"/>
      <c r="I7" s="60"/>
      <c r="J7" s="60"/>
      <c r="K7" s="60"/>
      <c r="L7" s="60"/>
      <c r="M7" s="60"/>
      <c r="N7" s="60"/>
      <c r="O7" s="60"/>
      <c r="P7" s="60"/>
      <c r="R7" s="60" t="s">
        <v>1901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34"/>
        <v/>
      </c>
      <c r="BH7" s="74"/>
      <c r="BI7" s="74"/>
      <c r="BJ7" s="74" t="str">
        <f t="shared" si="17"/>
        <v/>
      </c>
      <c r="BK7" s="74"/>
      <c r="BL7" s="74"/>
      <c r="BM7" s="74" t="str">
        <f t="shared" si="18"/>
        <v/>
      </c>
      <c r="BN7" s="74"/>
      <c r="BO7" s="74"/>
      <c r="BP7" s="74" t="str">
        <f t="shared" si="19"/>
        <v/>
      </c>
      <c r="BQ7" s="74"/>
      <c r="BR7" s="74"/>
      <c r="BS7" s="74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4"/>
      <c r="BU7" s="74"/>
      <c r="BV7" s="74" t="str">
        <f t="shared" si="21"/>
        <v/>
      </c>
      <c r="BW7" s="74"/>
      <c r="BX7" s="74"/>
      <c r="BY7" s="74" t="str">
        <f t="shared" si="22"/>
        <v/>
      </c>
      <c r="BZ7" s="74"/>
      <c r="CA7" s="74"/>
      <c r="CB7" s="74" t="str">
        <f t="shared" si="23"/>
        <v/>
      </c>
      <c r="CC7" s="74"/>
      <c r="CD7" s="74"/>
      <c r="CE7" s="74" t="str">
        <f t="shared" si="24"/>
        <v/>
      </c>
      <c r="CF7" s="74"/>
      <c r="CG7" s="74"/>
      <c r="CH7" s="74" t="str">
        <f t="shared" si="25"/>
        <v/>
      </c>
      <c r="CI7" s="74"/>
      <c r="CJ7" s="74"/>
      <c r="CK7" s="74" t="str">
        <f t="shared" si="26"/>
        <v/>
      </c>
      <c r="CL7" s="74"/>
      <c r="CM7" s="74"/>
      <c r="CN7" s="74" t="str">
        <f t="shared" si="27"/>
        <v/>
      </c>
      <c r="CO7" s="74"/>
      <c r="CP7" s="74"/>
      <c r="CQ7" s="74" t="str">
        <f t="shared" si="28"/>
        <v/>
      </c>
      <c r="CR7" s="74"/>
      <c r="CS7" s="74"/>
      <c r="CT7" s="74" t="str">
        <f t="shared" si="29"/>
        <v/>
      </c>
      <c r="CU7" s="74"/>
      <c r="CV7" s="74"/>
      <c r="CW7" s="74" t="str">
        <f t="shared" si="30"/>
        <v/>
      </c>
      <c r="CX7" s="74"/>
      <c r="CY7" s="74"/>
      <c r="CZ7" s="74" t="str">
        <f t="shared" si="31"/>
        <v/>
      </c>
      <c r="DA7" s="74"/>
      <c r="DB7" s="74"/>
      <c r="DC7" s="74" t="str">
        <f t="shared" si="32"/>
        <v/>
      </c>
      <c r="DD7" s="74"/>
      <c r="DE7" s="74"/>
      <c r="DF7" s="74" t="str">
        <f t="shared" si="33"/>
        <v/>
      </c>
      <c r="DG7" s="75"/>
      <c r="DH7" s="75"/>
    </row>
    <row r="8" spans="1:112" s="76" customFormat="1" x14ac:dyDescent="0.25">
      <c r="A8" s="7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294</v>
      </c>
      <c r="C8" s="77" t="s">
        <v>1510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1901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34"/>
        <v/>
      </c>
      <c r="BH8" s="74"/>
      <c r="BI8" s="74"/>
      <c r="BJ8" s="74" t="str">
        <f t="shared" si="17"/>
        <v/>
      </c>
      <c r="BK8" s="74"/>
      <c r="BL8" s="74"/>
      <c r="BM8" s="74" t="str">
        <f t="shared" si="18"/>
        <v/>
      </c>
      <c r="BN8" s="74"/>
      <c r="BO8" s="74"/>
      <c r="BP8" s="74" t="str">
        <f t="shared" si="19"/>
        <v/>
      </c>
      <c r="BQ8" s="74"/>
      <c r="BR8" s="74"/>
      <c r="BS8" s="74" t="str">
        <f t="shared" si="20"/>
        <v/>
      </c>
      <c r="BT8" s="74"/>
      <c r="BU8" s="74"/>
      <c r="BV8" s="74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4"/>
      <c r="BX8" s="74"/>
      <c r="BY8" s="74" t="str">
        <f t="shared" si="22"/>
        <v/>
      </c>
      <c r="BZ8" s="74"/>
      <c r="CA8" s="74"/>
      <c r="CB8" s="74" t="str">
        <f t="shared" si="23"/>
        <v/>
      </c>
      <c r="CC8" s="74"/>
      <c r="CD8" s="74"/>
      <c r="CE8" s="74" t="str">
        <f t="shared" si="24"/>
        <v/>
      </c>
      <c r="CF8" s="74"/>
      <c r="CG8" s="74"/>
      <c r="CH8" s="74" t="str">
        <f t="shared" si="25"/>
        <v/>
      </c>
      <c r="CI8" s="74"/>
      <c r="CJ8" s="74"/>
      <c r="CK8" s="74" t="str">
        <f t="shared" si="26"/>
        <v/>
      </c>
      <c r="CL8" s="74"/>
      <c r="CM8" s="74"/>
      <c r="CN8" s="74" t="str">
        <f t="shared" si="27"/>
        <v/>
      </c>
      <c r="CO8" s="74"/>
      <c r="CP8" s="74"/>
      <c r="CQ8" s="74" t="str">
        <f t="shared" si="28"/>
        <v/>
      </c>
      <c r="CR8" s="74"/>
      <c r="CS8" s="74"/>
      <c r="CT8" s="74" t="str">
        <f t="shared" si="29"/>
        <v/>
      </c>
      <c r="CU8" s="74"/>
      <c r="CV8" s="74"/>
      <c r="CW8" s="74" t="str">
        <f t="shared" si="30"/>
        <v/>
      </c>
      <c r="CX8" s="74"/>
      <c r="CY8" s="74"/>
      <c r="CZ8" s="74" t="str">
        <f t="shared" si="31"/>
        <v/>
      </c>
      <c r="DA8" s="74"/>
      <c r="DB8" s="74"/>
      <c r="DC8" s="74" t="str">
        <f t="shared" si="32"/>
        <v/>
      </c>
      <c r="DD8" s="74"/>
      <c r="DE8" s="74"/>
      <c r="DF8" s="74" t="str">
        <f t="shared" si="33"/>
        <v/>
      </c>
      <c r="DG8" s="75"/>
      <c r="DH8" s="75"/>
    </row>
    <row r="9" spans="1:112" s="76" customFormat="1" x14ac:dyDescent="0.25">
      <c r="A9" s="7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294</v>
      </c>
      <c r="C9" s="77" t="s">
        <v>1511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1901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34"/>
        <v/>
      </c>
      <c r="BH9" s="74"/>
      <c r="BI9" s="74"/>
      <c r="BJ9" s="74" t="str">
        <f t="shared" si="17"/>
        <v/>
      </c>
      <c r="BK9" s="74"/>
      <c r="BL9" s="74"/>
      <c r="BM9" s="74" t="str">
        <f t="shared" si="18"/>
        <v/>
      </c>
      <c r="BN9" s="74"/>
      <c r="BO9" s="74"/>
      <c r="BP9" s="74" t="str">
        <f t="shared" si="19"/>
        <v/>
      </c>
      <c r="BQ9" s="74"/>
      <c r="BR9" s="74"/>
      <c r="BS9" s="74" t="str">
        <f t="shared" si="20"/>
        <v/>
      </c>
      <c r="BT9" s="74"/>
      <c r="BU9" s="74"/>
      <c r="BV9" s="74" t="str">
        <f t="shared" si="21"/>
        <v/>
      </c>
      <c r="BW9" s="74"/>
      <c r="BX9" s="74"/>
      <c r="BY9" s="74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4"/>
      <c r="CA9" s="74"/>
      <c r="CB9" s="74" t="str">
        <f t="shared" si="23"/>
        <v/>
      </c>
      <c r="CC9" s="74"/>
      <c r="CD9" s="74"/>
      <c r="CE9" s="74" t="str">
        <f t="shared" si="24"/>
        <v/>
      </c>
      <c r="CF9" s="74"/>
      <c r="CG9" s="74"/>
      <c r="CH9" s="74" t="str">
        <f t="shared" si="25"/>
        <v/>
      </c>
      <c r="CI9" s="74"/>
      <c r="CJ9" s="74"/>
      <c r="CK9" s="74" t="str">
        <f t="shared" si="26"/>
        <v/>
      </c>
      <c r="CL9" s="74"/>
      <c r="CM9" s="74"/>
      <c r="CN9" s="74" t="str">
        <f t="shared" si="27"/>
        <v/>
      </c>
      <c r="CO9" s="74"/>
      <c r="CP9" s="74"/>
      <c r="CQ9" s="74" t="str">
        <f t="shared" si="28"/>
        <v/>
      </c>
      <c r="CR9" s="74"/>
      <c r="CS9" s="74"/>
      <c r="CT9" s="74" t="str">
        <f t="shared" si="29"/>
        <v/>
      </c>
      <c r="CU9" s="74"/>
      <c r="CV9" s="74"/>
      <c r="CW9" s="74" t="str">
        <f t="shared" si="30"/>
        <v/>
      </c>
      <c r="CX9" s="74"/>
      <c r="CY9" s="74"/>
      <c r="CZ9" s="74" t="str">
        <f t="shared" si="31"/>
        <v/>
      </c>
      <c r="DA9" s="74"/>
      <c r="DB9" s="74"/>
      <c r="DC9" s="74" t="str">
        <f t="shared" si="32"/>
        <v/>
      </c>
      <c r="DD9" s="74"/>
      <c r="DE9" s="74"/>
      <c r="DF9" s="74" t="str">
        <f t="shared" si="33"/>
        <v/>
      </c>
      <c r="DG9" s="75"/>
      <c r="DH9" s="75"/>
    </row>
    <row r="10" spans="1:112" s="76" customFormat="1" x14ac:dyDescent="0.25">
      <c r="A10" s="7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294</v>
      </c>
      <c r="C10" s="77" t="s">
        <v>1512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1901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34"/>
        <v/>
      </c>
      <c r="BH10" s="74"/>
      <c r="BI10" s="74"/>
      <c r="BJ10" s="74" t="str">
        <f t="shared" si="17"/>
        <v/>
      </c>
      <c r="BK10" s="74"/>
      <c r="BL10" s="74"/>
      <c r="BM10" s="74" t="str">
        <f t="shared" si="18"/>
        <v/>
      </c>
      <c r="BN10" s="74"/>
      <c r="BO10" s="74"/>
      <c r="BP10" s="74" t="str">
        <f t="shared" si="19"/>
        <v/>
      </c>
      <c r="BQ10" s="74"/>
      <c r="BR10" s="74"/>
      <c r="BS10" s="74" t="str">
        <f t="shared" si="20"/>
        <v/>
      </c>
      <c r="BT10" s="74"/>
      <c r="BU10" s="74"/>
      <c r="BV10" s="74" t="str">
        <f t="shared" si="21"/>
        <v/>
      </c>
      <c r="BW10" s="74"/>
      <c r="BX10" s="74"/>
      <c r="BY10" s="74" t="str">
        <f t="shared" si="22"/>
        <v/>
      </c>
      <c r="BZ10" s="74"/>
      <c r="CA10" s="74"/>
      <c r="CB10" s="74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4"/>
      <c r="CD10" s="74"/>
      <c r="CE10" s="74" t="str">
        <f t="shared" si="24"/>
        <v/>
      </c>
      <c r="CF10" s="74"/>
      <c r="CG10" s="74"/>
      <c r="CH10" s="74" t="str">
        <f t="shared" si="25"/>
        <v/>
      </c>
      <c r="CI10" s="74"/>
      <c r="CJ10" s="74"/>
      <c r="CK10" s="74" t="str">
        <f t="shared" si="26"/>
        <v/>
      </c>
      <c r="CL10" s="74"/>
      <c r="CM10" s="74"/>
      <c r="CN10" s="74" t="str">
        <f t="shared" si="27"/>
        <v/>
      </c>
      <c r="CO10" s="74"/>
      <c r="CP10" s="74"/>
      <c r="CQ10" s="74" t="str">
        <f t="shared" si="28"/>
        <v/>
      </c>
      <c r="CR10" s="74"/>
      <c r="CS10" s="74"/>
      <c r="CT10" s="74" t="str">
        <f t="shared" si="29"/>
        <v/>
      </c>
      <c r="CU10" s="74"/>
      <c r="CV10" s="74"/>
      <c r="CW10" s="74" t="str">
        <f t="shared" si="30"/>
        <v/>
      </c>
      <c r="CX10" s="74"/>
      <c r="CY10" s="74"/>
      <c r="CZ10" s="74" t="str">
        <f t="shared" si="31"/>
        <v/>
      </c>
      <c r="DA10" s="74"/>
      <c r="DB10" s="74"/>
      <c r="DC10" s="74" t="str">
        <f t="shared" si="32"/>
        <v/>
      </c>
      <c r="DD10" s="74"/>
      <c r="DE10" s="74"/>
      <c r="DF10" s="74" t="str">
        <f t="shared" si="33"/>
        <v/>
      </c>
      <c r="DG10" s="75"/>
      <c r="DH10" s="75"/>
    </row>
    <row r="11" spans="1:112" s="76" customFormat="1" x14ac:dyDescent="0.25">
      <c r="A11" s="7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294</v>
      </c>
      <c r="C11" s="77" t="s">
        <v>1513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1901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34"/>
        <v/>
      </c>
      <c r="BH11" s="74"/>
      <c r="BI11" s="74"/>
      <c r="BJ11" s="74" t="str">
        <f t="shared" si="17"/>
        <v/>
      </c>
      <c r="BK11" s="74"/>
      <c r="BL11" s="74"/>
      <c r="BM11" s="74" t="str">
        <f t="shared" si="18"/>
        <v/>
      </c>
      <c r="BN11" s="74"/>
      <c r="BO11" s="74"/>
      <c r="BP11" s="74" t="str">
        <f t="shared" si="19"/>
        <v/>
      </c>
      <c r="BQ11" s="74"/>
      <c r="BR11" s="74"/>
      <c r="BS11" s="74" t="str">
        <f t="shared" si="20"/>
        <v/>
      </c>
      <c r="BT11" s="74"/>
      <c r="BU11" s="74"/>
      <c r="BV11" s="74" t="str">
        <f t="shared" si="21"/>
        <v/>
      </c>
      <c r="BW11" s="74"/>
      <c r="BX11" s="74"/>
      <c r="BY11" s="74" t="str">
        <f t="shared" si="22"/>
        <v/>
      </c>
      <c r="BZ11" s="74"/>
      <c r="CA11" s="74"/>
      <c r="CB11" s="74" t="str">
        <f t="shared" si="23"/>
        <v/>
      </c>
      <c r="CC11" s="74"/>
      <c r="CD11" s="74"/>
      <c r="CE11" s="74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4"/>
      <c r="CG11" s="74"/>
      <c r="CH11" s="74" t="str">
        <f t="shared" si="25"/>
        <v/>
      </c>
      <c r="CI11" s="74"/>
      <c r="CJ11" s="74"/>
      <c r="CK11" s="74" t="str">
        <f t="shared" si="26"/>
        <v/>
      </c>
      <c r="CL11" s="74"/>
      <c r="CM11" s="74"/>
      <c r="CN11" s="74" t="str">
        <f t="shared" si="27"/>
        <v/>
      </c>
      <c r="CO11" s="74"/>
      <c r="CP11" s="74"/>
      <c r="CQ11" s="74" t="str">
        <f t="shared" si="28"/>
        <v/>
      </c>
      <c r="CR11" s="74"/>
      <c r="CS11" s="74"/>
      <c r="CT11" s="74" t="str">
        <f t="shared" si="29"/>
        <v/>
      </c>
      <c r="CU11" s="74"/>
      <c r="CV11" s="74"/>
      <c r="CW11" s="74" t="str">
        <f t="shared" si="30"/>
        <v/>
      </c>
      <c r="CX11" s="74"/>
      <c r="CY11" s="74"/>
      <c r="CZ11" s="74" t="str">
        <f t="shared" si="31"/>
        <v/>
      </c>
      <c r="DA11" s="74"/>
      <c r="DB11" s="74"/>
      <c r="DC11" s="74" t="str">
        <f t="shared" si="32"/>
        <v/>
      </c>
      <c r="DD11" s="74"/>
      <c r="DE11" s="74"/>
      <c r="DF11" s="74" t="str">
        <f t="shared" si="33"/>
        <v/>
      </c>
      <c r="DG11" s="75"/>
      <c r="DH11" s="75"/>
    </row>
    <row r="12" spans="1:112" s="76" customFormat="1" x14ac:dyDescent="0.25">
      <c r="A12" s="7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294</v>
      </c>
      <c r="C12" s="76" t="s">
        <v>1514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1901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34"/>
        <v/>
      </c>
      <c r="BH12" s="74"/>
      <c r="BI12" s="74"/>
      <c r="BJ12" s="74" t="str">
        <f t="shared" si="17"/>
        <v/>
      </c>
      <c r="BK12" s="74"/>
      <c r="BL12" s="74"/>
      <c r="BM12" s="74" t="str">
        <f t="shared" si="18"/>
        <v/>
      </c>
      <c r="BN12" s="74"/>
      <c r="BO12" s="74"/>
      <c r="BP12" s="74" t="str">
        <f t="shared" si="19"/>
        <v/>
      </c>
      <c r="BQ12" s="74"/>
      <c r="BR12" s="74"/>
      <c r="BS12" s="74" t="str">
        <f t="shared" si="20"/>
        <v/>
      </c>
      <c r="BT12" s="74"/>
      <c r="BU12" s="74"/>
      <c r="BV12" s="74" t="str">
        <f t="shared" si="21"/>
        <v/>
      </c>
      <c r="BW12" s="74"/>
      <c r="BX12" s="74"/>
      <c r="BY12" s="74" t="str">
        <f t="shared" si="22"/>
        <v/>
      </c>
      <c r="BZ12" s="74"/>
      <c r="CA12" s="74"/>
      <c r="CB12" s="74" t="str">
        <f t="shared" si="23"/>
        <v/>
      </c>
      <c r="CC12" s="74"/>
      <c r="CD12" s="74"/>
      <c r="CE12" s="74" t="str">
        <f t="shared" si="24"/>
        <v/>
      </c>
      <c r="CF12" s="74"/>
      <c r="CG12" s="74"/>
      <c r="CH12" s="74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4"/>
      <c r="CJ12" s="74"/>
      <c r="CK12" s="74" t="str">
        <f t="shared" si="26"/>
        <v/>
      </c>
      <c r="CL12" s="74"/>
      <c r="CM12" s="74"/>
      <c r="CN12" s="74" t="str">
        <f t="shared" si="27"/>
        <v/>
      </c>
      <c r="CO12" s="74"/>
      <c r="CP12" s="74"/>
      <c r="CQ12" s="74" t="str">
        <f t="shared" si="28"/>
        <v/>
      </c>
      <c r="CR12" s="74"/>
      <c r="CS12" s="74"/>
      <c r="CT12" s="74" t="str">
        <f t="shared" si="29"/>
        <v/>
      </c>
      <c r="CU12" s="74"/>
      <c r="CV12" s="74"/>
      <c r="CW12" s="74" t="str">
        <f t="shared" si="30"/>
        <v/>
      </c>
      <c r="CX12" s="74"/>
      <c r="CY12" s="74"/>
      <c r="CZ12" s="74" t="str">
        <f t="shared" si="31"/>
        <v/>
      </c>
      <c r="DA12" s="74"/>
      <c r="DB12" s="74"/>
      <c r="DC12" s="74" t="str">
        <f t="shared" si="32"/>
        <v/>
      </c>
      <c r="DD12" s="74"/>
      <c r="DE12" s="74"/>
      <c r="DF12" s="74" t="str">
        <f t="shared" si="33"/>
        <v/>
      </c>
      <c r="DG12" s="75"/>
      <c r="DH12" s="75"/>
    </row>
    <row r="13" spans="1:112" s="76" customFormat="1" x14ac:dyDescent="0.25">
      <c r="A13" s="7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294</v>
      </c>
      <c r="C13" s="76" t="s">
        <v>1515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1901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34"/>
        <v/>
      </c>
      <c r="BH13" s="74"/>
      <c r="BI13" s="74"/>
      <c r="BJ13" s="74" t="str">
        <f t="shared" si="17"/>
        <v/>
      </c>
      <c r="BK13" s="74"/>
      <c r="BL13" s="74"/>
      <c r="BM13" s="74" t="str">
        <f t="shared" si="18"/>
        <v/>
      </c>
      <c r="BN13" s="74"/>
      <c r="BO13" s="74"/>
      <c r="BP13" s="74" t="str">
        <f t="shared" si="19"/>
        <v/>
      </c>
      <c r="BQ13" s="74"/>
      <c r="BR13" s="74"/>
      <c r="BS13" s="74" t="str">
        <f t="shared" si="20"/>
        <v/>
      </c>
      <c r="BT13" s="74"/>
      <c r="BU13" s="74"/>
      <c r="BV13" s="74" t="str">
        <f t="shared" si="21"/>
        <v/>
      </c>
      <c r="BW13" s="74"/>
      <c r="BX13" s="74"/>
      <c r="BY13" s="74" t="str">
        <f t="shared" si="22"/>
        <v/>
      </c>
      <c r="BZ13" s="74"/>
      <c r="CA13" s="74"/>
      <c r="CB13" s="74" t="str">
        <f t="shared" si="23"/>
        <v/>
      </c>
      <c r="CC13" s="74"/>
      <c r="CD13" s="74"/>
      <c r="CE13" s="74" t="str">
        <f t="shared" si="24"/>
        <v/>
      </c>
      <c r="CF13" s="74"/>
      <c r="CG13" s="74"/>
      <c r="CH13" s="74" t="str">
        <f t="shared" si="25"/>
        <v/>
      </c>
      <c r="CI13" s="74"/>
      <c r="CJ13" s="74"/>
      <c r="CK13" s="74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4"/>
      <c r="CM13" s="74"/>
      <c r="CN13" s="74" t="str">
        <f t="shared" si="27"/>
        <v/>
      </c>
      <c r="CO13" s="74"/>
      <c r="CP13" s="74"/>
      <c r="CQ13" s="74" t="str">
        <f t="shared" si="28"/>
        <v/>
      </c>
      <c r="CR13" s="74"/>
      <c r="CS13" s="74"/>
      <c r="CT13" s="74" t="str">
        <f t="shared" si="29"/>
        <v/>
      </c>
      <c r="CU13" s="74"/>
      <c r="CV13" s="74"/>
      <c r="CW13" s="74" t="str">
        <f t="shared" si="30"/>
        <v/>
      </c>
      <c r="CX13" s="74"/>
      <c r="CY13" s="74"/>
      <c r="CZ13" s="74" t="str">
        <f t="shared" si="31"/>
        <v/>
      </c>
      <c r="DA13" s="74"/>
      <c r="DB13" s="74"/>
      <c r="DC13" s="74" t="str">
        <f t="shared" si="32"/>
        <v/>
      </c>
      <c r="DD13" s="74"/>
      <c r="DE13" s="74"/>
      <c r="DF13" s="74" t="str">
        <f t="shared" si="33"/>
        <v/>
      </c>
      <c r="DG13" s="75"/>
      <c r="DH13" s="75"/>
    </row>
    <row r="14" spans="1:112" s="76" customFormat="1" x14ac:dyDescent="0.25">
      <c r="A14" s="7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294</v>
      </c>
      <c r="C14" s="76" t="s">
        <v>1516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1901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34"/>
        <v/>
      </c>
      <c r="BH14" s="74"/>
      <c r="BI14" s="74"/>
      <c r="BJ14" s="74" t="str">
        <f t="shared" si="17"/>
        <v/>
      </c>
      <c r="BK14" s="74"/>
      <c r="BL14" s="74"/>
      <c r="BM14" s="74" t="str">
        <f t="shared" si="18"/>
        <v/>
      </c>
      <c r="BN14" s="74"/>
      <c r="BO14" s="74"/>
      <c r="BP14" s="74" t="str">
        <f t="shared" si="19"/>
        <v/>
      </c>
      <c r="BQ14" s="74"/>
      <c r="BR14" s="74"/>
      <c r="BS14" s="74" t="str">
        <f t="shared" si="20"/>
        <v/>
      </c>
      <c r="BT14" s="74"/>
      <c r="BU14" s="74"/>
      <c r="BV14" s="74" t="str">
        <f t="shared" si="21"/>
        <v/>
      </c>
      <c r="BW14" s="74"/>
      <c r="BX14" s="74"/>
      <c r="BY14" s="74" t="str">
        <f t="shared" si="22"/>
        <v/>
      </c>
      <c r="BZ14" s="74"/>
      <c r="CA14" s="74"/>
      <c r="CB14" s="74" t="str">
        <f t="shared" si="23"/>
        <v/>
      </c>
      <c r="CC14" s="74"/>
      <c r="CD14" s="74"/>
      <c r="CE14" s="74" t="str">
        <f t="shared" si="24"/>
        <v/>
      </c>
      <c r="CF14" s="74"/>
      <c r="CG14" s="74"/>
      <c r="CH14" s="74" t="str">
        <f t="shared" si="25"/>
        <v/>
      </c>
      <c r="CI14" s="74"/>
      <c r="CJ14" s="74"/>
      <c r="CK14" s="74" t="str">
        <f t="shared" si="26"/>
        <v/>
      </c>
      <c r="CL14" s="74"/>
      <c r="CM14" s="74"/>
      <c r="CN14" s="7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4"/>
      <c r="CP14" s="74"/>
      <c r="CQ14" s="74" t="str">
        <f t="shared" si="28"/>
        <v/>
      </c>
      <c r="CR14" s="74"/>
      <c r="CS14" s="74"/>
      <c r="CT14" s="74" t="str">
        <f t="shared" si="29"/>
        <v/>
      </c>
      <c r="CU14" s="74"/>
      <c r="CV14" s="74"/>
      <c r="CW14" s="74" t="str">
        <f t="shared" si="30"/>
        <v/>
      </c>
      <c r="CX14" s="74"/>
      <c r="CY14" s="74"/>
      <c r="CZ14" s="74" t="str">
        <f t="shared" si="31"/>
        <v/>
      </c>
      <c r="DA14" s="74"/>
      <c r="DB14" s="74"/>
      <c r="DC14" s="74" t="str">
        <f t="shared" si="32"/>
        <v/>
      </c>
      <c r="DD14" s="74"/>
      <c r="DE14" s="74"/>
      <c r="DF14" s="74" t="str">
        <f t="shared" si="33"/>
        <v/>
      </c>
      <c r="DG14" s="75"/>
      <c r="DH14" s="75"/>
    </row>
    <row r="15" spans="1:112" s="76" customFormat="1" x14ac:dyDescent="0.25">
      <c r="A15" s="7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294</v>
      </c>
      <c r="C15" s="76" t="s">
        <v>1517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1901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34"/>
        <v/>
      </c>
      <c r="BH15" s="74"/>
      <c r="BI15" s="74"/>
      <c r="BJ15" s="74" t="str">
        <f t="shared" si="17"/>
        <v/>
      </c>
      <c r="BK15" s="74"/>
      <c r="BL15" s="74"/>
      <c r="BM15" s="74" t="str">
        <f t="shared" si="18"/>
        <v/>
      </c>
      <c r="BN15" s="74"/>
      <c r="BO15" s="74"/>
      <c r="BP15" s="74" t="str">
        <f t="shared" si="19"/>
        <v/>
      </c>
      <c r="BQ15" s="74"/>
      <c r="BR15" s="74"/>
      <c r="BS15" s="74" t="str">
        <f t="shared" si="20"/>
        <v/>
      </c>
      <c r="BT15" s="74"/>
      <c r="BU15" s="74"/>
      <c r="BV15" s="74" t="str">
        <f t="shared" si="21"/>
        <v/>
      </c>
      <c r="BW15" s="74"/>
      <c r="BX15" s="74"/>
      <c r="BY15" s="74" t="str">
        <f t="shared" si="22"/>
        <v/>
      </c>
      <c r="BZ15" s="74"/>
      <c r="CA15" s="74"/>
      <c r="CB15" s="74" t="str">
        <f t="shared" si="23"/>
        <v/>
      </c>
      <c r="CC15" s="74"/>
      <c r="CD15" s="74"/>
      <c r="CE15" s="74" t="str">
        <f t="shared" si="24"/>
        <v/>
      </c>
      <c r="CF15" s="74"/>
      <c r="CG15" s="74"/>
      <c r="CH15" s="74" t="str">
        <f t="shared" si="25"/>
        <v/>
      </c>
      <c r="CI15" s="74"/>
      <c r="CJ15" s="74"/>
      <c r="CK15" s="74" t="str">
        <f t="shared" si="26"/>
        <v/>
      </c>
      <c r="CL15" s="74"/>
      <c r="CM15" s="74"/>
      <c r="CN15" s="74" t="str">
        <f t="shared" si="27"/>
        <v/>
      </c>
      <c r="CO15" s="74"/>
      <c r="CP15" s="74"/>
      <c r="CQ15" s="74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4"/>
      <c r="CS15" s="74"/>
      <c r="CT15" s="74" t="str">
        <f t="shared" si="29"/>
        <v/>
      </c>
      <c r="CU15" s="74"/>
      <c r="CV15" s="74"/>
      <c r="CW15" s="74" t="str">
        <f t="shared" si="30"/>
        <v/>
      </c>
      <c r="CX15" s="74"/>
      <c r="CY15" s="74"/>
      <c r="CZ15" s="74" t="str">
        <f t="shared" si="31"/>
        <v/>
      </c>
      <c r="DA15" s="74"/>
      <c r="DB15" s="74"/>
      <c r="DC15" s="74" t="str">
        <f t="shared" si="32"/>
        <v/>
      </c>
      <c r="DD15" s="74"/>
      <c r="DE15" s="74"/>
      <c r="DF15" s="74" t="str">
        <f t="shared" si="33"/>
        <v/>
      </c>
      <c r="DG15" s="75"/>
      <c r="DH15" s="75"/>
    </row>
    <row r="16" spans="1:112" s="76" customFormat="1" x14ac:dyDescent="0.25">
      <c r="A16" s="7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294</v>
      </c>
      <c r="C16" s="76" t="s">
        <v>1518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1901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34"/>
        <v/>
      </c>
      <c r="BH16" s="74"/>
      <c r="BI16" s="74"/>
      <c r="BJ16" s="74" t="str">
        <f t="shared" si="17"/>
        <v/>
      </c>
      <c r="BK16" s="74"/>
      <c r="BL16" s="74"/>
      <c r="BM16" s="74" t="str">
        <f t="shared" si="18"/>
        <v/>
      </c>
      <c r="BN16" s="74"/>
      <c r="BO16" s="74"/>
      <c r="BP16" s="74" t="str">
        <f t="shared" si="19"/>
        <v/>
      </c>
      <c r="BQ16" s="74"/>
      <c r="BR16" s="74"/>
      <c r="BS16" s="74" t="str">
        <f t="shared" si="20"/>
        <v/>
      </c>
      <c r="BT16" s="74"/>
      <c r="BU16" s="74"/>
      <c r="BV16" s="74" t="str">
        <f t="shared" si="21"/>
        <v/>
      </c>
      <c r="BW16" s="74"/>
      <c r="BX16" s="74"/>
      <c r="BY16" s="74" t="str">
        <f t="shared" si="22"/>
        <v/>
      </c>
      <c r="BZ16" s="74"/>
      <c r="CA16" s="74"/>
      <c r="CB16" s="74" t="str">
        <f t="shared" si="23"/>
        <v/>
      </c>
      <c r="CC16" s="74"/>
      <c r="CD16" s="74"/>
      <c r="CE16" s="74" t="str">
        <f t="shared" si="24"/>
        <v/>
      </c>
      <c r="CF16" s="74"/>
      <c r="CG16" s="74"/>
      <c r="CH16" s="74" t="str">
        <f t="shared" si="25"/>
        <v/>
      </c>
      <c r="CI16" s="74"/>
      <c r="CJ16" s="74"/>
      <c r="CK16" s="74" t="str">
        <f t="shared" si="26"/>
        <v/>
      </c>
      <c r="CL16" s="74"/>
      <c r="CM16" s="74"/>
      <c r="CN16" s="74" t="str">
        <f t="shared" si="27"/>
        <v/>
      </c>
      <c r="CO16" s="74"/>
      <c r="CP16" s="74"/>
      <c r="CQ16" s="74" t="str">
        <f t="shared" si="28"/>
        <v/>
      </c>
      <c r="CR16" s="74"/>
      <c r="CS16" s="74"/>
      <c r="CT16" s="74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4"/>
      <c r="CV16" s="74"/>
      <c r="CW16" s="74" t="str">
        <f t="shared" si="30"/>
        <v/>
      </c>
      <c r="CX16" s="74"/>
      <c r="CY16" s="74"/>
      <c r="CZ16" s="74" t="str">
        <f t="shared" si="31"/>
        <v/>
      </c>
      <c r="DA16" s="74"/>
      <c r="DB16" s="74"/>
      <c r="DC16" s="74" t="str">
        <f t="shared" si="32"/>
        <v/>
      </c>
      <c r="DD16" s="74"/>
      <c r="DE16" s="74"/>
      <c r="DF16" s="74" t="str">
        <f t="shared" si="33"/>
        <v/>
      </c>
      <c r="DG16" s="75"/>
      <c r="DH16" s="75"/>
    </row>
    <row r="17" spans="1:112" s="76" customFormat="1" x14ac:dyDescent="0.25">
      <c r="A17" s="7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294</v>
      </c>
      <c r="C17" s="76" t="s">
        <v>1519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1901</v>
      </c>
      <c r="AW17" s="60"/>
      <c r="AY17" s="60" t="s">
        <v>1901</v>
      </c>
      <c r="AZ17" s="60"/>
      <c r="BA17" s="60"/>
      <c r="BB17" s="60"/>
      <c r="BC17" s="60"/>
      <c r="BD17" s="60"/>
      <c r="BE17" s="60"/>
      <c r="BF17" s="60"/>
      <c r="BG17" s="74" t="str">
        <f t="shared" si="34"/>
        <v/>
      </c>
      <c r="BH17" s="74"/>
      <c r="BI17" s="74"/>
      <c r="BJ17" s="74" t="str">
        <f t="shared" si="17"/>
        <v/>
      </c>
      <c r="BK17" s="74"/>
      <c r="BL17" s="74"/>
      <c r="BM17" s="74" t="str">
        <f t="shared" si="18"/>
        <v/>
      </c>
      <c r="BN17" s="74"/>
      <c r="BO17" s="74"/>
      <c r="BP17" s="74" t="str">
        <f t="shared" si="19"/>
        <v/>
      </c>
      <c r="BQ17" s="74"/>
      <c r="BR17" s="74"/>
      <c r="BS17" s="74" t="str">
        <f t="shared" si="20"/>
        <v/>
      </c>
      <c r="BT17" s="74"/>
      <c r="BU17" s="74"/>
      <c r="BV17" s="74" t="str">
        <f t="shared" si="21"/>
        <v/>
      </c>
      <c r="BW17" s="74"/>
      <c r="BX17" s="74"/>
      <c r="BY17" s="74" t="str">
        <f t="shared" si="22"/>
        <v/>
      </c>
      <c r="BZ17" s="74"/>
      <c r="CA17" s="74"/>
      <c r="CB17" s="74" t="str">
        <f t="shared" si="23"/>
        <v/>
      </c>
      <c r="CC17" s="74"/>
      <c r="CD17" s="74"/>
      <c r="CE17" s="74" t="str">
        <f t="shared" si="24"/>
        <v/>
      </c>
      <c r="CF17" s="74"/>
      <c r="CG17" s="74"/>
      <c r="CH17" s="74" t="str">
        <f t="shared" si="25"/>
        <v/>
      </c>
      <c r="CI17" s="74"/>
      <c r="CJ17" s="74"/>
      <c r="CK17" s="74" t="str">
        <f t="shared" si="26"/>
        <v/>
      </c>
      <c r="CL17" s="74"/>
      <c r="CM17" s="74"/>
      <c r="CN17" s="74" t="str">
        <f t="shared" si="27"/>
        <v/>
      </c>
      <c r="CO17" s="74"/>
      <c r="CP17" s="74"/>
      <c r="CQ17" s="74" t="str">
        <f t="shared" si="28"/>
        <v/>
      </c>
      <c r="CR17" s="74"/>
      <c r="CS17" s="74"/>
      <c r="CT17" s="74" t="str">
        <f t="shared" si="29"/>
        <v/>
      </c>
      <c r="CU17" s="74"/>
      <c r="CV17" s="74"/>
      <c r="CW17" s="74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4"/>
      <c r="CY17" s="74"/>
      <c r="CZ17" s="74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4"/>
      <c r="DB17" s="74"/>
      <c r="DC17" s="74" t="str">
        <f t="shared" si="32"/>
        <v/>
      </c>
      <c r="DD17" s="74"/>
      <c r="DE17" s="74"/>
      <c r="DF17" s="74" t="str">
        <f t="shared" si="33"/>
        <v/>
      </c>
      <c r="DG17" s="75"/>
      <c r="DH17" s="75"/>
    </row>
    <row r="18" spans="1:112" s="76" customFormat="1" x14ac:dyDescent="0.25">
      <c r="A18" s="7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294</v>
      </c>
      <c r="C18" s="76" t="s">
        <v>1520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1901</v>
      </c>
      <c r="BC18" s="60"/>
      <c r="BE18" s="60" t="s">
        <v>1901</v>
      </c>
      <c r="BF18" s="60"/>
      <c r="BG18" s="74" t="str">
        <f t="shared" si="34"/>
        <v/>
      </c>
      <c r="BH18" s="74"/>
      <c r="BI18" s="74"/>
      <c r="BJ18" s="74" t="str">
        <f t="shared" si="17"/>
        <v/>
      </c>
      <c r="BK18" s="74"/>
      <c r="BL18" s="74"/>
      <c r="BM18" s="74" t="str">
        <f t="shared" si="18"/>
        <v/>
      </c>
      <c r="BN18" s="74"/>
      <c r="BO18" s="74"/>
      <c r="BP18" s="74" t="str">
        <f t="shared" si="19"/>
        <v/>
      </c>
      <c r="BQ18" s="74"/>
      <c r="BR18" s="74"/>
      <c r="BS18" s="74" t="str">
        <f t="shared" si="20"/>
        <v/>
      </c>
      <c r="BT18" s="74"/>
      <c r="BU18" s="74"/>
      <c r="BV18" s="74" t="str">
        <f t="shared" si="21"/>
        <v/>
      </c>
      <c r="BW18" s="74"/>
      <c r="BX18" s="74"/>
      <c r="BY18" s="74" t="str">
        <f t="shared" si="22"/>
        <v/>
      </c>
      <c r="BZ18" s="74"/>
      <c r="CA18" s="74"/>
      <c r="CB18" s="74" t="str">
        <f t="shared" si="23"/>
        <v/>
      </c>
      <c r="CC18" s="74"/>
      <c r="CD18" s="74"/>
      <c r="CE18" s="74" t="str">
        <f t="shared" si="24"/>
        <v/>
      </c>
      <c r="CF18" s="74"/>
      <c r="CG18" s="74"/>
      <c r="CH18" s="74" t="str">
        <f t="shared" si="25"/>
        <v/>
      </c>
      <c r="CI18" s="74"/>
      <c r="CJ18" s="74"/>
      <c r="CK18" s="74" t="str">
        <f t="shared" si="26"/>
        <v/>
      </c>
      <c r="CL18" s="74"/>
      <c r="CM18" s="74"/>
      <c r="CN18" s="74" t="str">
        <f t="shared" si="27"/>
        <v/>
      </c>
      <c r="CO18" s="74"/>
      <c r="CP18" s="74"/>
      <c r="CQ18" s="74" t="str">
        <f t="shared" si="28"/>
        <v/>
      </c>
      <c r="CR18" s="74"/>
      <c r="CS18" s="74"/>
      <c r="CT18" s="74" t="str">
        <f t="shared" si="29"/>
        <v/>
      </c>
      <c r="CU18" s="74"/>
      <c r="CV18" s="74"/>
      <c r="CW18" s="74" t="str">
        <f t="shared" si="30"/>
        <v/>
      </c>
      <c r="CX18" s="74"/>
      <c r="CY18" s="74"/>
      <c r="CZ18" s="74" t="str">
        <f t="shared" si="31"/>
        <v/>
      </c>
      <c r="DA18" s="74"/>
      <c r="DB18" s="74"/>
      <c r="DC18" s="74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4"/>
      <c r="DE18" s="74"/>
      <c r="DF18" s="74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5"/>
      <c r="DH18" s="75"/>
    </row>
    <row r="19" spans="1:112" x14ac:dyDescent="0.25">
      <c r="A19" s="7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6"/>
      <c r="C19" s="76"/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6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34"/>
        <v/>
      </c>
      <c r="BH19" s="74"/>
      <c r="BI19" s="74"/>
      <c r="BJ19" s="74" t="str">
        <f t="shared" si="17"/>
        <v/>
      </c>
      <c r="BK19" s="74"/>
      <c r="BL19" s="74"/>
      <c r="BM19" s="74" t="str">
        <f t="shared" si="18"/>
        <v/>
      </c>
      <c r="BN19" s="74"/>
      <c r="BO19" s="74"/>
      <c r="BP19" s="74" t="str">
        <f t="shared" si="19"/>
        <v/>
      </c>
      <c r="BQ19" s="74"/>
      <c r="BR19" s="74"/>
      <c r="BS19" s="74" t="str">
        <f t="shared" si="20"/>
        <v/>
      </c>
      <c r="BT19" s="74"/>
      <c r="BU19" s="74"/>
      <c r="BV19" s="74" t="str">
        <f t="shared" si="21"/>
        <v/>
      </c>
      <c r="BW19" s="74"/>
      <c r="BX19" s="74"/>
      <c r="BY19" s="74" t="str">
        <f t="shared" si="22"/>
        <v/>
      </c>
      <c r="BZ19" s="74"/>
      <c r="CA19" s="74"/>
      <c r="CB19" s="74" t="str">
        <f t="shared" si="23"/>
        <v/>
      </c>
      <c r="CC19" s="74"/>
      <c r="CD19" s="74"/>
      <c r="CE19" s="74" t="str">
        <f t="shared" si="24"/>
        <v/>
      </c>
      <c r="CF19" s="74"/>
      <c r="CG19" s="74"/>
      <c r="CH19" s="74" t="str">
        <f t="shared" si="25"/>
        <v/>
      </c>
      <c r="CI19" s="74"/>
      <c r="CJ19" s="74"/>
      <c r="CK19" s="74" t="str">
        <f t="shared" si="26"/>
        <v/>
      </c>
      <c r="CL19" s="74"/>
      <c r="CM19" s="74"/>
      <c r="CN19" s="74" t="str">
        <f t="shared" si="27"/>
        <v/>
      </c>
      <c r="CO19" s="74"/>
      <c r="CP19" s="74"/>
      <c r="CQ19" s="74" t="str">
        <f t="shared" si="28"/>
        <v/>
      </c>
      <c r="CR19" s="74"/>
      <c r="CS19" s="74"/>
      <c r="CT19" s="74" t="str">
        <f t="shared" si="29"/>
        <v/>
      </c>
      <c r="CU19" s="74"/>
      <c r="CV19" s="74"/>
      <c r="CW19" s="74" t="str">
        <f t="shared" si="30"/>
        <v/>
      </c>
      <c r="CX19" s="74"/>
      <c r="CY19" s="74"/>
      <c r="CZ19" s="74" t="str">
        <f t="shared" si="31"/>
        <v/>
      </c>
      <c r="DA19" s="74"/>
      <c r="DB19" s="74"/>
      <c r="DC19" s="74" t="str">
        <f t="shared" si="32"/>
        <v/>
      </c>
      <c r="DD19" s="74"/>
      <c r="DE19" s="74"/>
      <c r="DF19" s="74" t="str">
        <f t="shared" si="33"/>
        <v/>
      </c>
    </row>
    <row r="20" spans="1:112" s="82" customFormat="1" x14ac:dyDescent="0.25">
      <c r="A20" s="83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294</v>
      </c>
      <c r="C20" s="115" t="s">
        <v>1774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1902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34"/>
        <v/>
      </c>
      <c r="BH20" s="74"/>
      <c r="BI20" s="74"/>
      <c r="BJ20" s="74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4"/>
      <c r="BL20" s="74"/>
      <c r="BM20" s="74" t="str">
        <f t="shared" si="18"/>
        <v/>
      </c>
      <c r="BN20" s="74"/>
      <c r="BO20" s="74"/>
      <c r="BP20" s="74" t="str">
        <f t="shared" si="19"/>
        <v/>
      </c>
      <c r="BQ20" s="74"/>
      <c r="BR20" s="74"/>
      <c r="BS20" s="74" t="str">
        <f t="shared" si="20"/>
        <v/>
      </c>
      <c r="BT20" s="74"/>
      <c r="BU20" s="74"/>
      <c r="BV20" s="74" t="str">
        <f t="shared" si="21"/>
        <v/>
      </c>
      <c r="BW20" s="74"/>
      <c r="BX20" s="74"/>
      <c r="BY20" s="74" t="str">
        <f t="shared" si="22"/>
        <v/>
      </c>
      <c r="BZ20" s="74"/>
      <c r="CA20" s="74"/>
      <c r="CB20" s="74" t="str">
        <f t="shared" si="23"/>
        <v/>
      </c>
      <c r="CC20" s="74"/>
      <c r="CD20" s="74"/>
      <c r="CE20" s="74" t="str">
        <f t="shared" si="24"/>
        <v/>
      </c>
      <c r="CF20" s="74"/>
      <c r="CG20" s="74"/>
      <c r="CH20" s="74" t="str">
        <f t="shared" si="25"/>
        <v/>
      </c>
      <c r="CI20" s="74"/>
      <c r="CJ20" s="74"/>
      <c r="CK20" s="74" t="str">
        <f t="shared" si="26"/>
        <v/>
      </c>
      <c r="CL20" s="74"/>
      <c r="CM20" s="74"/>
      <c r="CN20" s="74" t="str">
        <f t="shared" si="27"/>
        <v/>
      </c>
      <c r="CO20" s="74"/>
      <c r="CP20" s="74"/>
      <c r="CQ20" s="74" t="str">
        <f t="shared" si="28"/>
        <v/>
      </c>
      <c r="CR20" s="74"/>
      <c r="CS20" s="74"/>
      <c r="CT20" s="74" t="str">
        <f t="shared" si="29"/>
        <v/>
      </c>
      <c r="CU20" s="74"/>
      <c r="CV20" s="74"/>
      <c r="CW20" s="74" t="str">
        <f t="shared" si="30"/>
        <v/>
      </c>
      <c r="CX20" s="74"/>
      <c r="CY20" s="74"/>
      <c r="CZ20" s="74" t="str">
        <f t="shared" si="31"/>
        <v/>
      </c>
      <c r="DA20" s="74"/>
      <c r="DB20" s="74"/>
      <c r="DC20" s="74" t="str">
        <f t="shared" si="32"/>
        <v/>
      </c>
      <c r="DD20" s="74"/>
      <c r="DE20" s="74"/>
      <c r="DF20" s="74" t="str">
        <f t="shared" si="33"/>
        <v/>
      </c>
      <c r="DG20" s="75"/>
      <c r="DH20" s="75"/>
    </row>
    <row r="21" spans="1:112" s="82" customFormat="1" x14ac:dyDescent="0.25">
      <c r="A21" s="83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294</v>
      </c>
      <c r="C21" s="115" t="s">
        <v>1776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1902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34"/>
        <v/>
      </c>
      <c r="BH21" s="74"/>
      <c r="BI21" s="74"/>
      <c r="BJ21" s="74" t="str">
        <f t="shared" si="17"/>
        <v/>
      </c>
      <c r="BK21" s="74"/>
      <c r="BL21" s="74"/>
      <c r="BM21" s="74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4"/>
      <c r="BO21" s="74"/>
      <c r="BP21" s="74" t="str">
        <f t="shared" si="19"/>
        <v/>
      </c>
      <c r="BQ21" s="74"/>
      <c r="BR21" s="74"/>
      <c r="BS21" s="74" t="str">
        <f t="shared" si="20"/>
        <v/>
      </c>
      <c r="BT21" s="74"/>
      <c r="BU21" s="74"/>
      <c r="BV21" s="74" t="str">
        <f t="shared" si="21"/>
        <v/>
      </c>
      <c r="BW21" s="74"/>
      <c r="BX21" s="74"/>
      <c r="BY21" s="74" t="str">
        <f t="shared" si="22"/>
        <v/>
      </c>
      <c r="BZ21" s="74"/>
      <c r="CA21" s="74"/>
      <c r="CB21" s="74" t="str">
        <f t="shared" si="23"/>
        <v/>
      </c>
      <c r="CC21" s="74"/>
      <c r="CD21" s="74"/>
      <c r="CE21" s="74" t="str">
        <f t="shared" si="24"/>
        <v/>
      </c>
      <c r="CF21" s="74"/>
      <c r="CG21" s="74"/>
      <c r="CH21" s="74" t="str">
        <f t="shared" si="25"/>
        <v/>
      </c>
      <c r="CI21" s="74"/>
      <c r="CJ21" s="74"/>
      <c r="CK21" s="74" t="str">
        <f t="shared" si="26"/>
        <v/>
      </c>
      <c r="CL21" s="74"/>
      <c r="CM21" s="74"/>
      <c r="CN21" s="74" t="str">
        <f t="shared" si="27"/>
        <v/>
      </c>
      <c r="CO21" s="74"/>
      <c r="CP21" s="74"/>
      <c r="CQ21" s="74" t="str">
        <f t="shared" si="28"/>
        <v/>
      </c>
      <c r="CR21" s="74"/>
      <c r="CS21" s="74"/>
      <c r="CT21" s="74" t="str">
        <f t="shared" si="29"/>
        <v/>
      </c>
      <c r="CU21" s="74"/>
      <c r="CV21" s="74"/>
      <c r="CW21" s="74" t="str">
        <f t="shared" si="30"/>
        <v/>
      </c>
      <c r="CX21" s="74"/>
      <c r="CY21" s="74"/>
      <c r="CZ21" s="74" t="str">
        <f t="shared" si="31"/>
        <v/>
      </c>
      <c r="DA21" s="74"/>
      <c r="DB21" s="74"/>
      <c r="DC21" s="74" t="str">
        <f t="shared" si="32"/>
        <v/>
      </c>
      <c r="DD21" s="74"/>
      <c r="DE21" s="74"/>
      <c r="DF21" s="74" t="str">
        <f t="shared" si="33"/>
        <v/>
      </c>
      <c r="DG21" s="75"/>
      <c r="DH21" s="75"/>
    </row>
    <row r="22" spans="1:112" s="82" customFormat="1" x14ac:dyDescent="0.25">
      <c r="A22" s="83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294</v>
      </c>
      <c r="C22" s="115" t="s">
        <v>1778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1902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34"/>
        <v/>
      </c>
      <c r="BH22" s="74"/>
      <c r="BI22" s="74"/>
      <c r="BJ22" s="74" t="str">
        <f t="shared" si="17"/>
        <v/>
      </c>
      <c r="BK22" s="74"/>
      <c r="BL22" s="74"/>
      <c r="BM22" s="74" t="str">
        <f t="shared" si="18"/>
        <v/>
      </c>
      <c r="BN22" s="74"/>
      <c r="BO22" s="74"/>
      <c r="BP22" s="74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4"/>
      <c r="BR22" s="74"/>
      <c r="BS22" s="74" t="str">
        <f t="shared" si="20"/>
        <v/>
      </c>
      <c r="BT22" s="74"/>
      <c r="BU22" s="74"/>
      <c r="BV22" s="74" t="str">
        <f t="shared" si="21"/>
        <v/>
      </c>
      <c r="BW22" s="74"/>
      <c r="BX22" s="74"/>
      <c r="BY22" s="74" t="str">
        <f t="shared" si="22"/>
        <v/>
      </c>
      <c r="BZ22" s="74"/>
      <c r="CA22" s="74"/>
      <c r="CB22" s="74" t="str">
        <f t="shared" si="23"/>
        <v/>
      </c>
      <c r="CC22" s="74"/>
      <c r="CD22" s="74"/>
      <c r="CE22" s="74" t="str">
        <f t="shared" si="24"/>
        <v/>
      </c>
      <c r="CF22" s="74"/>
      <c r="CG22" s="74"/>
      <c r="CH22" s="74" t="str">
        <f t="shared" si="25"/>
        <v/>
      </c>
      <c r="CI22" s="74"/>
      <c r="CJ22" s="74"/>
      <c r="CK22" s="74" t="str">
        <f t="shared" si="26"/>
        <v/>
      </c>
      <c r="CL22" s="74"/>
      <c r="CM22" s="74"/>
      <c r="CN22" s="74" t="str">
        <f t="shared" si="27"/>
        <v/>
      </c>
      <c r="CO22" s="74"/>
      <c r="CP22" s="74"/>
      <c r="CQ22" s="74" t="str">
        <f t="shared" si="28"/>
        <v/>
      </c>
      <c r="CR22" s="74"/>
      <c r="CS22" s="74"/>
      <c r="CT22" s="74" t="str">
        <f t="shared" si="29"/>
        <v/>
      </c>
      <c r="CU22" s="74"/>
      <c r="CV22" s="74"/>
      <c r="CW22" s="74" t="str">
        <f t="shared" si="30"/>
        <v/>
      </c>
      <c r="CX22" s="74"/>
      <c r="CY22" s="74"/>
      <c r="CZ22" s="74" t="str">
        <f t="shared" si="31"/>
        <v/>
      </c>
      <c r="DA22" s="74"/>
      <c r="DB22" s="74"/>
      <c r="DC22" s="74" t="str">
        <f t="shared" si="32"/>
        <v/>
      </c>
      <c r="DD22" s="74"/>
      <c r="DE22" s="74"/>
      <c r="DF22" s="74" t="str">
        <f t="shared" si="33"/>
        <v/>
      </c>
      <c r="DG22" s="75"/>
      <c r="DH22" s="75"/>
    </row>
    <row r="23" spans="1:112" s="82" customFormat="1" x14ac:dyDescent="0.25">
      <c r="A23" s="83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294</v>
      </c>
      <c r="C23" s="115" t="s">
        <v>1780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1902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34"/>
        <v/>
      </c>
      <c r="BH23" s="74"/>
      <c r="BI23" s="74"/>
      <c r="BJ23" s="74" t="str">
        <f t="shared" si="17"/>
        <v/>
      </c>
      <c r="BK23" s="74"/>
      <c r="BL23" s="74"/>
      <c r="BM23" s="74" t="str">
        <f t="shared" si="18"/>
        <v/>
      </c>
      <c r="BN23" s="74"/>
      <c r="BO23" s="74"/>
      <c r="BP23" s="74" t="str">
        <f t="shared" si="19"/>
        <v/>
      </c>
      <c r="BQ23" s="74"/>
      <c r="BR23" s="74"/>
      <c r="BS23" s="74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4"/>
      <c r="BU23" s="74"/>
      <c r="BV23" s="74" t="str">
        <f t="shared" si="21"/>
        <v/>
      </c>
      <c r="BW23" s="74"/>
      <c r="BX23" s="74"/>
      <c r="BY23" s="74" t="str">
        <f t="shared" si="22"/>
        <v/>
      </c>
      <c r="BZ23" s="74"/>
      <c r="CA23" s="74"/>
      <c r="CB23" s="74" t="str">
        <f t="shared" si="23"/>
        <v/>
      </c>
      <c r="CC23" s="74"/>
      <c r="CD23" s="74"/>
      <c r="CE23" s="74" t="str">
        <f t="shared" si="24"/>
        <v/>
      </c>
      <c r="CF23" s="74"/>
      <c r="CG23" s="74"/>
      <c r="CH23" s="74" t="str">
        <f t="shared" si="25"/>
        <v/>
      </c>
      <c r="CI23" s="74"/>
      <c r="CJ23" s="74"/>
      <c r="CK23" s="74" t="str">
        <f t="shared" si="26"/>
        <v/>
      </c>
      <c r="CL23" s="74"/>
      <c r="CM23" s="74"/>
      <c r="CN23" s="74" t="str">
        <f t="shared" si="27"/>
        <v/>
      </c>
      <c r="CO23" s="74"/>
      <c r="CP23" s="74"/>
      <c r="CQ23" s="74" t="str">
        <f t="shared" si="28"/>
        <v/>
      </c>
      <c r="CR23" s="74"/>
      <c r="CS23" s="74"/>
      <c r="CT23" s="74" t="str">
        <f t="shared" si="29"/>
        <v/>
      </c>
      <c r="CU23" s="74"/>
      <c r="CV23" s="74"/>
      <c r="CW23" s="74" t="str">
        <f t="shared" si="30"/>
        <v/>
      </c>
      <c r="CX23" s="74"/>
      <c r="CY23" s="74"/>
      <c r="CZ23" s="74" t="str">
        <f t="shared" si="31"/>
        <v/>
      </c>
      <c r="DA23" s="74"/>
      <c r="DB23" s="74"/>
      <c r="DC23" s="74" t="str">
        <f t="shared" si="32"/>
        <v/>
      </c>
      <c r="DD23" s="74"/>
      <c r="DE23" s="74"/>
      <c r="DF23" s="74" t="str">
        <f t="shared" si="33"/>
        <v/>
      </c>
      <c r="DG23" s="75"/>
      <c r="DH23" s="75"/>
    </row>
    <row r="24" spans="1:112" s="82" customFormat="1" x14ac:dyDescent="0.25">
      <c r="A24" s="83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294</v>
      </c>
      <c r="C24" s="115" t="s">
        <v>1782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1902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34"/>
        <v/>
      </c>
      <c r="BH24" s="74"/>
      <c r="BI24" s="74"/>
      <c r="BJ24" s="74" t="str">
        <f t="shared" si="17"/>
        <v/>
      </c>
      <c r="BK24" s="74"/>
      <c r="BL24" s="74"/>
      <c r="BM24" s="74" t="str">
        <f t="shared" si="18"/>
        <v/>
      </c>
      <c r="BN24" s="74"/>
      <c r="BO24" s="74"/>
      <c r="BP24" s="74" t="str">
        <f t="shared" si="19"/>
        <v/>
      </c>
      <c r="BQ24" s="74"/>
      <c r="BR24" s="74"/>
      <c r="BS24" s="74" t="str">
        <f t="shared" si="20"/>
        <v/>
      </c>
      <c r="BT24" s="74"/>
      <c r="BU24" s="74"/>
      <c r="BV24" s="7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4"/>
      <c r="BX24" s="74"/>
      <c r="BY24" s="74" t="str">
        <f t="shared" si="22"/>
        <v/>
      </c>
      <c r="BZ24" s="74"/>
      <c r="CA24" s="74"/>
      <c r="CB24" s="74" t="str">
        <f t="shared" si="23"/>
        <v/>
      </c>
      <c r="CC24" s="74"/>
      <c r="CD24" s="74"/>
      <c r="CE24" s="74" t="str">
        <f t="shared" si="24"/>
        <v/>
      </c>
      <c r="CF24" s="74"/>
      <c r="CG24" s="74"/>
      <c r="CH24" s="74" t="str">
        <f t="shared" si="25"/>
        <v/>
      </c>
      <c r="CI24" s="74"/>
      <c r="CJ24" s="74"/>
      <c r="CK24" s="74" t="str">
        <f t="shared" si="26"/>
        <v/>
      </c>
      <c r="CL24" s="74"/>
      <c r="CM24" s="74"/>
      <c r="CN24" s="74" t="str">
        <f t="shared" si="27"/>
        <v/>
      </c>
      <c r="CO24" s="74"/>
      <c r="CP24" s="74"/>
      <c r="CQ24" s="74" t="str">
        <f t="shared" si="28"/>
        <v/>
      </c>
      <c r="CR24" s="74"/>
      <c r="CS24" s="74"/>
      <c r="CT24" s="74" t="str">
        <f t="shared" si="29"/>
        <v/>
      </c>
      <c r="CU24" s="74"/>
      <c r="CV24" s="74"/>
      <c r="CW24" s="74" t="str">
        <f t="shared" si="30"/>
        <v/>
      </c>
      <c r="CX24" s="74"/>
      <c r="CY24" s="74"/>
      <c r="CZ24" s="74" t="str">
        <f t="shared" si="31"/>
        <v/>
      </c>
      <c r="DA24" s="74"/>
      <c r="DB24" s="74"/>
      <c r="DC24" s="74" t="str">
        <f t="shared" si="32"/>
        <v/>
      </c>
      <c r="DD24" s="74"/>
      <c r="DE24" s="74"/>
      <c r="DF24" s="74" t="str">
        <f t="shared" si="33"/>
        <v/>
      </c>
      <c r="DG24" s="75"/>
      <c r="DH24" s="75"/>
    </row>
    <row r="25" spans="1:112" s="82" customFormat="1" x14ac:dyDescent="0.25">
      <c r="A25" s="83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294</v>
      </c>
      <c r="C25" s="115" t="s">
        <v>1784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1902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34"/>
        <v/>
      </c>
      <c r="BH25" s="74"/>
      <c r="BI25" s="74"/>
      <c r="BJ25" s="74" t="str">
        <f t="shared" si="17"/>
        <v/>
      </c>
      <c r="BK25" s="74"/>
      <c r="BL25" s="74"/>
      <c r="BM25" s="74" t="str">
        <f t="shared" si="18"/>
        <v/>
      </c>
      <c r="BN25" s="74"/>
      <c r="BO25" s="74"/>
      <c r="BP25" s="74" t="str">
        <f t="shared" si="19"/>
        <v/>
      </c>
      <c r="BQ25" s="74"/>
      <c r="BR25" s="74"/>
      <c r="BS25" s="74" t="str">
        <f t="shared" si="20"/>
        <v/>
      </c>
      <c r="BT25" s="74"/>
      <c r="BU25" s="74"/>
      <c r="BV25" s="74" t="str">
        <f t="shared" si="21"/>
        <v/>
      </c>
      <c r="BW25" s="74"/>
      <c r="BX25" s="74"/>
      <c r="BY25" s="74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4"/>
      <c r="CA25" s="74"/>
      <c r="CB25" s="74" t="str">
        <f t="shared" si="23"/>
        <v/>
      </c>
      <c r="CC25" s="74"/>
      <c r="CD25" s="74"/>
      <c r="CE25" s="74" t="str">
        <f t="shared" si="24"/>
        <v/>
      </c>
      <c r="CF25" s="74"/>
      <c r="CG25" s="74"/>
      <c r="CH25" s="74" t="str">
        <f t="shared" si="25"/>
        <v/>
      </c>
      <c r="CI25" s="74"/>
      <c r="CJ25" s="74"/>
      <c r="CK25" s="74" t="str">
        <f t="shared" si="26"/>
        <v/>
      </c>
      <c r="CL25" s="74"/>
      <c r="CM25" s="74"/>
      <c r="CN25" s="74" t="str">
        <f t="shared" si="27"/>
        <v/>
      </c>
      <c r="CO25" s="74"/>
      <c r="CP25" s="74"/>
      <c r="CQ25" s="74" t="str">
        <f t="shared" si="28"/>
        <v/>
      </c>
      <c r="CR25" s="74"/>
      <c r="CS25" s="74"/>
      <c r="CT25" s="74" t="str">
        <f t="shared" si="29"/>
        <v/>
      </c>
      <c r="CU25" s="74"/>
      <c r="CV25" s="74"/>
      <c r="CW25" s="74" t="str">
        <f t="shared" si="30"/>
        <v/>
      </c>
      <c r="CX25" s="74"/>
      <c r="CY25" s="74"/>
      <c r="CZ25" s="74" t="str">
        <f t="shared" si="31"/>
        <v/>
      </c>
      <c r="DA25" s="74"/>
      <c r="DB25" s="74"/>
      <c r="DC25" s="74" t="str">
        <f t="shared" si="32"/>
        <v/>
      </c>
      <c r="DD25" s="74"/>
      <c r="DE25" s="74"/>
      <c r="DF25" s="74" t="str">
        <f t="shared" si="33"/>
        <v/>
      </c>
      <c r="DG25" s="75"/>
      <c r="DH25" s="75"/>
    </row>
    <row r="26" spans="1:112" s="82" customFormat="1" x14ac:dyDescent="0.25">
      <c r="A26" s="83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294</v>
      </c>
      <c r="C26" s="115" t="s">
        <v>1786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1902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34"/>
        <v/>
      </c>
      <c r="BH26" s="74"/>
      <c r="BI26" s="74"/>
      <c r="BJ26" s="74" t="str">
        <f t="shared" si="17"/>
        <v/>
      </c>
      <c r="BK26" s="74"/>
      <c r="BL26" s="74"/>
      <c r="BM26" s="74" t="str">
        <f t="shared" si="18"/>
        <v/>
      </c>
      <c r="BN26" s="74"/>
      <c r="BO26" s="74"/>
      <c r="BP26" s="74" t="str">
        <f t="shared" si="19"/>
        <v/>
      </c>
      <c r="BQ26" s="74"/>
      <c r="BR26" s="74"/>
      <c r="BS26" s="74" t="str">
        <f t="shared" si="20"/>
        <v/>
      </c>
      <c r="BT26" s="74"/>
      <c r="BU26" s="74"/>
      <c r="BV26" s="74" t="str">
        <f t="shared" si="21"/>
        <v/>
      </c>
      <c r="BW26" s="74"/>
      <c r="BX26" s="74"/>
      <c r="BY26" s="74" t="str">
        <f t="shared" si="22"/>
        <v/>
      </c>
      <c r="BZ26" s="74"/>
      <c r="CA26" s="74"/>
      <c r="CB26" s="74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4"/>
      <c r="CD26" s="74"/>
      <c r="CE26" s="74" t="str">
        <f t="shared" si="24"/>
        <v/>
      </c>
      <c r="CF26" s="74"/>
      <c r="CG26" s="74"/>
      <c r="CH26" s="74" t="str">
        <f t="shared" si="25"/>
        <v/>
      </c>
      <c r="CI26" s="74"/>
      <c r="CJ26" s="74"/>
      <c r="CK26" s="74" t="str">
        <f t="shared" si="26"/>
        <v/>
      </c>
      <c r="CL26" s="74"/>
      <c r="CM26" s="74"/>
      <c r="CN26" s="74" t="str">
        <f t="shared" si="27"/>
        <v/>
      </c>
      <c r="CO26" s="74"/>
      <c r="CP26" s="74"/>
      <c r="CQ26" s="74" t="str">
        <f t="shared" si="28"/>
        <v/>
      </c>
      <c r="CR26" s="74"/>
      <c r="CS26" s="74"/>
      <c r="CT26" s="74" t="str">
        <f t="shared" si="29"/>
        <v/>
      </c>
      <c r="CU26" s="74"/>
      <c r="CV26" s="74"/>
      <c r="CW26" s="74" t="str">
        <f t="shared" si="30"/>
        <v/>
      </c>
      <c r="CX26" s="74"/>
      <c r="CY26" s="74"/>
      <c r="CZ26" s="74" t="str">
        <f t="shared" si="31"/>
        <v/>
      </c>
      <c r="DA26" s="74"/>
      <c r="DB26" s="74"/>
      <c r="DC26" s="74" t="str">
        <f t="shared" si="32"/>
        <v/>
      </c>
      <c r="DD26" s="74"/>
      <c r="DE26" s="74"/>
      <c r="DF26" s="74" t="str">
        <f t="shared" si="33"/>
        <v/>
      </c>
      <c r="DG26" s="75"/>
      <c r="DH26" s="75"/>
    </row>
    <row r="27" spans="1:112" s="82" customFormat="1" x14ac:dyDescent="0.25">
      <c r="A27" s="83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294</v>
      </c>
      <c r="C27" s="115" t="s">
        <v>1788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1902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34"/>
        <v/>
      </c>
      <c r="BH27" s="74"/>
      <c r="BI27" s="74"/>
      <c r="BJ27" s="74" t="str">
        <f t="shared" si="17"/>
        <v/>
      </c>
      <c r="BK27" s="74"/>
      <c r="BL27" s="74"/>
      <c r="BM27" s="74" t="str">
        <f t="shared" si="18"/>
        <v/>
      </c>
      <c r="BN27" s="74"/>
      <c r="BO27" s="74"/>
      <c r="BP27" s="74" t="str">
        <f t="shared" si="19"/>
        <v/>
      </c>
      <c r="BQ27" s="74"/>
      <c r="BR27" s="74"/>
      <c r="BS27" s="74" t="str">
        <f t="shared" si="20"/>
        <v/>
      </c>
      <c r="BT27" s="74"/>
      <c r="BU27" s="74"/>
      <c r="BV27" s="74" t="str">
        <f t="shared" si="21"/>
        <v/>
      </c>
      <c r="BW27" s="74"/>
      <c r="BX27" s="74"/>
      <c r="BY27" s="74" t="str">
        <f t="shared" si="22"/>
        <v/>
      </c>
      <c r="BZ27" s="74"/>
      <c r="CA27" s="74"/>
      <c r="CB27" s="74" t="str">
        <f t="shared" si="23"/>
        <v/>
      </c>
      <c r="CC27" s="74"/>
      <c r="CD27" s="74"/>
      <c r="CE27" s="74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4"/>
      <c r="CG27" s="74"/>
      <c r="CH27" s="74" t="str">
        <f t="shared" si="25"/>
        <v/>
      </c>
      <c r="CI27" s="74"/>
      <c r="CJ27" s="74"/>
      <c r="CK27" s="74" t="str">
        <f t="shared" si="26"/>
        <v/>
      </c>
      <c r="CL27" s="74"/>
      <c r="CM27" s="74"/>
      <c r="CN27" s="74" t="str">
        <f t="shared" si="27"/>
        <v/>
      </c>
      <c r="CO27" s="74"/>
      <c r="CP27" s="74"/>
      <c r="CQ27" s="74" t="str">
        <f t="shared" si="28"/>
        <v/>
      </c>
      <c r="CR27" s="74"/>
      <c r="CS27" s="74"/>
      <c r="CT27" s="74" t="str">
        <f t="shared" si="29"/>
        <v/>
      </c>
      <c r="CU27" s="74"/>
      <c r="CV27" s="74"/>
      <c r="CW27" s="74" t="str">
        <f t="shared" si="30"/>
        <v/>
      </c>
      <c r="CX27" s="74"/>
      <c r="CY27" s="74"/>
      <c r="CZ27" s="74" t="str">
        <f t="shared" si="31"/>
        <v/>
      </c>
      <c r="DA27" s="74"/>
      <c r="DB27" s="74"/>
      <c r="DC27" s="74" t="str">
        <f t="shared" si="32"/>
        <v/>
      </c>
      <c r="DD27" s="74"/>
      <c r="DE27" s="74"/>
      <c r="DF27" s="74" t="str">
        <f t="shared" si="33"/>
        <v/>
      </c>
      <c r="DG27" s="75"/>
      <c r="DH27" s="75"/>
    </row>
    <row r="28" spans="1:112" x14ac:dyDescent="0.25">
      <c r="A28" s="83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294</v>
      </c>
      <c r="C28" s="115" t="s">
        <v>1790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1902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34"/>
        <v/>
      </c>
      <c r="BH28" s="74"/>
      <c r="BI28" s="74"/>
      <c r="BJ28" s="74" t="str">
        <f t="shared" si="17"/>
        <v/>
      </c>
      <c r="BK28" s="74"/>
      <c r="BL28" s="74"/>
      <c r="BM28" s="74" t="str">
        <f t="shared" si="18"/>
        <v/>
      </c>
      <c r="BN28" s="74"/>
      <c r="BO28" s="74"/>
      <c r="BP28" s="74" t="str">
        <f t="shared" si="19"/>
        <v/>
      </c>
      <c r="BQ28" s="74"/>
      <c r="BR28" s="74"/>
      <c r="BS28" s="74" t="str">
        <f t="shared" si="20"/>
        <v/>
      </c>
      <c r="BT28" s="74"/>
      <c r="BU28" s="74"/>
      <c r="BV28" s="74" t="str">
        <f t="shared" si="21"/>
        <v/>
      </c>
      <c r="BW28" s="74"/>
      <c r="BX28" s="74"/>
      <c r="BY28" s="74" t="str">
        <f t="shared" si="22"/>
        <v/>
      </c>
      <c r="BZ28" s="74"/>
      <c r="CA28" s="74"/>
      <c r="CB28" s="74" t="str">
        <f t="shared" si="23"/>
        <v/>
      </c>
      <c r="CC28" s="74"/>
      <c r="CD28" s="74"/>
      <c r="CE28" s="74" t="str">
        <f t="shared" si="24"/>
        <v/>
      </c>
      <c r="CF28" s="74"/>
      <c r="CG28" s="74"/>
      <c r="CH28" s="74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4"/>
      <c r="CJ28" s="74"/>
      <c r="CK28" s="74" t="str">
        <f t="shared" si="26"/>
        <v/>
      </c>
      <c r="CL28" s="74"/>
      <c r="CM28" s="74"/>
      <c r="CN28" s="74" t="str">
        <f t="shared" si="27"/>
        <v/>
      </c>
      <c r="CO28" s="74"/>
      <c r="CP28" s="74"/>
      <c r="CQ28" s="74" t="str">
        <f t="shared" si="28"/>
        <v/>
      </c>
      <c r="CR28" s="74"/>
      <c r="CS28" s="74"/>
      <c r="CT28" s="74" t="str">
        <f t="shared" si="29"/>
        <v/>
      </c>
      <c r="CU28" s="74"/>
      <c r="CV28" s="74"/>
      <c r="CW28" s="74" t="str">
        <f t="shared" si="30"/>
        <v/>
      </c>
      <c r="CX28" s="74"/>
      <c r="CY28" s="74"/>
      <c r="CZ28" s="74" t="str">
        <f t="shared" si="31"/>
        <v/>
      </c>
      <c r="DA28" s="74"/>
      <c r="DB28" s="74"/>
      <c r="DC28" s="74" t="str">
        <f t="shared" si="32"/>
        <v/>
      </c>
      <c r="DD28" s="74"/>
      <c r="DE28" s="74"/>
      <c r="DF28" s="74" t="str">
        <f t="shared" si="33"/>
        <v/>
      </c>
    </row>
    <row r="29" spans="1:112" x14ac:dyDescent="0.25">
      <c r="A29" s="83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294</v>
      </c>
      <c r="C29" s="115" t="s">
        <v>1791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1902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34"/>
        <v/>
      </c>
      <c r="BH29" s="74"/>
      <c r="BI29" s="74"/>
      <c r="BJ29" s="74" t="str">
        <f t="shared" si="17"/>
        <v/>
      </c>
      <c r="BK29" s="74"/>
      <c r="BL29" s="74"/>
      <c r="BM29" s="74" t="str">
        <f t="shared" si="18"/>
        <v/>
      </c>
      <c r="BN29" s="74"/>
      <c r="BO29" s="74"/>
      <c r="BP29" s="74" t="str">
        <f t="shared" si="19"/>
        <v/>
      </c>
      <c r="BQ29" s="74"/>
      <c r="BR29" s="74"/>
      <c r="BS29" s="74" t="str">
        <f t="shared" si="20"/>
        <v/>
      </c>
      <c r="BT29" s="74"/>
      <c r="BU29" s="74"/>
      <c r="BV29" s="74" t="str">
        <f t="shared" si="21"/>
        <v/>
      </c>
      <c r="BW29" s="74"/>
      <c r="BX29" s="74"/>
      <c r="BY29" s="74" t="str">
        <f t="shared" si="22"/>
        <v/>
      </c>
      <c r="BZ29" s="74"/>
      <c r="CA29" s="74"/>
      <c r="CB29" s="74" t="str">
        <f t="shared" si="23"/>
        <v/>
      </c>
      <c r="CC29" s="74"/>
      <c r="CD29" s="74"/>
      <c r="CE29" s="74" t="str">
        <f t="shared" si="24"/>
        <v/>
      </c>
      <c r="CF29" s="74"/>
      <c r="CG29" s="74"/>
      <c r="CH29" s="74" t="str">
        <f t="shared" si="25"/>
        <v/>
      </c>
      <c r="CI29" s="74"/>
      <c r="CJ29" s="74"/>
      <c r="CK29" s="74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4"/>
      <c r="CM29" s="74"/>
      <c r="CN29" s="74" t="str">
        <f t="shared" si="27"/>
        <v/>
      </c>
      <c r="CO29" s="74"/>
      <c r="CP29" s="74"/>
      <c r="CQ29" s="74" t="str">
        <f t="shared" si="28"/>
        <v/>
      </c>
      <c r="CR29" s="74"/>
      <c r="CS29" s="74"/>
      <c r="CT29" s="74" t="str">
        <f t="shared" si="29"/>
        <v/>
      </c>
      <c r="CU29" s="74"/>
      <c r="CV29" s="74"/>
      <c r="CW29" s="74" t="str">
        <f t="shared" si="30"/>
        <v/>
      </c>
      <c r="CX29" s="74"/>
      <c r="CY29" s="74"/>
      <c r="CZ29" s="74" t="str">
        <f t="shared" si="31"/>
        <v/>
      </c>
      <c r="DA29" s="74"/>
      <c r="DB29" s="74"/>
      <c r="DC29" s="74" t="str">
        <f t="shared" si="32"/>
        <v/>
      </c>
      <c r="DD29" s="74"/>
      <c r="DE29" s="74"/>
      <c r="DF29" s="74" t="str">
        <f t="shared" si="33"/>
        <v/>
      </c>
    </row>
    <row r="30" spans="1:112" x14ac:dyDescent="0.25">
      <c r="A30" s="83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294</v>
      </c>
      <c r="C30" s="115" t="s">
        <v>1792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1902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34"/>
        <v/>
      </c>
      <c r="BH30" s="74"/>
      <c r="BI30" s="74"/>
      <c r="BJ30" s="74" t="str">
        <f t="shared" si="17"/>
        <v/>
      </c>
      <c r="BK30" s="74"/>
      <c r="BL30" s="74"/>
      <c r="BM30" s="74" t="str">
        <f t="shared" si="18"/>
        <v/>
      </c>
      <c r="BN30" s="74"/>
      <c r="BO30" s="74"/>
      <c r="BP30" s="74" t="str">
        <f t="shared" si="19"/>
        <v/>
      </c>
      <c r="BQ30" s="74"/>
      <c r="BR30" s="74"/>
      <c r="BS30" s="74" t="str">
        <f t="shared" si="20"/>
        <v/>
      </c>
      <c r="BT30" s="74"/>
      <c r="BU30" s="74"/>
      <c r="BV30" s="74" t="str">
        <f t="shared" si="21"/>
        <v/>
      </c>
      <c r="BW30" s="74"/>
      <c r="BX30" s="74"/>
      <c r="BY30" s="74" t="str">
        <f t="shared" si="22"/>
        <v/>
      </c>
      <c r="BZ30" s="74"/>
      <c r="CA30" s="74"/>
      <c r="CB30" s="74" t="str">
        <f t="shared" si="23"/>
        <v/>
      </c>
      <c r="CC30" s="74"/>
      <c r="CD30" s="74"/>
      <c r="CE30" s="74" t="str">
        <f t="shared" si="24"/>
        <v/>
      </c>
      <c r="CF30" s="74"/>
      <c r="CG30" s="74"/>
      <c r="CH30" s="74" t="str">
        <f t="shared" si="25"/>
        <v/>
      </c>
      <c r="CI30" s="74"/>
      <c r="CJ30" s="74"/>
      <c r="CK30" s="74" t="str">
        <f t="shared" si="26"/>
        <v/>
      </c>
      <c r="CL30" s="74"/>
      <c r="CM30" s="74"/>
      <c r="CN30" s="74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4"/>
      <c r="CP30" s="74"/>
      <c r="CQ30" s="74" t="str">
        <f t="shared" si="28"/>
        <v/>
      </c>
      <c r="CR30" s="74"/>
      <c r="CS30" s="74"/>
      <c r="CT30" s="74" t="str">
        <f t="shared" si="29"/>
        <v/>
      </c>
      <c r="CU30" s="74"/>
      <c r="CV30" s="74"/>
      <c r="CW30" s="74" t="str">
        <f t="shared" si="30"/>
        <v/>
      </c>
      <c r="CX30" s="74"/>
      <c r="CY30" s="74"/>
      <c r="CZ30" s="74" t="str">
        <f t="shared" si="31"/>
        <v/>
      </c>
      <c r="DA30" s="74"/>
      <c r="DB30" s="74"/>
      <c r="DC30" s="74" t="str">
        <f t="shared" si="32"/>
        <v/>
      </c>
      <c r="DD30" s="74"/>
      <c r="DE30" s="74"/>
      <c r="DF30" s="74" t="str">
        <f t="shared" si="33"/>
        <v/>
      </c>
    </row>
    <row r="31" spans="1:112" x14ac:dyDescent="0.25">
      <c r="A31" s="83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294</v>
      </c>
      <c r="C31" s="115" t="s">
        <v>1793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1902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34"/>
        <v/>
      </c>
      <c r="BH31" s="74"/>
      <c r="BI31" s="74"/>
      <c r="BJ31" s="74" t="str">
        <f t="shared" si="17"/>
        <v/>
      </c>
      <c r="BK31" s="74"/>
      <c r="BL31" s="74"/>
      <c r="BM31" s="74" t="str">
        <f t="shared" si="18"/>
        <v/>
      </c>
      <c r="BN31" s="74"/>
      <c r="BO31" s="74"/>
      <c r="BP31" s="74" t="str">
        <f t="shared" si="19"/>
        <v/>
      </c>
      <c r="BQ31" s="74"/>
      <c r="BR31" s="74"/>
      <c r="BS31" s="74" t="str">
        <f t="shared" si="20"/>
        <v/>
      </c>
      <c r="BT31" s="74"/>
      <c r="BU31" s="74"/>
      <c r="BV31" s="74" t="str">
        <f t="shared" si="21"/>
        <v/>
      </c>
      <c r="BW31" s="74"/>
      <c r="BX31" s="74"/>
      <c r="BY31" s="74" t="str">
        <f t="shared" si="22"/>
        <v/>
      </c>
      <c r="BZ31" s="74"/>
      <c r="CA31" s="74"/>
      <c r="CB31" s="74" t="str">
        <f t="shared" si="23"/>
        <v/>
      </c>
      <c r="CC31" s="74"/>
      <c r="CD31" s="74"/>
      <c r="CE31" s="74" t="str">
        <f t="shared" si="24"/>
        <v/>
      </c>
      <c r="CF31" s="74"/>
      <c r="CG31" s="74"/>
      <c r="CH31" s="74" t="str">
        <f t="shared" si="25"/>
        <v/>
      </c>
      <c r="CI31" s="74"/>
      <c r="CJ31" s="74"/>
      <c r="CK31" s="74" t="str">
        <f t="shared" si="26"/>
        <v/>
      </c>
      <c r="CL31" s="74"/>
      <c r="CM31" s="74"/>
      <c r="CN31" s="74" t="str">
        <f t="shared" si="27"/>
        <v/>
      </c>
      <c r="CO31" s="74"/>
      <c r="CP31" s="74"/>
      <c r="CQ31" s="74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4"/>
      <c r="CS31" s="74"/>
      <c r="CT31" s="74" t="str">
        <f t="shared" si="29"/>
        <v/>
      </c>
      <c r="CU31" s="74"/>
      <c r="CV31" s="74"/>
      <c r="CW31" s="74" t="str">
        <f t="shared" si="30"/>
        <v/>
      </c>
      <c r="CX31" s="74"/>
      <c r="CY31" s="74"/>
      <c r="CZ31" s="74" t="str">
        <f t="shared" si="31"/>
        <v/>
      </c>
      <c r="DA31" s="74"/>
      <c r="DB31" s="74"/>
      <c r="DC31" s="74" t="str">
        <f t="shared" si="32"/>
        <v/>
      </c>
      <c r="DD31" s="74"/>
      <c r="DE31" s="74"/>
      <c r="DF31" s="74" t="str">
        <f t="shared" si="33"/>
        <v/>
      </c>
    </row>
    <row r="32" spans="1:112" x14ac:dyDescent="0.25">
      <c r="A32" s="83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294</v>
      </c>
      <c r="C32" s="115" t="s">
        <v>1794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1902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34"/>
        <v/>
      </c>
      <c r="BH32" s="74"/>
      <c r="BI32" s="74"/>
      <c r="BJ32" s="74" t="str">
        <f t="shared" si="17"/>
        <v/>
      </c>
      <c r="BK32" s="74"/>
      <c r="BL32" s="74"/>
      <c r="BM32" s="74" t="str">
        <f t="shared" si="18"/>
        <v/>
      </c>
      <c r="BN32" s="74"/>
      <c r="BO32" s="74"/>
      <c r="BP32" s="74" t="str">
        <f t="shared" si="19"/>
        <v/>
      </c>
      <c r="BQ32" s="74"/>
      <c r="BR32" s="74"/>
      <c r="BS32" s="74" t="str">
        <f t="shared" si="20"/>
        <v/>
      </c>
      <c r="BT32" s="74"/>
      <c r="BU32" s="74"/>
      <c r="BV32" s="74" t="str">
        <f t="shared" si="21"/>
        <v/>
      </c>
      <c r="BW32" s="74"/>
      <c r="BX32" s="74"/>
      <c r="BY32" s="74" t="str">
        <f t="shared" si="22"/>
        <v/>
      </c>
      <c r="BZ32" s="74"/>
      <c r="CA32" s="74"/>
      <c r="CB32" s="74" t="str">
        <f t="shared" si="23"/>
        <v/>
      </c>
      <c r="CC32" s="74"/>
      <c r="CD32" s="74"/>
      <c r="CE32" s="74" t="str">
        <f t="shared" si="24"/>
        <v/>
      </c>
      <c r="CF32" s="74"/>
      <c r="CG32" s="74"/>
      <c r="CH32" s="74" t="str">
        <f t="shared" si="25"/>
        <v/>
      </c>
      <c r="CI32" s="74"/>
      <c r="CJ32" s="74"/>
      <c r="CK32" s="74" t="str">
        <f t="shared" si="26"/>
        <v/>
      </c>
      <c r="CL32" s="74"/>
      <c r="CM32" s="74"/>
      <c r="CN32" s="74" t="str">
        <f t="shared" si="27"/>
        <v/>
      </c>
      <c r="CO32" s="74"/>
      <c r="CP32" s="74"/>
      <c r="CQ32" s="74" t="str">
        <f t="shared" si="28"/>
        <v/>
      </c>
      <c r="CR32" s="74"/>
      <c r="CS32" s="74"/>
      <c r="CT32" s="74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4"/>
      <c r="CV32" s="74"/>
      <c r="CW32" s="74" t="str">
        <f t="shared" si="30"/>
        <v/>
      </c>
      <c r="CX32" s="74"/>
      <c r="CY32" s="74"/>
      <c r="CZ32" s="74" t="str">
        <f t="shared" si="31"/>
        <v/>
      </c>
      <c r="DA32" s="74"/>
      <c r="DB32" s="74"/>
      <c r="DC32" s="74" t="str">
        <f t="shared" si="32"/>
        <v/>
      </c>
      <c r="DD32" s="74"/>
      <c r="DE32" s="74"/>
      <c r="DF32" s="74" t="str">
        <f t="shared" si="33"/>
        <v/>
      </c>
    </row>
    <row r="33" spans="1:112" x14ac:dyDescent="0.25">
      <c r="A33" s="83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294</v>
      </c>
      <c r="C33" s="115" t="s">
        <v>1796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1902</v>
      </c>
      <c r="AW33" s="60"/>
      <c r="AY33" s="60" t="s">
        <v>1902</v>
      </c>
      <c r="AZ33" s="60"/>
      <c r="BA33" s="60"/>
      <c r="BB33" s="60"/>
      <c r="BC33" s="60"/>
      <c r="BD33" s="60"/>
      <c r="BE33" s="60"/>
      <c r="BF33" s="60"/>
      <c r="BG33" s="74" t="str">
        <f t="shared" si="34"/>
        <v/>
      </c>
      <c r="BH33" s="74"/>
      <c r="BI33" s="74"/>
      <c r="BJ33" s="74" t="str">
        <f t="shared" si="17"/>
        <v/>
      </c>
      <c r="BK33" s="74"/>
      <c r="BL33" s="74"/>
      <c r="BM33" s="74" t="str">
        <f t="shared" si="18"/>
        <v/>
      </c>
      <c r="BN33" s="74"/>
      <c r="BO33" s="74"/>
      <c r="BP33" s="74" t="str">
        <f t="shared" si="19"/>
        <v/>
      </c>
      <c r="BQ33" s="74"/>
      <c r="BR33" s="74"/>
      <c r="BS33" s="74" t="str">
        <f t="shared" si="20"/>
        <v/>
      </c>
      <c r="BT33" s="74"/>
      <c r="BU33" s="74"/>
      <c r="BV33" s="74" t="str">
        <f t="shared" si="21"/>
        <v/>
      </c>
      <c r="BW33" s="74"/>
      <c r="BX33" s="74"/>
      <c r="BY33" s="74" t="str">
        <f t="shared" si="22"/>
        <v/>
      </c>
      <c r="BZ33" s="74"/>
      <c r="CA33" s="74"/>
      <c r="CB33" s="74" t="str">
        <f t="shared" si="23"/>
        <v/>
      </c>
      <c r="CC33" s="74"/>
      <c r="CD33" s="74"/>
      <c r="CE33" s="74" t="str">
        <f t="shared" si="24"/>
        <v/>
      </c>
      <c r="CF33" s="74"/>
      <c r="CG33" s="74"/>
      <c r="CH33" s="74" t="str">
        <f t="shared" si="25"/>
        <v/>
      </c>
      <c r="CI33" s="74"/>
      <c r="CJ33" s="74"/>
      <c r="CK33" s="74" t="str">
        <f t="shared" si="26"/>
        <v/>
      </c>
      <c r="CL33" s="74"/>
      <c r="CM33" s="74"/>
      <c r="CN33" s="74" t="str">
        <f t="shared" si="27"/>
        <v/>
      </c>
      <c r="CO33" s="74"/>
      <c r="CP33" s="74"/>
      <c r="CQ33" s="74" t="str">
        <f t="shared" si="28"/>
        <v/>
      </c>
      <c r="CR33" s="74"/>
      <c r="CS33" s="74"/>
      <c r="CT33" s="74" t="str">
        <f t="shared" si="29"/>
        <v/>
      </c>
      <c r="CU33" s="74"/>
      <c r="CV33" s="74"/>
      <c r="CW33" s="74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4"/>
      <c r="CY33" s="74"/>
      <c r="CZ33" s="74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4"/>
      <c r="DB33" s="74"/>
      <c r="DC33" s="74" t="str">
        <f t="shared" si="32"/>
        <v/>
      </c>
      <c r="DD33" s="74"/>
      <c r="DE33" s="74"/>
      <c r="DF33" s="74" t="str">
        <f t="shared" si="33"/>
        <v/>
      </c>
    </row>
    <row r="34" spans="1:112" x14ac:dyDescent="0.25">
      <c r="A34" s="83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294</v>
      </c>
      <c r="C34" s="115" t="s">
        <v>1797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1902</v>
      </c>
      <c r="BC34" s="60"/>
      <c r="BE34" s="60" t="s">
        <v>1902</v>
      </c>
      <c r="BF34" s="60"/>
      <c r="BG34" s="74" t="str">
        <f t="shared" si="34"/>
        <v/>
      </c>
      <c r="BH34" s="74"/>
      <c r="BI34" s="74"/>
      <c r="BJ34" s="74" t="str">
        <f t="shared" si="17"/>
        <v/>
      </c>
      <c r="BK34" s="74"/>
      <c r="BL34" s="74"/>
      <c r="BM34" s="74" t="str">
        <f t="shared" si="18"/>
        <v/>
      </c>
      <c r="BN34" s="74"/>
      <c r="BO34" s="74"/>
      <c r="BP34" s="74" t="str">
        <f t="shared" si="19"/>
        <v/>
      </c>
      <c r="BQ34" s="74"/>
      <c r="BR34" s="74"/>
      <c r="BS34" s="74" t="str">
        <f t="shared" si="20"/>
        <v/>
      </c>
      <c r="BT34" s="74"/>
      <c r="BU34" s="74"/>
      <c r="BV34" s="74" t="str">
        <f t="shared" si="21"/>
        <v/>
      </c>
      <c r="BW34" s="74"/>
      <c r="BX34" s="74"/>
      <c r="BY34" s="74" t="str">
        <f t="shared" si="22"/>
        <v/>
      </c>
      <c r="BZ34" s="74"/>
      <c r="CA34" s="74"/>
      <c r="CB34" s="74" t="str">
        <f t="shared" si="23"/>
        <v/>
      </c>
      <c r="CC34" s="74"/>
      <c r="CD34" s="74"/>
      <c r="CE34" s="74" t="str">
        <f t="shared" si="24"/>
        <v/>
      </c>
      <c r="CF34" s="74"/>
      <c r="CG34" s="74"/>
      <c r="CH34" s="74" t="str">
        <f t="shared" si="25"/>
        <v/>
      </c>
      <c r="CI34" s="74"/>
      <c r="CJ34" s="74"/>
      <c r="CK34" s="74" t="str">
        <f t="shared" si="26"/>
        <v/>
      </c>
      <c r="CL34" s="74"/>
      <c r="CM34" s="74"/>
      <c r="CN34" s="74" t="str">
        <f t="shared" si="27"/>
        <v/>
      </c>
      <c r="CO34" s="74"/>
      <c r="CP34" s="74"/>
      <c r="CQ34" s="74" t="str">
        <f t="shared" si="28"/>
        <v/>
      </c>
      <c r="CR34" s="74"/>
      <c r="CS34" s="74"/>
      <c r="CT34" s="74" t="str">
        <f t="shared" si="29"/>
        <v/>
      </c>
      <c r="CU34" s="74"/>
      <c r="CV34" s="74"/>
      <c r="CW34" s="74" t="str">
        <f t="shared" si="30"/>
        <v/>
      </c>
      <c r="CX34" s="74"/>
      <c r="CY34" s="74"/>
      <c r="CZ34" s="74" t="str">
        <f t="shared" si="31"/>
        <v/>
      </c>
      <c r="DA34" s="74"/>
      <c r="DB34" s="74"/>
      <c r="DC34" s="7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4"/>
      <c r="DE34" s="74"/>
      <c r="DF34" s="7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25">
      <c r="A35" s="8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4"/>
      <c r="C35" s="74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4"/>
      <c r="H35" s="74"/>
      <c r="K35" s="74"/>
      <c r="N35" s="74"/>
      <c r="Q35" s="74"/>
      <c r="T35" s="74"/>
      <c r="W35" s="74"/>
      <c r="Z35" s="74"/>
      <c r="AC35" s="74"/>
      <c r="AF35" s="74"/>
      <c r="AI35" s="74"/>
      <c r="AL35" s="74"/>
      <c r="AO35" s="74"/>
      <c r="AR35" s="74"/>
      <c r="AU35" s="74"/>
      <c r="AX35" s="74"/>
      <c r="BA35" s="74"/>
      <c r="BD35" s="74"/>
      <c r="BG35" s="74" t="str">
        <f t="shared" si="34"/>
        <v/>
      </c>
      <c r="BH35" s="74"/>
      <c r="BI35" s="74"/>
      <c r="BJ35" s="74" t="str">
        <f t="shared" si="17"/>
        <v/>
      </c>
      <c r="BK35" s="74"/>
      <c r="BL35" s="74"/>
      <c r="BM35" s="74" t="str">
        <f t="shared" si="18"/>
        <v/>
      </c>
      <c r="BN35" s="74"/>
      <c r="BO35" s="74"/>
      <c r="BP35" s="74" t="str">
        <f t="shared" si="19"/>
        <v/>
      </c>
      <c r="BQ35" s="74"/>
      <c r="BR35" s="74"/>
      <c r="BS35" s="74" t="str">
        <f t="shared" si="20"/>
        <v/>
      </c>
      <c r="BT35" s="74"/>
      <c r="BU35" s="74"/>
      <c r="BV35" s="74" t="str">
        <f t="shared" si="21"/>
        <v/>
      </c>
      <c r="BW35" s="74"/>
      <c r="BX35" s="74"/>
      <c r="BY35" s="74" t="str">
        <f t="shared" si="22"/>
        <v/>
      </c>
      <c r="BZ35" s="74"/>
      <c r="CA35" s="74"/>
      <c r="CB35" s="74" t="str">
        <f t="shared" si="23"/>
        <v/>
      </c>
      <c r="CC35" s="74"/>
      <c r="CD35" s="74"/>
      <c r="CE35" s="74" t="str">
        <f t="shared" si="24"/>
        <v/>
      </c>
      <c r="CF35" s="74"/>
      <c r="CG35" s="74"/>
      <c r="CH35" s="74" t="str">
        <f t="shared" si="25"/>
        <v/>
      </c>
      <c r="CI35" s="74"/>
      <c r="CJ35" s="74"/>
      <c r="CK35" s="74" t="str">
        <f t="shared" si="26"/>
        <v/>
      </c>
      <c r="CL35" s="74"/>
      <c r="CM35" s="74"/>
      <c r="CN35" s="74" t="str">
        <f t="shared" si="27"/>
        <v/>
      </c>
      <c r="CO35" s="74"/>
      <c r="CP35" s="74"/>
      <c r="CQ35" s="74" t="str">
        <f t="shared" si="28"/>
        <v/>
      </c>
      <c r="CR35" s="74"/>
      <c r="CS35" s="74"/>
      <c r="CT35" s="74" t="str">
        <f t="shared" si="29"/>
        <v/>
      </c>
      <c r="CU35" s="74"/>
      <c r="CV35" s="74"/>
      <c r="CW35" s="74" t="str">
        <f t="shared" si="30"/>
        <v/>
      </c>
      <c r="CX35" s="74"/>
      <c r="CY35" s="74"/>
      <c r="CZ35" s="74" t="str">
        <f t="shared" si="31"/>
        <v/>
      </c>
      <c r="DA35" s="74"/>
      <c r="DB35" s="74"/>
      <c r="DC35" s="74" t="str">
        <f t="shared" si="32"/>
        <v/>
      </c>
      <c r="DD35" s="74"/>
      <c r="DE35" s="74"/>
      <c r="DF35" s="74" t="str">
        <f t="shared" si="33"/>
        <v/>
      </c>
    </row>
    <row r="36" spans="1:112" x14ac:dyDescent="0.25">
      <c r="A36" s="83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298</v>
      </c>
      <c r="C36" s="82" t="s">
        <v>1032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1039</v>
      </c>
      <c r="G36" s="83" t="s">
        <v>629</v>
      </c>
      <c r="H36" s="82"/>
      <c r="I36" s="83" t="s">
        <v>1039</v>
      </c>
      <c r="J36" s="83" t="s">
        <v>629</v>
      </c>
      <c r="K36" s="82"/>
      <c r="L36" s="83" t="s">
        <v>1039</v>
      </c>
      <c r="M36" s="83" t="s">
        <v>629</v>
      </c>
      <c r="N36" s="82"/>
      <c r="O36" s="83" t="s">
        <v>1039</v>
      </c>
      <c r="P36" s="83" t="s">
        <v>629</v>
      </c>
      <c r="Q36" s="82"/>
      <c r="R36" s="83" t="s">
        <v>1039</v>
      </c>
      <c r="S36" s="83" t="s">
        <v>629</v>
      </c>
      <c r="T36" s="82"/>
      <c r="U36" s="83" t="s">
        <v>1039</v>
      </c>
      <c r="V36" s="83" t="s">
        <v>629</v>
      </c>
      <c r="W36" s="82"/>
      <c r="X36" s="83" t="s">
        <v>1039</v>
      </c>
      <c r="Y36" s="83" t="s">
        <v>629</v>
      </c>
      <c r="Z36" s="82"/>
      <c r="AA36" s="83" t="s">
        <v>1039</v>
      </c>
      <c r="AB36" s="83" t="s">
        <v>629</v>
      </c>
      <c r="AC36" s="82"/>
      <c r="AD36" s="83" t="s">
        <v>1039</v>
      </c>
      <c r="AE36" s="83" t="s">
        <v>629</v>
      </c>
      <c r="AF36" s="82"/>
      <c r="AG36" s="83" t="s">
        <v>1039</v>
      </c>
      <c r="AH36" s="83" t="s">
        <v>629</v>
      </c>
      <c r="AI36" s="82"/>
      <c r="AJ36" s="83" t="s">
        <v>1039</v>
      </c>
      <c r="AK36" s="83" t="s">
        <v>629</v>
      </c>
      <c r="AL36" s="82"/>
      <c r="AM36" s="83" t="s">
        <v>1039</v>
      </c>
      <c r="AN36" s="83" t="s">
        <v>629</v>
      </c>
      <c r="AO36" s="82"/>
      <c r="AP36" s="83" t="s">
        <v>1039</v>
      </c>
      <c r="AQ36" s="83" t="s">
        <v>629</v>
      </c>
      <c r="AR36" s="82"/>
      <c r="AS36" s="83" t="s">
        <v>1039</v>
      </c>
      <c r="AT36" s="83" t="s">
        <v>629</v>
      </c>
      <c r="AU36" s="82"/>
      <c r="AV36" s="83" t="s">
        <v>1039</v>
      </c>
      <c r="AW36" s="83" t="s">
        <v>629</v>
      </c>
      <c r="AX36" s="82"/>
      <c r="AY36" s="83" t="s">
        <v>1039</v>
      </c>
      <c r="AZ36" s="83" t="s">
        <v>629</v>
      </c>
      <c r="BA36" s="82"/>
      <c r="BB36" s="83" t="s">
        <v>1039</v>
      </c>
      <c r="BC36" s="83" t="s">
        <v>629</v>
      </c>
      <c r="BD36" s="82"/>
      <c r="BE36" s="83" t="s">
        <v>1039</v>
      </c>
      <c r="BF36" s="83" t="s">
        <v>629</v>
      </c>
      <c r="BG36" s="74" t="str">
        <f t="shared" si="34"/>
        <v xml:space="preserve">INSERT INTO SC_SystemeProduits(RefDimension,NomSysteme,typePresta,ligne,Quantite,formule,cte1,DateModif) values (1,'FV5','MOC',87,null,'1.2*CTE1','PERIMETRE',now());
</v>
      </c>
      <c r="BH36" s="74"/>
      <c r="BI36" s="74"/>
      <c r="BJ36" s="74" t="str">
        <f t="shared" si="17"/>
        <v xml:space="preserve">INSERT INTO SC_SystemeProduits(RefDimension,NomSysteme,typePresta,ligne,Quantite,formule,cte1,DateModif) values (2,'FV5','MOC',87,null,'1.2*CTE1','PERIMETRE',now());
</v>
      </c>
      <c r="BK36" s="74"/>
      <c r="BL36" s="74"/>
      <c r="BM36" s="74" t="str">
        <f t="shared" si="18"/>
        <v xml:space="preserve">INSERT INTO SC_SystemeProduits(RefDimension,NomSysteme,typePresta,ligne,Quantite,formule,cte1,DateModif) values (3,'FV5','MOC',87,null,'1.2*CTE1','PERIMETRE',now());
</v>
      </c>
      <c r="BN36" s="74"/>
      <c r="BO36" s="74"/>
      <c r="BP36" s="74" t="str">
        <f t="shared" si="19"/>
        <v xml:space="preserve">INSERT INTO SC_SystemeProduits(RefDimension,NomSysteme,typePresta,ligne,Quantite,formule,cte1,DateModif) values (4,'FV5','MOC',87,null,'1.2*CTE1','PERIMETRE',now());
</v>
      </c>
      <c r="BQ36" s="74"/>
      <c r="BR36" s="74"/>
      <c r="BS36" s="74" t="str">
        <f t="shared" si="20"/>
        <v xml:space="preserve">INSERT INTO SC_SystemeProduits(RefDimension,NomSysteme,typePresta,ligne,Quantite,formule,cte1,DateModif) values (5,'FV5','MOC',87,null,'1.2*CTE1','PERIMETRE',now());
</v>
      </c>
      <c r="BT36" s="74"/>
      <c r="BU36" s="74"/>
      <c r="BV36" s="74" t="str">
        <f t="shared" si="21"/>
        <v xml:space="preserve">INSERT INTO SC_SystemeProduits(RefDimension,NomSysteme,typePresta,ligne,Quantite,formule,cte1,DateModif) values (6,'FV5','MOC',87,null,'1.2*CTE1','PERIMETRE',now());
</v>
      </c>
      <c r="BW36" s="74"/>
      <c r="BX36" s="74"/>
      <c r="BY36" s="74" t="str">
        <f t="shared" si="22"/>
        <v xml:space="preserve">INSERT INTO SC_SystemeProduits(RefDimension,NomSysteme,typePresta,ligne,Quantite,formule,cte1,DateModif) values (7,'FV5','MOC',87,null,'1.2*CTE1','PERIMETRE',now());
</v>
      </c>
      <c r="BZ36" s="74"/>
      <c r="CA36" s="74"/>
      <c r="CB36" s="74" t="str">
        <f t="shared" si="23"/>
        <v xml:space="preserve">INSERT INTO SC_SystemeProduits(RefDimension,NomSysteme,typePresta,ligne,Quantite,formule,cte1,DateModif) values (8,'FV5','MOC',87,null,'1.2*CTE1','PERIMETRE',now());
</v>
      </c>
      <c r="CC36" s="74"/>
      <c r="CD36" s="74"/>
      <c r="CE36" s="74" t="str">
        <f t="shared" si="24"/>
        <v xml:space="preserve">INSERT INTO SC_SystemeProduits(RefDimension,NomSysteme,typePresta,ligne,Quantite,formule,cte1,DateModif) values (9,'FV5','MOC',87,null,'1.2*CTE1','PERIMETRE',now());
</v>
      </c>
      <c r="CF36" s="74"/>
      <c r="CG36" s="74"/>
      <c r="CH36" s="74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4"/>
      <c r="CJ36" s="74"/>
      <c r="CK36" s="74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4"/>
      <c r="CM36" s="74"/>
      <c r="CN36" s="74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4"/>
      <c r="CP36" s="74"/>
      <c r="CQ36" s="74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4"/>
      <c r="CS36" s="74"/>
      <c r="CT36" s="74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4"/>
      <c r="CV36" s="74"/>
      <c r="CW36" s="74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4"/>
      <c r="CY36" s="74"/>
      <c r="CZ36" s="74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4"/>
      <c r="DB36" s="74"/>
      <c r="DC36" s="74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4"/>
      <c r="DE36" s="74"/>
      <c r="DF36" s="74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3"/>
      <c r="DH36" s="83"/>
    </row>
    <row r="37" spans="1:112" x14ac:dyDescent="0.25">
      <c r="A37" s="83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298</v>
      </c>
      <c r="C37" s="82" t="s">
        <v>1029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686</v>
      </c>
      <c r="G37" s="83" t="s">
        <v>1038</v>
      </c>
      <c r="H37" s="82"/>
      <c r="I37" s="83" t="s">
        <v>686</v>
      </c>
      <c r="J37" s="83" t="s">
        <v>1038</v>
      </c>
      <c r="K37" s="82"/>
      <c r="L37" s="83" t="s">
        <v>686</v>
      </c>
      <c r="M37" s="83" t="s">
        <v>1038</v>
      </c>
      <c r="N37" s="82"/>
      <c r="O37" s="83" t="s">
        <v>686</v>
      </c>
      <c r="P37" s="83" t="s">
        <v>1038</v>
      </c>
      <c r="Q37" s="82"/>
      <c r="R37" s="83" t="s">
        <v>686</v>
      </c>
      <c r="S37" s="83" t="s">
        <v>1038</v>
      </c>
      <c r="T37" s="82"/>
      <c r="U37" s="83" t="s">
        <v>686</v>
      </c>
      <c r="V37" s="83" t="s">
        <v>1038</v>
      </c>
      <c r="W37" s="82"/>
      <c r="X37" s="83" t="s">
        <v>686</v>
      </c>
      <c r="Y37" s="83" t="s">
        <v>1038</v>
      </c>
      <c r="Z37" s="82"/>
      <c r="AA37" s="83" t="s">
        <v>686</v>
      </c>
      <c r="AB37" s="83" t="s">
        <v>1038</v>
      </c>
      <c r="AC37" s="82"/>
      <c r="AD37" s="83" t="s">
        <v>686</v>
      </c>
      <c r="AE37" s="83" t="s">
        <v>1038</v>
      </c>
      <c r="AF37" s="82"/>
      <c r="AG37" s="83" t="s">
        <v>686</v>
      </c>
      <c r="AH37" s="83" t="s">
        <v>1038</v>
      </c>
      <c r="AI37" s="82"/>
      <c r="AJ37" s="83" t="s">
        <v>686</v>
      </c>
      <c r="AK37" s="83" t="s">
        <v>1038</v>
      </c>
      <c r="AL37" s="82"/>
      <c r="AM37" s="83" t="s">
        <v>686</v>
      </c>
      <c r="AN37" s="83" t="s">
        <v>1038</v>
      </c>
      <c r="AO37" s="82"/>
      <c r="AP37" s="83" t="s">
        <v>686</v>
      </c>
      <c r="AQ37" s="83" t="s">
        <v>1038</v>
      </c>
      <c r="AR37" s="82"/>
      <c r="AS37" s="83" t="s">
        <v>686</v>
      </c>
      <c r="AT37" s="83" t="s">
        <v>1038</v>
      </c>
      <c r="AU37" s="82"/>
      <c r="AV37" s="83" t="s">
        <v>686</v>
      </c>
      <c r="AW37" s="83" t="s">
        <v>1038</v>
      </c>
      <c r="AX37" s="82"/>
      <c r="AY37" s="83" t="s">
        <v>686</v>
      </c>
      <c r="AZ37" s="83" t="s">
        <v>1038</v>
      </c>
      <c r="BA37" s="82"/>
      <c r="BB37" s="83" t="s">
        <v>686</v>
      </c>
      <c r="BC37" s="83" t="s">
        <v>1038</v>
      </c>
      <c r="BD37" s="82"/>
      <c r="BE37" s="83" t="s">
        <v>686</v>
      </c>
      <c r="BF37" s="83" t="s">
        <v>1038</v>
      </c>
      <c r="BG37" s="74" t="str">
        <f t="shared" si="34"/>
        <v xml:space="preserve">INSERT INTO SC_SystemeProduits(RefDimension,NomSysteme,typePresta,ligne,Quantite,formule,cte1,DateModif) values (1,'FV5','MOC',83,null,'1*CTE1','Q_PVC',now());
</v>
      </c>
      <c r="BH37" s="74"/>
      <c r="BI37" s="74"/>
      <c r="BJ37" s="74" t="str">
        <f t="shared" si="17"/>
        <v xml:space="preserve">INSERT INTO SC_SystemeProduits(RefDimension,NomSysteme,typePresta,ligne,Quantite,formule,cte1,DateModif) values (2,'FV5','MOC',83,null,'1*CTE1','Q_PVC',now());
</v>
      </c>
      <c r="BK37" s="74"/>
      <c r="BL37" s="74"/>
      <c r="BM37" s="74" t="str">
        <f t="shared" si="18"/>
        <v xml:space="preserve">INSERT INTO SC_SystemeProduits(RefDimension,NomSysteme,typePresta,ligne,Quantite,formule,cte1,DateModif) values (3,'FV5','MOC',83,null,'1*CTE1','Q_PVC',now());
</v>
      </c>
      <c r="BN37" s="74"/>
      <c r="BO37" s="74"/>
      <c r="BP37" s="74" t="str">
        <f t="shared" si="19"/>
        <v xml:space="preserve">INSERT INTO SC_SystemeProduits(RefDimension,NomSysteme,typePresta,ligne,Quantite,formule,cte1,DateModif) values (4,'FV5','MOC',83,null,'1*CTE1','Q_PVC',now());
</v>
      </c>
      <c r="BQ37" s="74"/>
      <c r="BR37" s="74"/>
      <c r="BS37" s="74" t="str">
        <f t="shared" si="20"/>
        <v xml:space="preserve">INSERT INTO SC_SystemeProduits(RefDimension,NomSysteme,typePresta,ligne,Quantite,formule,cte1,DateModif) values (5,'FV5','MOC',83,null,'1*CTE1','Q_PVC',now());
</v>
      </c>
      <c r="BT37" s="74"/>
      <c r="BU37" s="74"/>
      <c r="BV37" s="74" t="str">
        <f t="shared" si="21"/>
        <v xml:space="preserve">INSERT INTO SC_SystemeProduits(RefDimension,NomSysteme,typePresta,ligne,Quantite,formule,cte1,DateModif) values (6,'FV5','MOC',83,null,'1*CTE1','Q_PVC',now());
</v>
      </c>
      <c r="BW37" s="74"/>
      <c r="BX37" s="74"/>
      <c r="BY37" s="74" t="str">
        <f t="shared" si="22"/>
        <v xml:space="preserve">INSERT INTO SC_SystemeProduits(RefDimension,NomSysteme,typePresta,ligne,Quantite,formule,cte1,DateModif) values (7,'FV5','MOC',83,null,'1*CTE1','Q_PVC',now());
</v>
      </c>
      <c r="BZ37" s="74"/>
      <c r="CA37" s="74"/>
      <c r="CB37" s="74" t="str">
        <f t="shared" si="23"/>
        <v xml:space="preserve">INSERT INTO SC_SystemeProduits(RefDimension,NomSysteme,typePresta,ligne,Quantite,formule,cte1,DateModif) values (8,'FV5','MOC',83,null,'1*CTE1','Q_PVC',now());
</v>
      </c>
      <c r="CC37" s="74"/>
      <c r="CD37" s="74"/>
      <c r="CE37" s="74" t="str">
        <f t="shared" si="24"/>
        <v xml:space="preserve">INSERT INTO SC_SystemeProduits(RefDimension,NomSysteme,typePresta,ligne,Quantite,formule,cte1,DateModif) values (9,'FV5','MOC',83,null,'1*CTE1','Q_PVC',now());
</v>
      </c>
      <c r="CF37" s="74"/>
      <c r="CG37" s="74"/>
      <c r="CH37" s="74" t="str">
        <f t="shared" si="25"/>
        <v xml:space="preserve">INSERT INTO SC_SystemeProduits(RefDimension,NomSysteme,typePresta,ligne,Quantite,formule,cte1,DateModif) values (10,'FV5','MOC',83,null,'1*CTE1','Q_PVC',now());
</v>
      </c>
      <c r="CI37" s="74"/>
      <c r="CJ37" s="74"/>
      <c r="CK37" s="74" t="str">
        <f t="shared" si="26"/>
        <v xml:space="preserve">INSERT INTO SC_SystemeProduits(RefDimension,NomSysteme,typePresta,ligne,Quantite,formule,cte1,DateModif) values (11,'FV5','MOC',83,null,'1*CTE1','Q_PVC',now());
</v>
      </c>
      <c r="CL37" s="74"/>
      <c r="CM37" s="74"/>
      <c r="CN37" s="74" t="str">
        <f t="shared" si="27"/>
        <v xml:space="preserve">INSERT INTO SC_SystemeProduits(RefDimension,NomSysteme,typePresta,ligne,Quantite,formule,cte1,DateModif) values (12,'FV5','MOC',83,null,'1*CTE1','Q_PVC',now());
</v>
      </c>
      <c r="CO37" s="74"/>
      <c r="CP37" s="74"/>
      <c r="CQ37" s="74" t="str">
        <f t="shared" si="28"/>
        <v xml:space="preserve">INSERT INTO SC_SystemeProduits(RefDimension,NomSysteme,typePresta,ligne,Quantite,formule,cte1,DateModif) values (13,'FV5','MOC',83,null,'1*CTE1','Q_PVC',now());
</v>
      </c>
      <c r="CR37" s="74"/>
      <c r="CS37" s="74"/>
      <c r="CT37" s="74" t="str">
        <f t="shared" si="29"/>
        <v xml:space="preserve">INSERT INTO SC_SystemeProduits(RefDimension,NomSysteme,typePresta,ligne,Quantite,formule,cte1,DateModif) values (14,'FV5','MOC',83,null,'1*CTE1','Q_PVC',now());
</v>
      </c>
      <c r="CU37" s="74"/>
      <c r="CV37" s="74"/>
      <c r="CW37" s="74" t="str">
        <f t="shared" si="30"/>
        <v xml:space="preserve">INSERT INTO SC_SystemeProduits(RefDimension,NomSysteme,typePresta,ligne,Quantite,formule,cte1,DateModif) values (15,'FV5','MOC',83,null,'1*CTE1','Q_PVC',now());
</v>
      </c>
      <c r="CX37" s="74"/>
      <c r="CY37" s="74"/>
      <c r="CZ37" s="74" t="str">
        <f t="shared" si="31"/>
        <v xml:space="preserve">INSERT INTO SC_SystemeProduits(RefDimension,NomSysteme,typePresta,ligne,Quantite,formule,cte1,DateModif) values (16,'FV5','MOC',83,null,'1*CTE1','Q_PVC',now());
</v>
      </c>
      <c r="DA37" s="74"/>
      <c r="DB37" s="74"/>
      <c r="DC37" s="74" t="str">
        <f t="shared" si="32"/>
        <v xml:space="preserve">INSERT INTO SC_SystemeProduits(RefDimension,NomSysteme,typePresta,ligne,Quantite,formule,cte1,DateModif) values (17,'FV5','MOC',83,null,'1*CTE1','Q_PVC',now());
</v>
      </c>
      <c r="DD37" s="74"/>
      <c r="DE37" s="74"/>
      <c r="DF37" s="74" t="str">
        <f t="shared" si="33"/>
        <v xml:space="preserve">INSERT INTO SC_SystemeProduits(RefDimension,NomSysteme,typePresta,ligne,Quantite,formule,cte1,DateModif) values (18,'FV5','MOC',83,null,'1*CTE1','Q_PVC',now());
</v>
      </c>
      <c r="DG37" s="83"/>
      <c r="DH37" s="83"/>
    </row>
    <row r="38" spans="1:112" x14ac:dyDescent="0.25">
      <c r="A38" s="83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298</v>
      </c>
      <c r="C38" s="82" t="s">
        <v>1030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686</v>
      </c>
      <c r="G38" s="83" t="s">
        <v>1040</v>
      </c>
      <c r="H38" s="82"/>
      <c r="I38" s="83" t="s">
        <v>686</v>
      </c>
      <c r="J38" s="83" t="s">
        <v>1040</v>
      </c>
      <c r="K38" s="82"/>
      <c r="L38" s="83" t="s">
        <v>686</v>
      </c>
      <c r="M38" s="83" t="s">
        <v>1040</v>
      </c>
      <c r="N38" s="82"/>
      <c r="O38" s="83" t="s">
        <v>686</v>
      </c>
      <c r="P38" s="83" t="s">
        <v>1040</v>
      </c>
      <c r="Q38" s="82"/>
      <c r="R38" s="83" t="s">
        <v>686</v>
      </c>
      <c r="S38" s="83" t="s">
        <v>1040</v>
      </c>
      <c r="T38" s="82"/>
      <c r="U38" s="83" t="s">
        <v>686</v>
      </c>
      <c r="V38" s="83" t="s">
        <v>1040</v>
      </c>
      <c r="W38" s="82"/>
      <c r="X38" s="83" t="s">
        <v>686</v>
      </c>
      <c r="Y38" s="83" t="s">
        <v>1040</v>
      </c>
      <c r="Z38" s="82"/>
      <c r="AA38" s="83" t="s">
        <v>686</v>
      </c>
      <c r="AB38" s="83" t="s">
        <v>1040</v>
      </c>
      <c r="AC38" s="82"/>
      <c r="AD38" s="83" t="s">
        <v>686</v>
      </c>
      <c r="AE38" s="83" t="s">
        <v>1040</v>
      </c>
      <c r="AF38" s="82"/>
      <c r="AG38" s="83" t="s">
        <v>686</v>
      </c>
      <c r="AH38" s="83" t="s">
        <v>1040</v>
      </c>
      <c r="AI38" s="82"/>
      <c r="AJ38" s="83" t="s">
        <v>686</v>
      </c>
      <c r="AK38" s="83" t="s">
        <v>1040</v>
      </c>
      <c r="AL38" s="82"/>
      <c r="AM38" s="83" t="s">
        <v>686</v>
      </c>
      <c r="AN38" s="83" t="s">
        <v>1040</v>
      </c>
      <c r="AO38" s="82"/>
      <c r="AP38" s="83" t="s">
        <v>686</v>
      </c>
      <c r="AQ38" s="83" t="s">
        <v>1040</v>
      </c>
      <c r="AR38" s="82"/>
      <c r="AS38" s="83" t="s">
        <v>686</v>
      </c>
      <c r="AT38" s="83" t="s">
        <v>1040</v>
      </c>
      <c r="AU38" s="82"/>
      <c r="AV38" s="83" t="s">
        <v>686</v>
      </c>
      <c r="AW38" s="83" t="s">
        <v>1040</v>
      </c>
      <c r="AX38" s="82"/>
      <c r="AY38" s="83" t="s">
        <v>686</v>
      </c>
      <c r="AZ38" s="83" t="s">
        <v>1040</v>
      </c>
      <c r="BA38" s="82"/>
      <c r="BB38" s="83" t="s">
        <v>686</v>
      </c>
      <c r="BC38" s="83" t="s">
        <v>1040</v>
      </c>
      <c r="BD38" s="82"/>
      <c r="BE38" s="83" t="s">
        <v>686</v>
      </c>
      <c r="BF38" s="83" t="s">
        <v>1040</v>
      </c>
      <c r="BG38" s="74" t="str">
        <f t="shared" si="34"/>
        <v xml:space="preserve">INSERT INTO SC_SystemeProduits(RefDimension,NomSysteme,typePresta,ligne,Quantite,formule,cte1,DateModif) values (1,'FV5','MOC',84,null,'1*CTE1','Q_CORNIERES',now());
</v>
      </c>
      <c r="BH38" s="74"/>
      <c r="BI38" s="74"/>
      <c r="BJ38" s="74" t="str">
        <f t="shared" si="17"/>
        <v xml:space="preserve">INSERT INTO SC_SystemeProduits(RefDimension,NomSysteme,typePresta,ligne,Quantite,formule,cte1,DateModif) values (2,'FV5','MOC',84,null,'1*CTE1','Q_CORNIERES',now());
</v>
      </c>
      <c r="BK38" s="74"/>
      <c r="BL38" s="74"/>
      <c r="BM38" s="74" t="str">
        <f t="shared" si="18"/>
        <v xml:space="preserve">INSERT INTO SC_SystemeProduits(RefDimension,NomSysteme,typePresta,ligne,Quantite,formule,cte1,DateModif) values (3,'FV5','MOC',84,null,'1*CTE1','Q_CORNIERES',now());
</v>
      </c>
      <c r="BN38" s="74"/>
      <c r="BO38" s="74"/>
      <c r="BP38" s="74" t="str">
        <f t="shared" si="19"/>
        <v xml:space="preserve">INSERT INTO SC_SystemeProduits(RefDimension,NomSysteme,typePresta,ligne,Quantite,formule,cte1,DateModif) values (4,'FV5','MOC',84,null,'1*CTE1','Q_CORNIERES',now());
</v>
      </c>
      <c r="BQ38" s="74"/>
      <c r="BR38" s="74"/>
      <c r="BS38" s="74" t="str">
        <f t="shared" si="20"/>
        <v xml:space="preserve">INSERT INTO SC_SystemeProduits(RefDimension,NomSysteme,typePresta,ligne,Quantite,formule,cte1,DateModif) values (5,'FV5','MOC',84,null,'1*CTE1','Q_CORNIERES',now());
</v>
      </c>
      <c r="BT38" s="74"/>
      <c r="BU38" s="74"/>
      <c r="BV38" s="74" t="str">
        <f t="shared" si="21"/>
        <v xml:space="preserve">INSERT INTO SC_SystemeProduits(RefDimension,NomSysteme,typePresta,ligne,Quantite,formule,cte1,DateModif) values (6,'FV5','MOC',84,null,'1*CTE1','Q_CORNIERES',now());
</v>
      </c>
      <c r="BW38" s="74"/>
      <c r="BX38" s="74"/>
      <c r="BY38" s="74" t="str">
        <f t="shared" si="22"/>
        <v xml:space="preserve">INSERT INTO SC_SystemeProduits(RefDimension,NomSysteme,typePresta,ligne,Quantite,formule,cte1,DateModif) values (7,'FV5','MOC',84,null,'1*CTE1','Q_CORNIERES',now());
</v>
      </c>
      <c r="BZ38" s="74"/>
      <c r="CA38" s="74"/>
      <c r="CB38" s="74" t="str">
        <f t="shared" si="23"/>
        <v xml:space="preserve">INSERT INTO SC_SystemeProduits(RefDimension,NomSysteme,typePresta,ligne,Quantite,formule,cte1,DateModif) values (8,'FV5','MOC',84,null,'1*CTE1','Q_CORNIERES',now());
</v>
      </c>
      <c r="CC38" s="74"/>
      <c r="CD38" s="74"/>
      <c r="CE38" s="74" t="str">
        <f t="shared" si="24"/>
        <v xml:space="preserve">INSERT INTO SC_SystemeProduits(RefDimension,NomSysteme,typePresta,ligne,Quantite,formule,cte1,DateModif) values (9,'FV5','MOC',84,null,'1*CTE1','Q_CORNIERES',now());
</v>
      </c>
      <c r="CF38" s="74"/>
      <c r="CG38" s="74"/>
      <c r="CH38" s="74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4"/>
      <c r="CJ38" s="74"/>
      <c r="CK38" s="74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4"/>
      <c r="CM38" s="74"/>
      <c r="CN38" s="74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4"/>
      <c r="CP38" s="74"/>
      <c r="CQ38" s="74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4"/>
      <c r="CS38" s="74"/>
      <c r="CT38" s="74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4"/>
      <c r="CV38" s="74"/>
      <c r="CW38" s="74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4"/>
      <c r="CY38" s="74"/>
      <c r="CZ38" s="74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4"/>
      <c r="DB38" s="74"/>
      <c r="DC38" s="74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4"/>
      <c r="DE38" s="74"/>
      <c r="DF38" s="74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3"/>
      <c r="DH38" s="83"/>
    </row>
    <row r="39" spans="1:112" x14ac:dyDescent="0.25">
      <c r="A39" s="83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298</v>
      </c>
      <c r="C39" s="82" t="s">
        <v>1031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1042</v>
      </c>
      <c r="G39" s="83" t="s">
        <v>1041</v>
      </c>
      <c r="H39" s="82"/>
      <c r="I39" s="83" t="s">
        <v>1042</v>
      </c>
      <c r="J39" s="83" t="s">
        <v>1041</v>
      </c>
      <c r="K39" s="82"/>
      <c r="L39" s="83" t="s">
        <v>1042</v>
      </c>
      <c r="M39" s="83" t="s">
        <v>1041</v>
      </c>
      <c r="N39" s="82"/>
      <c r="O39" s="83" t="s">
        <v>1042</v>
      </c>
      <c r="P39" s="83" t="s">
        <v>1041</v>
      </c>
      <c r="Q39" s="82"/>
      <c r="R39" s="83" t="s">
        <v>1042</v>
      </c>
      <c r="S39" s="83" t="s">
        <v>1041</v>
      </c>
      <c r="T39" s="82"/>
      <c r="U39" s="83" t="s">
        <v>1042</v>
      </c>
      <c r="V39" s="83" t="s">
        <v>1041</v>
      </c>
      <c r="W39" s="82"/>
      <c r="X39" s="83" t="s">
        <v>1042</v>
      </c>
      <c r="Y39" s="83" t="s">
        <v>1041</v>
      </c>
      <c r="Z39" s="82"/>
      <c r="AA39" s="83" t="s">
        <v>1042</v>
      </c>
      <c r="AB39" s="83" t="s">
        <v>1041</v>
      </c>
      <c r="AC39" s="82"/>
      <c r="AD39" s="83" t="s">
        <v>1042</v>
      </c>
      <c r="AE39" s="83" t="s">
        <v>1041</v>
      </c>
      <c r="AF39" s="82"/>
      <c r="AG39" s="83" t="s">
        <v>1042</v>
      </c>
      <c r="AH39" s="83" t="s">
        <v>1041</v>
      </c>
      <c r="AI39" s="82"/>
      <c r="AJ39" s="83" t="s">
        <v>1042</v>
      </c>
      <c r="AK39" s="83" t="s">
        <v>1041</v>
      </c>
      <c r="AL39" s="82"/>
      <c r="AM39" s="83" t="s">
        <v>1042</v>
      </c>
      <c r="AN39" s="83" t="s">
        <v>1041</v>
      </c>
      <c r="AO39" s="82"/>
      <c r="AP39" s="83" t="s">
        <v>1042</v>
      </c>
      <c r="AQ39" s="83" t="s">
        <v>1041</v>
      </c>
      <c r="AR39" s="82"/>
      <c r="AS39" s="83" t="s">
        <v>1042</v>
      </c>
      <c r="AT39" s="83" t="s">
        <v>1041</v>
      </c>
      <c r="AU39" s="82"/>
      <c r="AV39" s="83" t="s">
        <v>1042</v>
      </c>
      <c r="AW39" s="83" t="s">
        <v>1041</v>
      </c>
      <c r="AX39" s="82"/>
      <c r="AY39" s="83" t="s">
        <v>1042</v>
      </c>
      <c r="AZ39" s="83" t="s">
        <v>1041</v>
      </c>
      <c r="BA39" s="82"/>
      <c r="BB39" s="83" t="s">
        <v>1042</v>
      </c>
      <c r="BC39" s="83" t="s">
        <v>1041</v>
      </c>
      <c r="BD39" s="82"/>
      <c r="BE39" s="83" t="s">
        <v>1042</v>
      </c>
      <c r="BF39" s="83" t="s">
        <v>1041</v>
      </c>
      <c r="BG39" s="74" t="str">
        <f t="shared" si="34"/>
        <v xml:space="preserve">INSERT INTO SC_SystemeProduits(RefDimension,NomSysteme,typePresta,ligne,Quantite,formule,cte1,DateModif) values (1,'FV5','MOC',86,null,'0.2*CTE1','Q_PENTURE',now());
</v>
      </c>
      <c r="BH39" s="74"/>
      <c r="BI39" s="74"/>
      <c r="BJ39" s="74" t="str">
        <f t="shared" si="17"/>
        <v xml:space="preserve">INSERT INTO SC_SystemeProduits(RefDimension,NomSysteme,typePresta,ligne,Quantite,formule,cte1,DateModif) values (2,'FV5','MOC',86,null,'0.2*CTE1','Q_PENTURE',now());
</v>
      </c>
      <c r="BK39" s="74"/>
      <c r="BL39" s="74"/>
      <c r="BM39" s="74" t="str">
        <f t="shared" si="18"/>
        <v xml:space="preserve">INSERT INTO SC_SystemeProduits(RefDimension,NomSysteme,typePresta,ligne,Quantite,formule,cte1,DateModif) values (3,'FV5','MOC',86,null,'0.2*CTE1','Q_PENTURE',now());
</v>
      </c>
      <c r="BN39" s="74"/>
      <c r="BO39" s="74"/>
      <c r="BP39" s="74" t="str">
        <f t="shared" si="19"/>
        <v xml:space="preserve">INSERT INTO SC_SystemeProduits(RefDimension,NomSysteme,typePresta,ligne,Quantite,formule,cte1,DateModif) values (4,'FV5','MOC',86,null,'0.2*CTE1','Q_PENTURE',now());
</v>
      </c>
      <c r="BQ39" s="74"/>
      <c r="BR39" s="74"/>
      <c r="BS39" s="74" t="str">
        <f t="shared" si="20"/>
        <v xml:space="preserve">INSERT INTO SC_SystemeProduits(RefDimension,NomSysteme,typePresta,ligne,Quantite,formule,cte1,DateModif) values (5,'FV5','MOC',86,null,'0.2*CTE1','Q_PENTURE',now());
</v>
      </c>
      <c r="BT39" s="74"/>
      <c r="BU39" s="74"/>
      <c r="BV39" s="74" t="str">
        <f t="shared" si="21"/>
        <v xml:space="preserve">INSERT INTO SC_SystemeProduits(RefDimension,NomSysteme,typePresta,ligne,Quantite,formule,cte1,DateModif) values (6,'FV5','MOC',86,null,'0.2*CTE1','Q_PENTURE',now());
</v>
      </c>
      <c r="BW39" s="74"/>
      <c r="BX39" s="74"/>
      <c r="BY39" s="74" t="str">
        <f t="shared" si="22"/>
        <v xml:space="preserve">INSERT INTO SC_SystemeProduits(RefDimension,NomSysteme,typePresta,ligne,Quantite,formule,cte1,DateModif) values (7,'FV5','MOC',86,null,'0.2*CTE1','Q_PENTURE',now());
</v>
      </c>
      <c r="BZ39" s="74"/>
      <c r="CA39" s="74"/>
      <c r="CB39" s="74" t="str">
        <f t="shared" si="23"/>
        <v xml:space="preserve">INSERT INTO SC_SystemeProduits(RefDimension,NomSysteme,typePresta,ligne,Quantite,formule,cte1,DateModif) values (8,'FV5','MOC',86,null,'0.2*CTE1','Q_PENTURE',now());
</v>
      </c>
      <c r="CC39" s="74"/>
      <c r="CD39" s="74"/>
      <c r="CE39" s="74" t="str">
        <f t="shared" si="24"/>
        <v xml:space="preserve">INSERT INTO SC_SystemeProduits(RefDimension,NomSysteme,typePresta,ligne,Quantite,formule,cte1,DateModif) values (9,'FV5','MOC',86,null,'0.2*CTE1','Q_PENTURE',now());
</v>
      </c>
      <c r="CF39" s="74"/>
      <c r="CG39" s="74"/>
      <c r="CH39" s="74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4"/>
      <c r="CJ39" s="74"/>
      <c r="CK39" s="74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4"/>
      <c r="CM39" s="74"/>
      <c r="CN39" s="74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4"/>
      <c r="CP39" s="74"/>
      <c r="CQ39" s="74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4"/>
      <c r="CS39" s="74"/>
      <c r="CT39" s="74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4"/>
      <c r="CV39" s="74"/>
      <c r="CW39" s="74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4"/>
      <c r="CY39" s="74"/>
      <c r="CZ39" s="74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4"/>
      <c r="DB39" s="74"/>
      <c r="DC39" s="74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4"/>
      <c r="DE39" s="74"/>
      <c r="DF39" s="74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3"/>
      <c r="DH39" s="83"/>
    </row>
    <row r="40" spans="1:112" x14ac:dyDescent="0.25">
      <c r="A40" s="83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34"/>
        <v/>
      </c>
      <c r="BH40" s="74"/>
      <c r="BI40" s="74"/>
      <c r="BJ40" s="74" t="str">
        <f t="shared" si="17"/>
        <v/>
      </c>
      <c r="BK40" s="74"/>
      <c r="BL40" s="74"/>
      <c r="BM40" s="74" t="str">
        <f t="shared" si="18"/>
        <v/>
      </c>
      <c r="BN40" s="74"/>
      <c r="BO40" s="74"/>
      <c r="BP40" s="74" t="str">
        <f t="shared" si="19"/>
        <v/>
      </c>
      <c r="BQ40" s="74"/>
      <c r="BR40" s="74"/>
      <c r="BS40" s="74" t="str">
        <f t="shared" si="20"/>
        <v/>
      </c>
      <c r="BT40" s="74"/>
      <c r="BU40" s="74"/>
      <c r="BV40" s="74" t="str">
        <f t="shared" si="21"/>
        <v/>
      </c>
      <c r="BW40" s="74"/>
      <c r="BX40" s="74"/>
      <c r="BY40" s="74" t="str">
        <f t="shared" si="22"/>
        <v/>
      </c>
      <c r="BZ40" s="74"/>
      <c r="CA40" s="74"/>
      <c r="CB40" s="74" t="str">
        <f t="shared" si="23"/>
        <v/>
      </c>
      <c r="CC40" s="74"/>
      <c r="CD40" s="74"/>
      <c r="CE40" s="74" t="str">
        <f t="shared" si="24"/>
        <v/>
      </c>
      <c r="CF40" s="74"/>
      <c r="CG40" s="74"/>
      <c r="CH40" s="74" t="str">
        <f t="shared" si="25"/>
        <v/>
      </c>
      <c r="CI40" s="74"/>
      <c r="CJ40" s="74"/>
      <c r="CK40" s="74" t="str">
        <f t="shared" si="26"/>
        <v/>
      </c>
      <c r="CL40" s="74"/>
      <c r="CM40" s="74"/>
      <c r="CN40" s="74" t="str">
        <f t="shared" si="27"/>
        <v/>
      </c>
      <c r="CO40" s="74"/>
      <c r="CP40" s="74"/>
      <c r="CQ40" s="74" t="str">
        <f t="shared" si="28"/>
        <v/>
      </c>
      <c r="CR40" s="74"/>
      <c r="CS40" s="74"/>
      <c r="CT40" s="74" t="str">
        <f t="shared" si="29"/>
        <v/>
      </c>
      <c r="CU40" s="74"/>
      <c r="CV40" s="74"/>
      <c r="CW40" s="74" t="str">
        <f t="shared" si="30"/>
        <v/>
      </c>
      <c r="CX40" s="74"/>
      <c r="CY40" s="74"/>
      <c r="CZ40" s="74" t="str">
        <f t="shared" si="31"/>
        <v/>
      </c>
      <c r="DA40" s="74"/>
      <c r="DB40" s="74"/>
      <c r="DC40" s="74" t="str">
        <f t="shared" si="32"/>
        <v/>
      </c>
      <c r="DD40" s="74"/>
      <c r="DE40" s="74"/>
      <c r="DF40" s="74" t="str">
        <f t="shared" si="33"/>
        <v/>
      </c>
      <c r="DG40" s="83"/>
      <c r="DH40" s="83"/>
    </row>
    <row r="41" spans="1:112" x14ac:dyDescent="0.25">
      <c r="A41" s="83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299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1669</v>
      </c>
      <c r="G41" s="83" t="s">
        <v>629</v>
      </c>
      <c r="H41" s="82"/>
      <c r="I41" s="83" t="s">
        <v>1669</v>
      </c>
      <c r="J41" s="83" t="s">
        <v>629</v>
      </c>
      <c r="K41" s="82"/>
      <c r="L41" s="83" t="s">
        <v>1669</v>
      </c>
      <c r="M41" s="83" t="s">
        <v>629</v>
      </c>
      <c r="N41" s="82"/>
      <c r="O41" s="83" t="s">
        <v>1669</v>
      </c>
      <c r="P41" s="83" t="s">
        <v>629</v>
      </c>
      <c r="Q41" s="82"/>
      <c r="R41" s="83" t="s">
        <v>1669</v>
      </c>
      <c r="S41" s="83" t="s">
        <v>629</v>
      </c>
      <c r="T41" s="82"/>
      <c r="U41" s="83" t="s">
        <v>1669</v>
      </c>
      <c r="V41" s="83" t="s">
        <v>629</v>
      </c>
      <c r="W41" s="82"/>
      <c r="X41" s="83" t="s">
        <v>1669</v>
      </c>
      <c r="Y41" s="83" t="s">
        <v>629</v>
      </c>
      <c r="Z41" s="82"/>
      <c r="AA41" s="83" t="s">
        <v>1669</v>
      </c>
      <c r="AB41" s="83" t="s">
        <v>629</v>
      </c>
      <c r="AC41" s="82"/>
      <c r="AD41" s="83" t="s">
        <v>1669</v>
      </c>
      <c r="AE41" s="83" t="s">
        <v>629</v>
      </c>
      <c r="AF41" s="82"/>
      <c r="AG41" s="83" t="s">
        <v>1669</v>
      </c>
      <c r="AH41" s="83" t="s">
        <v>629</v>
      </c>
      <c r="AI41" s="82"/>
      <c r="AJ41" s="83" t="s">
        <v>1669</v>
      </c>
      <c r="AK41" s="83" t="s">
        <v>629</v>
      </c>
      <c r="AL41" s="82"/>
      <c r="AM41" s="83" t="s">
        <v>1669</v>
      </c>
      <c r="AN41" s="83" t="s">
        <v>629</v>
      </c>
      <c r="AO41" s="82"/>
      <c r="AP41" s="83" t="s">
        <v>1669</v>
      </c>
      <c r="AQ41" s="83" t="s">
        <v>629</v>
      </c>
      <c r="AR41" s="82"/>
      <c r="AS41" s="83" t="s">
        <v>1669</v>
      </c>
      <c r="AT41" s="83" t="s">
        <v>629</v>
      </c>
      <c r="AU41" s="82"/>
      <c r="AV41" s="83" t="s">
        <v>1669</v>
      </c>
      <c r="AW41" s="83" t="s">
        <v>629</v>
      </c>
      <c r="AX41" s="82"/>
      <c r="AY41" s="83" t="s">
        <v>1669</v>
      </c>
      <c r="AZ41" s="83" t="s">
        <v>629</v>
      </c>
      <c r="BA41" s="82"/>
      <c r="BB41" s="83" t="s">
        <v>1669</v>
      </c>
      <c r="BC41" s="83" t="s">
        <v>629</v>
      </c>
      <c r="BD41" s="82"/>
      <c r="BE41" s="83" t="s">
        <v>1669</v>
      </c>
      <c r="BF41" s="83" t="s">
        <v>629</v>
      </c>
      <c r="BG41" s="74" t="str">
        <f t="shared" si="34"/>
        <v xml:space="preserve">INSERT INTO SC_SystemeProduits(RefDimension,NomSysteme,typePresta,ligne,Quantite,formule,cte1,DateModif) values (1,'FV5','MP',25,null,'0.05*CTE1','PERIMETRE',now());
</v>
      </c>
      <c r="BH41" s="74"/>
      <c r="BI41" s="74"/>
      <c r="BJ41" s="74" t="str">
        <f t="shared" si="17"/>
        <v xml:space="preserve">INSERT INTO SC_SystemeProduits(RefDimension,NomSysteme,typePresta,ligne,Quantite,formule,cte1,DateModif) values (2,'FV5','MP',25,null,'0.05*CTE1','PERIMETRE',now());
</v>
      </c>
      <c r="BK41" s="74"/>
      <c r="BL41" s="74"/>
      <c r="BM41" s="74" t="str">
        <f t="shared" si="18"/>
        <v xml:space="preserve">INSERT INTO SC_SystemeProduits(RefDimension,NomSysteme,typePresta,ligne,Quantite,formule,cte1,DateModif) values (3,'FV5','MP',25,null,'0.05*CTE1','PERIMETRE',now());
</v>
      </c>
      <c r="BN41" s="74"/>
      <c r="BO41" s="74"/>
      <c r="BP41" s="74" t="str">
        <f t="shared" si="19"/>
        <v xml:space="preserve">INSERT INTO SC_SystemeProduits(RefDimension,NomSysteme,typePresta,ligne,Quantite,formule,cte1,DateModif) values (4,'FV5','MP',25,null,'0.05*CTE1','PERIMETRE',now());
</v>
      </c>
      <c r="BQ41" s="74"/>
      <c r="BR41" s="74"/>
      <c r="BS41" s="74" t="str">
        <f t="shared" si="20"/>
        <v xml:space="preserve">INSERT INTO SC_SystemeProduits(RefDimension,NomSysteme,typePresta,ligne,Quantite,formule,cte1,DateModif) values (5,'FV5','MP',25,null,'0.05*CTE1','PERIMETRE',now());
</v>
      </c>
      <c r="BT41" s="74"/>
      <c r="BU41" s="74"/>
      <c r="BV41" s="74" t="str">
        <f t="shared" si="21"/>
        <v xml:space="preserve">INSERT INTO SC_SystemeProduits(RefDimension,NomSysteme,typePresta,ligne,Quantite,formule,cte1,DateModif) values (6,'FV5','MP',25,null,'0.05*CTE1','PERIMETRE',now());
</v>
      </c>
      <c r="BW41" s="74"/>
      <c r="BX41" s="74"/>
      <c r="BY41" s="74" t="str">
        <f t="shared" si="22"/>
        <v xml:space="preserve">INSERT INTO SC_SystemeProduits(RefDimension,NomSysteme,typePresta,ligne,Quantite,formule,cte1,DateModif) values (7,'FV5','MP',25,null,'0.05*CTE1','PERIMETRE',now());
</v>
      </c>
      <c r="BZ41" s="74"/>
      <c r="CA41" s="74"/>
      <c r="CB41" s="74" t="str">
        <f t="shared" si="23"/>
        <v xml:space="preserve">INSERT INTO SC_SystemeProduits(RefDimension,NomSysteme,typePresta,ligne,Quantite,formule,cte1,DateModif) values (8,'FV5','MP',25,null,'0.05*CTE1','PERIMETRE',now());
</v>
      </c>
      <c r="CC41" s="74"/>
      <c r="CD41" s="74"/>
      <c r="CE41" s="74" t="str">
        <f t="shared" si="24"/>
        <v xml:space="preserve">INSERT INTO SC_SystemeProduits(RefDimension,NomSysteme,typePresta,ligne,Quantite,formule,cte1,DateModif) values (9,'FV5','MP',25,null,'0.05*CTE1','PERIMETRE',now());
</v>
      </c>
      <c r="CF41" s="74"/>
      <c r="CG41" s="74"/>
      <c r="CH41" s="74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4"/>
      <c r="CJ41" s="74"/>
      <c r="CK41" s="74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4"/>
      <c r="CM41" s="74"/>
      <c r="CN41" s="74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4"/>
      <c r="CP41" s="74"/>
      <c r="CQ41" s="74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4"/>
      <c r="CS41" s="74"/>
      <c r="CT41" s="74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4"/>
      <c r="CV41" s="74"/>
      <c r="CW41" s="74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4"/>
      <c r="CY41" s="74"/>
      <c r="CZ41" s="74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4"/>
      <c r="DB41" s="74"/>
      <c r="DC41" s="74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4"/>
      <c r="DE41" s="74"/>
      <c r="DF41" s="74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3"/>
      <c r="DH41" s="83"/>
    </row>
    <row r="42" spans="1:112" x14ac:dyDescent="0.25">
      <c r="A42" s="83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299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714</v>
      </c>
      <c r="G42" s="83" t="s">
        <v>712</v>
      </c>
      <c r="H42" s="82"/>
      <c r="I42" s="83" t="s">
        <v>714</v>
      </c>
      <c r="J42" s="83" t="s">
        <v>712</v>
      </c>
      <c r="K42" s="82"/>
      <c r="L42" s="83" t="s">
        <v>714</v>
      </c>
      <c r="M42" s="83" t="s">
        <v>712</v>
      </c>
      <c r="N42" s="82"/>
      <c r="O42" s="83" t="s">
        <v>714</v>
      </c>
      <c r="P42" s="83" t="s">
        <v>712</v>
      </c>
      <c r="Q42" s="82"/>
      <c r="R42" s="83" t="s">
        <v>714</v>
      </c>
      <c r="S42" s="83" t="s">
        <v>712</v>
      </c>
      <c r="T42" s="82"/>
      <c r="U42" s="83" t="s">
        <v>714</v>
      </c>
      <c r="V42" s="83" t="s">
        <v>712</v>
      </c>
      <c r="W42" s="82"/>
      <c r="X42" s="83" t="s">
        <v>714</v>
      </c>
      <c r="Y42" s="83" t="s">
        <v>712</v>
      </c>
      <c r="Z42" s="82"/>
      <c r="AA42" s="83" t="s">
        <v>714</v>
      </c>
      <c r="AB42" s="83" t="s">
        <v>712</v>
      </c>
      <c r="AC42" s="82"/>
      <c r="AD42" s="83" t="s">
        <v>714</v>
      </c>
      <c r="AE42" s="83" t="s">
        <v>712</v>
      </c>
      <c r="AF42" s="82"/>
      <c r="AG42" s="83" t="s">
        <v>714</v>
      </c>
      <c r="AH42" s="83" t="s">
        <v>712</v>
      </c>
      <c r="AI42" s="82"/>
      <c r="AJ42" s="83" t="s">
        <v>714</v>
      </c>
      <c r="AK42" s="83" t="s">
        <v>712</v>
      </c>
      <c r="AL42" s="82"/>
      <c r="AM42" s="83" t="s">
        <v>714</v>
      </c>
      <c r="AN42" s="83" t="s">
        <v>712</v>
      </c>
      <c r="AO42" s="82"/>
      <c r="AP42" s="83" t="s">
        <v>714</v>
      </c>
      <c r="AQ42" s="83" t="s">
        <v>712</v>
      </c>
      <c r="AR42" s="82"/>
      <c r="AS42" s="83" t="s">
        <v>714</v>
      </c>
      <c r="AT42" s="83" t="s">
        <v>712</v>
      </c>
      <c r="AU42" s="82"/>
      <c r="AV42" s="83" t="s">
        <v>714</v>
      </c>
      <c r="AW42" s="83" t="s">
        <v>712</v>
      </c>
      <c r="AX42" s="82"/>
      <c r="AY42" s="83" t="s">
        <v>714</v>
      </c>
      <c r="AZ42" s="83" t="s">
        <v>712</v>
      </c>
      <c r="BA42" s="82"/>
      <c r="BB42" s="83" t="s">
        <v>714</v>
      </c>
      <c r="BC42" s="83" t="s">
        <v>712</v>
      </c>
      <c r="BD42" s="82"/>
      <c r="BE42" s="83" t="s">
        <v>714</v>
      </c>
      <c r="BF42" s="83" t="s">
        <v>712</v>
      </c>
      <c r="BG42" s="74" t="str">
        <f t="shared" si="34"/>
        <v xml:space="preserve">INSERT INTO SC_SystemeProduits(RefDimension,NomSysteme,typePresta,ligne,Quantite,formule,cte1,DateModif) values (1,'FV5','MP',13,null,'0.6*CTE1','SURFACE',now());
</v>
      </c>
      <c r="BH42" s="74"/>
      <c r="BI42" s="74"/>
      <c r="BJ42" s="74" t="str">
        <f t="shared" si="17"/>
        <v xml:space="preserve">INSERT INTO SC_SystemeProduits(RefDimension,NomSysteme,typePresta,ligne,Quantite,formule,cte1,DateModif) values (2,'FV5','MP',13,null,'0.6*CTE1','SURFACE',now());
</v>
      </c>
      <c r="BK42" s="74"/>
      <c r="BL42" s="74"/>
      <c r="BM42" s="74" t="str">
        <f t="shared" si="18"/>
        <v xml:space="preserve">INSERT INTO SC_SystemeProduits(RefDimension,NomSysteme,typePresta,ligne,Quantite,formule,cte1,DateModif) values (3,'FV5','MP',13,null,'0.6*CTE1','SURFACE',now());
</v>
      </c>
      <c r="BN42" s="74"/>
      <c r="BO42" s="74"/>
      <c r="BP42" s="74" t="str">
        <f t="shared" si="19"/>
        <v xml:space="preserve">INSERT INTO SC_SystemeProduits(RefDimension,NomSysteme,typePresta,ligne,Quantite,formule,cte1,DateModif) values (4,'FV5','MP',13,null,'0.6*CTE1','SURFACE',now());
</v>
      </c>
      <c r="BQ42" s="74"/>
      <c r="BR42" s="74"/>
      <c r="BS42" s="74" t="str">
        <f t="shared" si="20"/>
        <v xml:space="preserve">INSERT INTO SC_SystemeProduits(RefDimension,NomSysteme,typePresta,ligne,Quantite,formule,cte1,DateModif) values (5,'FV5','MP',13,null,'0.6*CTE1','SURFACE',now());
</v>
      </c>
      <c r="BT42" s="74"/>
      <c r="BU42" s="74"/>
      <c r="BV42" s="74" t="str">
        <f t="shared" si="21"/>
        <v xml:space="preserve">INSERT INTO SC_SystemeProduits(RefDimension,NomSysteme,typePresta,ligne,Quantite,formule,cte1,DateModif) values (6,'FV5','MP',13,null,'0.6*CTE1','SURFACE',now());
</v>
      </c>
      <c r="BW42" s="74"/>
      <c r="BX42" s="74"/>
      <c r="BY42" s="74" t="str">
        <f t="shared" si="22"/>
        <v xml:space="preserve">INSERT INTO SC_SystemeProduits(RefDimension,NomSysteme,typePresta,ligne,Quantite,formule,cte1,DateModif) values (7,'FV5','MP',13,null,'0.6*CTE1','SURFACE',now());
</v>
      </c>
      <c r="BZ42" s="74"/>
      <c r="CA42" s="74"/>
      <c r="CB42" s="74" t="str">
        <f t="shared" si="23"/>
        <v xml:space="preserve">INSERT INTO SC_SystemeProduits(RefDimension,NomSysteme,typePresta,ligne,Quantite,formule,cte1,DateModif) values (8,'FV5','MP',13,null,'0.6*CTE1','SURFACE',now());
</v>
      </c>
      <c r="CC42" s="74"/>
      <c r="CD42" s="74"/>
      <c r="CE42" s="74" t="str">
        <f t="shared" si="24"/>
        <v xml:space="preserve">INSERT INTO SC_SystemeProduits(RefDimension,NomSysteme,typePresta,ligne,Quantite,formule,cte1,DateModif) values (9,'FV5','MP',13,null,'0.6*CTE1','SURFACE',now());
</v>
      </c>
      <c r="CF42" s="74"/>
      <c r="CG42" s="74"/>
      <c r="CH42" s="74" t="str">
        <f t="shared" si="25"/>
        <v xml:space="preserve">INSERT INTO SC_SystemeProduits(RefDimension,NomSysteme,typePresta,ligne,Quantite,formule,cte1,DateModif) values (10,'FV5','MP',13,null,'0.6*CTE1','SURFACE',now());
</v>
      </c>
      <c r="CI42" s="74"/>
      <c r="CJ42" s="74"/>
      <c r="CK42" s="74" t="str">
        <f t="shared" si="26"/>
        <v xml:space="preserve">INSERT INTO SC_SystemeProduits(RefDimension,NomSysteme,typePresta,ligne,Quantite,formule,cte1,DateModif) values (11,'FV5','MP',13,null,'0.6*CTE1','SURFACE',now());
</v>
      </c>
      <c r="CL42" s="74"/>
      <c r="CM42" s="74"/>
      <c r="CN42" s="74" t="str">
        <f t="shared" si="27"/>
        <v xml:space="preserve">INSERT INTO SC_SystemeProduits(RefDimension,NomSysteme,typePresta,ligne,Quantite,formule,cte1,DateModif) values (12,'FV5','MP',13,null,'0.6*CTE1','SURFACE',now());
</v>
      </c>
      <c r="CO42" s="74"/>
      <c r="CP42" s="74"/>
      <c r="CQ42" s="74" t="str">
        <f t="shared" si="28"/>
        <v xml:space="preserve">INSERT INTO SC_SystemeProduits(RefDimension,NomSysteme,typePresta,ligne,Quantite,formule,cte1,DateModif) values (13,'FV5','MP',13,null,'0.6*CTE1','SURFACE',now());
</v>
      </c>
      <c r="CR42" s="74"/>
      <c r="CS42" s="74"/>
      <c r="CT42" s="74" t="str">
        <f t="shared" si="29"/>
        <v xml:space="preserve">INSERT INTO SC_SystemeProduits(RefDimension,NomSysteme,typePresta,ligne,Quantite,formule,cte1,DateModif) values (14,'FV5','MP',13,null,'0.6*CTE1','SURFACE',now());
</v>
      </c>
      <c r="CU42" s="74"/>
      <c r="CV42" s="74"/>
      <c r="CW42" s="74" t="str">
        <f t="shared" si="30"/>
        <v xml:space="preserve">INSERT INTO SC_SystemeProduits(RefDimension,NomSysteme,typePresta,ligne,Quantite,formule,cte1,DateModif) values (15,'FV5','MP',13,null,'0.6*CTE1','SURFACE',now());
</v>
      </c>
      <c r="CX42" s="74"/>
      <c r="CY42" s="74"/>
      <c r="CZ42" s="74" t="str">
        <f t="shared" si="31"/>
        <v xml:space="preserve">INSERT INTO SC_SystemeProduits(RefDimension,NomSysteme,typePresta,ligne,Quantite,formule,cte1,DateModif) values (16,'FV5','MP',13,null,'0.6*CTE1','SURFACE',now());
</v>
      </c>
      <c r="DA42" s="74"/>
      <c r="DB42" s="74"/>
      <c r="DC42" s="74" t="str">
        <f t="shared" si="32"/>
        <v xml:space="preserve">INSERT INTO SC_SystemeProduits(RefDimension,NomSysteme,typePresta,ligne,Quantite,formule,cte1,DateModif) values (17,'FV5','MP',13,null,'0.6*CTE1','SURFACE',now());
</v>
      </c>
      <c r="DD42" s="74"/>
      <c r="DE42" s="74"/>
      <c r="DF42" s="74" t="str">
        <f t="shared" si="33"/>
        <v xml:space="preserve">INSERT INTO SC_SystemeProduits(RefDimension,NomSysteme,typePresta,ligne,Quantite,formule,cte1,DateModif) values (18,'FV5','MP',13,null,'0.6*CTE1','SURFACE',now());
</v>
      </c>
      <c r="DG42" s="83"/>
      <c r="DH42" s="83"/>
    </row>
    <row r="43" spans="1:112" x14ac:dyDescent="0.25">
      <c r="A43" s="83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82" t="s">
        <v>299</v>
      </c>
      <c r="C43" s="82" t="s">
        <v>236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2"/>
      <c r="F43" s="83" t="s">
        <v>686</v>
      </c>
      <c r="G43" s="83" t="s">
        <v>629</v>
      </c>
      <c r="H43" s="82"/>
      <c r="I43" s="83" t="s">
        <v>686</v>
      </c>
      <c r="J43" s="83" t="s">
        <v>629</v>
      </c>
      <c r="K43" s="82"/>
      <c r="L43" s="83" t="s">
        <v>686</v>
      </c>
      <c r="M43" s="83" t="s">
        <v>629</v>
      </c>
      <c r="N43" s="82"/>
      <c r="O43" s="83" t="s">
        <v>686</v>
      </c>
      <c r="P43" s="83" t="s">
        <v>629</v>
      </c>
      <c r="Q43" s="82"/>
      <c r="R43" s="83" t="s">
        <v>686</v>
      </c>
      <c r="S43" s="83" t="s">
        <v>629</v>
      </c>
      <c r="T43" s="82"/>
      <c r="U43" s="83" t="s">
        <v>686</v>
      </c>
      <c r="V43" s="83" t="s">
        <v>629</v>
      </c>
      <c r="W43" s="82"/>
      <c r="X43" s="83" t="s">
        <v>686</v>
      </c>
      <c r="Y43" s="83" t="s">
        <v>629</v>
      </c>
      <c r="Z43" s="82"/>
      <c r="AA43" s="83" t="s">
        <v>686</v>
      </c>
      <c r="AB43" s="83" t="s">
        <v>629</v>
      </c>
      <c r="AC43" s="82"/>
      <c r="AD43" s="83" t="s">
        <v>686</v>
      </c>
      <c r="AE43" s="83" t="s">
        <v>629</v>
      </c>
      <c r="AF43" s="82"/>
      <c r="AG43" s="83" t="s">
        <v>686</v>
      </c>
      <c r="AH43" s="83" t="s">
        <v>629</v>
      </c>
      <c r="AI43" s="82"/>
      <c r="AJ43" s="83" t="s">
        <v>686</v>
      </c>
      <c r="AK43" s="83" t="s">
        <v>629</v>
      </c>
      <c r="AL43" s="82"/>
      <c r="AM43" s="83" t="s">
        <v>686</v>
      </c>
      <c r="AN43" s="83" t="s">
        <v>629</v>
      </c>
      <c r="AO43" s="82"/>
      <c r="AP43" s="83" t="s">
        <v>686</v>
      </c>
      <c r="AQ43" s="83" t="s">
        <v>629</v>
      </c>
      <c r="AR43" s="82"/>
      <c r="AS43" s="83" t="s">
        <v>686</v>
      </c>
      <c r="AT43" s="83" t="s">
        <v>629</v>
      </c>
      <c r="AU43" s="82"/>
      <c r="AV43" s="83" t="s">
        <v>686</v>
      </c>
      <c r="AW43" s="83" t="s">
        <v>629</v>
      </c>
      <c r="AX43" s="82"/>
      <c r="AY43" s="83" t="s">
        <v>686</v>
      </c>
      <c r="AZ43" s="83" t="s">
        <v>629</v>
      </c>
      <c r="BA43" s="82"/>
      <c r="BB43" s="83" t="s">
        <v>686</v>
      </c>
      <c r="BC43" s="83" t="s">
        <v>629</v>
      </c>
      <c r="BD43" s="82"/>
      <c r="BE43" s="83" t="s">
        <v>686</v>
      </c>
      <c r="BF43" s="83" t="s">
        <v>629</v>
      </c>
      <c r="BG43" s="74" t="str">
        <f t="shared" si="34"/>
        <v xml:space="preserve">INSERT INTO SC_SystemeProduits(RefDimension,NomSysteme,typePresta,ligne,Quantite,formule,cte1,DateModif) values (1,'FV5','MP',26,null,'1*CTE1','PERIMETRE',now());
</v>
      </c>
      <c r="BH43" s="74"/>
      <c r="BI43" s="74"/>
      <c r="BJ43" s="74" t="str">
        <f t="shared" si="17"/>
        <v xml:space="preserve">INSERT INTO SC_SystemeProduits(RefDimension,NomSysteme,typePresta,ligne,Quantite,formule,cte1,DateModif) values (2,'FV5','MP',26,null,'1*CTE1','PERIMETRE',now());
</v>
      </c>
      <c r="BK43" s="74"/>
      <c r="BL43" s="74"/>
      <c r="BM43" s="74" t="str">
        <f t="shared" si="18"/>
        <v xml:space="preserve">INSERT INTO SC_SystemeProduits(RefDimension,NomSysteme,typePresta,ligne,Quantite,formule,cte1,DateModif) values (3,'FV5','MP',26,null,'1*CTE1','PERIMETRE',now());
</v>
      </c>
      <c r="BN43" s="74"/>
      <c r="BO43" s="74"/>
      <c r="BP43" s="74" t="str">
        <f t="shared" si="19"/>
        <v xml:space="preserve">INSERT INTO SC_SystemeProduits(RefDimension,NomSysteme,typePresta,ligne,Quantite,formule,cte1,DateModif) values (4,'FV5','MP',26,null,'1*CTE1','PERIMETRE',now());
</v>
      </c>
      <c r="BQ43" s="74"/>
      <c r="BR43" s="74"/>
      <c r="BS43" s="74" t="str">
        <f t="shared" si="20"/>
        <v xml:space="preserve">INSERT INTO SC_SystemeProduits(RefDimension,NomSysteme,typePresta,ligne,Quantite,formule,cte1,DateModif) values (5,'FV5','MP',26,null,'1*CTE1','PERIMETRE',now());
</v>
      </c>
      <c r="BT43" s="74"/>
      <c r="BU43" s="74"/>
      <c r="BV43" s="74" t="str">
        <f t="shared" si="21"/>
        <v xml:space="preserve">INSERT INTO SC_SystemeProduits(RefDimension,NomSysteme,typePresta,ligne,Quantite,formule,cte1,DateModif) values (6,'FV5','MP',26,null,'1*CTE1','PERIMETRE',now());
</v>
      </c>
      <c r="BW43" s="74"/>
      <c r="BX43" s="74"/>
      <c r="BY43" s="74" t="str">
        <f t="shared" si="22"/>
        <v xml:space="preserve">INSERT INTO SC_SystemeProduits(RefDimension,NomSysteme,typePresta,ligne,Quantite,formule,cte1,DateModif) values (7,'FV5','MP',26,null,'1*CTE1','PERIMETRE',now());
</v>
      </c>
      <c r="BZ43" s="74"/>
      <c r="CA43" s="74"/>
      <c r="CB43" s="74" t="str">
        <f t="shared" si="23"/>
        <v xml:space="preserve">INSERT INTO SC_SystemeProduits(RefDimension,NomSysteme,typePresta,ligne,Quantite,formule,cte1,DateModif) values (8,'FV5','MP',26,null,'1*CTE1','PERIMETRE',now());
</v>
      </c>
      <c r="CC43" s="74"/>
      <c r="CD43" s="74"/>
      <c r="CE43" s="74" t="str">
        <f t="shared" si="24"/>
        <v xml:space="preserve">INSERT INTO SC_SystemeProduits(RefDimension,NomSysteme,typePresta,ligne,Quantite,formule,cte1,DateModif) values (9,'FV5','MP',26,null,'1*CTE1','PERIMETRE',now());
</v>
      </c>
      <c r="CF43" s="74"/>
      <c r="CG43" s="74"/>
      <c r="CH43" s="74" t="str">
        <f t="shared" si="25"/>
        <v xml:space="preserve">INSERT INTO SC_SystemeProduits(RefDimension,NomSysteme,typePresta,ligne,Quantite,formule,cte1,DateModif) values (10,'FV5','MP',26,null,'1*CTE1','PERIMETRE',now());
</v>
      </c>
      <c r="CI43" s="74"/>
      <c r="CJ43" s="74"/>
      <c r="CK43" s="74" t="str">
        <f t="shared" si="26"/>
        <v xml:space="preserve">INSERT INTO SC_SystemeProduits(RefDimension,NomSysteme,typePresta,ligne,Quantite,formule,cte1,DateModif) values (11,'FV5','MP',26,null,'1*CTE1','PERIMETRE',now());
</v>
      </c>
      <c r="CL43" s="74"/>
      <c r="CM43" s="74"/>
      <c r="CN43" s="74" t="str">
        <f t="shared" si="27"/>
        <v xml:space="preserve">INSERT INTO SC_SystemeProduits(RefDimension,NomSysteme,typePresta,ligne,Quantite,formule,cte1,DateModif) values (12,'FV5','MP',26,null,'1*CTE1','PERIMETRE',now());
</v>
      </c>
      <c r="CO43" s="74"/>
      <c r="CP43" s="74"/>
      <c r="CQ43" s="74" t="str">
        <f t="shared" si="28"/>
        <v xml:space="preserve">INSERT INTO SC_SystemeProduits(RefDimension,NomSysteme,typePresta,ligne,Quantite,formule,cte1,DateModif) values (13,'FV5','MP',26,null,'1*CTE1','PERIMETRE',now());
</v>
      </c>
      <c r="CR43" s="74"/>
      <c r="CS43" s="74"/>
      <c r="CT43" s="74" t="str">
        <f t="shared" si="29"/>
        <v xml:space="preserve">INSERT INTO SC_SystemeProduits(RefDimension,NomSysteme,typePresta,ligne,Quantite,formule,cte1,DateModif) values (14,'FV5','MP',26,null,'1*CTE1','PERIMETRE',now());
</v>
      </c>
      <c r="CU43" s="74"/>
      <c r="CV43" s="74"/>
      <c r="CW43" s="74" t="str">
        <f t="shared" si="30"/>
        <v xml:space="preserve">INSERT INTO SC_SystemeProduits(RefDimension,NomSysteme,typePresta,ligne,Quantite,formule,cte1,DateModif) values (15,'FV5','MP',26,null,'1*CTE1','PERIMETRE',now());
</v>
      </c>
      <c r="CX43" s="74"/>
      <c r="CY43" s="74"/>
      <c r="CZ43" s="74" t="str">
        <f t="shared" si="31"/>
        <v xml:space="preserve">INSERT INTO SC_SystemeProduits(RefDimension,NomSysteme,typePresta,ligne,Quantite,formule,cte1,DateModif) values (16,'FV5','MP',26,null,'1*CTE1','PERIMETRE',now());
</v>
      </c>
      <c r="DA43" s="74"/>
      <c r="DB43" s="74"/>
      <c r="DC43" s="74" t="str">
        <f t="shared" si="32"/>
        <v xml:space="preserve">INSERT INTO SC_SystemeProduits(RefDimension,NomSysteme,typePresta,ligne,Quantite,formule,cte1,DateModif) values (17,'FV5','MP',26,null,'1*CTE1','PERIMETRE',now());
</v>
      </c>
      <c r="DD43" s="74"/>
      <c r="DE43" s="74"/>
      <c r="DF43" s="74" t="str">
        <f t="shared" si="33"/>
        <v xml:space="preserve">INSERT INTO SC_SystemeProduits(RefDimension,NomSysteme,typePresta,ligne,Quantite,formule,cte1,DateModif) values (18,'FV5','MP',26,null,'1*CTE1','PERIMETRE',now());
</v>
      </c>
      <c r="DG43" s="83"/>
      <c r="DH43" s="83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5" x14ac:dyDescent="0.25"/>
  <cols>
    <col min="3" max="3" width="20.28515625" customWidth="1"/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4" t="s">
        <v>294</v>
      </c>
      <c r="C4" s="74" t="s">
        <v>347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(3,'FV6','MATIERE',62,5.2,null,null,now());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(4,'FV6','MATIERE',62,5.2,null,null,now());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(5,'FV6','MATIERE',62,5.2,null,null,now());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(6,'FV6','MATIERE',62,5.2,null,null,now());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(7,'FV6','MATIERE',62,5.2,null,null,now());
</v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(9,'FV6','MATIERE',62,5.2,null,null,now());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(10,'FV6','MATIERE',62,5.2,null,null,now());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(11,'FV6','MATIERE',62,5.2,null,null,now());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(12,'FV6','MATIERE',62,5.2,null,null,now());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(13,'FV6','MATIERE',62,5.2,null,null,now());
</v>
      </c>
      <c r="CR4" s="74"/>
      <c r="CS4" s="74"/>
      <c r="CT4" s="7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4"/>
      <c r="CV4" s="74"/>
      <c r="CW4" s="7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4"/>
      <c r="CY4" s="74"/>
      <c r="CZ4" s="7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4"/>
      <c r="DB4" s="74"/>
      <c r="DC4" s="74" t="str">
        <f t="shared" si="3"/>
        <v xml:space="preserve">INSERT INTO SC_SystemeProduits(RefDimension,NomSysteme,typePresta,ligne,Quantite,formule,cte1,DateModif) values (17,'FV6','MATIERE',62,5.2,null,null,now());
</v>
      </c>
      <c r="DD4" s="74"/>
      <c r="DE4" s="74"/>
      <c r="DF4" s="74" t="str">
        <f t="shared" si="3"/>
        <v xml:space="preserve">INSERT INTO SC_SystemeProduits(RefDimension,NomSysteme,typePresta,ligne,Quantite,formule,cte1,DateModif) values (18,'FV6','MATIERE',62,5.2,null,null,now());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294</v>
      </c>
      <c r="C5" s="74" t="s">
        <v>334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36.08</v>
      </c>
      <c r="F5" s="75" t="s">
        <v>695</v>
      </c>
      <c r="G5" s="75" t="s">
        <v>629</v>
      </c>
      <c r="H5" s="74">
        <v>44</v>
      </c>
      <c r="I5" s="75" t="s">
        <v>695</v>
      </c>
      <c r="J5" s="75" t="s">
        <v>629</v>
      </c>
      <c r="K5" s="74">
        <v>52.800000000000004</v>
      </c>
      <c r="L5" s="75" t="s">
        <v>695</v>
      </c>
      <c r="M5" s="75" t="s">
        <v>629</v>
      </c>
      <c r="N5" s="74">
        <v>57.2</v>
      </c>
      <c r="O5" s="75" t="s">
        <v>695</v>
      </c>
      <c r="P5" s="75" t="s">
        <v>629</v>
      </c>
      <c r="Q5" s="74">
        <v>61.600000000000009</v>
      </c>
      <c r="R5" s="75" t="s">
        <v>695</v>
      </c>
      <c r="S5" s="75" t="s">
        <v>629</v>
      </c>
      <c r="T5" s="74">
        <v>66</v>
      </c>
      <c r="U5" s="75" t="s">
        <v>695</v>
      </c>
      <c r="V5" s="75" t="s">
        <v>629</v>
      </c>
      <c r="W5" s="74">
        <v>70.400000000000006</v>
      </c>
      <c r="X5" s="75" t="s">
        <v>695</v>
      </c>
      <c r="Y5" s="75" t="s">
        <v>629</v>
      </c>
      <c r="Z5" s="74">
        <v>74.800000000000011</v>
      </c>
      <c r="AA5" s="75" t="s">
        <v>695</v>
      </c>
      <c r="AB5" s="75" t="s">
        <v>629</v>
      </c>
      <c r="AC5" s="74">
        <v>79.2</v>
      </c>
      <c r="AD5" s="75" t="s">
        <v>695</v>
      </c>
      <c r="AE5" s="75" t="s">
        <v>629</v>
      </c>
      <c r="AF5" s="74">
        <v>88</v>
      </c>
      <c r="AG5" s="75" t="s">
        <v>695</v>
      </c>
      <c r="AH5" s="75" t="s">
        <v>629</v>
      </c>
      <c r="AI5" s="74">
        <v>96.800000000000011</v>
      </c>
      <c r="AJ5" s="75" t="s">
        <v>695</v>
      </c>
      <c r="AK5" s="75" t="s">
        <v>629</v>
      </c>
      <c r="AL5" s="74">
        <v>101.2</v>
      </c>
      <c r="AM5" s="75" t="s">
        <v>695</v>
      </c>
      <c r="AN5" s="75" t="s">
        <v>629</v>
      </c>
      <c r="AO5" s="74">
        <v>96.800000000000011</v>
      </c>
      <c r="AP5" s="75" t="s">
        <v>695</v>
      </c>
      <c r="AQ5" s="75" t="s">
        <v>629</v>
      </c>
      <c r="AR5" s="74">
        <v>105.60000000000001</v>
      </c>
      <c r="AS5" s="75" t="s">
        <v>695</v>
      </c>
      <c r="AT5" s="75" t="s">
        <v>629</v>
      </c>
      <c r="AU5" s="74">
        <v>110.00000000000001</v>
      </c>
      <c r="AV5" s="75" t="s">
        <v>695</v>
      </c>
      <c r="AW5" s="75" t="s">
        <v>629</v>
      </c>
      <c r="AX5" s="74">
        <v>114.4</v>
      </c>
      <c r="AY5" s="75" t="s">
        <v>695</v>
      </c>
      <c r="AZ5" s="75" t="s">
        <v>629</v>
      </c>
      <c r="BA5" s="74">
        <v>123.20000000000002</v>
      </c>
      <c r="BB5" s="75" t="s">
        <v>695</v>
      </c>
      <c r="BC5" s="75" t="s">
        <v>629</v>
      </c>
      <c r="BD5" s="74">
        <v>114.4</v>
      </c>
      <c r="BE5" s="75" t="s">
        <v>695</v>
      </c>
      <c r="BF5" s="75" t="s">
        <v>629</v>
      </c>
      <c r="BG5" s="74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4"/>
      <c r="BI5" s="74"/>
      <c r="BJ5" s="74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4"/>
      <c r="BL5" s="74"/>
      <c r="BM5" s="74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4"/>
      <c r="BO5" s="74"/>
      <c r="BP5" s="74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4"/>
      <c r="BR5" s="74"/>
      <c r="BS5" s="74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4"/>
      <c r="BU5" s="74"/>
      <c r="BV5" s="74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4"/>
      <c r="BX5" s="74"/>
      <c r="BY5" s="74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4"/>
      <c r="CA5" s="74"/>
      <c r="CB5" s="74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4"/>
      <c r="CD5" s="74"/>
      <c r="CE5" s="74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4"/>
      <c r="CG5" s="74"/>
      <c r="CH5" s="74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4"/>
      <c r="CJ5" s="74"/>
      <c r="CK5" s="74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4"/>
      <c r="CM5" s="74"/>
      <c r="CN5" s="74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4"/>
      <c r="CP5" s="74"/>
      <c r="CQ5" s="74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4"/>
      <c r="CV5" s="74"/>
      <c r="CW5" s="74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4"/>
      <c r="CY5" s="74"/>
      <c r="CZ5" s="74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4"/>
      <c r="DB5" s="74"/>
      <c r="DC5" s="74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4"/>
      <c r="DE5" s="74"/>
      <c r="DF5" s="74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4" t="s">
        <v>294</v>
      </c>
      <c r="C6" s="74" t="s">
        <v>341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2.5</v>
      </c>
      <c r="F6" s="75" t="s">
        <v>686</v>
      </c>
      <c r="G6" s="75" t="s">
        <v>671</v>
      </c>
      <c r="H6" s="74">
        <v>3</v>
      </c>
      <c r="I6" s="75" t="s">
        <v>686</v>
      </c>
      <c r="J6" s="75" t="s">
        <v>671</v>
      </c>
      <c r="K6" s="74">
        <v>4</v>
      </c>
      <c r="L6" s="75" t="s">
        <v>686</v>
      </c>
      <c r="M6" s="75" t="s">
        <v>671</v>
      </c>
      <c r="N6" s="74">
        <v>4</v>
      </c>
      <c r="O6" s="75" t="s">
        <v>686</v>
      </c>
      <c r="P6" s="75" t="s">
        <v>671</v>
      </c>
      <c r="Q6" s="74">
        <v>4</v>
      </c>
      <c r="R6" s="75" t="s">
        <v>686</v>
      </c>
      <c r="S6" s="75" t="s">
        <v>671</v>
      </c>
      <c r="T6" s="74">
        <v>4</v>
      </c>
      <c r="U6" s="75" t="s">
        <v>686</v>
      </c>
      <c r="V6" s="75" t="s">
        <v>671</v>
      </c>
      <c r="W6" s="74">
        <v>4</v>
      </c>
      <c r="X6" s="75" t="s">
        <v>686</v>
      </c>
      <c r="Y6" s="75" t="s">
        <v>671</v>
      </c>
      <c r="Z6" s="74">
        <v>4.5</v>
      </c>
      <c r="AA6" s="75" t="s">
        <v>686</v>
      </c>
      <c r="AB6" s="75" t="s">
        <v>671</v>
      </c>
      <c r="AC6" s="74">
        <v>5</v>
      </c>
      <c r="AD6" s="75" t="s">
        <v>686</v>
      </c>
      <c r="AE6" s="75" t="s">
        <v>671</v>
      </c>
      <c r="AF6" s="74">
        <v>6</v>
      </c>
      <c r="AG6" s="75" t="s">
        <v>686</v>
      </c>
      <c r="AH6" s="75" t="s">
        <v>671</v>
      </c>
      <c r="AI6" s="74">
        <v>8</v>
      </c>
      <c r="AJ6" s="75" t="s">
        <v>686</v>
      </c>
      <c r="AK6" s="75" t="s">
        <v>671</v>
      </c>
      <c r="AL6" s="74">
        <v>8</v>
      </c>
      <c r="AM6" s="75" t="s">
        <v>686</v>
      </c>
      <c r="AN6" s="75" t="s">
        <v>671</v>
      </c>
      <c r="AO6" s="74">
        <v>7</v>
      </c>
      <c r="AP6" s="75" t="s">
        <v>686</v>
      </c>
      <c r="AQ6" s="75" t="s">
        <v>671</v>
      </c>
      <c r="AR6" s="74">
        <v>8</v>
      </c>
      <c r="AS6" s="75" t="s">
        <v>686</v>
      </c>
      <c r="AT6" s="75" t="s">
        <v>671</v>
      </c>
      <c r="AU6" s="74">
        <v>8</v>
      </c>
      <c r="AV6" s="75" t="s">
        <v>686</v>
      </c>
      <c r="AW6" s="75" t="s">
        <v>671</v>
      </c>
      <c r="AX6" s="74">
        <v>9</v>
      </c>
      <c r="AY6" s="75" t="s">
        <v>686</v>
      </c>
      <c r="AZ6" s="75" t="s">
        <v>671</v>
      </c>
      <c r="BA6" s="74">
        <v>10</v>
      </c>
      <c r="BB6" s="75" t="s">
        <v>686</v>
      </c>
      <c r="BC6" s="75" t="s">
        <v>671</v>
      </c>
      <c r="BD6" s="74">
        <v>8</v>
      </c>
      <c r="BE6" s="75" t="s">
        <v>686</v>
      </c>
      <c r="BF6" s="75" t="s">
        <v>671</v>
      </c>
      <c r="BG6" s="74" t="str">
        <f t="shared" si="4"/>
        <v xml:space="preserve">INSERT INTO SC_SystemeProduits(RefDimension,NomSysteme,typePresta,ligne,Quantite,formule,cte1,DateModif) values (1,'FV6','MATIERE',61,null,'1*CTE1','LARGEUR',now());
</v>
      </c>
      <c r="BH6" s="74"/>
      <c r="BI6" s="74"/>
      <c r="BJ6" s="74" t="str">
        <f t="shared" si="2"/>
        <v xml:space="preserve">INSERT INTO SC_SystemeProduits(RefDimension,NomSysteme,typePresta,ligne,Quantite,formule,cte1,DateModif) values (2,'FV6','MATIERE',61,null,'1*CTE1','LARGEUR',now());
</v>
      </c>
      <c r="BK6" s="74"/>
      <c r="BL6" s="74"/>
      <c r="BM6" s="74" t="str">
        <f t="shared" si="2"/>
        <v xml:space="preserve">INSERT INTO SC_SystemeProduits(RefDimension,NomSysteme,typePresta,ligne,Quantite,formule,cte1,DateModif) values (3,'FV6','MATIERE',61,null,'1*CTE1','LARGEUR',now());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(4,'FV6','MATIERE',61,null,'1*CTE1','LARGEUR',now());
</v>
      </c>
      <c r="BQ6" s="74"/>
      <c r="BR6" s="74"/>
      <c r="BS6" s="74" t="str">
        <f t="shared" si="2"/>
        <v xml:space="preserve">INSERT INTO SC_SystemeProduits(RefDimension,NomSysteme,typePresta,ligne,Quantite,formule,cte1,DateModif) values (5,'FV6','MATIERE',61,null,'1*CTE1','LARGEUR',now());
</v>
      </c>
      <c r="BT6" s="74"/>
      <c r="BU6" s="74"/>
      <c r="BV6" s="74" t="str">
        <f t="shared" si="2"/>
        <v xml:space="preserve">INSERT INTO SC_SystemeProduits(RefDimension,NomSysteme,typePresta,ligne,Quantite,formule,cte1,DateModif) values (6,'FV6','MATIERE',61,null,'1*CTE1','LARGEUR',now());
</v>
      </c>
      <c r="BW6" s="74"/>
      <c r="BX6" s="74"/>
      <c r="BY6" s="74" t="str">
        <f t="shared" si="2"/>
        <v xml:space="preserve">INSERT INTO SC_SystemeProduits(RefDimension,NomSysteme,typePresta,ligne,Quantite,formule,cte1,DateModif) values (7,'FV6','MATIERE',61,null,'1*CTE1','LARGEUR',now());
</v>
      </c>
      <c r="BZ6" s="74"/>
      <c r="CA6" s="74"/>
      <c r="CB6" s="74" t="str">
        <f t="shared" si="2"/>
        <v xml:space="preserve">INSERT INTO SC_SystemeProduits(RefDimension,NomSysteme,typePresta,ligne,Quantite,formule,cte1,DateModif) values (8,'FV6','MATIERE',61,null,'1*CTE1','LARGEUR',now());
</v>
      </c>
      <c r="CC6" s="74"/>
      <c r="CD6" s="74"/>
      <c r="CE6" s="74" t="str">
        <f t="shared" si="2"/>
        <v xml:space="preserve">INSERT INTO SC_SystemeProduits(RefDimension,NomSysteme,typePresta,ligne,Quantite,formule,cte1,DateModif) values (9,'FV6','MATIERE',61,null,'1*CTE1','LARGEUR',now());
</v>
      </c>
      <c r="CF6" s="74"/>
      <c r="CG6" s="74"/>
      <c r="CH6" s="74" t="str">
        <f t="shared" si="2"/>
        <v xml:space="preserve">INSERT INTO SC_SystemeProduits(RefDimension,NomSysteme,typePresta,ligne,Quantite,formule,cte1,DateModif) values (10,'FV6','MATIERE',61,null,'1*CTE1','LARGEUR',now());
</v>
      </c>
      <c r="CI6" s="74"/>
      <c r="CJ6" s="74"/>
      <c r="CK6" s="74" t="str">
        <f t="shared" si="2"/>
        <v xml:space="preserve">INSERT INTO SC_SystemeProduits(RefDimension,NomSysteme,typePresta,ligne,Quantite,formule,cte1,DateModif) values (11,'FV6','MATIERE',61,null,'1*CTE1','LARGEUR',now());
</v>
      </c>
      <c r="CL6" s="74"/>
      <c r="CM6" s="74"/>
      <c r="CN6" s="74" t="str">
        <f t="shared" si="2"/>
        <v xml:space="preserve">INSERT INTO SC_SystemeProduits(RefDimension,NomSysteme,typePresta,ligne,Quantite,formule,cte1,DateModif) values (12,'FV6','MATIERE',61,null,'1*CTE1','LARGEUR',now());
</v>
      </c>
      <c r="CO6" s="74"/>
      <c r="CP6" s="74"/>
      <c r="CQ6" s="74" t="str">
        <f t="shared" si="2"/>
        <v xml:space="preserve">INSERT INTO SC_SystemeProduits(RefDimension,NomSysteme,typePresta,ligne,Quantite,formule,cte1,DateModif) values (13,'FV6','MATIERE',61,null,'1*CTE1','LARGEUR',now());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(14,'FV6','MATIERE',61,null,'1*CTE1','LARGEUR',now());
</v>
      </c>
      <c r="CU6" s="74"/>
      <c r="CV6" s="74"/>
      <c r="CW6" s="74" t="str">
        <f t="shared" si="5"/>
        <v xml:space="preserve">INSERT INTO SC_SystemeProduits(RefDimension,NomSysteme,typePresta,ligne,Quantite,formule,cte1,DateModif) values (15,'FV6','MATIERE',61,null,'1*CTE1','LARGEUR',now());
</v>
      </c>
      <c r="CX6" s="74"/>
      <c r="CY6" s="74"/>
      <c r="CZ6" s="74" t="str">
        <f t="shared" si="3"/>
        <v xml:space="preserve">INSERT INTO SC_SystemeProduits(RefDimension,NomSysteme,typePresta,ligne,Quantite,formule,cte1,DateModif) values (16,'FV6','MATIERE',61,null,'1*CTE1','LARGEUR',now());
</v>
      </c>
      <c r="DA6" s="74"/>
      <c r="DB6" s="74"/>
      <c r="DC6" s="74" t="str">
        <f t="shared" si="3"/>
        <v xml:space="preserve">INSERT INTO SC_SystemeProduits(RefDimension,NomSysteme,typePresta,ligne,Quantite,formule,cte1,DateModif) values (17,'FV6','MATIERE',61,null,'1*CTE1','LARGEUR',now());
</v>
      </c>
      <c r="DD6" s="74"/>
      <c r="DE6" s="74"/>
      <c r="DF6" s="74" t="str">
        <f t="shared" si="3"/>
        <v xml:space="preserve">INSERT INTO SC_SystemeProduits(RefDimension,NomSysteme,typePresta,ligne,Quantite,formule,cte1,DateModif) values (18,'FV6','MATIERE',61,null,'1*CTE1','LARGEUR',now());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4" t="s">
        <v>294</v>
      </c>
      <c r="C7" s="74" t="s">
        <v>335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8</v>
      </c>
      <c r="F7" s="75"/>
      <c r="G7" s="75"/>
      <c r="H7" s="74">
        <v>8</v>
      </c>
      <c r="I7" s="75"/>
      <c r="J7" s="75"/>
      <c r="K7" s="74">
        <v>8</v>
      </c>
      <c r="L7" s="75"/>
      <c r="M7" s="75"/>
      <c r="N7" s="74">
        <v>8</v>
      </c>
      <c r="O7" s="75"/>
      <c r="P7" s="75"/>
      <c r="Q7" s="74">
        <v>8</v>
      </c>
      <c r="R7" s="75"/>
      <c r="S7" s="75"/>
      <c r="T7" s="74">
        <v>8</v>
      </c>
      <c r="U7" s="75"/>
      <c r="V7" s="75"/>
      <c r="W7" s="74">
        <v>8</v>
      </c>
      <c r="X7" s="75"/>
      <c r="Y7" s="75"/>
      <c r="Z7" s="74">
        <v>8</v>
      </c>
      <c r="AA7" s="75"/>
      <c r="AB7" s="75"/>
      <c r="AC7" s="74">
        <v>8</v>
      </c>
      <c r="AD7" s="75"/>
      <c r="AE7" s="75"/>
      <c r="AF7" s="74">
        <v>8</v>
      </c>
      <c r="AG7" s="75"/>
      <c r="AH7" s="75"/>
      <c r="AI7" s="74">
        <v>8</v>
      </c>
      <c r="AJ7" s="75"/>
      <c r="AK7" s="75"/>
      <c r="AL7" s="74">
        <v>8</v>
      </c>
      <c r="AM7" s="75"/>
      <c r="AN7" s="75"/>
      <c r="AO7" s="74">
        <v>8</v>
      </c>
      <c r="AP7" s="75"/>
      <c r="AQ7" s="75"/>
      <c r="AR7" s="74">
        <v>8</v>
      </c>
      <c r="AS7" s="75"/>
      <c r="AT7" s="75"/>
      <c r="AU7" s="74">
        <v>8</v>
      </c>
      <c r="AV7" s="75"/>
      <c r="AW7" s="75"/>
      <c r="AX7" s="74">
        <v>8</v>
      </c>
      <c r="AY7" s="75"/>
      <c r="AZ7" s="75"/>
      <c r="BA7" s="74">
        <v>8</v>
      </c>
      <c r="BB7" s="75"/>
      <c r="BC7" s="75"/>
      <c r="BD7" s="74">
        <v>8</v>
      </c>
      <c r="BE7" s="75"/>
      <c r="BF7" s="75"/>
      <c r="BG7" s="74" t="str">
        <f t="shared" si="4"/>
        <v xml:space="preserve">INSERT INTO SC_SystemeProduits(RefDimension,NomSysteme,typePresta,ligne,Quantite,formule,cte1,DateModif) values (1,'FV6','MATIERE',299,8,null,null,now());
</v>
      </c>
      <c r="BH7" s="74"/>
      <c r="BI7" s="74"/>
      <c r="BJ7" s="74" t="str">
        <f t="shared" si="2"/>
        <v xml:space="preserve">INSERT INTO SC_SystemeProduits(RefDimension,NomSysteme,typePresta,ligne,Quantite,formule,cte1,DateModif) values (2,'FV6','MATIERE',299,8,null,null,now());
</v>
      </c>
      <c r="BK7" s="74"/>
      <c r="BL7" s="74"/>
      <c r="BM7" s="74" t="str">
        <f t="shared" si="2"/>
        <v xml:space="preserve">INSERT INTO SC_SystemeProduits(RefDimension,NomSysteme,typePresta,ligne,Quantite,formule,cte1,DateModif) values (3,'FV6','MATIERE',299,8,null,null,now());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(4,'FV6','MATIERE',299,8,null,null,now());
</v>
      </c>
      <c r="BQ7" s="74"/>
      <c r="BR7" s="74"/>
      <c r="BS7" s="74" t="str">
        <f t="shared" si="2"/>
        <v xml:space="preserve">INSERT INTO SC_SystemeProduits(RefDimension,NomSysteme,typePresta,ligne,Quantite,formule,cte1,DateModif) values (5,'FV6','MATIERE',299,8,null,null,now());
</v>
      </c>
      <c r="BT7" s="74"/>
      <c r="BU7" s="74"/>
      <c r="BV7" s="74" t="str">
        <f t="shared" si="2"/>
        <v xml:space="preserve">INSERT INTO SC_SystemeProduits(RefDimension,NomSysteme,typePresta,ligne,Quantite,formule,cte1,DateModif) values (6,'FV6','MATIERE',299,8,null,null,now());
</v>
      </c>
      <c r="BW7" s="74"/>
      <c r="BX7" s="74"/>
      <c r="BY7" s="74" t="str">
        <f t="shared" si="2"/>
        <v xml:space="preserve">INSERT INTO SC_SystemeProduits(RefDimension,NomSysteme,typePresta,ligne,Quantite,formule,cte1,DateModif) values (7,'FV6','MATIERE',299,8,null,null,now());
</v>
      </c>
      <c r="BZ7" s="74"/>
      <c r="CA7" s="74"/>
      <c r="CB7" s="74" t="str">
        <f t="shared" si="2"/>
        <v xml:space="preserve">INSERT INTO SC_SystemeProduits(RefDimension,NomSysteme,typePresta,ligne,Quantite,formule,cte1,DateModif) values (8,'FV6','MATIERE',299,8,null,null,now());
</v>
      </c>
      <c r="CC7" s="74"/>
      <c r="CD7" s="74"/>
      <c r="CE7" s="74" t="str">
        <f t="shared" si="2"/>
        <v xml:space="preserve">INSERT INTO SC_SystemeProduits(RefDimension,NomSysteme,typePresta,ligne,Quantite,formule,cte1,DateModif) values (9,'FV6','MATIERE',299,8,null,null,now());
</v>
      </c>
      <c r="CF7" s="74"/>
      <c r="CG7" s="74"/>
      <c r="CH7" s="74" t="str">
        <f t="shared" si="2"/>
        <v xml:space="preserve">INSERT INTO SC_SystemeProduits(RefDimension,NomSysteme,typePresta,ligne,Quantite,formule,cte1,DateModif) values (10,'FV6','MATIERE',299,8,null,null,now());
</v>
      </c>
      <c r="CI7" s="74"/>
      <c r="CJ7" s="74"/>
      <c r="CK7" s="74" t="str">
        <f t="shared" si="2"/>
        <v xml:space="preserve">INSERT INTO SC_SystemeProduits(RefDimension,NomSysteme,typePresta,ligne,Quantite,formule,cte1,DateModif) values (11,'FV6','MATIERE',299,8,null,null,now());
</v>
      </c>
      <c r="CL7" s="74"/>
      <c r="CM7" s="74"/>
      <c r="CN7" s="74" t="str">
        <f t="shared" si="2"/>
        <v xml:space="preserve">INSERT INTO SC_SystemeProduits(RefDimension,NomSysteme,typePresta,ligne,Quantite,formule,cte1,DateModif) values (12,'FV6','MATIERE',299,8,null,null,now());
</v>
      </c>
      <c r="CO7" s="74"/>
      <c r="CP7" s="74"/>
      <c r="CQ7" s="74" t="str">
        <f t="shared" si="2"/>
        <v xml:space="preserve">INSERT INTO SC_SystemeProduits(RefDimension,NomSysteme,typePresta,ligne,Quantite,formule,cte1,DateModif) values (13,'FV6','MATIERE',299,8,null,null,now());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(14,'FV6','MATIERE',299,8,null,null,now());
</v>
      </c>
      <c r="CU7" s="74"/>
      <c r="CV7" s="74"/>
      <c r="CW7" s="74" t="str">
        <f t="shared" si="5"/>
        <v xml:space="preserve">INSERT INTO SC_SystemeProduits(RefDimension,NomSysteme,typePresta,ligne,Quantite,formule,cte1,DateModif) values (15,'FV6','MATIERE',299,8,null,null,now());
</v>
      </c>
      <c r="CX7" s="74"/>
      <c r="CY7" s="74"/>
      <c r="CZ7" s="74" t="str">
        <f t="shared" si="3"/>
        <v xml:space="preserve">INSERT INTO SC_SystemeProduits(RefDimension,NomSysteme,typePresta,ligne,Quantite,formule,cte1,DateModif) values (16,'FV6','MATIERE',299,8,null,null,now());
</v>
      </c>
      <c r="DA7" s="74"/>
      <c r="DB7" s="74"/>
      <c r="DC7" s="74" t="str">
        <f t="shared" si="3"/>
        <v xml:space="preserve">INSERT INTO SC_SystemeProduits(RefDimension,NomSysteme,typePresta,ligne,Quantite,formule,cte1,DateModif) values (17,'FV6','MATIERE',299,8,null,null,now());
</v>
      </c>
      <c r="DD7" s="74"/>
      <c r="DE7" s="74"/>
      <c r="DF7" s="74" t="str">
        <f t="shared" si="3"/>
        <v xml:space="preserve">INSERT INTO SC_SystemeProduits(RefDimension,NomSysteme,typePresta,ligne,Quantite,formule,cte1,DateModif) values (18,'FV6','MATIERE',299,8,null,null,now());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4" t="s">
        <v>294</v>
      </c>
      <c r="C8" s="74" t="s">
        <v>336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34.799999999999997</v>
      </c>
      <c r="F8" s="75" t="s">
        <v>696</v>
      </c>
      <c r="G8" s="75" t="s">
        <v>629</v>
      </c>
      <c r="H8" s="74">
        <v>42</v>
      </c>
      <c r="I8" s="75" t="s">
        <v>696</v>
      </c>
      <c r="J8" s="75" t="s">
        <v>629</v>
      </c>
      <c r="K8" s="74">
        <v>50</v>
      </c>
      <c r="L8" s="75" t="s">
        <v>696</v>
      </c>
      <c r="M8" s="75" t="s">
        <v>629</v>
      </c>
      <c r="N8" s="74">
        <v>54</v>
      </c>
      <c r="O8" s="75" t="s">
        <v>696</v>
      </c>
      <c r="P8" s="75" t="s">
        <v>629</v>
      </c>
      <c r="Q8" s="74">
        <v>58</v>
      </c>
      <c r="R8" s="75" t="s">
        <v>696</v>
      </c>
      <c r="S8" s="75" t="s">
        <v>629</v>
      </c>
      <c r="T8" s="74">
        <v>62</v>
      </c>
      <c r="U8" s="75" t="s">
        <v>696</v>
      </c>
      <c r="V8" s="75" t="s">
        <v>629</v>
      </c>
      <c r="W8" s="74">
        <v>66</v>
      </c>
      <c r="X8" s="75" t="s">
        <v>696</v>
      </c>
      <c r="Y8" s="75" t="s">
        <v>629</v>
      </c>
      <c r="Z8" s="74">
        <v>70</v>
      </c>
      <c r="AA8" s="75" t="s">
        <v>696</v>
      </c>
      <c r="AB8" s="75" t="s">
        <v>629</v>
      </c>
      <c r="AC8" s="74">
        <v>74</v>
      </c>
      <c r="AD8" s="75" t="s">
        <v>696</v>
      </c>
      <c r="AE8" s="75" t="s">
        <v>629</v>
      </c>
      <c r="AF8" s="74">
        <v>82</v>
      </c>
      <c r="AG8" s="75" t="s">
        <v>696</v>
      </c>
      <c r="AH8" s="75" t="s">
        <v>629</v>
      </c>
      <c r="AI8" s="74">
        <v>90</v>
      </c>
      <c r="AJ8" s="75" t="s">
        <v>696</v>
      </c>
      <c r="AK8" s="75" t="s">
        <v>629</v>
      </c>
      <c r="AL8" s="74">
        <v>94</v>
      </c>
      <c r="AM8" s="75" t="s">
        <v>696</v>
      </c>
      <c r="AN8" s="75" t="s">
        <v>629</v>
      </c>
      <c r="AO8" s="74">
        <v>90</v>
      </c>
      <c r="AP8" s="75" t="s">
        <v>696</v>
      </c>
      <c r="AQ8" s="75" t="s">
        <v>629</v>
      </c>
      <c r="AR8" s="74">
        <v>98</v>
      </c>
      <c r="AS8" s="75" t="s">
        <v>696</v>
      </c>
      <c r="AT8" s="75" t="s">
        <v>629</v>
      </c>
      <c r="AU8" s="74">
        <v>102</v>
      </c>
      <c r="AV8" s="75" t="s">
        <v>696</v>
      </c>
      <c r="AW8" s="75" t="s">
        <v>629</v>
      </c>
      <c r="AX8" s="74">
        <v>106</v>
      </c>
      <c r="AY8" s="75" t="s">
        <v>696</v>
      </c>
      <c r="AZ8" s="75" t="s">
        <v>629</v>
      </c>
      <c r="BA8" s="74">
        <v>114</v>
      </c>
      <c r="BB8" s="75" t="s">
        <v>696</v>
      </c>
      <c r="BC8" s="75" t="s">
        <v>629</v>
      </c>
      <c r="BD8" s="74">
        <v>106</v>
      </c>
      <c r="BE8" s="75" t="s">
        <v>696</v>
      </c>
      <c r="BF8" s="75" t="s">
        <v>629</v>
      </c>
      <c r="BG8" s="74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4"/>
      <c r="BI8" s="74"/>
      <c r="BJ8" s="74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4"/>
      <c r="BL8" s="74"/>
      <c r="BM8" s="74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4"/>
      <c r="BR8" s="74"/>
      <c r="BS8" s="74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4"/>
      <c r="BU8" s="74"/>
      <c r="BV8" s="74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4"/>
      <c r="BX8" s="74"/>
      <c r="BY8" s="74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4"/>
      <c r="CA8" s="74"/>
      <c r="CB8" s="74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4"/>
      <c r="CD8" s="74"/>
      <c r="CE8" s="74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4"/>
      <c r="CG8" s="74"/>
      <c r="CH8" s="74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4"/>
      <c r="CJ8" s="74"/>
      <c r="CK8" s="74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4"/>
      <c r="CM8" s="74"/>
      <c r="CN8" s="74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4"/>
      <c r="CP8" s="74"/>
      <c r="CQ8" s="74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4"/>
      <c r="CV8" s="74"/>
      <c r="CW8" s="74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4"/>
      <c r="CY8" s="74"/>
      <c r="CZ8" s="74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4"/>
      <c r="DB8" s="74"/>
      <c r="DC8" s="74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4"/>
      <c r="DE8" s="74"/>
      <c r="DF8" s="74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4" t="s">
        <v>294</v>
      </c>
      <c r="C9" s="74" t="s">
        <v>337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28</v>
      </c>
      <c r="F9" s="75"/>
      <c r="G9" s="75"/>
      <c r="H9" s="74">
        <v>28</v>
      </c>
      <c r="I9" s="75"/>
      <c r="J9" s="75"/>
      <c r="K9" s="74">
        <v>28</v>
      </c>
      <c r="L9" s="75"/>
      <c r="M9" s="75"/>
      <c r="N9" s="74">
        <v>28</v>
      </c>
      <c r="O9" s="75"/>
      <c r="P9" s="75"/>
      <c r="Q9" s="74">
        <v>28</v>
      </c>
      <c r="R9" s="75"/>
      <c r="S9" s="75"/>
      <c r="T9" s="74">
        <v>28</v>
      </c>
      <c r="U9" s="75"/>
      <c r="V9" s="75"/>
      <c r="W9" s="74">
        <v>28</v>
      </c>
      <c r="X9" s="75"/>
      <c r="Y9" s="75"/>
      <c r="Z9" s="74">
        <v>28</v>
      </c>
      <c r="AA9" s="75"/>
      <c r="AB9" s="75"/>
      <c r="AC9" s="74">
        <v>28</v>
      </c>
      <c r="AD9" s="75"/>
      <c r="AE9" s="75"/>
      <c r="AF9" s="74">
        <v>28</v>
      </c>
      <c r="AG9" s="75"/>
      <c r="AH9" s="75"/>
      <c r="AI9" s="74">
        <v>28</v>
      </c>
      <c r="AJ9" s="75"/>
      <c r="AK9" s="75"/>
      <c r="AL9" s="74">
        <v>28</v>
      </c>
      <c r="AM9" s="75"/>
      <c r="AN9" s="75"/>
      <c r="AO9" s="74">
        <v>28</v>
      </c>
      <c r="AP9" s="75"/>
      <c r="AQ9" s="75"/>
      <c r="AR9" s="74">
        <v>28</v>
      </c>
      <c r="AS9" s="75"/>
      <c r="AT9" s="75"/>
      <c r="AU9" s="74">
        <v>28</v>
      </c>
      <c r="AV9" s="75"/>
      <c r="AW9" s="75"/>
      <c r="AX9" s="74">
        <v>28</v>
      </c>
      <c r="AY9" s="75"/>
      <c r="AZ9" s="75"/>
      <c r="BA9" s="74">
        <v>28</v>
      </c>
      <c r="BB9" s="75"/>
      <c r="BC9" s="75"/>
      <c r="BD9" s="74">
        <v>28</v>
      </c>
      <c r="BE9" s="75"/>
      <c r="BF9" s="75"/>
      <c r="BG9" s="74" t="str">
        <f t="shared" si="4"/>
        <v xml:space="preserve">INSERT INTO SC_SystemeProduits(RefDimension,NomSysteme,typePresta,ligne,Quantite,formule,cte1,DateModif) values (1,'FV6','MATIERE',295,28,null,null,now());
</v>
      </c>
      <c r="BH9" s="74"/>
      <c r="BI9" s="74"/>
      <c r="BJ9" s="74" t="str">
        <f t="shared" si="2"/>
        <v xml:space="preserve">INSERT INTO SC_SystemeProduits(RefDimension,NomSysteme,typePresta,ligne,Quantite,formule,cte1,DateModif) values (2,'FV6','MATIERE',295,28,null,null,now());
</v>
      </c>
      <c r="BK9" s="74"/>
      <c r="BL9" s="74"/>
      <c r="BM9" s="74" t="str">
        <f t="shared" si="2"/>
        <v xml:space="preserve">INSERT INTO SC_SystemeProduits(RefDimension,NomSysteme,typePresta,ligne,Quantite,formule,cte1,DateModif) values (3,'FV6','MATIERE',295,28,null,null,now());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(4,'FV6','MATIERE',295,28,null,null,now());
</v>
      </c>
      <c r="BQ9" s="74"/>
      <c r="BR9" s="74"/>
      <c r="BS9" s="74" t="str">
        <f t="shared" si="2"/>
        <v xml:space="preserve">INSERT INTO SC_SystemeProduits(RefDimension,NomSysteme,typePresta,ligne,Quantite,formule,cte1,DateModif) values (5,'FV6','MATIERE',295,28,null,null,now());
</v>
      </c>
      <c r="BT9" s="74"/>
      <c r="BU9" s="74"/>
      <c r="BV9" s="74" t="str">
        <f t="shared" si="2"/>
        <v xml:space="preserve">INSERT INTO SC_SystemeProduits(RefDimension,NomSysteme,typePresta,ligne,Quantite,formule,cte1,DateModif) values (6,'FV6','MATIERE',295,28,null,null,now());
</v>
      </c>
      <c r="BW9" s="74"/>
      <c r="BX9" s="74"/>
      <c r="BY9" s="74" t="str">
        <f t="shared" si="2"/>
        <v xml:space="preserve">INSERT INTO SC_SystemeProduits(RefDimension,NomSysteme,typePresta,ligne,Quantite,formule,cte1,DateModif) values (7,'FV6','MATIERE',295,28,null,null,now());
</v>
      </c>
      <c r="BZ9" s="74"/>
      <c r="CA9" s="74"/>
      <c r="CB9" s="74" t="str">
        <f t="shared" si="2"/>
        <v xml:space="preserve">INSERT INTO SC_SystemeProduits(RefDimension,NomSysteme,typePresta,ligne,Quantite,formule,cte1,DateModif) values (8,'FV6','MATIERE',295,28,null,null,now());
</v>
      </c>
      <c r="CC9" s="74"/>
      <c r="CD9" s="74"/>
      <c r="CE9" s="74" t="str">
        <f t="shared" si="2"/>
        <v xml:space="preserve">INSERT INTO SC_SystemeProduits(RefDimension,NomSysteme,typePresta,ligne,Quantite,formule,cte1,DateModif) values (9,'FV6','MATIERE',295,28,null,null,now());
</v>
      </c>
      <c r="CF9" s="74"/>
      <c r="CG9" s="74"/>
      <c r="CH9" s="74" t="str">
        <f t="shared" si="2"/>
        <v xml:space="preserve">INSERT INTO SC_SystemeProduits(RefDimension,NomSysteme,typePresta,ligne,Quantite,formule,cte1,DateModif) values (10,'FV6','MATIERE',295,28,null,null,now());
</v>
      </c>
      <c r="CI9" s="74"/>
      <c r="CJ9" s="74"/>
      <c r="CK9" s="74" t="str">
        <f t="shared" si="2"/>
        <v xml:space="preserve">INSERT INTO SC_SystemeProduits(RefDimension,NomSysteme,typePresta,ligne,Quantite,formule,cte1,DateModif) values (11,'FV6','MATIERE',295,28,null,null,now());
</v>
      </c>
      <c r="CL9" s="74"/>
      <c r="CM9" s="74"/>
      <c r="CN9" s="74" t="str">
        <f t="shared" si="2"/>
        <v xml:space="preserve">INSERT INTO SC_SystemeProduits(RefDimension,NomSysteme,typePresta,ligne,Quantite,formule,cte1,DateModif) values (12,'FV6','MATIERE',295,28,null,null,now());
</v>
      </c>
      <c r="CO9" s="74"/>
      <c r="CP9" s="74"/>
      <c r="CQ9" s="74" t="str">
        <f t="shared" si="2"/>
        <v xml:space="preserve">INSERT INTO SC_SystemeProduits(RefDimension,NomSysteme,typePresta,ligne,Quantite,formule,cte1,DateModif) values (13,'FV6','MATIERE',295,28,null,null,now());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(14,'FV6','MATIERE',295,28,null,null,now());
</v>
      </c>
      <c r="CU9" s="74"/>
      <c r="CV9" s="74"/>
      <c r="CW9" s="74" t="str">
        <f t="shared" si="5"/>
        <v xml:space="preserve">INSERT INTO SC_SystemeProduits(RefDimension,NomSysteme,typePresta,ligne,Quantite,formule,cte1,DateModif) values (15,'FV6','MATIERE',295,28,null,null,now());
</v>
      </c>
      <c r="CX9" s="74"/>
      <c r="CY9" s="74"/>
      <c r="CZ9" s="74" t="str">
        <f t="shared" si="3"/>
        <v xml:space="preserve">INSERT INTO SC_SystemeProduits(RefDimension,NomSysteme,typePresta,ligne,Quantite,formule,cte1,DateModif) values (16,'FV6','MATIERE',295,28,null,null,now());
</v>
      </c>
      <c r="DA9" s="74"/>
      <c r="DB9" s="74"/>
      <c r="DC9" s="74" t="str">
        <f t="shared" si="3"/>
        <v xml:space="preserve">INSERT INTO SC_SystemeProduits(RefDimension,NomSysteme,typePresta,ligne,Quantite,formule,cte1,DateModif) values (17,'FV6','MATIERE',295,28,null,null,now());
</v>
      </c>
      <c r="DD9" s="74"/>
      <c r="DE9" s="74"/>
      <c r="DF9" s="74" t="str">
        <f t="shared" si="3"/>
        <v xml:space="preserve">INSERT INTO SC_SystemeProduits(RefDimension,NomSysteme,typePresta,ligne,Quantite,formule,cte1,DateModif) values (18,'FV6','MATIERE',295,28,null,null,now());
</v>
      </c>
      <c r="DG9" s="74"/>
      <c r="DH9" s="74"/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4" t="s">
        <v>294</v>
      </c>
      <c r="C10" s="74" t="s">
        <v>338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4">
        <v>8.5</v>
      </c>
      <c r="F10" s="75" t="s">
        <v>662</v>
      </c>
      <c r="G10" s="75" t="s">
        <v>629</v>
      </c>
      <c r="H10" s="74">
        <v>10.3</v>
      </c>
      <c r="I10" s="75" t="s">
        <v>662</v>
      </c>
      <c r="J10" s="75" t="s">
        <v>629</v>
      </c>
      <c r="K10" s="74">
        <v>12.3</v>
      </c>
      <c r="L10" s="75" t="s">
        <v>662</v>
      </c>
      <c r="M10" s="75" t="s">
        <v>629</v>
      </c>
      <c r="N10" s="74">
        <v>13.3</v>
      </c>
      <c r="O10" s="75" t="s">
        <v>662</v>
      </c>
      <c r="P10" s="75" t="s">
        <v>629</v>
      </c>
      <c r="Q10" s="74">
        <v>14.3</v>
      </c>
      <c r="R10" s="75" t="s">
        <v>662</v>
      </c>
      <c r="S10" s="75" t="s">
        <v>629</v>
      </c>
      <c r="T10" s="74">
        <v>15.3</v>
      </c>
      <c r="U10" s="75" t="s">
        <v>662</v>
      </c>
      <c r="V10" s="75" t="s">
        <v>629</v>
      </c>
      <c r="W10" s="74">
        <v>16.3</v>
      </c>
      <c r="X10" s="75" t="s">
        <v>662</v>
      </c>
      <c r="Y10" s="75" t="s">
        <v>629</v>
      </c>
      <c r="Z10" s="74">
        <v>17.3</v>
      </c>
      <c r="AA10" s="75" t="s">
        <v>662</v>
      </c>
      <c r="AB10" s="75" t="s">
        <v>629</v>
      </c>
      <c r="AC10" s="74">
        <v>18.3</v>
      </c>
      <c r="AD10" s="75" t="s">
        <v>662</v>
      </c>
      <c r="AE10" s="75" t="s">
        <v>629</v>
      </c>
      <c r="AF10" s="74">
        <v>20.3</v>
      </c>
      <c r="AG10" s="75" t="s">
        <v>662</v>
      </c>
      <c r="AH10" s="75" t="s">
        <v>629</v>
      </c>
      <c r="AI10" s="74">
        <v>22.3</v>
      </c>
      <c r="AJ10" s="75" t="s">
        <v>662</v>
      </c>
      <c r="AK10" s="75" t="s">
        <v>629</v>
      </c>
      <c r="AL10" s="74">
        <v>23.3</v>
      </c>
      <c r="AM10" s="75" t="s">
        <v>662</v>
      </c>
      <c r="AN10" s="75" t="s">
        <v>629</v>
      </c>
      <c r="AO10" s="74">
        <v>22.3</v>
      </c>
      <c r="AP10" s="75" t="s">
        <v>662</v>
      </c>
      <c r="AQ10" s="75" t="s">
        <v>629</v>
      </c>
      <c r="AR10" s="74">
        <v>24.3</v>
      </c>
      <c r="AS10" s="75" t="s">
        <v>662</v>
      </c>
      <c r="AT10" s="75" t="s">
        <v>629</v>
      </c>
      <c r="AU10" s="74">
        <v>25.3</v>
      </c>
      <c r="AV10" s="75" t="s">
        <v>662</v>
      </c>
      <c r="AW10" s="75" t="s">
        <v>629</v>
      </c>
      <c r="AX10" s="74">
        <v>26.3</v>
      </c>
      <c r="AY10" s="75" t="s">
        <v>662</v>
      </c>
      <c r="AZ10" s="75" t="s">
        <v>629</v>
      </c>
      <c r="BA10" s="74">
        <v>28.3</v>
      </c>
      <c r="BB10" s="75" t="s">
        <v>662</v>
      </c>
      <c r="BC10" s="75" t="s">
        <v>629</v>
      </c>
      <c r="BD10" s="74">
        <v>26.3</v>
      </c>
      <c r="BE10" s="75" t="s">
        <v>662</v>
      </c>
      <c r="BF10" s="75" t="s">
        <v>629</v>
      </c>
      <c r="BG10" s="74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4"/>
      <c r="BI10" s="74"/>
      <c r="BJ10" s="74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4"/>
      <c r="BL10" s="74"/>
      <c r="BM10" s="74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4"/>
      <c r="BR10" s="74"/>
      <c r="BS10" s="74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4"/>
      <c r="BU10" s="74"/>
      <c r="BV10" s="74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4"/>
      <c r="BX10" s="74"/>
      <c r="BY10" s="74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4"/>
      <c r="CA10" s="74"/>
      <c r="CB10" s="74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4"/>
      <c r="CD10" s="74"/>
      <c r="CE10" s="74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4"/>
      <c r="CG10" s="74"/>
      <c r="CH10" s="74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4"/>
      <c r="CJ10" s="74"/>
      <c r="CK10" s="74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4"/>
      <c r="CM10" s="74"/>
      <c r="CN10" s="74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4"/>
      <c r="CP10" s="74"/>
      <c r="CQ10" s="74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4"/>
      <c r="CS10" s="74"/>
      <c r="CT10" s="74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4"/>
      <c r="CV10" s="74"/>
      <c r="CW10" s="74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4"/>
      <c r="CY10" s="74"/>
      <c r="CZ10" s="74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4"/>
      <c r="DB10" s="74"/>
      <c r="DC10" s="74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4"/>
      <c r="DE10" s="74"/>
      <c r="DF10" s="74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4" t="s">
        <v>294</v>
      </c>
      <c r="C11" s="74" t="s">
        <v>182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>
        <v>8.5</v>
      </c>
      <c r="F11" s="75" t="s">
        <v>662</v>
      </c>
      <c r="G11" s="75" t="s">
        <v>629</v>
      </c>
      <c r="H11" s="74">
        <v>10.3</v>
      </c>
      <c r="I11" s="75" t="s">
        <v>662</v>
      </c>
      <c r="J11" s="75" t="s">
        <v>629</v>
      </c>
      <c r="K11" s="74">
        <v>12.3</v>
      </c>
      <c r="L11" s="75" t="s">
        <v>662</v>
      </c>
      <c r="M11" s="75" t="s">
        <v>629</v>
      </c>
      <c r="N11" s="74">
        <v>13.3</v>
      </c>
      <c r="O11" s="75" t="s">
        <v>662</v>
      </c>
      <c r="P11" s="75" t="s">
        <v>629</v>
      </c>
      <c r="Q11" s="74">
        <v>14.3</v>
      </c>
      <c r="R11" s="75" t="s">
        <v>662</v>
      </c>
      <c r="S11" s="75" t="s">
        <v>629</v>
      </c>
      <c r="T11" s="74">
        <v>15.3</v>
      </c>
      <c r="U11" s="75" t="s">
        <v>662</v>
      </c>
      <c r="V11" s="75" t="s">
        <v>629</v>
      </c>
      <c r="W11" s="74">
        <v>16.3</v>
      </c>
      <c r="X11" s="75" t="s">
        <v>662</v>
      </c>
      <c r="Y11" s="75" t="s">
        <v>629</v>
      </c>
      <c r="Z11" s="74">
        <v>17.3</v>
      </c>
      <c r="AA11" s="75" t="s">
        <v>662</v>
      </c>
      <c r="AB11" s="75" t="s">
        <v>629</v>
      </c>
      <c r="AC11" s="74">
        <v>18.3</v>
      </c>
      <c r="AD11" s="75" t="s">
        <v>662</v>
      </c>
      <c r="AE11" s="75" t="s">
        <v>629</v>
      </c>
      <c r="AF11" s="74"/>
      <c r="AG11" s="75" t="s">
        <v>662</v>
      </c>
      <c r="AH11" s="75" t="s">
        <v>629</v>
      </c>
      <c r="AI11" s="74"/>
      <c r="AJ11" s="75" t="s">
        <v>662</v>
      </c>
      <c r="AK11" s="75" t="s">
        <v>629</v>
      </c>
      <c r="AL11" s="74"/>
      <c r="AM11" s="75" t="s">
        <v>662</v>
      </c>
      <c r="AN11" s="75" t="s">
        <v>629</v>
      </c>
      <c r="AO11" s="74"/>
      <c r="AP11" s="75" t="s">
        <v>662</v>
      </c>
      <c r="AQ11" s="75" t="s">
        <v>629</v>
      </c>
      <c r="AR11" s="74"/>
      <c r="AS11" s="75" t="s">
        <v>662</v>
      </c>
      <c r="AT11" s="75" t="s">
        <v>629</v>
      </c>
      <c r="AU11" s="74"/>
      <c r="AV11" s="75" t="s">
        <v>662</v>
      </c>
      <c r="AW11" s="75" t="s">
        <v>629</v>
      </c>
      <c r="AX11" s="74"/>
      <c r="AY11" s="75" t="s">
        <v>662</v>
      </c>
      <c r="AZ11" s="75" t="s">
        <v>629</v>
      </c>
      <c r="BA11" s="74"/>
      <c r="BB11" s="75" t="s">
        <v>662</v>
      </c>
      <c r="BC11" s="75" t="s">
        <v>629</v>
      </c>
      <c r="BD11" s="74"/>
      <c r="BE11" s="75" t="s">
        <v>662</v>
      </c>
      <c r="BF11" s="75" t="s">
        <v>629</v>
      </c>
      <c r="BG11" s="74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4"/>
      <c r="BI11" s="74"/>
      <c r="BJ11" s="74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4"/>
      <c r="BL11" s="74"/>
      <c r="BM11" s="74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4"/>
      <c r="BR11" s="74"/>
      <c r="BS11" s="74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4"/>
      <c r="BU11" s="74"/>
      <c r="BV11" s="74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4"/>
      <c r="BX11" s="74"/>
      <c r="BY11" s="74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4"/>
      <c r="CA11" s="74"/>
      <c r="CB11" s="74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4"/>
      <c r="CD11" s="74"/>
      <c r="CE11" s="74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4"/>
      <c r="CG11" s="74"/>
      <c r="CH11" s="74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4"/>
      <c r="CJ11" s="74"/>
      <c r="CK11" s="74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4"/>
      <c r="CM11" s="74"/>
      <c r="CN11" s="74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4"/>
      <c r="CP11" s="74"/>
      <c r="CQ11" s="74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4"/>
      <c r="CV11" s="74"/>
      <c r="CW11" s="74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4"/>
      <c r="CY11" s="74"/>
      <c r="CZ11" s="74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4"/>
      <c r="DB11" s="74"/>
      <c r="DC11" s="74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4"/>
      <c r="DE11" s="74"/>
      <c r="DF11" s="74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4"/>
      <c r="DH11" s="74"/>
    </row>
    <row r="12" spans="1:112" x14ac:dyDescent="0.25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4"/>
      <c r="C12" s="74"/>
      <c r="D12" s="74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4"/>
        <v/>
      </c>
      <c r="BH12" s="74"/>
      <c r="BI12" s="74"/>
      <c r="BJ12" s="74" t="str">
        <f t="shared" si="2"/>
        <v/>
      </c>
      <c r="BK12" s="74"/>
      <c r="BL12" s="74"/>
      <c r="BM12" s="74" t="str">
        <f t="shared" si="2"/>
        <v/>
      </c>
      <c r="BN12" s="74"/>
      <c r="BO12" s="74"/>
      <c r="BP12" s="74" t="str">
        <f t="shared" si="2"/>
        <v/>
      </c>
      <c r="BQ12" s="74"/>
      <c r="BR12" s="74"/>
      <c r="BS12" s="74" t="str">
        <f t="shared" si="2"/>
        <v/>
      </c>
      <c r="BT12" s="74"/>
      <c r="BU12" s="74"/>
      <c r="BV12" s="74" t="str">
        <f t="shared" si="2"/>
        <v/>
      </c>
      <c r="BW12" s="74"/>
      <c r="BX12" s="74"/>
      <c r="BY12" s="74" t="str">
        <f t="shared" si="2"/>
        <v/>
      </c>
      <c r="BZ12" s="74"/>
      <c r="CA12" s="74"/>
      <c r="CB12" s="74" t="str">
        <f t="shared" si="2"/>
        <v/>
      </c>
      <c r="CC12" s="74"/>
      <c r="CD12" s="74"/>
      <c r="CE12" s="74" t="str">
        <f t="shared" si="2"/>
        <v/>
      </c>
      <c r="CF12" s="74"/>
      <c r="CG12" s="74"/>
      <c r="CH12" s="74" t="str">
        <f t="shared" si="2"/>
        <v/>
      </c>
      <c r="CI12" s="74"/>
      <c r="CJ12" s="74"/>
      <c r="CK12" s="74" t="str">
        <f t="shared" si="2"/>
        <v/>
      </c>
      <c r="CL12" s="74"/>
      <c r="CM12" s="74"/>
      <c r="CN12" s="74" t="str">
        <f t="shared" si="2"/>
        <v/>
      </c>
      <c r="CO12" s="74"/>
      <c r="CP12" s="74"/>
      <c r="CQ12" s="74" t="str">
        <f t="shared" si="2"/>
        <v/>
      </c>
      <c r="CR12" s="74"/>
      <c r="CS12" s="74"/>
      <c r="CT12" s="74" t="str">
        <f t="shared" si="2"/>
        <v/>
      </c>
      <c r="CU12" s="74"/>
      <c r="CV12" s="74"/>
      <c r="CW12" s="74" t="str">
        <f t="shared" si="5"/>
        <v/>
      </c>
      <c r="CX12" s="74"/>
      <c r="CY12" s="74"/>
      <c r="CZ12" s="74" t="str">
        <f t="shared" si="3"/>
        <v/>
      </c>
      <c r="DA12" s="74"/>
      <c r="DB12" s="74"/>
      <c r="DC12" s="74" t="str">
        <f t="shared" si="3"/>
        <v/>
      </c>
      <c r="DD12" s="74"/>
      <c r="DE12" s="74"/>
      <c r="DF12" s="74" t="str">
        <f t="shared" si="3"/>
        <v/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297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4"/>
        <v xml:space="preserve">INSERT INTO SC_SystemeProduits(RefDimension,NomSysteme,typePresta,ligne,Quantite,formule,cte1,DateModif) values (1,'FV6','MOA',14,1,null,null,now());
</v>
      </c>
      <c r="BH13" s="74"/>
      <c r="BI13" s="74"/>
      <c r="BJ13" s="74" t="str">
        <f t="shared" si="2"/>
        <v xml:space="preserve">INSERT INTO SC_SystemeProduits(RefDimension,NomSysteme,typePresta,ligne,Quantite,formule,cte1,DateModif) values (2,'FV6','MOA',14,1,null,null,now());
</v>
      </c>
      <c r="BK13" s="74"/>
      <c r="BL13" s="74"/>
      <c r="BM13" s="74" t="str">
        <f t="shared" si="2"/>
        <v xml:space="preserve">INSERT INTO SC_SystemeProduits(RefDimension,NomSysteme,typePresta,ligne,Quantite,formule,cte1,DateModif) values (3,'FV6','MOA',14,1,null,null,now());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(4,'FV6','MOA',14,1,null,null,now());
</v>
      </c>
      <c r="BQ13" s="74"/>
      <c r="BR13" s="74"/>
      <c r="BS13" s="74" t="str">
        <f t="shared" si="2"/>
        <v xml:space="preserve">INSERT INTO SC_SystemeProduits(RefDimension,NomSysteme,typePresta,ligne,Quantite,formule,cte1,DateModif) values (5,'FV6','MOA',14,1,null,null,now());
</v>
      </c>
      <c r="BT13" s="74"/>
      <c r="BU13" s="74"/>
      <c r="BV13" s="74" t="str">
        <f t="shared" si="2"/>
        <v xml:space="preserve">INSERT INTO SC_SystemeProduits(RefDimension,NomSysteme,typePresta,ligne,Quantite,formule,cte1,DateModif) values (6,'FV6','MOA',14,1,null,null,now());
</v>
      </c>
      <c r="BW13" s="74"/>
      <c r="BX13" s="74"/>
      <c r="BY13" s="74" t="str">
        <f t="shared" si="2"/>
        <v xml:space="preserve">INSERT INTO SC_SystemeProduits(RefDimension,NomSysteme,typePresta,ligne,Quantite,formule,cte1,DateModif) values (7,'FV6','MOA',14,1,null,null,now());
</v>
      </c>
      <c r="BZ13" s="74"/>
      <c r="CA13" s="74"/>
      <c r="CB13" s="74" t="str">
        <f t="shared" si="2"/>
        <v xml:space="preserve">INSERT INTO SC_SystemeProduits(RefDimension,NomSysteme,typePresta,ligne,Quantite,formule,cte1,DateModif) values (8,'FV6','MOA',14,1,null,null,now());
</v>
      </c>
      <c r="CC13" s="74"/>
      <c r="CD13" s="74"/>
      <c r="CE13" s="74" t="str">
        <f t="shared" si="2"/>
        <v xml:space="preserve">INSERT INTO SC_SystemeProduits(RefDimension,NomSysteme,typePresta,ligne,Quantite,formule,cte1,DateModif) values (9,'FV6','MOA',14,1,null,null,now());
</v>
      </c>
      <c r="CF13" s="74"/>
      <c r="CG13" s="74"/>
      <c r="CH13" s="74" t="str">
        <f t="shared" si="2"/>
        <v xml:space="preserve">INSERT INTO SC_SystemeProduits(RefDimension,NomSysteme,typePresta,ligne,Quantite,formule,cte1,DateModif) values (10,'FV6','MOA',14,1,null,null,now());
</v>
      </c>
      <c r="CI13" s="74"/>
      <c r="CJ13" s="74"/>
      <c r="CK13" s="74" t="str">
        <f t="shared" si="2"/>
        <v xml:space="preserve">INSERT INTO SC_SystemeProduits(RefDimension,NomSysteme,typePresta,ligne,Quantite,formule,cte1,DateModif) values (11,'FV6','MOA',14,1,null,null,now());
</v>
      </c>
      <c r="CL13" s="74"/>
      <c r="CM13" s="74"/>
      <c r="CN13" s="74" t="str">
        <f t="shared" si="2"/>
        <v xml:space="preserve">INSERT INTO SC_SystemeProduits(RefDimension,NomSysteme,typePresta,ligne,Quantite,formule,cte1,DateModif) values (12,'FV6','MOA',14,1,null,null,now());
</v>
      </c>
      <c r="CO13" s="74"/>
      <c r="CP13" s="74"/>
      <c r="CQ13" s="74" t="str">
        <f t="shared" si="2"/>
        <v xml:space="preserve">INSERT INTO SC_SystemeProduits(RefDimension,NomSysteme,typePresta,ligne,Quantite,formule,cte1,DateModif) values (13,'FV6','MOA',14,1,null,null,now());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(14,'FV6','MOA',14,1,null,null,now());
</v>
      </c>
      <c r="CU13" s="74"/>
      <c r="CV13" s="74"/>
      <c r="CW13" s="74" t="str">
        <f t="shared" si="5"/>
        <v xml:space="preserve">INSERT INTO SC_SystemeProduits(RefDimension,NomSysteme,typePresta,ligne,Quantite,formule,cte1,DateModif) values (15,'FV6','MOA',14,1,null,null,now());
</v>
      </c>
      <c r="CX13" s="74"/>
      <c r="CY13" s="74"/>
      <c r="CZ13" s="74" t="str">
        <f t="shared" si="3"/>
        <v xml:space="preserve">INSERT INTO SC_SystemeProduits(RefDimension,NomSysteme,typePresta,ligne,Quantite,formule,cte1,DateModif) values (16,'FV6','MOA',14,1,null,null,now());
</v>
      </c>
      <c r="DA13" s="74"/>
      <c r="DB13" s="74"/>
      <c r="DC13" s="74" t="str">
        <f t="shared" si="3"/>
        <v xml:space="preserve">INSERT INTO SC_SystemeProduits(RefDimension,NomSysteme,typePresta,ligne,Quantite,formule,cte1,DateModif) values (17,'FV6','MOA',14,1,null,null,now());
</v>
      </c>
      <c r="DD13" s="74"/>
      <c r="DE13" s="74"/>
      <c r="DF13" s="74" t="str">
        <f t="shared" si="3"/>
        <v xml:space="preserve">INSERT INTO SC_SystemeProduits(RefDimension,NomSysteme,typePresta,ligne,Quantite,formule,cte1,DateModif) values (18,'FV6','MOA',14,1,null,null,now());
</v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4" t="s">
        <v>297</v>
      </c>
      <c r="C14" s="74" t="s">
        <v>29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16</v>
      </c>
      <c r="F14" s="75"/>
      <c r="G14" s="75"/>
      <c r="H14" s="74">
        <v>16</v>
      </c>
      <c r="I14" s="75"/>
      <c r="J14" s="75"/>
      <c r="K14" s="74">
        <v>16</v>
      </c>
      <c r="L14" s="75"/>
      <c r="M14" s="75"/>
      <c r="N14" s="74">
        <v>16</v>
      </c>
      <c r="O14" s="75"/>
      <c r="P14" s="75"/>
      <c r="Q14" s="74">
        <v>16</v>
      </c>
      <c r="R14" s="75"/>
      <c r="S14" s="75"/>
      <c r="T14" s="74">
        <v>16</v>
      </c>
      <c r="U14" s="75"/>
      <c r="V14" s="75"/>
      <c r="W14" s="74">
        <v>16</v>
      </c>
      <c r="X14" s="75"/>
      <c r="Y14" s="75"/>
      <c r="Z14" s="74">
        <v>16</v>
      </c>
      <c r="AA14" s="75"/>
      <c r="AB14" s="75"/>
      <c r="AC14" s="74">
        <v>16</v>
      </c>
      <c r="AD14" s="75"/>
      <c r="AE14" s="75"/>
      <c r="AF14" s="74">
        <v>16</v>
      </c>
      <c r="AG14" s="75"/>
      <c r="AH14" s="75"/>
      <c r="AI14" s="74">
        <v>16</v>
      </c>
      <c r="AJ14" s="75"/>
      <c r="AK14" s="75"/>
      <c r="AL14" s="74">
        <v>16</v>
      </c>
      <c r="AM14" s="75"/>
      <c r="AN14" s="75"/>
      <c r="AO14" s="74">
        <v>16</v>
      </c>
      <c r="AP14" s="75"/>
      <c r="AQ14" s="75"/>
      <c r="AR14" s="74">
        <v>16</v>
      </c>
      <c r="AS14" s="75"/>
      <c r="AT14" s="75"/>
      <c r="AU14" s="74">
        <v>16</v>
      </c>
      <c r="AV14" s="75"/>
      <c r="AW14" s="75"/>
      <c r="AX14" s="74">
        <v>16</v>
      </c>
      <c r="AY14" s="75"/>
      <c r="AZ14" s="75"/>
      <c r="BA14" s="74">
        <v>16</v>
      </c>
      <c r="BB14" s="75"/>
      <c r="BC14" s="75"/>
      <c r="BD14" s="74">
        <v>16</v>
      </c>
      <c r="BE14" s="75"/>
      <c r="BF14" s="75"/>
      <c r="BG14" s="74" t="str">
        <f t="shared" si="4"/>
        <v xml:space="preserve">INSERT INTO SC_SystemeProduits(RefDimension,NomSysteme,typePresta,ligne,Quantite,formule,cte1,DateModif) values (1,'FV6','MOA',12,16,null,null,now());
</v>
      </c>
      <c r="BH14" s="74"/>
      <c r="BI14" s="74"/>
      <c r="BJ14" s="74" t="str">
        <f t="shared" si="2"/>
        <v xml:space="preserve">INSERT INTO SC_SystemeProduits(RefDimension,NomSysteme,typePresta,ligne,Quantite,formule,cte1,DateModif) values (2,'FV6','MOA',12,16,null,null,now());
</v>
      </c>
      <c r="BK14" s="74"/>
      <c r="BL14" s="74"/>
      <c r="BM14" s="74" t="str">
        <f t="shared" si="2"/>
        <v xml:space="preserve">INSERT INTO SC_SystemeProduits(RefDimension,NomSysteme,typePresta,ligne,Quantite,formule,cte1,DateModif) values (3,'FV6','MOA',12,16,null,null,now());
</v>
      </c>
      <c r="BN14" s="74"/>
      <c r="BO14" s="74"/>
      <c r="BP14" s="74" t="str">
        <f t="shared" si="2"/>
        <v xml:space="preserve">INSERT INTO SC_SystemeProduits(RefDimension,NomSysteme,typePresta,ligne,Quantite,formule,cte1,DateModif) values (4,'FV6','MOA',12,16,null,null,now());
</v>
      </c>
      <c r="BQ14" s="74"/>
      <c r="BR14" s="74"/>
      <c r="BS14" s="74" t="str">
        <f t="shared" si="2"/>
        <v xml:space="preserve">INSERT INTO SC_SystemeProduits(RefDimension,NomSysteme,typePresta,ligne,Quantite,formule,cte1,DateModif) values (5,'FV6','MOA',12,16,null,null,now());
</v>
      </c>
      <c r="BT14" s="74"/>
      <c r="BU14" s="74"/>
      <c r="BV14" s="74" t="str">
        <f t="shared" si="2"/>
        <v xml:space="preserve">INSERT INTO SC_SystemeProduits(RefDimension,NomSysteme,typePresta,ligne,Quantite,formule,cte1,DateModif) values (6,'FV6','MOA',12,16,null,null,now());
</v>
      </c>
      <c r="BW14" s="74"/>
      <c r="BX14" s="74"/>
      <c r="BY14" s="74" t="str">
        <f t="shared" si="2"/>
        <v xml:space="preserve">INSERT INTO SC_SystemeProduits(RefDimension,NomSysteme,typePresta,ligne,Quantite,formule,cte1,DateModif) values (7,'FV6','MOA',12,16,null,null,now());
</v>
      </c>
      <c r="BZ14" s="74"/>
      <c r="CA14" s="74"/>
      <c r="CB14" s="74" t="str">
        <f t="shared" si="2"/>
        <v xml:space="preserve">INSERT INTO SC_SystemeProduits(RefDimension,NomSysteme,typePresta,ligne,Quantite,formule,cte1,DateModif) values (8,'FV6','MOA',12,16,null,null,now());
</v>
      </c>
      <c r="CC14" s="74"/>
      <c r="CD14" s="74"/>
      <c r="CE14" s="74" t="str">
        <f t="shared" si="2"/>
        <v xml:space="preserve">INSERT INTO SC_SystemeProduits(RefDimension,NomSysteme,typePresta,ligne,Quantite,formule,cte1,DateModif) values (9,'FV6','MOA',12,16,null,null,now());
</v>
      </c>
      <c r="CF14" s="74"/>
      <c r="CG14" s="74"/>
      <c r="CH14" s="74" t="str">
        <f t="shared" si="2"/>
        <v xml:space="preserve">INSERT INTO SC_SystemeProduits(RefDimension,NomSysteme,typePresta,ligne,Quantite,formule,cte1,DateModif) values (10,'FV6','MOA',12,16,null,null,now());
</v>
      </c>
      <c r="CI14" s="74"/>
      <c r="CJ14" s="74"/>
      <c r="CK14" s="74" t="str">
        <f t="shared" si="2"/>
        <v xml:space="preserve">INSERT INTO SC_SystemeProduits(RefDimension,NomSysteme,typePresta,ligne,Quantite,formule,cte1,DateModif) values (11,'FV6','MOA',12,16,null,null,now());
</v>
      </c>
      <c r="CL14" s="74"/>
      <c r="CM14" s="74"/>
      <c r="CN14" s="74" t="str">
        <f t="shared" si="2"/>
        <v xml:space="preserve">INSERT INTO SC_SystemeProduits(RefDimension,NomSysteme,typePresta,ligne,Quantite,formule,cte1,DateModif) values (12,'FV6','MOA',12,16,null,null,now());
</v>
      </c>
      <c r="CO14" s="74"/>
      <c r="CP14" s="74"/>
      <c r="CQ14" s="74" t="str">
        <f t="shared" si="2"/>
        <v xml:space="preserve">INSERT INTO SC_SystemeProduits(RefDimension,NomSysteme,typePresta,ligne,Quantite,formule,cte1,DateModif) values (13,'FV6','MOA',12,16,null,null,now());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(14,'FV6','MOA',12,16,null,null,now());
</v>
      </c>
      <c r="CU14" s="74"/>
      <c r="CV14" s="74"/>
      <c r="CW14" s="74" t="str">
        <f t="shared" si="5"/>
        <v xml:space="preserve">INSERT INTO SC_SystemeProduits(RefDimension,NomSysteme,typePresta,ligne,Quantite,formule,cte1,DateModif) values (15,'FV6','MOA',12,16,null,null,now());
</v>
      </c>
      <c r="CX14" s="74"/>
      <c r="CY14" s="74"/>
      <c r="CZ14" s="74" t="str">
        <f t="shared" si="3"/>
        <v xml:space="preserve">INSERT INTO SC_SystemeProduits(RefDimension,NomSysteme,typePresta,ligne,Quantite,formule,cte1,DateModif) values (16,'FV6','MOA',12,16,null,null,now());
</v>
      </c>
      <c r="DA14" s="74"/>
      <c r="DB14" s="74"/>
      <c r="DC14" s="74" t="str">
        <f t="shared" si="3"/>
        <v xml:space="preserve">INSERT INTO SC_SystemeProduits(RefDimension,NomSysteme,typePresta,ligne,Quantite,formule,cte1,DateModif) values (17,'FV6','MOA',12,16,null,null,now());
</v>
      </c>
      <c r="DD14" s="74"/>
      <c r="DE14" s="74"/>
      <c r="DF14" s="74" t="str">
        <f t="shared" si="3"/>
        <v xml:space="preserve">INSERT INTO SC_SystemeProduits(RefDimension,NomSysteme,typePresta,ligne,Quantite,formule,cte1,DateModif) values (18,'FV6','MOA',12,16,null,null,now());
</v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4" t="s">
        <v>297</v>
      </c>
      <c r="C15" s="74" t="s">
        <v>31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>
        <v>32</v>
      </c>
      <c r="F15" s="75"/>
      <c r="G15" s="75"/>
      <c r="H15" s="74">
        <v>32</v>
      </c>
      <c r="I15" s="75"/>
      <c r="J15" s="75"/>
      <c r="K15" s="74">
        <v>32</v>
      </c>
      <c r="L15" s="75"/>
      <c r="M15" s="75"/>
      <c r="N15" s="74">
        <v>32</v>
      </c>
      <c r="O15" s="75"/>
      <c r="P15" s="75"/>
      <c r="Q15" s="74">
        <v>32</v>
      </c>
      <c r="R15" s="75"/>
      <c r="S15" s="75"/>
      <c r="T15" s="74">
        <v>32</v>
      </c>
      <c r="U15" s="75"/>
      <c r="V15" s="75"/>
      <c r="W15" s="74">
        <v>32</v>
      </c>
      <c r="X15" s="75"/>
      <c r="Y15" s="75"/>
      <c r="Z15" s="74">
        <v>32</v>
      </c>
      <c r="AA15" s="75"/>
      <c r="AB15" s="75"/>
      <c r="AC15" s="74">
        <v>32</v>
      </c>
      <c r="AD15" s="75"/>
      <c r="AE15" s="75"/>
      <c r="AF15" s="74">
        <v>32</v>
      </c>
      <c r="AG15" s="75"/>
      <c r="AH15" s="75"/>
      <c r="AI15" s="74">
        <v>32</v>
      </c>
      <c r="AJ15" s="75"/>
      <c r="AK15" s="75"/>
      <c r="AL15" s="74">
        <v>32</v>
      </c>
      <c r="AM15" s="75"/>
      <c r="AN15" s="75"/>
      <c r="AO15" s="74">
        <v>32</v>
      </c>
      <c r="AP15" s="75"/>
      <c r="AQ15" s="75"/>
      <c r="AR15" s="74">
        <v>32</v>
      </c>
      <c r="AS15" s="75"/>
      <c r="AT15" s="75"/>
      <c r="AU15" s="74">
        <v>32</v>
      </c>
      <c r="AV15" s="75"/>
      <c r="AW15" s="75"/>
      <c r="AX15" s="74">
        <v>32</v>
      </c>
      <c r="AY15" s="75"/>
      <c r="AZ15" s="75"/>
      <c r="BA15" s="74">
        <v>32</v>
      </c>
      <c r="BB15" s="75"/>
      <c r="BC15" s="75"/>
      <c r="BD15" s="74">
        <v>32</v>
      </c>
      <c r="BE15" s="75"/>
      <c r="BF15" s="75"/>
      <c r="BG15" s="74" t="str">
        <f t="shared" si="4"/>
        <v xml:space="preserve">INSERT INTO SC_SystemeProduits(RefDimension,NomSysteme,typePresta,ligne,Quantite,formule,cte1,DateModif) values (1,'FV6','MOA',13,32,null,null,now());
</v>
      </c>
      <c r="BH15" s="74"/>
      <c r="BI15" s="74"/>
      <c r="BJ15" s="74" t="str">
        <f t="shared" si="2"/>
        <v xml:space="preserve">INSERT INTO SC_SystemeProduits(RefDimension,NomSysteme,typePresta,ligne,Quantite,formule,cte1,DateModif) values (2,'FV6','MOA',13,32,null,null,now());
</v>
      </c>
      <c r="BK15" s="74"/>
      <c r="BL15" s="74"/>
      <c r="BM15" s="74" t="str">
        <f t="shared" si="2"/>
        <v xml:space="preserve">INSERT INTO SC_SystemeProduits(RefDimension,NomSysteme,typePresta,ligne,Quantite,formule,cte1,DateModif) values (3,'FV6','MOA',13,32,null,null,now());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(4,'FV6','MOA',13,32,null,null,now());
</v>
      </c>
      <c r="BQ15" s="74"/>
      <c r="BR15" s="74"/>
      <c r="BS15" s="74" t="str">
        <f t="shared" si="2"/>
        <v xml:space="preserve">INSERT INTO SC_SystemeProduits(RefDimension,NomSysteme,typePresta,ligne,Quantite,formule,cte1,DateModif) values (5,'FV6','MOA',13,32,null,null,now());
</v>
      </c>
      <c r="BT15" s="74"/>
      <c r="BU15" s="74"/>
      <c r="BV15" s="74" t="str">
        <f t="shared" si="2"/>
        <v xml:space="preserve">INSERT INTO SC_SystemeProduits(RefDimension,NomSysteme,typePresta,ligne,Quantite,formule,cte1,DateModif) values (6,'FV6','MOA',13,32,null,null,now());
</v>
      </c>
      <c r="BW15" s="74"/>
      <c r="BX15" s="74"/>
      <c r="BY15" s="74" t="str">
        <f t="shared" si="2"/>
        <v xml:space="preserve">INSERT INTO SC_SystemeProduits(RefDimension,NomSysteme,typePresta,ligne,Quantite,formule,cte1,DateModif) values (7,'FV6','MOA',13,32,null,null,now());
</v>
      </c>
      <c r="BZ15" s="74"/>
      <c r="CA15" s="74"/>
      <c r="CB15" s="74" t="str">
        <f t="shared" si="2"/>
        <v xml:space="preserve">INSERT INTO SC_SystemeProduits(RefDimension,NomSysteme,typePresta,ligne,Quantite,formule,cte1,DateModif) values (8,'FV6','MOA',13,32,null,null,now());
</v>
      </c>
      <c r="CC15" s="74"/>
      <c r="CD15" s="74"/>
      <c r="CE15" s="74" t="str">
        <f t="shared" si="2"/>
        <v xml:space="preserve">INSERT INTO SC_SystemeProduits(RefDimension,NomSysteme,typePresta,ligne,Quantite,formule,cte1,DateModif) values (9,'FV6','MOA',13,32,null,null,now());
</v>
      </c>
      <c r="CF15" s="74"/>
      <c r="CG15" s="74"/>
      <c r="CH15" s="74" t="str">
        <f t="shared" si="2"/>
        <v xml:space="preserve">INSERT INTO SC_SystemeProduits(RefDimension,NomSysteme,typePresta,ligne,Quantite,formule,cte1,DateModif) values (10,'FV6','MOA',13,32,null,null,now());
</v>
      </c>
      <c r="CI15" s="74"/>
      <c r="CJ15" s="74"/>
      <c r="CK15" s="74" t="str">
        <f t="shared" si="2"/>
        <v xml:space="preserve">INSERT INTO SC_SystemeProduits(RefDimension,NomSysteme,typePresta,ligne,Quantite,formule,cte1,DateModif) values (11,'FV6','MOA',13,32,null,null,now());
</v>
      </c>
      <c r="CL15" s="74"/>
      <c r="CM15" s="74"/>
      <c r="CN15" s="74" t="str">
        <f t="shared" si="2"/>
        <v xml:space="preserve">INSERT INTO SC_SystemeProduits(RefDimension,NomSysteme,typePresta,ligne,Quantite,formule,cte1,DateModif) values (12,'FV6','MOA',13,32,null,null,now());
</v>
      </c>
      <c r="CO15" s="74"/>
      <c r="CP15" s="74"/>
      <c r="CQ15" s="74" t="str">
        <f t="shared" si="2"/>
        <v xml:space="preserve">INSERT INTO SC_SystemeProduits(RefDimension,NomSysteme,typePresta,ligne,Quantite,formule,cte1,DateModif) values (13,'FV6','MOA',13,32,null,null,now());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(14,'FV6','MOA',13,32,null,null,now());
</v>
      </c>
      <c r="CU15" s="74"/>
      <c r="CV15" s="74"/>
      <c r="CW15" s="74" t="str">
        <f t="shared" si="5"/>
        <v xml:space="preserve">INSERT INTO SC_SystemeProduits(RefDimension,NomSysteme,typePresta,ligne,Quantite,formule,cte1,DateModif) values (15,'FV6','MOA',13,32,null,null,now());
</v>
      </c>
      <c r="CX15" s="74"/>
      <c r="CY15" s="74"/>
      <c r="CZ15" s="74" t="str">
        <f t="shared" si="3"/>
        <v xml:space="preserve">INSERT INTO SC_SystemeProduits(RefDimension,NomSysteme,typePresta,ligne,Quantite,formule,cte1,DateModif) values (16,'FV6','MOA',13,32,null,null,now());
</v>
      </c>
      <c r="DA15" s="74"/>
      <c r="DB15" s="74"/>
      <c r="DC15" s="74" t="str">
        <f t="shared" si="3"/>
        <v xml:space="preserve">INSERT INTO SC_SystemeProduits(RefDimension,NomSysteme,typePresta,ligne,Quantite,formule,cte1,DateModif) values (17,'FV6','MOA',13,32,null,null,now());
</v>
      </c>
      <c r="DD15" s="74"/>
      <c r="DE15" s="74"/>
      <c r="DF15" s="74" t="str">
        <f t="shared" si="3"/>
        <v xml:space="preserve">INSERT INTO SC_SystemeProduits(RefDimension,NomSysteme,typePresta,ligne,Quantite,formule,cte1,DateModif) values (18,'FV6','MOA',13,32,null,null,now());
</v>
      </c>
      <c r="DG15" s="74"/>
      <c r="DH15" s="74"/>
    </row>
    <row r="16" spans="1:112" s="19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s="74" t="str">
        <f t="shared" si="4"/>
        <v xml:space="preserve">INSERT INTO SC_SystemeProduits(RefDimension,NomSysteme,typePresta,ligne,Quantite,formule,cte1,DateModif) values (1,'FV6','MOA',19,null,'2*CTE1','NB_BARRE_T40',now());
</v>
      </c>
      <c r="BH16" s="74"/>
      <c r="BI16" s="74"/>
      <c r="BJ16" s="74" t="str">
        <f t="shared" si="2"/>
        <v xml:space="preserve">INSERT INTO SC_SystemeProduits(RefDimension,NomSysteme,typePresta,ligne,Quantite,formule,cte1,DateModif) values (2,'FV6','MOA',19,null,'2*CTE1','NB_BARRE_T40',now());
</v>
      </c>
      <c r="BK16" s="74"/>
      <c r="BL16" s="74"/>
      <c r="BM16" s="74" t="str">
        <f t="shared" si="2"/>
        <v xml:space="preserve">INSERT INTO SC_SystemeProduits(RefDimension,NomSysteme,typePresta,ligne,Quantite,formule,cte1,DateModif) values (3,'FV6','MOA',19,null,'2*CTE1','NB_BARRE_T40',now());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(4,'FV6','MOA',19,null,'2*CTE1','NB_BARRE_T40',now());
</v>
      </c>
      <c r="BQ16" s="74"/>
      <c r="BR16" s="74"/>
      <c r="BS16" s="74" t="str">
        <f t="shared" si="2"/>
        <v xml:space="preserve">INSERT INTO SC_SystemeProduits(RefDimension,NomSysteme,typePresta,ligne,Quantite,formule,cte1,DateModif) values (5,'FV6','MOA',19,null,'2*CTE1','NB_BARRE_T40',now());
</v>
      </c>
      <c r="BT16" s="74"/>
      <c r="BU16" s="74"/>
      <c r="BV16" s="74" t="str">
        <f t="shared" si="2"/>
        <v xml:space="preserve">INSERT INTO SC_SystemeProduits(RefDimension,NomSysteme,typePresta,ligne,Quantite,formule,cte1,DateModif) values (6,'FV6','MOA',19,null,'2*CTE1','NB_BARRE_T40',now());
</v>
      </c>
      <c r="BW16" s="74"/>
      <c r="BX16" s="74"/>
      <c r="BY16" s="74" t="str">
        <f t="shared" si="2"/>
        <v xml:space="preserve">INSERT INTO SC_SystemeProduits(RefDimension,NomSysteme,typePresta,ligne,Quantite,formule,cte1,DateModif) values (7,'FV6','MOA',19,null,'2*CTE1','NB_BARRE_T40',now());
</v>
      </c>
      <c r="BZ16" s="74"/>
      <c r="CA16" s="74"/>
      <c r="CB16" s="74" t="str">
        <f t="shared" si="2"/>
        <v xml:space="preserve">INSERT INTO SC_SystemeProduits(RefDimension,NomSysteme,typePresta,ligne,Quantite,formule,cte1,DateModif) values (8,'FV6','MOA',19,null,'2*CTE1','NB_BARRE_T40',now());
</v>
      </c>
      <c r="CC16" s="74"/>
      <c r="CD16" s="74"/>
      <c r="CE16" s="74" t="str">
        <f t="shared" si="2"/>
        <v xml:space="preserve">INSERT INTO SC_SystemeProduits(RefDimension,NomSysteme,typePresta,ligne,Quantite,formule,cte1,DateModif) values (9,'FV6','MOA',19,null,'2*CTE1','NB_BARRE_T40',now());
</v>
      </c>
      <c r="CF16" s="74"/>
      <c r="CG16" s="74"/>
      <c r="CH16" s="74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4"/>
      <c r="CJ16" s="74"/>
      <c r="CK16" s="74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4"/>
      <c r="CM16" s="74"/>
      <c r="CN16" s="74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4"/>
      <c r="CP16" s="74"/>
      <c r="CQ16" s="74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4"/>
      <c r="CV16" s="74"/>
      <c r="CW16" s="74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4"/>
      <c r="CY16" s="74"/>
      <c r="CZ16" s="74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4"/>
      <c r="DB16" s="74"/>
      <c r="DC16" s="74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4"/>
      <c r="DE16" s="74"/>
      <c r="DF16" s="74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4" t="s">
        <v>297</v>
      </c>
      <c r="C17" s="74" t="s">
        <v>41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3.2</v>
      </c>
      <c r="F17" s="75" t="s">
        <v>663</v>
      </c>
      <c r="G17" s="75" t="s">
        <v>665</v>
      </c>
      <c r="H17" s="74">
        <v>4</v>
      </c>
      <c r="I17" s="75" t="s">
        <v>663</v>
      </c>
      <c r="J17" s="75" t="s">
        <v>665</v>
      </c>
      <c r="K17" s="74">
        <v>4</v>
      </c>
      <c r="L17" s="75" t="s">
        <v>663</v>
      </c>
      <c r="M17" s="75" t="s">
        <v>665</v>
      </c>
      <c r="N17" s="74">
        <v>5</v>
      </c>
      <c r="O17" s="75" t="s">
        <v>663</v>
      </c>
      <c r="P17" s="75" t="s">
        <v>665</v>
      </c>
      <c r="Q17" s="74">
        <v>6</v>
      </c>
      <c r="R17" s="75" t="s">
        <v>663</v>
      </c>
      <c r="S17" s="75" t="s">
        <v>665</v>
      </c>
      <c r="T17" s="74">
        <v>7</v>
      </c>
      <c r="U17" s="75" t="s">
        <v>663</v>
      </c>
      <c r="V17" s="75" t="s">
        <v>665</v>
      </c>
      <c r="W17" s="74">
        <v>8</v>
      </c>
      <c r="X17" s="75" t="s">
        <v>663</v>
      </c>
      <c r="Y17" s="75" t="s">
        <v>665</v>
      </c>
      <c r="Z17" s="74">
        <v>8</v>
      </c>
      <c r="AA17" s="75" t="s">
        <v>663</v>
      </c>
      <c r="AB17" s="75" t="s">
        <v>665</v>
      </c>
      <c r="AC17" s="74">
        <v>8</v>
      </c>
      <c r="AD17" s="75" t="s">
        <v>663</v>
      </c>
      <c r="AE17" s="75" t="s">
        <v>665</v>
      </c>
      <c r="AF17" s="74">
        <v>8</v>
      </c>
      <c r="AG17" s="75" t="s">
        <v>663</v>
      </c>
      <c r="AH17" s="75" t="s">
        <v>665</v>
      </c>
      <c r="AI17" s="74">
        <v>6</v>
      </c>
      <c r="AJ17" s="75" t="s">
        <v>663</v>
      </c>
      <c r="AK17" s="75" t="s">
        <v>665</v>
      </c>
      <c r="AL17" s="74">
        <v>7</v>
      </c>
      <c r="AM17" s="75" t="s">
        <v>663</v>
      </c>
      <c r="AN17" s="75" t="s">
        <v>665</v>
      </c>
      <c r="AO17" s="74">
        <v>8</v>
      </c>
      <c r="AP17" s="75" t="s">
        <v>663</v>
      </c>
      <c r="AQ17" s="75" t="s">
        <v>665</v>
      </c>
      <c r="AR17" s="74">
        <v>8</v>
      </c>
      <c r="AS17" s="75" t="s">
        <v>663</v>
      </c>
      <c r="AT17" s="75" t="s">
        <v>665</v>
      </c>
      <c r="AU17" s="74">
        <v>9</v>
      </c>
      <c r="AV17" s="75" t="s">
        <v>663</v>
      </c>
      <c r="AW17" s="75" t="s">
        <v>665</v>
      </c>
      <c r="AX17" s="74">
        <v>8</v>
      </c>
      <c r="AY17" s="75" t="s">
        <v>663</v>
      </c>
      <c r="AZ17" s="75" t="s">
        <v>665</v>
      </c>
      <c r="BA17" s="74">
        <v>8</v>
      </c>
      <c r="BB17" s="75" t="s">
        <v>663</v>
      </c>
      <c r="BC17" s="75" t="s">
        <v>665</v>
      </c>
      <c r="BD17" s="74">
        <v>10</v>
      </c>
      <c r="BE17" s="75" t="s">
        <v>663</v>
      </c>
      <c r="BF17" s="75" t="s">
        <v>665</v>
      </c>
      <c r="BG17" s="74" t="str">
        <f t="shared" si="4"/>
        <v xml:space="preserve">INSERT INTO SC_SystemeProduits(RefDimension,NomSysteme,typePresta,ligne,Quantite,formule,cte1,DateModif) values (1,'FV6','MOA',20,null,'2*CTE1','LONGUEUR',now());
</v>
      </c>
      <c r="BH17" s="74"/>
      <c r="BI17" s="74"/>
      <c r="BJ17" s="74" t="str">
        <f t="shared" si="2"/>
        <v xml:space="preserve">INSERT INTO SC_SystemeProduits(RefDimension,NomSysteme,typePresta,ligne,Quantite,formule,cte1,DateModif) values (2,'FV6','MOA',20,null,'2*CTE1','LONGUEUR',now());
</v>
      </c>
      <c r="BK17" s="74"/>
      <c r="BL17" s="74"/>
      <c r="BM17" s="74" t="str">
        <f t="shared" si="2"/>
        <v xml:space="preserve">INSERT INTO SC_SystemeProduits(RefDimension,NomSysteme,typePresta,ligne,Quantite,formule,cte1,DateModif) values (3,'FV6','MOA',20,null,'2*CTE1','LONGUEUR',now());
</v>
      </c>
      <c r="BN17" s="74"/>
      <c r="BO17" s="74"/>
      <c r="BP17" s="74" t="str">
        <f t="shared" si="2"/>
        <v xml:space="preserve">INSERT INTO SC_SystemeProduits(RefDimension,NomSysteme,typePresta,ligne,Quantite,formule,cte1,DateModif) values (4,'FV6','MOA',20,null,'2*CTE1','LONGUEUR',now());
</v>
      </c>
      <c r="BQ17" s="74"/>
      <c r="BR17" s="74"/>
      <c r="BS17" s="74" t="str">
        <f t="shared" si="2"/>
        <v xml:space="preserve">INSERT INTO SC_SystemeProduits(RefDimension,NomSysteme,typePresta,ligne,Quantite,formule,cte1,DateModif) values (5,'FV6','MOA',20,null,'2*CTE1','LONGUEUR',now());
</v>
      </c>
      <c r="BT17" s="74"/>
      <c r="BU17" s="74"/>
      <c r="BV17" s="74" t="str">
        <f t="shared" si="2"/>
        <v xml:space="preserve">INSERT INTO SC_SystemeProduits(RefDimension,NomSysteme,typePresta,ligne,Quantite,formule,cte1,DateModif) values (6,'FV6','MOA',20,null,'2*CTE1','LONGUEUR',now());
</v>
      </c>
      <c r="BW17" s="74"/>
      <c r="BX17" s="74"/>
      <c r="BY17" s="74" t="str">
        <f t="shared" si="2"/>
        <v xml:space="preserve">INSERT INTO SC_SystemeProduits(RefDimension,NomSysteme,typePresta,ligne,Quantite,formule,cte1,DateModif) values (7,'FV6','MOA',20,null,'2*CTE1','LONGUEUR',now());
</v>
      </c>
      <c r="BZ17" s="74"/>
      <c r="CA17" s="74"/>
      <c r="CB17" s="74" t="str">
        <f t="shared" si="2"/>
        <v xml:space="preserve">INSERT INTO SC_SystemeProduits(RefDimension,NomSysteme,typePresta,ligne,Quantite,formule,cte1,DateModif) values (8,'FV6','MOA',20,null,'2*CTE1','LONGUEUR',now());
</v>
      </c>
      <c r="CC17" s="74"/>
      <c r="CD17" s="74"/>
      <c r="CE17" s="74" t="str">
        <f t="shared" si="2"/>
        <v xml:space="preserve">INSERT INTO SC_SystemeProduits(RefDimension,NomSysteme,typePresta,ligne,Quantite,formule,cte1,DateModif) values (9,'FV6','MOA',20,null,'2*CTE1','LONGUEUR',now());
</v>
      </c>
      <c r="CF17" s="74"/>
      <c r="CG17" s="74"/>
      <c r="CH17" s="74" t="str">
        <f t="shared" si="2"/>
        <v xml:space="preserve">INSERT INTO SC_SystemeProduits(RefDimension,NomSysteme,typePresta,ligne,Quantite,formule,cte1,DateModif) values (10,'FV6','MOA',20,null,'2*CTE1','LONGUEUR',now());
</v>
      </c>
      <c r="CI17" s="74"/>
      <c r="CJ17" s="74"/>
      <c r="CK17" s="74" t="str">
        <f t="shared" si="2"/>
        <v xml:space="preserve">INSERT INTO SC_SystemeProduits(RefDimension,NomSysteme,typePresta,ligne,Quantite,formule,cte1,DateModif) values (11,'FV6','MOA',20,null,'2*CTE1','LONGUEUR',now());
</v>
      </c>
      <c r="CL17" s="74"/>
      <c r="CM17" s="74"/>
      <c r="CN17" s="74" t="str">
        <f t="shared" si="2"/>
        <v xml:space="preserve">INSERT INTO SC_SystemeProduits(RefDimension,NomSysteme,typePresta,ligne,Quantite,formule,cte1,DateModif) values (12,'FV6','MOA',20,null,'2*CTE1','LONGUEUR',now());
</v>
      </c>
      <c r="CO17" s="74"/>
      <c r="CP17" s="74"/>
      <c r="CQ17" s="74" t="str">
        <f t="shared" si="2"/>
        <v xml:space="preserve">INSERT INTO SC_SystemeProduits(RefDimension,NomSysteme,typePresta,ligne,Quantite,formule,cte1,DateModif) values (13,'FV6','MOA',20,null,'2*CTE1','LONGUEUR',now());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(14,'FV6','MOA',20,null,'2*CTE1','LONGUEUR',now());
</v>
      </c>
      <c r="CU17" s="74"/>
      <c r="CV17" s="74"/>
      <c r="CW17" s="74" t="str">
        <f t="shared" si="5"/>
        <v xml:space="preserve">INSERT INTO SC_SystemeProduits(RefDimension,NomSysteme,typePresta,ligne,Quantite,formule,cte1,DateModif) values (15,'FV6','MOA',20,null,'2*CTE1','LONGUEUR',now());
</v>
      </c>
      <c r="CX17" s="74"/>
      <c r="CY17" s="74"/>
      <c r="CZ17" s="74" t="str">
        <f t="shared" si="3"/>
        <v xml:space="preserve">INSERT INTO SC_SystemeProduits(RefDimension,NomSysteme,typePresta,ligne,Quantite,formule,cte1,DateModif) values (16,'FV6','MOA',20,null,'2*CTE1','LONGUEUR',now());
</v>
      </c>
      <c r="DA17" s="74"/>
      <c r="DB17" s="74"/>
      <c r="DC17" s="74" t="str">
        <f t="shared" si="3"/>
        <v xml:space="preserve">INSERT INTO SC_SystemeProduits(RefDimension,NomSysteme,typePresta,ligne,Quantite,formule,cte1,DateModif) values (17,'FV6','MOA',20,null,'2*CTE1','LONGUEUR',now());
</v>
      </c>
      <c r="DD17" s="74"/>
      <c r="DE17" s="74"/>
      <c r="DF17" s="74" t="str">
        <f t="shared" si="3"/>
        <v xml:space="preserve">INSERT INTO SC_SystemeProduits(RefDimension,NomSysteme,typePresta,ligne,Quantite,formule,cte1,DateModif) values (18,'FV6','MOA',20,null,'2*CTE1','LONGUEUR',now());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4" t="s">
        <v>297</v>
      </c>
      <c r="C18" s="74" t="s">
        <v>33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4</v>
      </c>
      <c r="F18" s="75"/>
      <c r="G18" s="75"/>
      <c r="H18" s="74">
        <v>4</v>
      </c>
      <c r="I18" s="75"/>
      <c r="J18" s="75"/>
      <c r="K18" s="74">
        <v>4</v>
      </c>
      <c r="L18" s="75"/>
      <c r="M18" s="75"/>
      <c r="N18" s="74">
        <v>4</v>
      </c>
      <c r="O18" s="75"/>
      <c r="P18" s="75"/>
      <c r="Q18" s="74">
        <v>4</v>
      </c>
      <c r="R18" s="75"/>
      <c r="S18" s="75"/>
      <c r="T18" s="74">
        <v>4</v>
      </c>
      <c r="U18" s="75"/>
      <c r="V18" s="75"/>
      <c r="W18" s="74">
        <v>4</v>
      </c>
      <c r="X18" s="75"/>
      <c r="Y18" s="75"/>
      <c r="Z18" s="74">
        <v>4</v>
      </c>
      <c r="AA18" s="75"/>
      <c r="AB18" s="75"/>
      <c r="AC18" s="74">
        <v>4</v>
      </c>
      <c r="AD18" s="75"/>
      <c r="AE18" s="75"/>
      <c r="AF18" s="74">
        <v>4</v>
      </c>
      <c r="AG18" s="75"/>
      <c r="AH18" s="75"/>
      <c r="AI18" s="74">
        <v>4</v>
      </c>
      <c r="AJ18" s="75"/>
      <c r="AK18" s="75"/>
      <c r="AL18" s="74">
        <v>4</v>
      </c>
      <c r="AM18" s="75"/>
      <c r="AN18" s="75"/>
      <c r="AO18" s="74">
        <v>4</v>
      </c>
      <c r="AP18" s="75"/>
      <c r="AQ18" s="75"/>
      <c r="AR18" s="74">
        <v>4</v>
      </c>
      <c r="AS18" s="75"/>
      <c r="AT18" s="75"/>
      <c r="AU18" s="74">
        <v>4</v>
      </c>
      <c r="AV18" s="75"/>
      <c r="AW18" s="75"/>
      <c r="AX18" s="74">
        <v>4</v>
      </c>
      <c r="AY18" s="75"/>
      <c r="AZ18" s="75"/>
      <c r="BA18" s="74">
        <v>4</v>
      </c>
      <c r="BB18" s="75"/>
      <c r="BC18" s="75"/>
      <c r="BD18" s="74">
        <v>4</v>
      </c>
      <c r="BE18" s="75"/>
      <c r="BF18" s="75"/>
      <c r="BG18" s="74" t="str">
        <f t="shared" si="4"/>
        <v xml:space="preserve">INSERT INTO SC_SystemeProduits(RefDimension,NomSysteme,typePresta,ligne,Quantite,formule,cte1,DateModif) values (1,'FV6','MOA',16,4,null,null,now());
</v>
      </c>
      <c r="BH18" s="74"/>
      <c r="BI18" s="74"/>
      <c r="BJ18" s="74" t="str">
        <f t="shared" si="2"/>
        <v xml:space="preserve">INSERT INTO SC_SystemeProduits(RefDimension,NomSysteme,typePresta,ligne,Quantite,formule,cte1,DateModif) values (2,'FV6','MOA',16,4,null,null,now());
</v>
      </c>
      <c r="BK18" s="74"/>
      <c r="BL18" s="74"/>
      <c r="BM18" s="74" t="str">
        <f t="shared" si="2"/>
        <v xml:space="preserve">INSERT INTO SC_SystemeProduits(RefDimension,NomSysteme,typePresta,ligne,Quantite,formule,cte1,DateModif) values (3,'FV6','MOA',16,4,null,null,now());
</v>
      </c>
      <c r="BN18" s="74"/>
      <c r="BO18" s="74"/>
      <c r="BP18" s="74" t="str">
        <f t="shared" si="2"/>
        <v xml:space="preserve">INSERT INTO SC_SystemeProduits(RefDimension,NomSysteme,typePresta,ligne,Quantite,formule,cte1,DateModif) values (4,'FV6','MOA',16,4,null,null,now());
</v>
      </c>
      <c r="BQ18" s="74"/>
      <c r="BR18" s="74"/>
      <c r="BS18" s="74" t="str">
        <f t="shared" si="2"/>
        <v xml:space="preserve">INSERT INTO SC_SystemeProduits(RefDimension,NomSysteme,typePresta,ligne,Quantite,formule,cte1,DateModif) values (5,'FV6','MOA',16,4,null,null,now());
</v>
      </c>
      <c r="BT18" s="74"/>
      <c r="BU18" s="74"/>
      <c r="BV18" s="74" t="str">
        <f t="shared" si="2"/>
        <v xml:space="preserve">INSERT INTO SC_SystemeProduits(RefDimension,NomSysteme,typePresta,ligne,Quantite,formule,cte1,DateModif) values (6,'FV6','MOA',16,4,null,null,now());
</v>
      </c>
      <c r="BW18" s="74"/>
      <c r="BX18" s="74"/>
      <c r="BY18" s="74" t="str">
        <f t="shared" si="2"/>
        <v xml:space="preserve">INSERT INTO SC_SystemeProduits(RefDimension,NomSysteme,typePresta,ligne,Quantite,formule,cte1,DateModif) values (7,'FV6','MOA',16,4,null,null,now());
</v>
      </c>
      <c r="BZ18" s="74"/>
      <c r="CA18" s="74"/>
      <c r="CB18" s="74" t="str">
        <f t="shared" si="2"/>
        <v xml:space="preserve">INSERT INTO SC_SystemeProduits(RefDimension,NomSysteme,typePresta,ligne,Quantite,formule,cte1,DateModif) values (8,'FV6','MOA',16,4,null,null,now());
</v>
      </c>
      <c r="CC18" s="74"/>
      <c r="CD18" s="74"/>
      <c r="CE18" s="74" t="str">
        <f t="shared" si="2"/>
        <v xml:space="preserve">INSERT INTO SC_SystemeProduits(RefDimension,NomSysteme,typePresta,ligne,Quantite,formule,cte1,DateModif) values (9,'FV6','MOA',16,4,null,null,now());
</v>
      </c>
      <c r="CF18" s="74"/>
      <c r="CG18" s="74"/>
      <c r="CH18" s="74" t="str">
        <f t="shared" si="2"/>
        <v xml:space="preserve">INSERT INTO SC_SystemeProduits(RefDimension,NomSysteme,typePresta,ligne,Quantite,formule,cte1,DateModif) values (10,'FV6','MOA',16,4,null,null,now());
</v>
      </c>
      <c r="CI18" s="74"/>
      <c r="CJ18" s="74"/>
      <c r="CK18" s="74" t="str">
        <f t="shared" si="2"/>
        <v xml:space="preserve">INSERT INTO SC_SystemeProduits(RefDimension,NomSysteme,typePresta,ligne,Quantite,formule,cte1,DateModif) values (11,'FV6','MOA',16,4,null,null,now());
</v>
      </c>
      <c r="CL18" s="74"/>
      <c r="CM18" s="74"/>
      <c r="CN18" s="74" t="str">
        <f t="shared" si="2"/>
        <v xml:space="preserve">INSERT INTO SC_SystemeProduits(RefDimension,NomSysteme,typePresta,ligne,Quantite,formule,cte1,DateModif) values (12,'FV6','MOA',16,4,null,null,now());
</v>
      </c>
      <c r="CO18" s="74"/>
      <c r="CP18" s="74"/>
      <c r="CQ18" s="74" t="str">
        <f t="shared" si="2"/>
        <v xml:space="preserve">INSERT INTO SC_SystemeProduits(RefDimension,NomSysteme,typePresta,ligne,Quantite,formule,cte1,DateModif) values (13,'FV6','MOA',16,4,null,null,now());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(14,'FV6','MOA',16,4,null,null,now());
</v>
      </c>
      <c r="CU18" s="74"/>
      <c r="CV18" s="74"/>
      <c r="CW18" s="74" t="str">
        <f t="shared" si="5"/>
        <v xml:space="preserve">INSERT INTO SC_SystemeProduits(RefDimension,NomSysteme,typePresta,ligne,Quantite,formule,cte1,DateModif) values (15,'FV6','MOA',16,4,null,null,now());
</v>
      </c>
      <c r="CX18" s="74"/>
      <c r="CY18" s="74"/>
      <c r="CZ18" s="74" t="str">
        <f t="shared" si="3"/>
        <v xml:space="preserve">INSERT INTO SC_SystemeProduits(RefDimension,NomSysteme,typePresta,ligne,Quantite,formule,cte1,DateModif) values (16,'FV6','MOA',16,4,null,null,now());
</v>
      </c>
      <c r="DA18" s="74"/>
      <c r="DB18" s="74"/>
      <c r="DC18" s="74" t="str">
        <f t="shared" si="3"/>
        <v xml:space="preserve">INSERT INTO SC_SystemeProduits(RefDimension,NomSysteme,typePresta,ligne,Quantite,formule,cte1,DateModif) values (17,'FV6','MOA',16,4,null,null,now());
</v>
      </c>
      <c r="DD18" s="74"/>
      <c r="DE18" s="74"/>
      <c r="DF18" s="74" t="str">
        <f t="shared" si="3"/>
        <v xml:space="preserve">INSERT INTO SC_SystemeProduits(RefDimension,NomSysteme,typePresta,ligne,Quantite,formule,cte1,DateModif) values (18,'FV6','MOA',16,4,null,null,now());
</v>
      </c>
      <c r="DG18" s="74"/>
      <c r="DH18" s="74"/>
    </row>
    <row r="19" spans="1:112" x14ac:dyDescent="0.25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4"/>
      <c r="C19" s="74"/>
      <c r="D19" s="74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4"/>
        <v/>
      </c>
      <c r="BH19" s="74"/>
      <c r="BI19" s="74"/>
      <c r="BJ19" s="74" t="str">
        <f t="shared" si="2"/>
        <v/>
      </c>
      <c r="BK19" s="74"/>
      <c r="BL19" s="74"/>
      <c r="BM19" s="74" t="str">
        <f t="shared" si="2"/>
        <v/>
      </c>
      <c r="BN19" s="74"/>
      <c r="BO19" s="74"/>
      <c r="BP19" s="74" t="str">
        <f t="shared" si="2"/>
        <v/>
      </c>
      <c r="BQ19" s="74"/>
      <c r="BR19" s="74"/>
      <c r="BS19" s="74" t="str">
        <f t="shared" si="2"/>
        <v/>
      </c>
      <c r="BT19" s="74"/>
      <c r="BU19" s="74"/>
      <c r="BV19" s="74" t="str">
        <f t="shared" si="2"/>
        <v/>
      </c>
      <c r="BW19" s="74"/>
      <c r="BX19" s="74"/>
      <c r="BY19" s="74" t="str">
        <f t="shared" si="2"/>
        <v/>
      </c>
      <c r="BZ19" s="74"/>
      <c r="CA19" s="74"/>
      <c r="CB19" s="74" t="str">
        <f t="shared" si="2"/>
        <v/>
      </c>
      <c r="CC19" s="74"/>
      <c r="CD19" s="74"/>
      <c r="CE19" s="74" t="str">
        <f t="shared" si="2"/>
        <v/>
      </c>
      <c r="CF19" s="74"/>
      <c r="CG19" s="74"/>
      <c r="CH19" s="74" t="str">
        <f t="shared" si="2"/>
        <v/>
      </c>
      <c r="CI19" s="74"/>
      <c r="CJ19" s="74"/>
      <c r="CK19" s="74" t="str">
        <f t="shared" si="2"/>
        <v/>
      </c>
      <c r="CL19" s="74"/>
      <c r="CM19" s="74"/>
      <c r="CN19" s="74" t="str">
        <f t="shared" si="2"/>
        <v/>
      </c>
      <c r="CO19" s="74"/>
      <c r="CP19" s="74"/>
      <c r="CQ19" s="74" t="str">
        <f t="shared" si="2"/>
        <v/>
      </c>
      <c r="CR19" s="74"/>
      <c r="CS19" s="74"/>
      <c r="CT19" s="74" t="str">
        <f t="shared" si="2"/>
        <v/>
      </c>
      <c r="CU19" s="74"/>
      <c r="CV19" s="74"/>
      <c r="CW19" s="74" t="str">
        <f t="shared" si="5"/>
        <v/>
      </c>
      <c r="CX19" s="74"/>
      <c r="CY19" s="74"/>
      <c r="CZ19" s="74" t="str">
        <f t="shared" si="3"/>
        <v/>
      </c>
      <c r="DA19" s="74"/>
      <c r="DB19" s="74"/>
      <c r="DC19" s="74" t="str">
        <f t="shared" si="3"/>
        <v/>
      </c>
      <c r="DD19" s="74"/>
      <c r="DE19" s="74"/>
      <c r="DF19" s="74" t="str">
        <f t="shared" si="3"/>
        <v/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4" t="s">
        <v>298</v>
      </c>
      <c r="C20" s="74" t="s">
        <v>144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8.1999999999999993</v>
      </c>
      <c r="F20" s="75" t="s">
        <v>686</v>
      </c>
      <c r="G20" s="75" t="s">
        <v>629</v>
      </c>
      <c r="H20" s="74">
        <v>10</v>
      </c>
      <c r="I20" s="75" t="s">
        <v>686</v>
      </c>
      <c r="J20" s="75" t="s">
        <v>629</v>
      </c>
      <c r="K20" s="74">
        <v>12</v>
      </c>
      <c r="L20" s="75" t="s">
        <v>686</v>
      </c>
      <c r="M20" s="75" t="s">
        <v>629</v>
      </c>
      <c r="N20" s="74">
        <v>13</v>
      </c>
      <c r="O20" s="75" t="s">
        <v>686</v>
      </c>
      <c r="P20" s="75" t="s">
        <v>629</v>
      </c>
      <c r="Q20" s="74">
        <v>14</v>
      </c>
      <c r="R20" s="75" t="s">
        <v>686</v>
      </c>
      <c r="S20" s="75" t="s">
        <v>629</v>
      </c>
      <c r="T20" s="74">
        <v>15</v>
      </c>
      <c r="U20" s="75" t="s">
        <v>686</v>
      </c>
      <c r="V20" s="75" t="s">
        <v>629</v>
      </c>
      <c r="W20" s="74">
        <v>16</v>
      </c>
      <c r="X20" s="75" t="s">
        <v>686</v>
      </c>
      <c r="Y20" s="75" t="s">
        <v>629</v>
      </c>
      <c r="Z20" s="74">
        <v>17</v>
      </c>
      <c r="AA20" s="75" t="s">
        <v>686</v>
      </c>
      <c r="AB20" s="75" t="s">
        <v>629</v>
      </c>
      <c r="AC20" s="74">
        <v>18</v>
      </c>
      <c r="AD20" s="75" t="s">
        <v>686</v>
      </c>
      <c r="AE20" s="75" t="s">
        <v>629</v>
      </c>
      <c r="AF20" s="74">
        <v>20</v>
      </c>
      <c r="AG20" s="75" t="s">
        <v>686</v>
      </c>
      <c r="AH20" s="75" t="s">
        <v>629</v>
      </c>
      <c r="AI20" s="74">
        <v>22</v>
      </c>
      <c r="AJ20" s="75" t="s">
        <v>686</v>
      </c>
      <c r="AK20" s="75" t="s">
        <v>629</v>
      </c>
      <c r="AL20" s="74">
        <v>23</v>
      </c>
      <c r="AM20" s="75" t="s">
        <v>686</v>
      </c>
      <c r="AN20" s="75" t="s">
        <v>629</v>
      </c>
      <c r="AO20" s="74">
        <v>22</v>
      </c>
      <c r="AP20" s="75" t="s">
        <v>686</v>
      </c>
      <c r="AQ20" s="75" t="s">
        <v>629</v>
      </c>
      <c r="AR20" s="74">
        <v>24</v>
      </c>
      <c r="AS20" s="75" t="s">
        <v>686</v>
      </c>
      <c r="AT20" s="75" t="s">
        <v>629</v>
      </c>
      <c r="AU20" s="74">
        <v>25</v>
      </c>
      <c r="AV20" s="75" t="s">
        <v>686</v>
      </c>
      <c r="AW20" s="75" t="s">
        <v>629</v>
      </c>
      <c r="AX20" s="74">
        <v>26</v>
      </c>
      <c r="AY20" s="75" t="s">
        <v>686</v>
      </c>
      <c r="AZ20" s="75" t="s">
        <v>629</v>
      </c>
      <c r="BA20" s="74">
        <v>28</v>
      </c>
      <c r="BB20" s="75" t="s">
        <v>686</v>
      </c>
      <c r="BC20" s="75" t="s">
        <v>629</v>
      </c>
      <c r="BD20" s="74">
        <v>26</v>
      </c>
      <c r="BE20" s="75" t="s">
        <v>686</v>
      </c>
      <c r="BF20" s="75" t="s">
        <v>629</v>
      </c>
      <c r="BG20" s="74" t="str">
        <f t="shared" si="4"/>
        <v xml:space="preserve">INSERT INTO SC_SystemeProduits(RefDimension,NomSysteme,typePresta,ligne,Quantite,formule,cte1,DateModif) values (1,'FV6','MOC',41,null,'1*CTE1','PERIMETRE',now());
</v>
      </c>
      <c r="BH20" s="74"/>
      <c r="BI20" s="74"/>
      <c r="BJ20" s="74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4"/>
      <c r="BL20" s="74"/>
      <c r="BM20" s="74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4"/>
      <c r="BO20" s="74"/>
      <c r="BP20" s="74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4"/>
      <c r="BR20" s="74"/>
      <c r="BS20" s="74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4"/>
      <c r="BU20" s="74"/>
      <c r="BV20" s="74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4"/>
      <c r="BX20" s="74"/>
      <c r="BY20" s="74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4"/>
      <c r="CA20" s="74"/>
      <c r="CB20" s="74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4"/>
      <c r="CD20" s="74"/>
      <c r="CE20" s="74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4"/>
      <c r="CG20" s="74"/>
      <c r="CH20" s="74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4"/>
      <c r="CJ20" s="74"/>
      <c r="CK20" s="74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4"/>
      <c r="CM20" s="74"/>
      <c r="CN20" s="74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4"/>
      <c r="CP20" s="74"/>
      <c r="CQ20" s="74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4"/>
      <c r="CS20" s="74"/>
      <c r="CT20" s="74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4"/>
      <c r="CV20" s="74"/>
      <c r="CW20" s="74" t="str">
        <f t="shared" si="5"/>
        <v xml:space="preserve">INSERT INTO SC_SystemeProduits(RefDimension,NomSysteme,typePresta,ligne,Quantite,formule,cte1,DateModif) values (15,'FV6','MOC',41,null,'1*CTE1','PERIMETRE',now());
</v>
      </c>
      <c r="CX20" s="74"/>
      <c r="CY20" s="74"/>
      <c r="CZ20" s="74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4"/>
      <c r="DB20" s="74"/>
      <c r="DC20" s="74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4"/>
      <c r="DE20" s="74"/>
      <c r="DF20" s="74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4"/>
      <c r="DH20" s="74"/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4" t="s">
        <v>298</v>
      </c>
      <c r="C21" s="74" t="s">
        <v>149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4">
        <v>4</v>
      </c>
      <c r="F21" s="75"/>
      <c r="G21" s="75"/>
      <c r="H21" s="74">
        <v>4</v>
      </c>
      <c r="I21" s="75"/>
      <c r="J21" s="75"/>
      <c r="K21" s="74">
        <v>4</v>
      </c>
      <c r="L21" s="75"/>
      <c r="M21" s="75"/>
      <c r="N21" s="74">
        <v>4</v>
      </c>
      <c r="O21" s="75"/>
      <c r="P21" s="75"/>
      <c r="Q21" s="74">
        <v>4</v>
      </c>
      <c r="R21" s="75"/>
      <c r="S21" s="75"/>
      <c r="T21" s="74">
        <v>4</v>
      </c>
      <c r="U21" s="75"/>
      <c r="V21" s="75"/>
      <c r="W21" s="74">
        <v>4</v>
      </c>
      <c r="X21" s="75"/>
      <c r="Y21" s="75"/>
      <c r="Z21" s="74">
        <v>4</v>
      </c>
      <c r="AA21" s="75"/>
      <c r="AB21" s="75"/>
      <c r="AC21" s="74">
        <v>4</v>
      </c>
      <c r="AD21" s="75"/>
      <c r="AE21" s="75"/>
      <c r="AF21" s="74">
        <v>4</v>
      </c>
      <c r="AG21" s="75"/>
      <c r="AH21" s="75"/>
      <c r="AI21" s="74">
        <v>4</v>
      </c>
      <c r="AJ21" s="75"/>
      <c r="AK21" s="75"/>
      <c r="AL21" s="74">
        <v>4</v>
      </c>
      <c r="AM21" s="75"/>
      <c r="AN21" s="75"/>
      <c r="AO21" s="74">
        <v>4</v>
      </c>
      <c r="AP21" s="75"/>
      <c r="AQ21" s="75"/>
      <c r="AR21" s="74">
        <v>4</v>
      </c>
      <c r="AS21" s="75"/>
      <c r="AT21" s="75"/>
      <c r="AU21" s="74">
        <v>4</v>
      </c>
      <c r="AV21" s="75"/>
      <c r="AW21" s="75"/>
      <c r="AX21" s="74">
        <v>4</v>
      </c>
      <c r="AY21" s="75"/>
      <c r="AZ21" s="75"/>
      <c r="BA21" s="74">
        <v>4</v>
      </c>
      <c r="BB21" s="75"/>
      <c r="BC21" s="75"/>
      <c r="BD21" s="74">
        <v>4</v>
      </c>
      <c r="BE21" s="75"/>
      <c r="BF21" s="75"/>
      <c r="BG21" s="74" t="str">
        <f t="shared" si="4"/>
        <v xml:space="preserve">INSERT INTO SC_SystemeProduits(RefDimension,NomSysteme,typePresta,ligne,Quantite,formule,cte1,DateModif) values (1,'FV6','MOC',44,4,null,null,now());
</v>
      </c>
      <c r="BH21" s="74"/>
      <c r="BI21" s="74"/>
      <c r="BJ21" s="74" t="str">
        <f t="shared" si="6"/>
        <v xml:space="preserve">INSERT INTO SC_SystemeProduits(RefDimension,NomSysteme,typePresta,ligne,Quantite,formule,cte1,DateModif) values (2,'FV6','MOC',44,4,null,null,now());
</v>
      </c>
      <c r="BK21" s="74"/>
      <c r="BL21" s="74"/>
      <c r="BM21" s="74" t="str">
        <f t="shared" si="7"/>
        <v xml:space="preserve">INSERT INTO SC_SystemeProduits(RefDimension,NomSysteme,typePresta,ligne,Quantite,formule,cte1,DateModif) values (3,'FV6','MOC',44,4,null,null,now());
</v>
      </c>
      <c r="BN21" s="74"/>
      <c r="BO21" s="74"/>
      <c r="BP21" s="74" t="str">
        <f t="shared" si="8"/>
        <v xml:space="preserve">INSERT INTO SC_SystemeProduits(RefDimension,NomSysteme,typePresta,ligne,Quantite,formule,cte1,DateModif) values (4,'FV6','MOC',44,4,null,null,now());
</v>
      </c>
      <c r="BQ21" s="74"/>
      <c r="BR21" s="74"/>
      <c r="BS21" s="74" t="str">
        <f t="shared" si="9"/>
        <v xml:space="preserve">INSERT INTO SC_SystemeProduits(RefDimension,NomSysteme,typePresta,ligne,Quantite,formule,cte1,DateModif) values (5,'FV6','MOC',44,4,null,null,now());
</v>
      </c>
      <c r="BT21" s="74"/>
      <c r="BU21" s="74"/>
      <c r="BV21" s="74" t="str">
        <f t="shared" si="10"/>
        <v xml:space="preserve">INSERT INTO SC_SystemeProduits(RefDimension,NomSysteme,typePresta,ligne,Quantite,formule,cte1,DateModif) values (6,'FV6','MOC',44,4,null,null,now());
</v>
      </c>
      <c r="BW21" s="74"/>
      <c r="BX21" s="74"/>
      <c r="BY21" s="74" t="str">
        <f t="shared" si="11"/>
        <v xml:space="preserve">INSERT INTO SC_SystemeProduits(RefDimension,NomSysteme,typePresta,ligne,Quantite,formule,cte1,DateModif) values (7,'FV6','MOC',44,4,null,null,now());
</v>
      </c>
      <c r="BZ21" s="74"/>
      <c r="CA21" s="74"/>
      <c r="CB21" s="74" t="str">
        <f t="shared" si="12"/>
        <v xml:space="preserve">INSERT INTO SC_SystemeProduits(RefDimension,NomSysteme,typePresta,ligne,Quantite,formule,cte1,DateModif) values (8,'FV6','MOC',44,4,null,null,now());
</v>
      </c>
      <c r="CC21" s="74"/>
      <c r="CD21" s="74"/>
      <c r="CE21" s="74" t="str">
        <f t="shared" si="13"/>
        <v xml:space="preserve">INSERT INTO SC_SystemeProduits(RefDimension,NomSysteme,typePresta,ligne,Quantite,formule,cte1,DateModif) values (9,'FV6','MOC',44,4,null,null,now());
</v>
      </c>
      <c r="CF21" s="74"/>
      <c r="CG21" s="74"/>
      <c r="CH21" s="74" t="str">
        <f t="shared" si="14"/>
        <v xml:space="preserve">INSERT INTO SC_SystemeProduits(RefDimension,NomSysteme,typePresta,ligne,Quantite,formule,cte1,DateModif) values (10,'FV6','MOC',44,4,null,null,now());
</v>
      </c>
      <c r="CI21" s="74"/>
      <c r="CJ21" s="74"/>
      <c r="CK21" s="74" t="str">
        <f t="shared" si="15"/>
        <v xml:space="preserve">INSERT INTO SC_SystemeProduits(RefDimension,NomSysteme,typePresta,ligne,Quantite,formule,cte1,DateModif) values (11,'FV6','MOC',44,4,null,null,now());
</v>
      </c>
      <c r="CL21" s="74"/>
      <c r="CM21" s="74"/>
      <c r="CN21" s="74" t="str">
        <f t="shared" si="16"/>
        <v xml:space="preserve">INSERT INTO SC_SystemeProduits(RefDimension,NomSysteme,typePresta,ligne,Quantite,formule,cte1,DateModif) values (12,'FV6','MOC',44,4,null,null,now());
</v>
      </c>
      <c r="CO21" s="74"/>
      <c r="CP21" s="74"/>
      <c r="CQ21" s="74" t="str">
        <f t="shared" si="17"/>
        <v xml:space="preserve">INSERT INTO SC_SystemeProduits(RefDimension,NomSysteme,typePresta,ligne,Quantite,formule,cte1,DateModif) values (13,'FV6','MOC',44,4,null,null,now());
</v>
      </c>
      <c r="CR21" s="74"/>
      <c r="CS21" s="74"/>
      <c r="CT21" s="74" t="str">
        <f t="shared" si="18"/>
        <v xml:space="preserve">INSERT INTO SC_SystemeProduits(RefDimension,NomSysteme,typePresta,ligne,Quantite,formule,cte1,DateModif) values (14,'FV6','MOC',44,4,null,null,now());
</v>
      </c>
      <c r="CU21" s="74"/>
      <c r="CV21" s="74"/>
      <c r="CW21" s="74" t="str">
        <f t="shared" si="5"/>
        <v xml:space="preserve">INSERT INTO SC_SystemeProduits(RefDimension,NomSysteme,typePresta,ligne,Quantite,formule,cte1,DateModif) values (15,'FV6','MOC',44,4,null,null,now());
</v>
      </c>
      <c r="CX21" s="74"/>
      <c r="CY21" s="74"/>
      <c r="CZ21" s="74" t="str">
        <f t="shared" si="19"/>
        <v xml:space="preserve">INSERT INTO SC_SystemeProduits(RefDimension,NomSysteme,typePresta,ligne,Quantite,formule,cte1,DateModif) values (16,'FV6','MOC',44,4,null,null,now());
</v>
      </c>
      <c r="DA21" s="74"/>
      <c r="DB21" s="74"/>
      <c r="DC21" s="74" t="str">
        <f t="shared" si="20"/>
        <v xml:space="preserve">INSERT INTO SC_SystemeProduits(RefDimension,NomSysteme,typePresta,ligne,Quantite,formule,cte1,DateModif) values (17,'FV6','MOC',44,4,null,null,now());
</v>
      </c>
      <c r="DD21" s="74"/>
      <c r="DE21" s="74"/>
      <c r="DF21" s="74" t="str">
        <f t="shared" si="21"/>
        <v xml:space="preserve">INSERT INTO SC_SystemeProduits(RefDimension,NomSysteme,typePresta,ligne,Quantite,formule,cte1,DateModif) values (18,'FV6','MOC',44,4,null,null,now());
</v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4" t="s">
        <v>298</v>
      </c>
      <c r="C22" s="74" t="s">
        <v>139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36.08</v>
      </c>
      <c r="F22" s="75" t="s">
        <v>695</v>
      </c>
      <c r="G22" s="75" t="s">
        <v>629</v>
      </c>
      <c r="H22" s="74">
        <v>44</v>
      </c>
      <c r="I22" s="75" t="s">
        <v>695</v>
      </c>
      <c r="J22" s="75" t="s">
        <v>629</v>
      </c>
      <c r="K22" s="74">
        <v>52.800000000000004</v>
      </c>
      <c r="L22" s="75" t="s">
        <v>695</v>
      </c>
      <c r="M22" s="75" t="s">
        <v>629</v>
      </c>
      <c r="N22" s="74">
        <v>57.2</v>
      </c>
      <c r="O22" s="75" t="s">
        <v>695</v>
      </c>
      <c r="P22" s="75" t="s">
        <v>629</v>
      </c>
      <c r="Q22" s="74">
        <v>61.600000000000009</v>
      </c>
      <c r="R22" s="75" t="s">
        <v>695</v>
      </c>
      <c r="S22" s="75" t="s">
        <v>629</v>
      </c>
      <c r="T22" s="74">
        <v>66</v>
      </c>
      <c r="U22" s="75" t="s">
        <v>695</v>
      </c>
      <c r="V22" s="75" t="s">
        <v>629</v>
      </c>
      <c r="W22" s="74">
        <v>70.400000000000006</v>
      </c>
      <c r="X22" s="75" t="s">
        <v>695</v>
      </c>
      <c r="Y22" s="75" t="s">
        <v>629</v>
      </c>
      <c r="Z22" s="74">
        <v>74.800000000000011</v>
      </c>
      <c r="AA22" s="75" t="s">
        <v>695</v>
      </c>
      <c r="AB22" s="75" t="s">
        <v>629</v>
      </c>
      <c r="AC22" s="74">
        <v>79.2</v>
      </c>
      <c r="AD22" s="75" t="s">
        <v>695</v>
      </c>
      <c r="AE22" s="75" t="s">
        <v>629</v>
      </c>
      <c r="AF22" s="74">
        <v>88</v>
      </c>
      <c r="AG22" s="75" t="s">
        <v>695</v>
      </c>
      <c r="AH22" s="75" t="s">
        <v>629</v>
      </c>
      <c r="AI22" s="74">
        <v>96.800000000000011</v>
      </c>
      <c r="AJ22" s="75" t="s">
        <v>695</v>
      </c>
      <c r="AK22" s="75" t="s">
        <v>629</v>
      </c>
      <c r="AL22" s="74">
        <v>101.2</v>
      </c>
      <c r="AM22" s="75" t="s">
        <v>695</v>
      </c>
      <c r="AN22" s="75" t="s">
        <v>629</v>
      </c>
      <c r="AO22" s="74">
        <v>96.800000000000011</v>
      </c>
      <c r="AP22" s="75" t="s">
        <v>695</v>
      </c>
      <c r="AQ22" s="75" t="s">
        <v>629</v>
      </c>
      <c r="AR22" s="74">
        <v>105.60000000000001</v>
      </c>
      <c r="AS22" s="75" t="s">
        <v>695</v>
      </c>
      <c r="AT22" s="75" t="s">
        <v>629</v>
      </c>
      <c r="AU22" s="74">
        <v>110.00000000000001</v>
      </c>
      <c r="AV22" s="75" t="s">
        <v>695</v>
      </c>
      <c r="AW22" s="75" t="s">
        <v>629</v>
      </c>
      <c r="AX22" s="74">
        <v>114.4</v>
      </c>
      <c r="AY22" s="75" t="s">
        <v>695</v>
      </c>
      <c r="AZ22" s="75" t="s">
        <v>629</v>
      </c>
      <c r="BA22" s="74">
        <v>123.20000000000002</v>
      </c>
      <c r="BB22" s="75" t="s">
        <v>695</v>
      </c>
      <c r="BC22" s="75" t="s">
        <v>629</v>
      </c>
      <c r="BD22" s="74">
        <v>114.4</v>
      </c>
      <c r="BE22" s="75" t="s">
        <v>695</v>
      </c>
      <c r="BF22" s="75" t="s">
        <v>629</v>
      </c>
      <c r="BG22" s="74" t="str">
        <f t="shared" si="4"/>
        <v xml:space="preserve">INSERT INTO SC_SystemeProduits(RefDimension,NomSysteme,typePresta,ligne,Quantite,formule,cte1,DateModif) values (1,'FV6','MOC',38,null,'4.4*CTE1','PERIMETRE',now());
</v>
      </c>
      <c r="BH22" s="74"/>
      <c r="BI22" s="74"/>
      <c r="BJ22" s="74" t="str">
        <f t="shared" si="6"/>
        <v xml:space="preserve">INSERT INTO SC_SystemeProduits(RefDimension,NomSysteme,typePresta,ligne,Quantite,formule,cte1,DateModif) values (2,'FV6','MOC',38,null,'4.4*CTE1','PERIMETRE',now());
</v>
      </c>
      <c r="BK22" s="74"/>
      <c r="BL22" s="74"/>
      <c r="BM22" s="74" t="str">
        <f t="shared" si="7"/>
        <v xml:space="preserve">INSERT INTO SC_SystemeProduits(RefDimension,NomSysteme,typePresta,ligne,Quantite,formule,cte1,DateModif) values (3,'FV6','MOC',38,null,'4.4*CTE1','PERIMETRE',now());
</v>
      </c>
      <c r="BN22" s="74"/>
      <c r="BO22" s="74"/>
      <c r="BP22" s="74" t="str">
        <f t="shared" si="8"/>
        <v xml:space="preserve">INSERT INTO SC_SystemeProduits(RefDimension,NomSysteme,typePresta,ligne,Quantite,formule,cte1,DateModif) values (4,'FV6','MOC',38,null,'4.4*CTE1','PERIMETRE',now());
</v>
      </c>
      <c r="BQ22" s="74"/>
      <c r="BR22" s="74"/>
      <c r="BS22" s="74" t="str">
        <f t="shared" si="9"/>
        <v xml:space="preserve">INSERT INTO SC_SystemeProduits(RefDimension,NomSysteme,typePresta,ligne,Quantite,formule,cte1,DateModif) values (5,'FV6','MOC',38,null,'4.4*CTE1','PERIMETRE',now());
</v>
      </c>
      <c r="BT22" s="74"/>
      <c r="BU22" s="74"/>
      <c r="BV22" s="74" t="str">
        <f t="shared" si="10"/>
        <v xml:space="preserve">INSERT INTO SC_SystemeProduits(RefDimension,NomSysteme,typePresta,ligne,Quantite,formule,cte1,DateModif) values (6,'FV6','MOC',38,null,'4.4*CTE1','PERIMETRE',now());
</v>
      </c>
      <c r="BW22" s="74"/>
      <c r="BX22" s="74"/>
      <c r="BY22" s="74" t="str">
        <f t="shared" si="11"/>
        <v xml:space="preserve">INSERT INTO SC_SystemeProduits(RefDimension,NomSysteme,typePresta,ligne,Quantite,formule,cte1,DateModif) values (7,'FV6','MOC',38,null,'4.4*CTE1','PERIMETRE',now());
</v>
      </c>
      <c r="BZ22" s="74"/>
      <c r="CA22" s="74"/>
      <c r="CB22" s="74" t="str">
        <f t="shared" si="12"/>
        <v xml:space="preserve">INSERT INTO SC_SystemeProduits(RefDimension,NomSysteme,typePresta,ligne,Quantite,formule,cte1,DateModif) values (8,'FV6','MOC',38,null,'4.4*CTE1','PERIMETRE',now());
</v>
      </c>
      <c r="CC22" s="74"/>
      <c r="CD22" s="74"/>
      <c r="CE22" s="74" t="str">
        <f t="shared" si="13"/>
        <v xml:space="preserve">INSERT INTO SC_SystemeProduits(RefDimension,NomSysteme,typePresta,ligne,Quantite,formule,cte1,DateModif) values (9,'FV6','MOC',38,null,'4.4*CTE1','PERIMETRE',now());
</v>
      </c>
      <c r="CF22" s="74"/>
      <c r="CG22" s="74"/>
      <c r="CH22" s="74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4"/>
      <c r="CJ22" s="74"/>
      <c r="CK22" s="74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4"/>
      <c r="CM22" s="74"/>
      <c r="CN22" s="74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4"/>
      <c r="CP22" s="74"/>
      <c r="CQ22" s="74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4"/>
      <c r="CS22" s="74"/>
      <c r="CT22" s="74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4"/>
      <c r="CV22" s="74"/>
      <c r="CW22" s="74" t="str">
        <f t="shared" si="5"/>
        <v xml:space="preserve">INSERT INTO SC_SystemeProduits(RefDimension,NomSysteme,typePresta,ligne,Quantite,formule,cte1,DateModif) values (15,'FV6','MOC',38,null,'4.4*CTE1','PERIMETRE',now());
</v>
      </c>
      <c r="CX22" s="74"/>
      <c r="CY22" s="74"/>
      <c r="CZ22" s="74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4"/>
      <c r="DB22" s="74"/>
      <c r="DC22" s="74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4"/>
      <c r="DE22" s="74"/>
      <c r="DF22" s="74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4"/>
      <c r="DH22" s="74"/>
    </row>
    <row r="23" spans="1:112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4" t="s">
        <v>298</v>
      </c>
      <c r="C23" s="74" t="s">
        <v>142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8.5</v>
      </c>
      <c r="F23" s="75" t="s">
        <v>662</v>
      </c>
      <c r="G23" s="75" t="s">
        <v>629</v>
      </c>
      <c r="H23" s="74">
        <v>10.3</v>
      </c>
      <c r="I23" s="75" t="s">
        <v>662</v>
      </c>
      <c r="J23" s="75" t="s">
        <v>629</v>
      </c>
      <c r="K23" s="74">
        <v>12.3</v>
      </c>
      <c r="L23" s="75" t="s">
        <v>662</v>
      </c>
      <c r="M23" s="75" t="s">
        <v>629</v>
      </c>
      <c r="N23" s="74">
        <v>13.3</v>
      </c>
      <c r="O23" s="75" t="s">
        <v>662</v>
      </c>
      <c r="P23" s="75" t="s">
        <v>629</v>
      </c>
      <c r="Q23" s="74">
        <v>14.3</v>
      </c>
      <c r="R23" s="75" t="s">
        <v>662</v>
      </c>
      <c r="S23" s="75" t="s">
        <v>629</v>
      </c>
      <c r="T23" s="74">
        <v>15.3</v>
      </c>
      <c r="U23" s="75" t="s">
        <v>662</v>
      </c>
      <c r="V23" s="75" t="s">
        <v>629</v>
      </c>
      <c r="W23" s="74">
        <v>16.3</v>
      </c>
      <c r="X23" s="75" t="s">
        <v>662</v>
      </c>
      <c r="Y23" s="75" t="s">
        <v>629</v>
      </c>
      <c r="Z23" s="74">
        <v>17.3</v>
      </c>
      <c r="AA23" s="75" t="s">
        <v>662</v>
      </c>
      <c r="AB23" s="75" t="s">
        <v>629</v>
      </c>
      <c r="AC23" s="74">
        <v>18.3</v>
      </c>
      <c r="AD23" s="75" t="s">
        <v>662</v>
      </c>
      <c r="AE23" s="75" t="s">
        <v>629</v>
      </c>
      <c r="AF23" s="74">
        <v>20.3</v>
      </c>
      <c r="AG23" s="75" t="s">
        <v>662</v>
      </c>
      <c r="AH23" s="75" t="s">
        <v>629</v>
      </c>
      <c r="AI23" s="74">
        <v>22.3</v>
      </c>
      <c r="AJ23" s="75" t="s">
        <v>662</v>
      </c>
      <c r="AK23" s="75" t="s">
        <v>629</v>
      </c>
      <c r="AL23" s="74">
        <v>23.3</v>
      </c>
      <c r="AM23" s="75" t="s">
        <v>662</v>
      </c>
      <c r="AN23" s="75" t="s">
        <v>629</v>
      </c>
      <c r="AO23" s="74">
        <v>22.3</v>
      </c>
      <c r="AP23" s="75" t="s">
        <v>662</v>
      </c>
      <c r="AQ23" s="75" t="s">
        <v>629</v>
      </c>
      <c r="AR23" s="74">
        <v>24.3</v>
      </c>
      <c r="AS23" s="75" t="s">
        <v>662</v>
      </c>
      <c r="AT23" s="75" t="s">
        <v>629</v>
      </c>
      <c r="AU23" s="74">
        <v>25.3</v>
      </c>
      <c r="AV23" s="75" t="s">
        <v>662</v>
      </c>
      <c r="AW23" s="75" t="s">
        <v>629</v>
      </c>
      <c r="AX23" s="74">
        <v>26.3</v>
      </c>
      <c r="AY23" s="75" t="s">
        <v>662</v>
      </c>
      <c r="AZ23" s="75" t="s">
        <v>629</v>
      </c>
      <c r="BA23" s="74">
        <v>28.3</v>
      </c>
      <c r="BB23" s="75" t="s">
        <v>662</v>
      </c>
      <c r="BC23" s="75" t="s">
        <v>629</v>
      </c>
      <c r="BD23" s="74">
        <v>26.3</v>
      </c>
      <c r="BE23" s="75" t="s">
        <v>662</v>
      </c>
      <c r="BF23" s="75" t="s">
        <v>629</v>
      </c>
      <c r="BG23" s="74" t="str">
        <f t="shared" si="4"/>
        <v xml:space="preserve">INSERT INTO SC_SystemeProduits(RefDimension,NomSysteme,typePresta,ligne,Quantite,formule,cte1,DateModif) values (1,'FV6','MOC',40,null,'CTE1+0.3','PERIMETRE',now());
</v>
      </c>
      <c r="BH23" s="74"/>
      <c r="BI23" s="74"/>
      <c r="BJ23" s="74" t="str">
        <f t="shared" si="6"/>
        <v xml:space="preserve">INSERT INTO SC_SystemeProduits(RefDimension,NomSysteme,typePresta,ligne,Quantite,formule,cte1,DateModif) values (2,'FV6','MOC',40,null,'CTE1+0.3','PERIMETRE',now());
</v>
      </c>
      <c r="BK23" s="74"/>
      <c r="BL23" s="74"/>
      <c r="BM23" s="74" t="str">
        <f t="shared" si="7"/>
        <v xml:space="preserve">INSERT INTO SC_SystemeProduits(RefDimension,NomSysteme,typePresta,ligne,Quantite,formule,cte1,DateModif) values (3,'FV6','MOC',40,null,'CTE1+0.3','PERIMETRE',now());
</v>
      </c>
      <c r="BN23" s="74"/>
      <c r="BO23" s="74"/>
      <c r="BP23" s="74" t="str">
        <f t="shared" si="8"/>
        <v xml:space="preserve">INSERT INTO SC_SystemeProduits(RefDimension,NomSysteme,typePresta,ligne,Quantite,formule,cte1,DateModif) values (4,'FV6','MOC',40,null,'CTE1+0.3','PERIMETRE',now());
</v>
      </c>
      <c r="BQ23" s="74"/>
      <c r="BR23" s="74"/>
      <c r="BS23" s="74" t="str">
        <f t="shared" si="9"/>
        <v xml:space="preserve">INSERT INTO SC_SystemeProduits(RefDimension,NomSysteme,typePresta,ligne,Quantite,formule,cte1,DateModif) values (5,'FV6','MOC',40,null,'CTE1+0.3','PERIMETRE',now());
</v>
      </c>
      <c r="BT23" s="74"/>
      <c r="BU23" s="74"/>
      <c r="BV23" s="74" t="str">
        <f t="shared" si="10"/>
        <v xml:space="preserve">INSERT INTO SC_SystemeProduits(RefDimension,NomSysteme,typePresta,ligne,Quantite,formule,cte1,DateModif) values (6,'FV6','MOC',40,null,'CTE1+0.3','PERIMETRE',now());
</v>
      </c>
      <c r="BW23" s="74"/>
      <c r="BX23" s="74"/>
      <c r="BY23" s="74" t="str">
        <f t="shared" si="11"/>
        <v xml:space="preserve">INSERT INTO SC_SystemeProduits(RefDimension,NomSysteme,typePresta,ligne,Quantite,formule,cte1,DateModif) values (7,'FV6','MOC',40,null,'CTE1+0.3','PERIMETRE',now());
</v>
      </c>
      <c r="BZ23" s="74"/>
      <c r="CA23" s="74"/>
      <c r="CB23" s="74" t="str">
        <f t="shared" si="12"/>
        <v xml:space="preserve">INSERT INTO SC_SystemeProduits(RefDimension,NomSysteme,typePresta,ligne,Quantite,formule,cte1,DateModif) values (8,'FV6','MOC',40,null,'CTE1+0.3','PERIMETRE',now());
</v>
      </c>
      <c r="CC23" s="74"/>
      <c r="CD23" s="74"/>
      <c r="CE23" s="74" t="str">
        <f t="shared" si="13"/>
        <v xml:space="preserve">INSERT INTO SC_SystemeProduits(RefDimension,NomSysteme,typePresta,ligne,Quantite,formule,cte1,DateModif) values (9,'FV6','MOC',40,null,'CTE1+0.3','PERIMETRE',now());
</v>
      </c>
      <c r="CF23" s="74"/>
      <c r="CG23" s="74"/>
      <c r="CH23" s="74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4"/>
      <c r="CJ23" s="74"/>
      <c r="CK23" s="74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4"/>
      <c r="CM23" s="74"/>
      <c r="CN23" s="74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4"/>
      <c r="CP23" s="74"/>
      <c r="CQ23" s="74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4"/>
      <c r="CS23" s="74"/>
      <c r="CT23" s="74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4"/>
      <c r="CV23" s="74"/>
      <c r="CW23" s="74" t="str">
        <f t="shared" si="5"/>
        <v xml:space="preserve">INSERT INTO SC_SystemeProduits(RefDimension,NomSysteme,typePresta,ligne,Quantite,formule,cte1,DateModif) values (15,'FV6','MOC',40,null,'CTE1+0.3','PERIMETRE',now());
</v>
      </c>
      <c r="CX23" s="74"/>
      <c r="CY23" s="74"/>
      <c r="CZ23" s="74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4"/>
      <c r="DB23" s="74"/>
      <c r="DC23" s="74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4"/>
      <c r="DE23" s="74"/>
      <c r="DF23" s="74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4"/>
      <c r="DH23" s="74"/>
    </row>
    <row r="24" spans="1:112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4" t="s">
        <v>298</v>
      </c>
      <c r="C24" s="74" t="s">
        <v>182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>
        <v>8.5</v>
      </c>
      <c r="F24" s="75" t="s">
        <v>662</v>
      </c>
      <c r="G24" s="75" t="s">
        <v>629</v>
      </c>
      <c r="H24" s="74">
        <v>10.3</v>
      </c>
      <c r="I24" s="75" t="s">
        <v>662</v>
      </c>
      <c r="J24" s="75" t="s">
        <v>629</v>
      </c>
      <c r="K24" s="74">
        <v>12.3</v>
      </c>
      <c r="L24" s="75" t="s">
        <v>662</v>
      </c>
      <c r="M24" s="75" t="s">
        <v>629</v>
      </c>
      <c r="N24" s="74">
        <v>13.3</v>
      </c>
      <c r="O24" s="75" t="s">
        <v>662</v>
      </c>
      <c r="P24" s="75" t="s">
        <v>629</v>
      </c>
      <c r="Q24" s="74">
        <v>14.3</v>
      </c>
      <c r="R24" s="75" t="s">
        <v>662</v>
      </c>
      <c r="S24" s="75" t="s">
        <v>629</v>
      </c>
      <c r="T24" s="74">
        <v>15.3</v>
      </c>
      <c r="U24" s="75" t="s">
        <v>662</v>
      </c>
      <c r="V24" s="75" t="s">
        <v>629</v>
      </c>
      <c r="W24" s="74">
        <v>16.3</v>
      </c>
      <c r="X24" s="75" t="s">
        <v>662</v>
      </c>
      <c r="Y24" s="75" t="s">
        <v>629</v>
      </c>
      <c r="Z24" s="74">
        <v>17.3</v>
      </c>
      <c r="AA24" s="75" t="s">
        <v>662</v>
      </c>
      <c r="AB24" s="75" t="s">
        <v>629</v>
      </c>
      <c r="AC24" s="74">
        <v>18.3</v>
      </c>
      <c r="AD24" s="75" t="s">
        <v>662</v>
      </c>
      <c r="AE24" s="75" t="s">
        <v>629</v>
      </c>
      <c r="AF24" s="74">
        <v>0</v>
      </c>
      <c r="AG24" s="75" t="s">
        <v>662</v>
      </c>
      <c r="AH24" s="75" t="s">
        <v>629</v>
      </c>
      <c r="AI24" s="74">
        <v>0</v>
      </c>
      <c r="AJ24" s="75" t="s">
        <v>662</v>
      </c>
      <c r="AK24" s="75" t="s">
        <v>629</v>
      </c>
      <c r="AL24" s="74">
        <v>0</v>
      </c>
      <c r="AM24" s="75" t="s">
        <v>662</v>
      </c>
      <c r="AN24" s="75" t="s">
        <v>629</v>
      </c>
      <c r="AO24" s="74">
        <v>0</v>
      </c>
      <c r="AP24" s="75" t="s">
        <v>662</v>
      </c>
      <c r="AQ24" s="75" t="s">
        <v>629</v>
      </c>
      <c r="AR24" s="74">
        <v>0</v>
      </c>
      <c r="AS24" s="75" t="s">
        <v>662</v>
      </c>
      <c r="AT24" s="75" t="s">
        <v>629</v>
      </c>
      <c r="AU24" s="74">
        <v>0</v>
      </c>
      <c r="AV24" s="75" t="s">
        <v>662</v>
      </c>
      <c r="AW24" s="75" t="s">
        <v>629</v>
      </c>
      <c r="AX24" s="74">
        <v>0</v>
      </c>
      <c r="AY24" s="75" t="s">
        <v>662</v>
      </c>
      <c r="AZ24" s="75" t="s">
        <v>629</v>
      </c>
      <c r="BA24" s="74">
        <v>0</v>
      </c>
      <c r="BB24" s="75" t="s">
        <v>662</v>
      </c>
      <c r="BC24" s="75" t="s">
        <v>629</v>
      </c>
      <c r="BD24" s="74">
        <v>0</v>
      </c>
      <c r="BE24" s="75" t="s">
        <v>662</v>
      </c>
      <c r="BF24" s="75" t="s">
        <v>629</v>
      </c>
      <c r="BG24" s="74" t="str">
        <f t="shared" si="4"/>
        <v xml:space="preserve">INSERT INTO SC_SystemeProduits(RefDimension,NomSysteme,typePresta,ligne,Quantite,formule,cte1,DateModif) values (1,'FV6','MOC',64,null,'CTE1+0.3','PERIMETRE',now());
</v>
      </c>
      <c r="BH24" s="74"/>
      <c r="BI24" s="74"/>
      <c r="BJ24" s="74" t="str">
        <f t="shared" si="6"/>
        <v xml:space="preserve">INSERT INTO SC_SystemeProduits(RefDimension,NomSysteme,typePresta,ligne,Quantite,formule,cte1,DateModif) values (2,'FV6','MOC',64,null,'CTE1+0.3','PERIMETRE',now());
</v>
      </c>
      <c r="BK24" s="74"/>
      <c r="BL24" s="74"/>
      <c r="BM24" s="74" t="str">
        <f t="shared" si="7"/>
        <v xml:space="preserve">INSERT INTO SC_SystemeProduits(RefDimension,NomSysteme,typePresta,ligne,Quantite,formule,cte1,DateModif) values (3,'FV6','MOC',64,null,'CTE1+0.3','PERIMETRE',now());
</v>
      </c>
      <c r="BN24" s="74"/>
      <c r="BO24" s="74"/>
      <c r="BP24" s="74" t="str">
        <f t="shared" si="8"/>
        <v xml:space="preserve">INSERT INTO SC_SystemeProduits(RefDimension,NomSysteme,typePresta,ligne,Quantite,formule,cte1,DateModif) values (4,'FV6','MOC',64,null,'CTE1+0.3','PERIMETRE',now());
</v>
      </c>
      <c r="BQ24" s="74"/>
      <c r="BR24" s="74"/>
      <c r="BS24" s="74" t="str">
        <f t="shared" si="9"/>
        <v xml:space="preserve">INSERT INTO SC_SystemeProduits(RefDimension,NomSysteme,typePresta,ligne,Quantite,formule,cte1,DateModif) values (5,'FV6','MOC',64,null,'CTE1+0.3','PERIMETRE',now());
</v>
      </c>
      <c r="BT24" s="74"/>
      <c r="BU24" s="74"/>
      <c r="BV24" s="74" t="str">
        <f t="shared" si="10"/>
        <v xml:space="preserve">INSERT INTO SC_SystemeProduits(RefDimension,NomSysteme,typePresta,ligne,Quantite,formule,cte1,DateModif) values (6,'FV6','MOC',64,null,'CTE1+0.3','PERIMETRE',now());
</v>
      </c>
      <c r="BW24" s="74"/>
      <c r="BX24" s="74"/>
      <c r="BY24" s="74" t="str">
        <f t="shared" si="11"/>
        <v xml:space="preserve">INSERT INTO SC_SystemeProduits(RefDimension,NomSysteme,typePresta,ligne,Quantite,formule,cte1,DateModif) values (7,'FV6','MOC',64,null,'CTE1+0.3','PERIMETRE',now());
</v>
      </c>
      <c r="BZ24" s="74"/>
      <c r="CA24" s="74"/>
      <c r="CB24" s="74" t="str">
        <f t="shared" si="12"/>
        <v xml:space="preserve">INSERT INTO SC_SystemeProduits(RefDimension,NomSysteme,typePresta,ligne,Quantite,formule,cte1,DateModif) values (8,'FV6','MOC',64,null,'CTE1+0.3','PERIMETRE',now());
</v>
      </c>
      <c r="CC24" s="74"/>
      <c r="CD24" s="74"/>
      <c r="CE24" s="74" t="str">
        <f t="shared" si="13"/>
        <v xml:space="preserve">INSERT INTO SC_SystemeProduits(RefDimension,NomSysteme,typePresta,ligne,Quantite,formule,cte1,DateModif) values (9,'FV6','MOC',64,null,'CTE1+0.3','PERIMETRE',now());
</v>
      </c>
      <c r="CF24" s="74"/>
      <c r="CG24" s="74"/>
      <c r="CH24" s="74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4"/>
      <c r="CJ24" s="74"/>
      <c r="CK24" s="74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4"/>
      <c r="CM24" s="74"/>
      <c r="CN24" s="74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4"/>
      <c r="CP24" s="74"/>
      <c r="CQ24" s="74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4"/>
      <c r="CS24" s="74"/>
      <c r="CT24" s="74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4"/>
      <c r="CV24" s="74"/>
      <c r="CW24" s="74" t="str">
        <f t="shared" si="5"/>
        <v xml:space="preserve">INSERT INTO SC_SystemeProduits(RefDimension,NomSysteme,typePresta,ligne,Quantite,formule,cte1,DateModif) values (15,'FV6','MOC',64,null,'CTE1+0.3','PERIMETRE',now());
</v>
      </c>
      <c r="CX24" s="74"/>
      <c r="CY24" s="74"/>
      <c r="CZ24" s="74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4"/>
      <c r="DB24" s="74"/>
      <c r="DC24" s="74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4"/>
      <c r="DE24" s="74"/>
      <c r="DF24" s="74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4" t="s">
        <v>298</v>
      </c>
      <c r="C25" s="74" t="s">
        <v>140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>
        <v>2.5</v>
      </c>
      <c r="F25" s="75"/>
      <c r="G25" s="75"/>
      <c r="H25" s="74">
        <v>3</v>
      </c>
      <c r="I25" s="75"/>
      <c r="J25" s="75"/>
      <c r="K25" s="74">
        <v>4</v>
      </c>
      <c r="L25" s="75"/>
      <c r="M25" s="75"/>
      <c r="N25" s="74">
        <v>4</v>
      </c>
      <c r="O25" s="75"/>
      <c r="P25" s="75"/>
      <c r="Q25" s="74">
        <v>4</v>
      </c>
      <c r="R25" s="75"/>
      <c r="S25" s="75"/>
      <c r="T25" s="74">
        <v>4</v>
      </c>
      <c r="U25" s="75"/>
      <c r="V25" s="75"/>
      <c r="W25" s="74">
        <v>4</v>
      </c>
      <c r="X25" s="75"/>
      <c r="Y25" s="75"/>
      <c r="Z25" s="74">
        <v>4.5</v>
      </c>
      <c r="AA25" s="75"/>
      <c r="AB25" s="75"/>
      <c r="AC25" s="74">
        <v>5</v>
      </c>
      <c r="AD25" s="75"/>
      <c r="AE25" s="75"/>
      <c r="AF25" s="74">
        <v>6</v>
      </c>
      <c r="AG25" s="75"/>
      <c r="AH25" s="75"/>
      <c r="AI25" s="74">
        <v>8</v>
      </c>
      <c r="AJ25" s="75"/>
      <c r="AK25" s="75"/>
      <c r="AL25" s="74">
        <v>8</v>
      </c>
      <c r="AM25" s="75"/>
      <c r="AN25" s="75"/>
      <c r="AO25" s="74">
        <v>7</v>
      </c>
      <c r="AP25" s="75"/>
      <c r="AQ25" s="75"/>
      <c r="AR25" s="74">
        <v>8</v>
      </c>
      <c r="AS25" s="75"/>
      <c r="AT25" s="75"/>
      <c r="AU25" s="74">
        <v>8</v>
      </c>
      <c r="AV25" s="75"/>
      <c r="AW25" s="75"/>
      <c r="AX25" s="74">
        <v>9</v>
      </c>
      <c r="AY25" s="75"/>
      <c r="AZ25" s="75"/>
      <c r="BA25" s="74">
        <v>10</v>
      </c>
      <c r="BB25" s="75"/>
      <c r="BC25" s="75"/>
      <c r="BD25" s="74">
        <v>8</v>
      </c>
      <c r="BE25" s="75"/>
      <c r="BF25" s="75"/>
      <c r="BG25" s="74" t="str">
        <f t="shared" si="4"/>
        <v xml:space="preserve">INSERT INTO SC_SystemeProduits(RefDimension,NomSysteme,typePresta,ligne,Quantite,formule,cte1,DateModif) values (1,'FV6','MOC',39,2.5,null,null,now());
</v>
      </c>
      <c r="BH25" s="74"/>
      <c r="BI25" s="74"/>
      <c r="BJ25" s="74" t="str">
        <f t="shared" si="6"/>
        <v xml:space="preserve">INSERT INTO SC_SystemeProduits(RefDimension,NomSysteme,typePresta,ligne,Quantite,formule,cte1,DateModif) values (2,'FV6','MOC',39,3,null,null,now());
</v>
      </c>
      <c r="BK25" s="74"/>
      <c r="BL25" s="74"/>
      <c r="BM25" s="74" t="str">
        <f t="shared" si="7"/>
        <v xml:space="preserve">INSERT INTO SC_SystemeProduits(RefDimension,NomSysteme,typePresta,ligne,Quantite,formule,cte1,DateModif) values (3,'FV6','MOC',39,4,null,null,now());
</v>
      </c>
      <c r="BN25" s="74"/>
      <c r="BO25" s="74"/>
      <c r="BP25" s="74" t="str">
        <f t="shared" si="8"/>
        <v xml:space="preserve">INSERT INTO SC_SystemeProduits(RefDimension,NomSysteme,typePresta,ligne,Quantite,formule,cte1,DateModif) values (4,'FV6','MOC',39,4,null,null,now());
</v>
      </c>
      <c r="BQ25" s="74"/>
      <c r="BR25" s="74"/>
      <c r="BS25" s="74" t="str">
        <f t="shared" si="9"/>
        <v xml:space="preserve">INSERT INTO SC_SystemeProduits(RefDimension,NomSysteme,typePresta,ligne,Quantite,formule,cte1,DateModif) values (5,'FV6','MOC',39,4,null,null,now());
</v>
      </c>
      <c r="BT25" s="74"/>
      <c r="BU25" s="74"/>
      <c r="BV25" s="74" t="str">
        <f t="shared" si="10"/>
        <v xml:space="preserve">INSERT INTO SC_SystemeProduits(RefDimension,NomSysteme,typePresta,ligne,Quantite,formule,cte1,DateModif) values (6,'FV6','MOC',39,4,null,null,now());
</v>
      </c>
      <c r="BW25" s="74"/>
      <c r="BX25" s="74"/>
      <c r="BY25" s="74" t="str">
        <f t="shared" si="11"/>
        <v xml:space="preserve">INSERT INTO SC_SystemeProduits(RefDimension,NomSysteme,typePresta,ligne,Quantite,formule,cte1,DateModif) values (7,'FV6','MOC',39,4,null,null,now());
</v>
      </c>
      <c r="BZ25" s="74"/>
      <c r="CA25" s="74"/>
      <c r="CB25" s="74" t="str">
        <f t="shared" si="12"/>
        <v xml:space="preserve">INSERT INTO SC_SystemeProduits(RefDimension,NomSysteme,typePresta,ligne,Quantite,formule,cte1,DateModif) values (8,'FV6','MOC',39,4.5,null,null,now());
</v>
      </c>
      <c r="CC25" s="74"/>
      <c r="CD25" s="74"/>
      <c r="CE25" s="74" t="str">
        <f t="shared" si="13"/>
        <v xml:space="preserve">INSERT INTO SC_SystemeProduits(RefDimension,NomSysteme,typePresta,ligne,Quantite,formule,cte1,DateModif) values (9,'FV6','MOC',39,5,null,null,now());
</v>
      </c>
      <c r="CF25" s="74"/>
      <c r="CG25" s="74"/>
      <c r="CH25" s="74" t="str">
        <f t="shared" si="14"/>
        <v xml:space="preserve">INSERT INTO SC_SystemeProduits(RefDimension,NomSysteme,typePresta,ligne,Quantite,formule,cte1,DateModif) values (10,'FV6','MOC',39,6,null,null,now());
</v>
      </c>
      <c r="CI25" s="74"/>
      <c r="CJ25" s="74"/>
      <c r="CK25" s="74" t="str">
        <f t="shared" si="15"/>
        <v xml:space="preserve">INSERT INTO SC_SystemeProduits(RefDimension,NomSysteme,typePresta,ligne,Quantite,formule,cte1,DateModif) values (11,'FV6','MOC',39,8,null,null,now());
</v>
      </c>
      <c r="CL25" s="74"/>
      <c r="CM25" s="74"/>
      <c r="CN25" s="74" t="str">
        <f t="shared" si="16"/>
        <v xml:space="preserve">INSERT INTO SC_SystemeProduits(RefDimension,NomSysteme,typePresta,ligne,Quantite,formule,cte1,DateModif) values (12,'FV6','MOC',39,8,null,null,now());
</v>
      </c>
      <c r="CO25" s="74"/>
      <c r="CP25" s="74"/>
      <c r="CQ25" s="74" t="str">
        <f t="shared" si="17"/>
        <v xml:space="preserve">INSERT INTO SC_SystemeProduits(RefDimension,NomSysteme,typePresta,ligne,Quantite,formule,cte1,DateModif) values (13,'FV6','MOC',39,7,null,null,now());
</v>
      </c>
      <c r="CR25" s="74"/>
      <c r="CS25" s="74"/>
      <c r="CT25" s="74" t="str">
        <f t="shared" si="18"/>
        <v xml:space="preserve">INSERT INTO SC_SystemeProduits(RefDimension,NomSysteme,typePresta,ligne,Quantite,formule,cte1,DateModif) values (14,'FV6','MOC',39,8,null,null,now());
</v>
      </c>
      <c r="CU25" s="74"/>
      <c r="CV25" s="74"/>
      <c r="CW25" s="74" t="str">
        <f t="shared" si="5"/>
        <v xml:space="preserve">INSERT INTO SC_SystemeProduits(RefDimension,NomSysteme,typePresta,ligne,Quantite,formule,cte1,DateModif) values (15,'FV6','MOC',39,8,null,null,now());
</v>
      </c>
      <c r="CX25" s="74"/>
      <c r="CY25" s="74"/>
      <c r="CZ25" s="74" t="str">
        <f t="shared" si="19"/>
        <v xml:space="preserve">INSERT INTO SC_SystemeProduits(RefDimension,NomSysteme,typePresta,ligne,Quantite,formule,cte1,DateModif) values (16,'FV6','MOC',39,9,null,null,now());
</v>
      </c>
      <c r="DA25" s="74"/>
      <c r="DB25" s="74"/>
      <c r="DC25" s="74" t="str">
        <f t="shared" si="20"/>
        <v xml:space="preserve">INSERT INTO SC_SystemeProduits(RefDimension,NomSysteme,typePresta,ligne,Quantite,formule,cte1,DateModif) values (17,'FV6','MOC',39,10,null,null,now());
</v>
      </c>
      <c r="DD25" s="74"/>
      <c r="DE25" s="74"/>
      <c r="DF25" s="74" t="str">
        <f t="shared" si="21"/>
        <v xml:space="preserve">INSERT INTO SC_SystemeProduits(RefDimension,NomSysteme,typePresta,ligne,Quantite,formule,cte1,DateModif) values (18,'FV6','MOC',39,8,null,null,now());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4"/>
      <c r="BI26" s="74"/>
      <c r="BJ26" s="74" t="str">
        <f t="shared" si="6"/>
        <v/>
      </c>
      <c r="BK26" s="74"/>
      <c r="BL26" s="74"/>
      <c r="BM26" s="74" t="str">
        <f t="shared" si="7"/>
        <v/>
      </c>
      <c r="BN26" s="74"/>
      <c r="BO26" s="74"/>
      <c r="BP26" s="74" t="str">
        <f t="shared" si="8"/>
        <v/>
      </c>
      <c r="BQ26" s="74"/>
      <c r="BR26" s="74"/>
      <c r="BS26" s="74" t="str">
        <f t="shared" si="9"/>
        <v/>
      </c>
      <c r="BT26" s="74"/>
      <c r="BU26" s="74"/>
      <c r="BV26" s="74" t="str">
        <f t="shared" si="10"/>
        <v/>
      </c>
      <c r="BW26" s="74"/>
      <c r="BX26" s="74"/>
      <c r="BY26" s="74" t="str">
        <f t="shared" si="11"/>
        <v/>
      </c>
      <c r="BZ26" s="74"/>
      <c r="CA26" s="74"/>
      <c r="CB26" s="74" t="str">
        <f t="shared" si="12"/>
        <v/>
      </c>
      <c r="CC26" s="74"/>
      <c r="CD26" s="74"/>
      <c r="CE26" s="74" t="str">
        <f t="shared" si="13"/>
        <v/>
      </c>
      <c r="CF26" s="74"/>
      <c r="CG26" s="74"/>
      <c r="CH26" s="74" t="str">
        <f t="shared" si="14"/>
        <v/>
      </c>
      <c r="CI26" s="74"/>
      <c r="CJ26" s="74"/>
      <c r="CK26" s="74" t="str">
        <f t="shared" si="15"/>
        <v/>
      </c>
      <c r="CL26" s="74"/>
      <c r="CM26" s="74"/>
      <c r="CN26" s="74" t="str">
        <f t="shared" si="16"/>
        <v/>
      </c>
      <c r="CO26" s="74"/>
      <c r="CP26" s="74"/>
      <c r="CQ26" s="74" t="str">
        <f t="shared" si="17"/>
        <v/>
      </c>
      <c r="CR26" s="74"/>
      <c r="CS26" s="74"/>
      <c r="CT26" s="74" t="str">
        <f t="shared" si="18"/>
        <v/>
      </c>
      <c r="CU26" s="74"/>
      <c r="CV26" s="74"/>
      <c r="CW26" s="74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4"/>
      <c r="CY26" s="74"/>
      <c r="CZ26" s="74" t="str">
        <f t="shared" si="19"/>
        <v/>
      </c>
      <c r="DA26" s="74"/>
      <c r="DB26" s="74"/>
      <c r="DC26" s="74" t="str">
        <f t="shared" si="20"/>
        <v/>
      </c>
      <c r="DD26" s="74"/>
      <c r="DE26" s="74"/>
      <c r="DF26" s="74" t="str">
        <f t="shared" si="21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"/>
        <v/>
      </c>
      <c r="BH27" s="74"/>
      <c r="BI27" s="74"/>
      <c r="BJ27" s="74" t="str">
        <f t="shared" si="6"/>
        <v/>
      </c>
      <c r="BK27" s="74"/>
      <c r="BL27" s="74"/>
      <c r="BM27" s="74" t="str">
        <f t="shared" si="7"/>
        <v/>
      </c>
      <c r="BN27" s="74"/>
      <c r="BO27" s="74"/>
      <c r="BP27" s="74" t="str">
        <f t="shared" si="8"/>
        <v/>
      </c>
      <c r="BQ27" s="74"/>
      <c r="BR27" s="74"/>
      <c r="BS27" s="74" t="str">
        <f t="shared" si="9"/>
        <v/>
      </c>
      <c r="BT27" s="74"/>
      <c r="BU27" s="74"/>
      <c r="BV27" s="74" t="str">
        <f t="shared" si="10"/>
        <v/>
      </c>
      <c r="BW27" s="74"/>
      <c r="BX27" s="74"/>
      <c r="BY27" s="74" t="str">
        <f t="shared" si="11"/>
        <v/>
      </c>
      <c r="BZ27" s="74"/>
      <c r="CA27" s="74"/>
      <c r="CB27" s="74" t="str">
        <f t="shared" si="12"/>
        <v/>
      </c>
      <c r="CC27" s="74"/>
      <c r="CD27" s="74"/>
      <c r="CE27" s="74" t="str">
        <f t="shared" si="13"/>
        <v/>
      </c>
      <c r="CF27" s="74"/>
      <c r="CG27" s="74"/>
      <c r="CH27" s="74" t="str">
        <f t="shared" si="14"/>
        <v/>
      </c>
      <c r="CI27" s="74"/>
      <c r="CJ27" s="74"/>
      <c r="CK27" s="74" t="str">
        <f t="shared" si="15"/>
        <v/>
      </c>
      <c r="CL27" s="74"/>
      <c r="CM27" s="74"/>
      <c r="CN27" s="74" t="str">
        <f t="shared" si="16"/>
        <v/>
      </c>
      <c r="CO27" s="74"/>
      <c r="CP27" s="74"/>
      <c r="CQ27" s="74" t="str">
        <f t="shared" si="17"/>
        <v/>
      </c>
      <c r="CR27" s="74"/>
      <c r="CS27" s="74"/>
      <c r="CT27" s="74" t="str">
        <f t="shared" si="18"/>
        <v/>
      </c>
      <c r="CU27" s="74"/>
      <c r="CV27" s="74"/>
      <c r="CW27" s="74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4"/>
      <c r="CY27" s="74"/>
      <c r="CZ27" s="74" t="str">
        <f t="shared" si="19"/>
        <v/>
      </c>
      <c r="DA27" s="74"/>
      <c r="DB27" s="74"/>
      <c r="DC27" s="74" t="str">
        <f t="shared" si="20"/>
        <v/>
      </c>
      <c r="DD27" s="74"/>
      <c r="DE27" s="74"/>
      <c r="DF27" s="74" t="str">
        <f t="shared" si="21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4" t="s">
        <v>299</v>
      </c>
      <c r="C28" s="74" t="s">
        <v>159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4">
        <v>2.2000000000000002</v>
      </c>
      <c r="F28" s="75"/>
      <c r="G28" s="75"/>
      <c r="H28" s="74">
        <v>3.3000000000000003</v>
      </c>
      <c r="I28" s="75"/>
      <c r="J28" s="75"/>
      <c r="K28" s="74">
        <v>4.4000000000000004</v>
      </c>
      <c r="L28" s="75"/>
      <c r="M28" s="75"/>
      <c r="N28" s="74">
        <v>5.5</v>
      </c>
      <c r="O28" s="75"/>
      <c r="P28" s="75"/>
      <c r="Q28" s="74">
        <v>6.6000000000000005</v>
      </c>
      <c r="R28" s="75"/>
      <c r="S28" s="75"/>
      <c r="T28" s="74">
        <v>7.7000000000000011</v>
      </c>
      <c r="U28" s="75"/>
      <c r="V28" s="75"/>
      <c r="W28" s="74">
        <v>8.8000000000000007</v>
      </c>
      <c r="X28" s="75"/>
      <c r="Y28" s="75"/>
      <c r="Z28" s="74">
        <v>9.9</v>
      </c>
      <c r="AA28" s="75"/>
      <c r="AB28" s="75"/>
      <c r="AC28" s="74">
        <v>11</v>
      </c>
      <c r="AD28" s="75"/>
      <c r="AE28" s="75"/>
      <c r="AF28" s="74">
        <v>13.200000000000001</v>
      </c>
      <c r="AG28" s="75"/>
      <c r="AH28" s="75"/>
      <c r="AI28" s="74">
        <v>13.200000000000001</v>
      </c>
      <c r="AJ28" s="75"/>
      <c r="AK28" s="75"/>
      <c r="AL28" s="74">
        <v>15.400000000000002</v>
      </c>
      <c r="AM28" s="75"/>
      <c r="AN28" s="75"/>
      <c r="AO28" s="74">
        <v>15.400000000000002</v>
      </c>
      <c r="AP28" s="75"/>
      <c r="AQ28" s="75"/>
      <c r="AR28" s="74">
        <v>17.600000000000001</v>
      </c>
      <c r="AS28" s="75"/>
      <c r="AT28" s="75"/>
      <c r="AU28" s="74">
        <v>19.8</v>
      </c>
      <c r="AV28" s="75"/>
      <c r="AW28" s="75"/>
      <c r="AX28" s="74">
        <v>19.8</v>
      </c>
      <c r="AY28" s="75"/>
      <c r="AZ28" s="75"/>
      <c r="BA28" s="74">
        <v>22</v>
      </c>
      <c r="BB28" s="75"/>
      <c r="BC28" s="75"/>
      <c r="BD28" s="74">
        <v>22</v>
      </c>
      <c r="BE28" s="75"/>
      <c r="BF28" s="75"/>
      <c r="BG28" s="74" t="str">
        <f t="shared" si="4"/>
        <v xml:space="preserve">INSERT INTO SC_SystemeProduits(RefDimension,NomSysteme,typePresta,ligne,Quantite,formule,cte1,DateModif) values (1,'FV6','MP',13,2.2,null,null,now());
</v>
      </c>
      <c r="BH28" s="74"/>
      <c r="BI28" s="74"/>
      <c r="BJ28" s="74" t="str">
        <f t="shared" si="6"/>
        <v xml:space="preserve">INSERT INTO SC_SystemeProduits(RefDimension,NomSysteme,typePresta,ligne,Quantite,formule,cte1,DateModif) values (2,'FV6','MP',13,3.3,null,null,now());
</v>
      </c>
      <c r="BK28" s="74"/>
      <c r="BL28" s="74"/>
      <c r="BM28" s="74" t="str">
        <f t="shared" si="7"/>
        <v xml:space="preserve">INSERT INTO SC_SystemeProduits(RefDimension,NomSysteme,typePresta,ligne,Quantite,formule,cte1,DateModif) values (3,'FV6','MP',13,4.4,null,null,now());
</v>
      </c>
      <c r="BN28" s="74"/>
      <c r="BO28" s="74"/>
      <c r="BP28" s="74" t="str">
        <f t="shared" si="8"/>
        <v xml:space="preserve">INSERT INTO SC_SystemeProduits(RefDimension,NomSysteme,typePresta,ligne,Quantite,formule,cte1,DateModif) values (4,'FV6','MP',13,5.5,null,null,now());
</v>
      </c>
      <c r="BQ28" s="74"/>
      <c r="BR28" s="74"/>
      <c r="BS28" s="74" t="str">
        <f t="shared" si="9"/>
        <v xml:space="preserve">INSERT INTO SC_SystemeProduits(RefDimension,NomSysteme,typePresta,ligne,Quantite,formule,cte1,DateModif) values (5,'FV6','MP',13,6.6,null,null,now());
</v>
      </c>
      <c r="BT28" s="74"/>
      <c r="BU28" s="74"/>
      <c r="BV28" s="74" t="str">
        <f t="shared" si="10"/>
        <v xml:space="preserve">INSERT INTO SC_SystemeProduits(RefDimension,NomSysteme,typePresta,ligne,Quantite,formule,cte1,DateModif) values (6,'FV6','MP',13,7.7,null,null,now());
</v>
      </c>
      <c r="BW28" s="74"/>
      <c r="BX28" s="74"/>
      <c r="BY28" s="74" t="str">
        <f t="shared" si="11"/>
        <v xml:space="preserve">INSERT INTO SC_SystemeProduits(RefDimension,NomSysteme,typePresta,ligne,Quantite,formule,cte1,DateModif) values (7,'FV6','MP',13,8.8,null,null,now());
</v>
      </c>
      <c r="BZ28" s="74"/>
      <c r="CA28" s="74"/>
      <c r="CB28" s="74" t="str">
        <f t="shared" si="12"/>
        <v xml:space="preserve">INSERT INTO SC_SystemeProduits(RefDimension,NomSysteme,typePresta,ligne,Quantite,formule,cte1,DateModif) values (8,'FV6','MP',13,9.9,null,null,now());
</v>
      </c>
      <c r="CC28" s="74"/>
      <c r="CD28" s="74"/>
      <c r="CE28" s="74" t="str">
        <f t="shared" si="13"/>
        <v xml:space="preserve">INSERT INTO SC_SystemeProduits(RefDimension,NomSysteme,typePresta,ligne,Quantite,formule,cte1,DateModif) values (9,'FV6','MP',13,11,null,null,now());
</v>
      </c>
      <c r="CF28" s="74"/>
      <c r="CG28" s="74"/>
      <c r="CH28" s="74" t="str">
        <f t="shared" si="14"/>
        <v xml:space="preserve">INSERT INTO SC_SystemeProduits(RefDimension,NomSysteme,typePresta,ligne,Quantite,formule,cte1,DateModif) values (10,'FV6','MP',13,13.2,null,null,now());
</v>
      </c>
      <c r="CI28" s="74"/>
      <c r="CJ28" s="74"/>
      <c r="CK28" s="74" t="str">
        <f t="shared" si="15"/>
        <v xml:space="preserve">INSERT INTO SC_SystemeProduits(RefDimension,NomSysteme,typePresta,ligne,Quantite,formule,cte1,DateModif) values (11,'FV6','MP',13,13.2,null,null,now());
</v>
      </c>
      <c r="CL28" s="74"/>
      <c r="CM28" s="74"/>
      <c r="CN28" s="74" t="str">
        <f t="shared" si="16"/>
        <v xml:space="preserve">INSERT INTO SC_SystemeProduits(RefDimension,NomSysteme,typePresta,ligne,Quantite,formule,cte1,DateModif) values (12,'FV6','MP',13,15.4,null,null,now());
</v>
      </c>
      <c r="CO28" s="74"/>
      <c r="CP28" s="74"/>
      <c r="CQ28" s="74" t="str">
        <f t="shared" si="17"/>
        <v xml:space="preserve">INSERT INTO SC_SystemeProduits(RefDimension,NomSysteme,typePresta,ligne,Quantite,formule,cte1,DateModif) values (13,'FV6','MP',13,15.4,null,null,now());
</v>
      </c>
      <c r="CR28" s="74"/>
      <c r="CS28" s="74"/>
      <c r="CT28" s="74" t="str">
        <f t="shared" si="18"/>
        <v xml:space="preserve">INSERT INTO SC_SystemeProduits(RefDimension,NomSysteme,typePresta,ligne,Quantite,formule,cte1,DateModif) values (14,'FV6','MP',13,17.6,null,null,now());
</v>
      </c>
      <c r="CU28" s="74"/>
      <c r="CV28" s="74"/>
      <c r="CW28" s="74" t="str">
        <f t="shared" si="22"/>
        <v xml:space="preserve">INSERT INTO SC_SystemeProduits(RefDimension,NomSysteme,typePresta,ligne,Quantite,formule,cte1,DateModif) values (15,'FV6','MP',13,19.8,null,null,now());
</v>
      </c>
      <c r="CX28" s="74"/>
      <c r="CY28" s="74"/>
      <c r="CZ28" s="74" t="str">
        <f t="shared" si="19"/>
        <v xml:space="preserve">INSERT INTO SC_SystemeProduits(RefDimension,NomSysteme,typePresta,ligne,Quantite,formule,cte1,DateModif) values (16,'FV6','MP',13,19.8,null,null,now());
</v>
      </c>
      <c r="DA28" s="74"/>
      <c r="DB28" s="74"/>
      <c r="DC28" s="74" t="str">
        <f t="shared" si="20"/>
        <v xml:space="preserve">INSERT INTO SC_SystemeProduits(RefDimension,NomSysteme,typePresta,ligne,Quantite,formule,cte1,DateModif) values (17,'FV6','MP',13,22,null,null,now());
</v>
      </c>
      <c r="DD28" s="74"/>
      <c r="DE28" s="74"/>
      <c r="DF28" s="74" t="str">
        <f t="shared" si="21"/>
        <v xml:space="preserve">INSERT INTO SC_SystemeProduits(RefDimension,NomSysteme,typePresta,ligne,Quantite,formule,cte1,DateModif) values (18,'FV6','MP',13,22,null,null,now());
</v>
      </c>
      <c r="DG28" s="74"/>
      <c r="DH28" s="74"/>
    </row>
    <row r="29" spans="1:112" x14ac:dyDescent="0.25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4"/>
      <c r="BI29" s="74"/>
      <c r="BJ29" s="74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4"/>
      <c r="BL29" s="74"/>
      <c r="BM29" s="74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4"/>
      <c r="BO29" s="74"/>
      <c r="BP29" s="74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4"/>
      <c r="BR29" s="74"/>
      <c r="BS29" s="74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4"/>
      <c r="BU29" s="74"/>
      <c r="BV29" s="74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4"/>
      <c r="BX29" s="74"/>
      <c r="BY29" s="74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4"/>
      <c r="CA29" s="74"/>
      <c r="CB29" s="74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4"/>
      <c r="CD29" s="74"/>
      <c r="CE29" s="74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4"/>
      <c r="CG29" s="74"/>
      <c r="CH29" s="74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4"/>
      <c r="CJ29" s="74"/>
      <c r="CK29" s="74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4"/>
      <c r="CM29" s="74"/>
      <c r="CN29" s="74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4"/>
      <c r="CP29" s="74"/>
      <c r="CQ29" s="74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4"/>
      <c r="CS29" s="74"/>
      <c r="CT29" s="74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4"/>
      <c r="CV29" s="74"/>
      <c r="CW29" s="74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4"/>
      <c r="CY29" s="74"/>
      <c r="CZ29" s="74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4"/>
      <c r="DB29" s="74"/>
      <c r="DC29" s="74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4"/>
      <c r="DE29" s="74"/>
      <c r="DF29" s="74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4"/>
      <c r="DH29" s="74"/>
    </row>
    <row r="30" spans="1:112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23"/>
        <v/>
      </c>
      <c r="BH30" s="74"/>
      <c r="BI30" s="74"/>
      <c r="BJ30" s="74" t="str">
        <f t="shared" si="24"/>
        <v/>
      </c>
      <c r="BK30" s="74"/>
      <c r="BL30" s="74"/>
      <c r="BM30" s="74" t="str">
        <f t="shared" si="25"/>
        <v/>
      </c>
      <c r="BN30" s="74"/>
      <c r="BO30" s="74"/>
      <c r="BP30" s="74" t="str">
        <f t="shared" si="26"/>
        <v/>
      </c>
      <c r="BQ30" s="74"/>
      <c r="BR30" s="74"/>
      <c r="BS30" s="74" t="str">
        <f t="shared" si="27"/>
        <v/>
      </c>
      <c r="BT30" s="74"/>
      <c r="BU30" s="74"/>
      <c r="BV30" s="74" t="str">
        <f t="shared" si="28"/>
        <v/>
      </c>
      <c r="BW30" s="74"/>
      <c r="BX30" s="74"/>
      <c r="BY30" s="74" t="str">
        <f t="shared" si="29"/>
        <v/>
      </c>
      <c r="BZ30" s="74"/>
      <c r="CA30" s="74"/>
      <c r="CB30" s="74" t="str">
        <f t="shared" si="30"/>
        <v/>
      </c>
      <c r="CC30" s="74"/>
      <c r="CD30" s="74"/>
      <c r="CE30" s="74" t="str">
        <f t="shared" si="31"/>
        <v/>
      </c>
      <c r="CF30" s="74"/>
      <c r="CG30" s="74"/>
      <c r="CH30" s="74" t="str">
        <f t="shared" si="32"/>
        <v/>
      </c>
      <c r="CI30" s="74"/>
      <c r="CJ30" s="74"/>
      <c r="CK30" s="74" t="str">
        <f t="shared" si="33"/>
        <v/>
      </c>
      <c r="CL30" s="74"/>
      <c r="CM30" s="74"/>
      <c r="CN30" s="74" t="str">
        <f t="shared" si="34"/>
        <v/>
      </c>
      <c r="CO30" s="74"/>
      <c r="CP30" s="74"/>
      <c r="CQ30" s="74" t="str">
        <f t="shared" si="35"/>
        <v/>
      </c>
      <c r="CR30" s="74"/>
      <c r="CS30" s="74"/>
      <c r="CT30" s="74" t="str">
        <f t="shared" si="36"/>
        <v/>
      </c>
      <c r="CU30" s="74"/>
      <c r="CV30" s="74"/>
      <c r="CW30" s="74" t="str">
        <f t="shared" si="37"/>
        <v/>
      </c>
      <c r="CX30" s="74"/>
      <c r="CY30" s="74"/>
      <c r="CZ30" s="74" t="str">
        <f t="shared" si="38"/>
        <v/>
      </c>
      <c r="DA30" s="74"/>
      <c r="DB30" s="74"/>
      <c r="DC30" s="74" t="str">
        <f t="shared" si="39"/>
        <v/>
      </c>
      <c r="DD30" s="74"/>
      <c r="DE30" s="74"/>
      <c r="DF30" s="74" t="str">
        <f t="shared" si="40"/>
        <v/>
      </c>
      <c r="DG30" s="74"/>
      <c r="DH30" s="74"/>
    </row>
    <row r="31" spans="1:112" ht="28.5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4" t="s">
        <v>298</v>
      </c>
      <c r="C31" s="56" t="s">
        <v>1880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4"/>
      <c r="F31" s="60" t="s">
        <v>686</v>
      </c>
      <c r="G31" s="60" t="s">
        <v>665</v>
      </c>
      <c r="H31" s="74"/>
      <c r="I31" s="60" t="s">
        <v>686</v>
      </c>
      <c r="J31" s="60" t="s">
        <v>665</v>
      </c>
      <c r="K31" s="74"/>
      <c r="L31" s="60" t="s">
        <v>686</v>
      </c>
      <c r="M31" s="60" t="s">
        <v>665</v>
      </c>
      <c r="N31" s="74"/>
      <c r="O31" s="60" t="s">
        <v>686</v>
      </c>
      <c r="P31" s="60" t="s">
        <v>665</v>
      </c>
      <c r="Q31" s="74"/>
      <c r="R31" s="60" t="s">
        <v>686</v>
      </c>
      <c r="S31" s="60" t="s">
        <v>665</v>
      </c>
      <c r="T31" s="74"/>
      <c r="U31" s="60" t="s">
        <v>686</v>
      </c>
      <c r="V31" s="60" t="s">
        <v>665</v>
      </c>
      <c r="W31" s="74"/>
      <c r="X31" s="60" t="s">
        <v>686</v>
      </c>
      <c r="Y31" s="60" t="s">
        <v>665</v>
      </c>
      <c r="Z31" s="74"/>
      <c r="AA31" s="60" t="s">
        <v>686</v>
      </c>
      <c r="AB31" s="60" t="s">
        <v>665</v>
      </c>
      <c r="AC31" s="74"/>
      <c r="AD31" s="60" t="s">
        <v>686</v>
      </c>
      <c r="AE31" s="60" t="s">
        <v>665</v>
      </c>
      <c r="AF31" s="74"/>
      <c r="AG31" s="60" t="s">
        <v>686</v>
      </c>
      <c r="AH31" s="60" t="s">
        <v>665</v>
      </c>
      <c r="AI31" s="74"/>
      <c r="AJ31" s="60" t="s">
        <v>686</v>
      </c>
      <c r="AK31" s="60" t="s">
        <v>665</v>
      </c>
      <c r="AL31" s="74"/>
      <c r="AM31" s="60" t="s">
        <v>686</v>
      </c>
      <c r="AN31" s="60" t="s">
        <v>665</v>
      </c>
      <c r="AO31" s="74"/>
      <c r="AP31" s="60" t="s">
        <v>686</v>
      </c>
      <c r="AQ31" s="60" t="s">
        <v>665</v>
      </c>
      <c r="AR31" s="74"/>
      <c r="AS31" s="60" t="s">
        <v>686</v>
      </c>
      <c r="AT31" s="60" t="s">
        <v>665</v>
      </c>
      <c r="AU31" s="74"/>
      <c r="AV31" s="60" t="s">
        <v>686</v>
      </c>
      <c r="AW31" s="60" t="s">
        <v>665</v>
      </c>
      <c r="AX31" s="74"/>
      <c r="AY31" s="60" t="s">
        <v>686</v>
      </c>
      <c r="AZ31" s="60" t="s">
        <v>665</v>
      </c>
      <c r="BA31" s="74"/>
      <c r="BB31" s="60" t="s">
        <v>686</v>
      </c>
      <c r="BC31" s="60" t="s">
        <v>665</v>
      </c>
      <c r="BD31" s="74"/>
      <c r="BE31" s="60" t="s">
        <v>686</v>
      </c>
      <c r="BF31" s="60" t="s">
        <v>665</v>
      </c>
      <c r="BG31" s="74" t="str">
        <f t="shared" si="23"/>
        <v xml:space="preserve">INSERT INTO SC_SystemeProduits(RefDimension,NomSysteme,typePresta,ligne,Quantite,formule,cte1,DateModif) values (1,'FV6','MOC',94,null,'1*CTE1','LONGUEUR',now());
</v>
      </c>
      <c r="BH31" s="74"/>
      <c r="BI31" s="74"/>
      <c r="BJ31" s="74" t="str">
        <f t="shared" si="24"/>
        <v xml:space="preserve">INSERT INTO SC_SystemeProduits(RefDimension,NomSysteme,typePresta,ligne,Quantite,formule,cte1,DateModif) values (2,'FV6','MOC',94,null,'1*CTE1','LONGUEUR',now());
</v>
      </c>
      <c r="BK31" s="74"/>
      <c r="BL31" s="74"/>
      <c r="BM31" s="74" t="str">
        <f t="shared" si="25"/>
        <v xml:space="preserve">INSERT INTO SC_SystemeProduits(RefDimension,NomSysteme,typePresta,ligne,Quantite,formule,cte1,DateModif) values (3,'FV6','MOC',94,null,'1*CTE1','LONGUEUR',now());
</v>
      </c>
      <c r="BN31" s="74"/>
      <c r="BO31" s="74"/>
      <c r="BP31" s="74" t="str">
        <f t="shared" si="26"/>
        <v xml:space="preserve">INSERT INTO SC_SystemeProduits(RefDimension,NomSysteme,typePresta,ligne,Quantite,formule,cte1,DateModif) values (4,'FV6','MOC',94,null,'1*CTE1','LONGUEUR',now());
</v>
      </c>
      <c r="BQ31" s="74"/>
      <c r="BR31" s="74"/>
      <c r="BS31" s="74" t="str">
        <f t="shared" si="27"/>
        <v xml:space="preserve">INSERT INTO SC_SystemeProduits(RefDimension,NomSysteme,typePresta,ligne,Quantite,formule,cte1,DateModif) values (5,'FV6','MOC',94,null,'1*CTE1','LONGUEUR',now());
</v>
      </c>
      <c r="BT31" s="74"/>
      <c r="BU31" s="74"/>
      <c r="BV31" s="74" t="str">
        <f t="shared" si="28"/>
        <v xml:space="preserve">INSERT INTO SC_SystemeProduits(RefDimension,NomSysteme,typePresta,ligne,Quantite,formule,cte1,DateModif) values (6,'FV6','MOC',94,null,'1*CTE1','LONGUEUR',now());
</v>
      </c>
      <c r="BW31" s="74"/>
      <c r="BX31" s="74"/>
      <c r="BY31" s="74" t="str">
        <f t="shared" si="29"/>
        <v xml:space="preserve">INSERT INTO SC_SystemeProduits(RefDimension,NomSysteme,typePresta,ligne,Quantite,formule,cte1,DateModif) values (7,'FV6','MOC',94,null,'1*CTE1','LONGUEUR',now());
</v>
      </c>
      <c r="BZ31" s="74"/>
      <c r="CA31" s="74"/>
      <c r="CB31" s="74" t="str">
        <f t="shared" si="30"/>
        <v xml:space="preserve">INSERT INTO SC_SystemeProduits(RefDimension,NomSysteme,typePresta,ligne,Quantite,formule,cte1,DateModif) values (8,'FV6','MOC',94,null,'1*CTE1','LONGUEUR',now());
</v>
      </c>
      <c r="CC31" s="74"/>
      <c r="CD31" s="74"/>
      <c r="CE31" s="74" t="str">
        <f t="shared" si="31"/>
        <v xml:space="preserve">INSERT INTO SC_SystemeProduits(RefDimension,NomSysteme,typePresta,ligne,Quantite,formule,cte1,DateModif) values (9,'FV6','MOC',94,null,'1*CTE1','LONGUEUR',now());
</v>
      </c>
      <c r="CF31" s="74"/>
      <c r="CG31" s="74"/>
      <c r="CH31" s="74" t="str">
        <f t="shared" si="32"/>
        <v xml:space="preserve">INSERT INTO SC_SystemeProduits(RefDimension,NomSysteme,typePresta,ligne,Quantite,formule,cte1,DateModif) values (10,'FV6','MOC',94,null,'1*CTE1','LONGUEUR',now());
</v>
      </c>
      <c r="CI31" s="74"/>
      <c r="CJ31" s="74"/>
      <c r="CK31" s="74" t="str">
        <f t="shared" si="33"/>
        <v xml:space="preserve">INSERT INTO SC_SystemeProduits(RefDimension,NomSysteme,typePresta,ligne,Quantite,formule,cte1,DateModif) values (11,'FV6','MOC',94,null,'1*CTE1','LONGUEUR',now());
</v>
      </c>
      <c r="CL31" s="74"/>
      <c r="CM31" s="74"/>
      <c r="CN31" s="74" t="str">
        <f t="shared" si="34"/>
        <v xml:space="preserve">INSERT INTO SC_SystemeProduits(RefDimension,NomSysteme,typePresta,ligne,Quantite,formule,cte1,DateModif) values (12,'FV6','MOC',94,null,'1*CTE1','LONGUEUR',now());
</v>
      </c>
      <c r="CO31" s="74"/>
      <c r="CP31" s="74"/>
      <c r="CQ31" s="74" t="str">
        <f t="shared" si="35"/>
        <v xml:space="preserve">INSERT INTO SC_SystemeProduits(RefDimension,NomSysteme,typePresta,ligne,Quantite,formule,cte1,DateModif) values (13,'FV6','MOC',94,null,'1*CTE1','LONGUEUR',now());
</v>
      </c>
      <c r="CR31" s="74"/>
      <c r="CS31" s="74"/>
      <c r="CT31" s="74" t="str">
        <f t="shared" si="36"/>
        <v xml:space="preserve">INSERT INTO SC_SystemeProduits(RefDimension,NomSysteme,typePresta,ligne,Quantite,formule,cte1,DateModif) values (14,'FV6','MOC',94,null,'1*CTE1','LONGUEUR',now());
</v>
      </c>
      <c r="CU31" s="74"/>
      <c r="CV31" s="74"/>
      <c r="CW31" s="74" t="str">
        <f t="shared" si="37"/>
        <v xml:space="preserve">INSERT INTO SC_SystemeProduits(RefDimension,NomSysteme,typePresta,ligne,Quantite,formule,cte1,DateModif) values (15,'FV6','MOC',94,null,'1*CTE1','LONGUEUR',now());
</v>
      </c>
      <c r="CX31" s="74"/>
      <c r="CY31" s="74"/>
      <c r="CZ31" s="74" t="str">
        <f t="shared" si="38"/>
        <v xml:space="preserve">INSERT INTO SC_SystemeProduits(RefDimension,NomSysteme,typePresta,ligne,Quantite,formule,cte1,DateModif) values (16,'FV6','MOC',94,null,'1*CTE1','LONGUEUR',now());
</v>
      </c>
      <c r="DA31" s="74"/>
      <c r="DB31" s="74"/>
      <c r="DC31" s="74" t="str">
        <f t="shared" si="39"/>
        <v xml:space="preserve">INSERT INTO SC_SystemeProduits(RefDimension,NomSysteme,typePresta,ligne,Quantite,formule,cte1,DateModif) values (17,'FV6','MOC',94,null,'1*CTE1','LONGUEUR',now());
</v>
      </c>
      <c r="DD31" s="74"/>
      <c r="DE31" s="74"/>
      <c r="DF31" s="74" t="str">
        <f t="shared" si="40"/>
        <v xml:space="preserve">INSERT INTO SC_SystemeProduits(RefDimension,NomSysteme,typePresta,ligne,Quantite,formule,cte1,DateModif) values (18,'FV6','MOC',94,null,'1*CTE1','LONGUEUR',now());
</v>
      </c>
      <c r="DG31" s="74"/>
      <c r="DH31" s="74"/>
    </row>
    <row r="32" spans="1:112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4"/>
      <c r="C32" s="74"/>
      <c r="D32" s="74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4"/>
      <c r="F32" s="75"/>
      <c r="G32" s="75"/>
      <c r="H32" s="74"/>
      <c r="I32" s="75"/>
      <c r="J32" s="75"/>
      <c r="K32" s="74"/>
      <c r="L32" s="75"/>
      <c r="M32" s="75"/>
      <c r="N32" s="74"/>
      <c r="O32" s="75"/>
      <c r="P32" s="75"/>
      <c r="Q32" s="74"/>
      <c r="R32" s="75"/>
      <c r="S32" s="75"/>
      <c r="T32" s="74"/>
      <c r="U32" s="75"/>
      <c r="V32" s="75"/>
      <c r="W32" s="74"/>
      <c r="X32" s="75"/>
      <c r="Y32" s="75"/>
      <c r="Z32" s="74"/>
      <c r="AA32" s="75"/>
      <c r="AB32" s="75"/>
      <c r="AC32" s="74"/>
      <c r="AD32" s="75"/>
      <c r="AE32" s="75"/>
      <c r="AF32" s="74"/>
      <c r="AG32" s="75"/>
      <c r="AH32" s="75"/>
      <c r="AI32" s="74"/>
      <c r="AJ32" s="75"/>
      <c r="AK32" s="75"/>
      <c r="AL32" s="74"/>
      <c r="AM32" s="75"/>
      <c r="AN32" s="75"/>
      <c r="AO32" s="74"/>
      <c r="AP32" s="75"/>
      <c r="AQ32" s="75"/>
      <c r="AR32" s="74"/>
      <c r="AS32" s="75"/>
      <c r="AT32" s="75"/>
      <c r="AU32" s="74"/>
      <c r="AV32" s="75"/>
      <c r="AW32" s="75"/>
      <c r="AX32" s="74"/>
      <c r="AY32" s="75"/>
      <c r="AZ32" s="75"/>
      <c r="BA32" s="74"/>
      <c r="BB32" s="75"/>
      <c r="BC32" s="75"/>
      <c r="BD32" s="74"/>
      <c r="BE32" s="75"/>
      <c r="BF32" s="75"/>
      <c r="BG32" s="74" t="str">
        <f t="shared" si="23"/>
        <v/>
      </c>
      <c r="BH32" s="74"/>
      <c r="BI32" s="74"/>
      <c r="BJ32" s="74" t="str">
        <f t="shared" si="24"/>
        <v/>
      </c>
      <c r="BK32" s="74"/>
      <c r="BL32" s="74"/>
      <c r="BM32" s="74" t="str">
        <f t="shared" si="25"/>
        <v/>
      </c>
      <c r="BN32" s="74"/>
      <c r="BO32" s="74"/>
      <c r="BP32" s="74" t="str">
        <f t="shared" si="26"/>
        <v/>
      </c>
      <c r="BQ32" s="74"/>
      <c r="BR32" s="74"/>
      <c r="BS32" s="74" t="str">
        <f t="shared" si="27"/>
        <v/>
      </c>
      <c r="BT32" s="74"/>
      <c r="BU32" s="74"/>
      <c r="BV32" s="74" t="str">
        <f t="shared" si="28"/>
        <v/>
      </c>
      <c r="BW32" s="74"/>
      <c r="BX32" s="74"/>
      <c r="BY32" s="74" t="str">
        <f t="shared" si="29"/>
        <v/>
      </c>
      <c r="BZ32" s="74"/>
      <c r="CA32" s="74"/>
      <c r="CB32" s="74" t="str">
        <f t="shared" si="30"/>
        <v/>
      </c>
      <c r="CC32" s="74"/>
      <c r="CD32" s="74"/>
      <c r="CE32" s="74" t="str">
        <f t="shared" si="31"/>
        <v/>
      </c>
      <c r="CF32" s="74"/>
      <c r="CG32" s="74"/>
      <c r="CH32" s="74" t="str">
        <f t="shared" si="32"/>
        <v/>
      </c>
      <c r="CI32" s="74"/>
      <c r="CJ32" s="74"/>
      <c r="CK32" s="74" t="str">
        <f t="shared" si="33"/>
        <v/>
      </c>
      <c r="CL32" s="74"/>
      <c r="CM32" s="74"/>
      <c r="CN32" s="74" t="str">
        <f t="shared" si="34"/>
        <v/>
      </c>
      <c r="CO32" s="74"/>
      <c r="CP32" s="74"/>
      <c r="CQ32" s="74" t="str">
        <f t="shared" si="35"/>
        <v/>
      </c>
      <c r="CR32" s="74"/>
      <c r="CS32" s="74"/>
      <c r="CT32" s="74" t="str">
        <f t="shared" si="36"/>
        <v/>
      </c>
      <c r="CU32" s="74"/>
      <c r="CV32" s="74"/>
      <c r="CW32" s="74" t="str">
        <f t="shared" si="37"/>
        <v/>
      </c>
      <c r="CX32" s="74"/>
      <c r="CY32" s="74"/>
      <c r="CZ32" s="74" t="str">
        <f t="shared" si="38"/>
        <v/>
      </c>
      <c r="DA32" s="74"/>
      <c r="DB32" s="74"/>
      <c r="DC32" s="74" t="str">
        <f t="shared" si="39"/>
        <v/>
      </c>
      <c r="DD32" s="74"/>
      <c r="DE32" s="74"/>
      <c r="DF32" s="74" t="str">
        <f t="shared" si="40"/>
        <v/>
      </c>
      <c r="DG32" s="74"/>
      <c r="DH32" s="74"/>
    </row>
    <row r="33" spans="1:112" x14ac:dyDescent="0.25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4"/>
      <c r="C33" s="74"/>
      <c r="D33" s="74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4"/>
      <c r="F33" s="75"/>
      <c r="G33" s="75"/>
      <c r="H33" s="74"/>
      <c r="I33" s="75"/>
      <c r="J33" s="75"/>
      <c r="K33" s="74"/>
      <c r="L33" s="75"/>
      <c r="M33" s="75"/>
      <c r="N33" s="74"/>
      <c r="O33" s="75"/>
      <c r="P33" s="75"/>
      <c r="Q33" s="74"/>
      <c r="R33" s="75"/>
      <c r="S33" s="75"/>
      <c r="T33" s="74"/>
      <c r="U33" s="75"/>
      <c r="V33" s="75"/>
      <c r="W33" s="74"/>
      <c r="X33" s="75"/>
      <c r="Y33" s="75"/>
      <c r="Z33" s="74"/>
      <c r="AA33" s="75"/>
      <c r="AB33" s="75"/>
      <c r="AC33" s="74"/>
      <c r="AD33" s="75"/>
      <c r="AE33" s="75"/>
      <c r="AF33" s="74"/>
      <c r="AG33" s="75"/>
      <c r="AH33" s="75"/>
      <c r="AI33" s="74"/>
      <c r="AJ33" s="75"/>
      <c r="AK33" s="75"/>
      <c r="AL33" s="74"/>
      <c r="AM33" s="75"/>
      <c r="AN33" s="75"/>
      <c r="AO33" s="74"/>
      <c r="AP33" s="75"/>
      <c r="AQ33" s="75"/>
      <c r="AR33" s="74"/>
      <c r="AS33" s="75"/>
      <c r="AT33" s="75"/>
      <c r="AU33" s="74"/>
      <c r="AV33" s="75"/>
      <c r="AW33" s="75"/>
      <c r="AX33" s="74"/>
      <c r="AY33" s="75"/>
      <c r="AZ33" s="75"/>
      <c r="BA33" s="74"/>
      <c r="BB33" s="75"/>
      <c r="BC33" s="75"/>
      <c r="BD33" s="74"/>
      <c r="BE33" s="75"/>
      <c r="BF33" s="75"/>
      <c r="BG33" s="74" t="str">
        <f t="shared" si="23"/>
        <v/>
      </c>
      <c r="BH33" s="74"/>
      <c r="BI33" s="74"/>
      <c r="BJ33" s="74" t="str">
        <f t="shared" si="24"/>
        <v/>
      </c>
      <c r="BK33" s="74"/>
      <c r="BL33" s="74"/>
      <c r="BM33" s="74" t="str">
        <f t="shared" si="25"/>
        <v/>
      </c>
      <c r="BN33" s="74"/>
      <c r="BO33" s="74"/>
      <c r="BP33" s="74" t="str">
        <f t="shared" si="26"/>
        <v/>
      </c>
      <c r="BQ33" s="74"/>
      <c r="BR33" s="74"/>
      <c r="BS33" s="74" t="str">
        <f t="shared" si="27"/>
        <v/>
      </c>
      <c r="BT33" s="74"/>
      <c r="BU33" s="74"/>
      <c r="BV33" s="74" t="str">
        <f t="shared" si="28"/>
        <v/>
      </c>
      <c r="BW33" s="74"/>
      <c r="BX33" s="74"/>
      <c r="BY33" s="74" t="str">
        <f t="shared" si="29"/>
        <v/>
      </c>
      <c r="BZ33" s="74"/>
      <c r="CA33" s="74"/>
      <c r="CB33" s="74" t="str">
        <f t="shared" si="30"/>
        <v/>
      </c>
      <c r="CC33" s="74"/>
      <c r="CD33" s="74"/>
      <c r="CE33" s="74" t="str">
        <f t="shared" si="31"/>
        <v/>
      </c>
      <c r="CF33" s="74"/>
      <c r="CG33" s="74"/>
      <c r="CH33" s="74" t="str">
        <f t="shared" si="32"/>
        <v/>
      </c>
      <c r="CI33" s="74"/>
      <c r="CJ33" s="74"/>
      <c r="CK33" s="74" t="str">
        <f t="shared" si="33"/>
        <v/>
      </c>
      <c r="CL33" s="74"/>
      <c r="CM33" s="74"/>
      <c r="CN33" s="74" t="str">
        <f t="shared" si="34"/>
        <v/>
      </c>
      <c r="CO33" s="74"/>
      <c r="CP33" s="74"/>
      <c r="CQ33" s="74" t="str">
        <f t="shared" si="35"/>
        <v/>
      </c>
      <c r="CR33" s="74"/>
      <c r="CS33" s="74"/>
      <c r="CT33" s="74" t="str">
        <f t="shared" si="36"/>
        <v/>
      </c>
      <c r="CU33" s="74"/>
      <c r="CV33" s="74"/>
      <c r="CW33" s="74" t="str">
        <f t="shared" si="37"/>
        <v/>
      </c>
      <c r="CX33" s="74"/>
      <c r="CY33" s="74"/>
      <c r="CZ33" s="74" t="str">
        <f t="shared" si="38"/>
        <v/>
      </c>
      <c r="DA33" s="74"/>
      <c r="DB33" s="74"/>
      <c r="DC33" s="74" t="str">
        <f t="shared" si="39"/>
        <v/>
      </c>
      <c r="DD33" s="74"/>
      <c r="DE33" s="74"/>
      <c r="DF33" s="74" t="str">
        <f t="shared" si="40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4" t="s">
        <v>294</v>
      </c>
      <c r="C34" s="115" t="s">
        <v>1798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>
        <v>1</v>
      </c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3"/>
        <v/>
      </c>
      <c r="BH34" s="74"/>
      <c r="BI34" s="74"/>
      <c r="BJ34" s="74" t="str">
        <f t="shared" si="24"/>
        <v xml:space="preserve">INSERT INTO SC_SystemeProduits(RefDimension,NomSysteme,typePresta,ligne,Quantite,formule,cte1,DateModif) values (2,'FV6','MATIERE',558,1,null,null,now());
</v>
      </c>
      <c r="BK34" s="74"/>
      <c r="BL34" s="74"/>
      <c r="BM34" s="74" t="str">
        <f t="shared" si="25"/>
        <v/>
      </c>
      <c r="BN34" s="74"/>
      <c r="BO34" s="74"/>
      <c r="BP34" s="74" t="str">
        <f t="shared" si="26"/>
        <v/>
      </c>
      <c r="BQ34" s="74"/>
      <c r="BR34" s="74"/>
      <c r="BS34" s="74" t="str">
        <f t="shared" si="27"/>
        <v/>
      </c>
      <c r="BT34" s="74"/>
      <c r="BU34" s="74"/>
      <c r="BV34" s="74" t="str">
        <f t="shared" si="28"/>
        <v/>
      </c>
      <c r="BW34" s="74"/>
      <c r="BX34" s="74"/>
      <c r="BY34" s="74" t="str">
        <f t="shared" si="29"/>
        <v/>
      </c>
      <c r="BZ34" s="74"/>
      <c r="CA34" s="74"/>
      <c r="CB34" s="74" t="str">
        <f t="shared" si="30"/>
        <v/>
      </c>
      <c r="CC34" s="74"/>
      <c r="CD34" s="74"/>
      <c r="CE34" s="74" t="str">
        <f t="shared" si="31"/>
        <v/>
      </c>
      <c r="CF34" s="74"/>
      <c r="CG34" s="74"/>
      <c r="CH34" s="74" t="str">
        <f t="shared" si="32"/>
        <v/>
      </c>
      <c r="CI34" s="74"/>
      <c r="CJ34" s="74"/>
      <c r="CK34" s="74" t="str">
        <f t="shared" si="33"/>
        <v/>
      </c>
      <c r="CL34" s="74"/>
      <c r="CM34" s="74"/>
      <c r="CN34" s="74" t="str">
        <f t="shared" si="34"/>
        <v/>
      </c>
      <c r="CO34" s="74"/>
      <c r="CP34" s="74"/>
      <c r="CQ34" s="74" t="str">
        <f t="shared" si="35"/>
        <v/>
      </c>
      <c r="CR34" s="74"/>
      <c r="CS34" s="74"/>
      <c r="CT34" s="74" t="str">
        <f t="shared" si="36"/>
        <v/>
      </c>
      <c r="CU34" s="74"/>
      <c r="CV34" s="74"/>
      <c r="CW34" s="74" t="str">
        <f t="shared" si="37"/>
        <v/>
      </c>
      <c r="CX34" s="74"/>
      <c r="CY34" s="74"/>
      <c r="CZ34" s="74" t="str">
        <f t="shared" si="38"/>
        <v/>
      </c>
      <c r="DA34" s="74"/>
      <c r="DB34" s="74"/>
      <c r="DC34" s="74" t="str">
        <f t="shared" si="39"/>
        <v/>
      </c>
      <c r="DD34" s="74"/>
      <c r="DE34" s="74"/>
      <c r="DF34" s="74" t="str">
        <f t="shared" si="40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4" t="s">
        <v>294</v>
      </c>
      <c r="C35" s="115" t="s">
        <v>1799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>
        <v>1</v>
      </c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3"/>
        <v/>
      </c>
      <c r="BH35" s="74"/>
      <c r="BI35" s="74"/>
      <c r="BJ35" s="74" t="str">
        <f t="shared" si="24"/>
        <v/>
      </c>
      <c r="BK35" s="74"/>
      <c r="BL35" s="74"/>
      <c r="BM35" s="74" t="str">
        <f t="shared" si="25"/>
        <v xml:space="preserve">INSERT INTO SC_SystemeProduits(RefDimension,NomSysteme,typePresta,ligne,Quantite,formule,cte1,DateModif) values (3,'FV6','MATIERE',559,1,null,null,now());
</v>
      </c>
      <c r="BN35" s="74"/>
      <c r="BO35" s="74"/>
      <c r="BP35" s="74" t="str">
        <f t="shared" si="26"/>
        <v/>
      </c>
      <c r="BQ35" s="74"/>
      <c r="BR35" s="74"/>
      <c r="BS35" s="74" t="str">
        <f t="shared" si="27"/>
        <v/>
      </c>
      <c r="BT35" s="74"/>
      <c r="BU35" s="74"/>
      <c r="BV35" s="74" t="str">
        <f t="shared" si="28"/>
        <v/>
      </c>
      <c r="BW35" s="74"/>
      <c r="BX35" s="74"/>
      <c r="BY35" s="74" t="str">
        <f t="shared" si="29"/>
        <v/>
      </c>
      <c r="BZ35" s="74"/>
      <c r="CA35" s="74"/>
      <c r="CB35" s="74" t="str">
        <f t="shared" si="30"/>
        <v/>
      </c>
      <c r="CC35" s="74"/>
      <c r="CD35" s="74"/>
      <c r="CE35" s="74" t="str">
        <f t="shared" si="31"/>
        <v/>
      </c>
      <c r="CF35" s="74"/>
      <c r="CG35" s="74"/>
      <c r="CH35" s="74" t="str">
        <f t="shared" si="32"/>
        <v/>
      </c>
      <c r="CI35" s="74"/>
      <c r="CJ35" s="74"/>
      <c r="CK35" s="74" t="str">
        <f t="shared" si="33"/>
        <v/>
      </c>
      <c r="CL35" s="74"/>
      <c r="CM35" s="74"/>
      <c r="CN35" s="74" t="str">
        <f t="shared" si="34"/>
        <v/>
      </c>
      <c r="CO35" s="74"/>
      <c r="CP35" s="74"/>
      <c r="CQ35" s="74" t="str">
        <f t="shared" si="35"/>
        <v/>
      </c>
      <c r="CR35" s="74"/>
      <c r="CS35" s="74"/>
      <c r="CT35" s="74" t="str">
        <f t="shared" si="36"/>
        <v/>
      </c>
      <c r="CU35" s="74"/>
      <c r="CV35" s="74"/>
      <c r="CW35" s="74" t="str">
        <f t="shared" si="37"/>
        <v/>
      </c>
      <c r="CX35" s="74"/>
      <c r="CY35" s="74"/>
      <c r="CZ35" s="74" t="str">
        <f t="shared" si="38"/>
        <v/>
      </c>
      <c r="DA35" s="74"/>
      <c r="DB35" s="74"/>
      <c r="DC35" s="74" t="str">
        <f t="shared" si="39"/>
        <v/>
      </c>
      <c r="DD35" s="74"/>
      <c r="DE35" s="74"/>
      <c r="DF35" s="74" t="str">
        <f t="shared" si="40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4" t="s">
        <v>294</v>
      </c>
      <c r="C36" s="115" t="s">
        <v>1800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>
        <v>1</v>
      </c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3"/>
        <v/>
      </c>
      <c r="BH36" s="74"/>
      <c r="BI36" s="74"/>
      <c r="BJ36" s="74" t="str">
        <f t="shared" si="24"/>
        <v/>
      </c>
      <c r="BK36" s="74"/>
      <c r="BL36" s="74"/>
      <c r="BM36" s="74" t="str">
        <f t="shared" si="25"/>
        <v/>
      </c>
      <c r="BN36" s="74"/>
      <c r="BO36" s="74"/>
      <c r="BP36" s="74" t="str">
        <f t="shared" si="26"/>
        <v xml:space="preserve">INSERT INTO SC_SystemeProduits(RefDimension,NomSysteme,typePresta,ligne,Quantite,formule,cte1,DateModif) values (4,'FV6','MATIERE',560,1,null,null,now());
</v>
      </c>
      <c r="BQ36" s="74"/>
      <c r="BR36" s="74"/>
      <c r="BS36" s="74" t="str">
        <f t="shared" si="27"/>
        <v/>
      </c>
      <c r="BT36" s="74"/>
      <c r="BU36" s="74"/>
      <c r="BV36" s="74" t="str">
        <f t="shared" si="28"/>
        <v/>
      </c>
      <c r="BW36" s="74"/>
      <c r="BX36" s="74"/>
      <c r="BY36" s="74" t="str">
        <f t="shared" si="29"/>
        <v/>
      </c>
      <c r="BZ36" s="74"/>
      <c r="CA36" s="74"/>
      <c r="CB36" s="74" t="str">
        <f t="shared" si="30"/>
        <v/>
      </c>
      <c r="CC36" s="74"/>
      <c r="CD36" s="74"/>
      <c r="CE36" s="74" t="str">
        <f t="shared" si="31"/>
        <v/>
      </c>
      <c r="CF36" s="74"/>
      <c r="CG36" s="74"/>
      <c r="CH36" s="74" t="str">
        <f t="shared" si="32"/>
        <v/>
      </c>
      <c r="CI36" s="74"/>
      <c r="CJ36" s="74"/>
      <c r="CK36" s="74" t="str">
        <f t="shared" si="33"/>
        <v/>
      </c>
      <c r="CL36" s="74"/>
      <c r="CM36" s="74"/>
      <c r="CN36" s="74" t="str">
        <f t="shared" si="34"/>
        <v/>
      </c>
      <c r="CO36" s="74"/>
      <c r="CP36" s="74"/>
      <c r="CQ36" s="74" t="str">
        <f t="shared" si="35"/>
        <v/>
      </c>
      <c r="CR36" s="74"/>
      <c r="CS36" s="74"/>
      <c r="CT36" s="74" t="str">
        <f t="shared" si="36"/>
        <v/>
      </c>
      <c r="CU36" s="74"/>
      <c r="CV36" s="74"/>
      <c r="CW36" s="74" t="str">
        <f t="shared" si="37"/>
        <v/>
      </c>
      <c r="CX36" s="74"/>
      <c r="CY36" s="74"/>
      <c r="CZ36" s="74" t="str">
        <f t="shared" si="38"/>
        <v/>
      </c>
      <c r="DA36" s="74"/>
      <c r="DB36" s="74"/>
      <c r="DC36" s="74" t="str">
        <f t="shared" si="39"/>
        <v/>
      </c>
      <c r="DD36" s="74"/>
      <c r="DE36" s="74"/>
      <c r="DF36" s="74" t="str">
        <f t="shared" si="40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4" t="s">
        <v>294</v>
      </c>
      <c r="C37" s="115" t="s">
        <v>1801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>
        <v>1</v>
      </c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3"/>
        <v/>
      </c>
      <c r="BH37" s="74"/>
      <c r="BI37" s="74"/>
      <c r="BJ37" s="74" t="str">
        <f t="shared" si="24"/>
        <v/>
      </c>
      <c r="BK37" s="74"/>
      <c r="BL37" s="74"/>
      <c r="BM37" s="74" t="str">
        <f t="shared" si="25"/>
        <v/>
      </c>
      <c r="BN37" s="74"/>
      <c r="BO37" s="74"/>
      <c r="BP37" s="74" t="str">
        <f t="shared" si="26"/>
        <v/>
      </c>
      <c r="BQ37" s="74"/>
      <c r="BR37" s="74"/>
      <c r="BS37" s="74" t="str">
        <f t="shared" si="27"/>
        <v xml:space="preserve">INSERT INTO SC_SystemeProduits(RefDimension,NomSysteme,typePresta,ligne,Quantite,formule,cte1,DateModif) values (5,'FV6','MATIERE',561,1,null,null,now());
</v>
      </c>
      <c r="BT37" s="74"/>
      <c r="BU37" s="74"/>
      <c r="BV37" s="74" t="str">
        <f t="shared" si="28"/>
        <v/>
      </c>
      <c r="BW37" s="74"/>
      <c r="BX37" s="74"/>
      <c r="BY37" s="74" t="str">
        <f t="shared" si="29"/>
        <v/>
      </c>
      <c r="BZ37" s="74"/>
      <c r="CA37" s="74"/>
      <c r="CB37" s="74" t="str">
        <f t="shared" si="30"/>
        <v/>
      </c>
      <c r="CC37" s="74"/>
      <c r="CD37" s="74"/>
      <c r="CE37" s="74" t="str">
        <f t="shared" si="31"/>
        <v/>
      </c>
      <c r="CF37" s="74"/>
      <c r="CG37" s="74"/>
      <c r="CH37" s="74" t="str">
        <f t="shared" si="32"/>
        <v/>
      </c>
      <c r="CI37" s="74"/>
      <c r="CJ37" s="74"/>
      <c r="CK37" s="74" t="str">
        <f t="shared" si="33"/>
        <v/>
      </c>
      <c r="CL37" s="74"/>
      <c r="CM37" s="74"/>
      <c r="CN37" s="74" t="str">
        <f t="shared" si="34"/>
        <v/>
      </c>
      <c r="CO37" s="74"/>
      <c r="CP37" s="74"/>
      <c r="CQ37" s="74" t="str">
        <f t="shared" si="35"/>
        <v/>
      </c>
      <c r="CR37" s="74"/>
      <c r="CS37" s="74"/>
      <c r="CT37" s="74" t="str">
        <f t="shared" si="36"/>
        <v/>
      </c>
      <c r="CU37" s="74"/>
      <c r="CV37" s="74"/>
      <c r="CW37" s="74" t="str">
        <f t="shared" si="37"/>
        <v/>
      </c>
      <c r="CX37" s="74"/>
      <c r="CY37" s="74"/>
      <c r="CZ37" s="74" t="str">
        <f t="shared" si="38"/>
        <v/>
      </c>
      <c r="DA37" s="74"/>
      <c r="DB37" s="74"/>
      <c r="DC37" s="74" t="str">
        <f t="shared" si="39"/>
        <v/>
      </c>
      <c r="DD37" s="74"/>
      <c r="DE37" s="74"/>
      <c r="DF37" s="74" t="str">
        <f t="shared" si="40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4" t="s">
        <v>294</v>
      </c>
      <c r="C38" s="115" t="s">
        <v>1803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>
        <v>1</v>
      </c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3"/>
        <v/>
      </c>
      <c r="BH38" s="74"/>
      <c r="BI38" s="74"/>
      <c r="BJ38" s="74" t="str">
        <f t="shared" si="24"/>
        <v/>
      </c>
      <c r="BK38" s="74"/>
      <c r="BL38" s="74"/>
      <c r="BM38" s="74" t="str">
        <f t="shared" si="25"/>
        <v/>
      </c>
      <c r="BN38" s="74"/>
      <c r="BO38" s="74"/>
      <c r="BP38" s="74" t="str">
        <f t="shared" si="26"/>
        <v/>
      </c>
      <c r="BQ38" s="74"/>
      <c r="BR38" s="74"/>
      <c r="BS38" s="74" t="str">
        <f t="shared" si="27"/>
        <v/>
      </c>
      <c r="BT38" s="74"/>
      <c r="BU38" s="74"/>
      <c r="BV38" s="74" t="str">
        <f t="shared" si="28"/>
        <v xml:space="preserve">INSERT INTO SC_SystemeProduits(RefDimension,NomSysteme,typePresta,ligne,Quantite,formule,cte1,DateModif) values (6,'FV6','MATIERE',563,1,null,null,now());
</v>
      </c>
      <c r="BW38" s="74"/>
      <c r="BX38" s="74"/>
      <c r="BY38" s="74" t="str">
        <f t="shared" si="29"/>
        <v/>
      </c>
      <c r="BZ38" s="74"/>
      <c r="CA38" s="74"/>
      <c r="CB38" s="74" t="str">
        <f t="shared" si="30"/>
        <v/>
      </c>
      <c r="CC38" s="74"/>
      <c r="CD38" s="74"/>
      <c r="CE38" s="74" t="str">
        <f t="shared" si="31"/>
        <v/>
      </c>
      <c r="CF38" s="74"/>
      <c r="CG38" s="74"/>
      <c r="CH38" s="74" t="str">
        <f t="shared" si="32"/>
        <v/>
      </c>
      <c r="CI38" s="74"/>
      <c r="CJ38" s="74"/>
      <c r="CK38" s="74" t="str">
        <f t="shared" si="33"/>
        <v/>
      </c>
      <c r="CL38" s="74"/>
      <c r="CM38" s="74"/>
      <c r="CN38" s="74" t="str">
        <f t="shared" si="34"/>
        <v/>
      </c>
      <c r="CO38" s="74"/>
      <c r="CP38" s="74"/>
      <c r="CQ38" s="74" t="str">
        <f t="shared" si="35"/>
        <v/>
      </c>
      <c r="CR38" s="74"/>
      <c r="CS38" s="74"/>
      <c r="CT38" s="74" t="str">
        <f t="shared" si="36"/>
        <v/>
      </c>
      <c r="CU38" s="74"/>
      <c r="CV38" s="74"/>
      <c r="CW38" s="74" t="str">
        <f t="shared" si="37"/>
        <v/>
      </c>
      <c r="CX38" s="74"/>
      <c r="CY38" s="74"/>
      <c r="CZ38" s="74" t="str">
        <f t="shared" si="38"/>
        <v/>
      </c>
      <c r="DA38" s="74"/>
      <c r="DB38" s="74"/>
      <c r="DC38" s="74" t="str">
        <f t="shared" si="39"/>
        <v/>
      </c>
      <c r="DD38" s="74"/>
      <c r="DE38" s="74"/>
      <c r="DF38" s="74" t="str">
        <f t="shared" si="40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4" t="s">
        <v>294</v>
      </c>
      <c r="C39" s="115" t="s">
        <v>1804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>
        <v>1</v>
      </c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3"/>
        <v/>
      </c>
      <c r="BH39" s="74"/>
      <c r="BI39" s="74"/>
      <c r="BJ39" s="74" t="str">
        <f t="shared" si="24"/>
        <v/>
      </c>
      <c r="BK39" s="74"/>
      <c r="BL39" s="74"/>
      <c r="BM39" s="74" t="str">
        <f t="shared" si="25"/>
        <v/>
      </c>
      <c r="BN39" s="74"/>
      <c r="BO39" s="74"/>
      <c r="BP39" s="74" t="str">
        <f t="shared" si="26"/>
        <v/>
      </c>
      <c r="BQ39" s="74"/>
      <c r="BR39" s="74"/>
      <c r="BS39" s="74" t="str">
        <f t="shared" si="27"/>
        <v/>
      </c>
      <c r="BT39" s="74"/>
      <c r="BU39" s="74"/>
      <c r="BV39" s="74" t="str">
        <f t="shared" si="28"/>
        <v/>
      </c>
      <c r="BW39" s="74"/>
      <c r="BX39" s="74"/>
      <c r="BY39" s="74" t="str">
        <f t="shared" si="29"/>
        <v xml:space="preserve">INSERT INTO SC_SystemeProduits(RefDimension,NomSysteme,typePresta,ligne,Quantite,formule,cte1,DateModif) values (7,'FV6','MATIERE',564,1,null,null,now());
</v>
      </c>
      <c r="BZ39" s="74"/>
      <c r="CA39" s="74"/>
      <c r="CB39" s="74" t="str">
        <f t="shared" si="30"/>
        <v/>
      </c>
      <c r="CC39" s="74"/>
      <c r="CD39" s="74"/>
      <c r="CE39" s="74" t="str">
        <f t="shared" si="31"/>
        <v/>
      </c>
      <c r="CF39" s="74"/>
      <c r="CG39" s="74"/>
      <c r="CH39" s="74" t="str">
        <f t="shared" si="32"/>
        <v/>
      </c>
      <c r="CI39" s="74"/>
      <c r="CJ39" s="74"/>
      <c r="CK39" s="74" t="str">
        <f t="shared" si="33"/>
        <v/>
      </c>
      <c r="CL39" s="74"/>
      <c r="CM39" s="74"/>
      <c r="CN39" s="74" t="str">
        <f t="shared" si="34"/>
        <v/>
      </c>
      <c r="CO39" s="74"/>
      <c r="CP39" s="74"/>
      <c r="CQ39" s="74" t="str">
        <f t="shared" si="35"/>
        <v/>
      </c>
      <c r="CR39" s="74"/>
      <c r="CS39" s="74"/>
      <c r="CT39" s="74" t="str">
        <f t="shared" si="36"/>
        <v/>
      </c>
      <c r="CU39" s="74"/>
      <c r="CV39" s="74"/>
      <c r="CW39" s="74" t="str">
        <f t="shared" si="37"/>
        <v/>
      </c>
      <c r="CX39" s="74"/>
      <c r="CY39" s="74"/>
      <c r="CZ39" s="74" t="str">
        <f t="shared" si="38"/>
        <v/>
      </c>
      <c r="DA39" s="74"/>
      <c r="DB39" s="74"/>
      <c r="DC39" s="74" t="str">
        <f t="shared" si="39"/>
        <v/>
      </c>
      <c r="DD39" s="74"/>
      <c r="DE39" s="74"/>
      <c r="DF39" s="74" t="str">
        <f t="shared" si="40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4" t="s">
        <v>294</v>
      </c>
      <c r="C40" s="115" t="s">
        <v>1805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>
        <v>1</v>
      </c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3"/>
        <v/>
      </c>
      <c r="BH40" s="74"/>
      <c r="BI40" s="74"/>
      <c r="BJ40" s="74" t="str">
        <f t="shared" si="24"/>
        <v/>
      </c>
      <c r="BK40" s="74"/>
      <c r="BL40" s="74"/>
      <c r="BM40" s="74" t="str">
        <f t="shared" si="25"/>
        <v/>
      </c>
      <c r="BN40" s="74"/>
      <c r="BO40" s="74"/>
      <c r="BP40" s="74" t="str">
        <f t="shared" si="26"/>
        <v/>
      </c>
      <c r="BQ40" s="74"/>
      <c r="BR40" s="74"/>
      <c r="BS40" s="74" t="str">
        <f t="shared" si="27"/>
        <v/>
      </c>
      <c r="BT40" s="74"/>
      <c r="BU40" s="74"/>
      <c r="BV40" s="74" t="str">
        <f t="shared" si="28"/>
        <v/>
      </c>
      <c r="BW40" s="74"/>
      <c r="BX40" s="74"/>
      <c r="BY40" s="74" t="str">
        <f t="shared" si="29"/>
        <v/>
      </c>
      <c r="BZ40" s="74"/>
      <c r="CA40" s="74"/>
      <c r="CB40" s="74" t="str">
        <f t="shared" si="30"/>
        <v xml:space="preserve">INSERT INTO SC_SystemeProduits(RefDimension,NomSysteme,typePresta,ligne,Quantite,formule,cte1,DateModif) values (8,'FV6','MATIERE',565,1,null,null,now());
</v>
      </c>
      <c r="CC40" s="74"/>
      <c r="CD40" s="74"/>
      <c r="CE40" s="74" t="str">
        <f t="shared" si="31"/>
        <v/>
      </c>
      <c r="CF40" s="74"/>
      <c r="CG40" s="74"/>
      <c r="CH40" s="74" t="str">
        <f t="shared" si="32"/>
        <v/>
      </c>
      <c r="CI40" s="74"/>
      <c r="CJ40" s="74"/>
      <c r="CK40" s="74" t="str">
        <f t="shared" si="33"/>
        <v/>
      </c>
      <c r="CL40" s="74"/>
      <c r="CM40" s="74"/>
      <c r="CN40" s="74" t="str">
        <f t="shared" si="34"/>
        <v/>
      </c>
      <c r="CO40" s="74"/>
      <c r="CP40" s="74"/>
      <c r="CQ40" s="74" t="str">
        <f t="shared" si="35"/>
        <v/>
      </c>
      <c r="CR40" s="74"/>
      <c r="CS40" s="74"/>
      <c r="CT40" s="74" t="str">
        <f t="shared" si="36"/>
        <v/>
      </c>
      <c r="CU40" s="74"/>
      <c r="CV40" s="74"/>
      <c r="CW40" s="74" t="str">
        <f t="shared" si="37"/>
        <v/>
      </c>
      <c r="CX40" s="74"/>
      <c r="CY40" s="74"/>
      <c r="CZ40" s="74" t="str">
        <f t="shared" si="38"/>
        <v/>
      </c>
      <c r="DA40" s="74"/>
      <c r="DB40" s="74"/>
      <c r="DC40" s="74" t="str">
        <f t="shared" si="39"/>
        <v/>
      </c>
      <c r="DD40" s="74"/>
      <c r="DE40" s="74"/>
      <c r="DF40" s="74" t="str">
        <f t="shared" si="40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4" t="s">
        <v>294</v>
      </c>
      <c r="C41" s="115" t="s">
        <v>1806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>
        <v>1</v>
      </c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23"/>
        <v/>
      </c>
      <c r="BH41" s="74"/>
      <c r="BI41" s="74"/>
      <c r="BJ41" s="74" t="str">
        <f t="shared" si="24"/>
        <v/>
      </c>
      <c r="BK41" s="74"/>
      <c r="BL41" s="74"/>
      <c r="BM41" s="74" t="str">
        <f t="shared" si="25"/>
        <v/>
      </c>
      <c r="BN41" s="74"/>
      <c r="BO41" s="74"/>
      <c r="BP41" s="74" t="str">
        <f t="shared" si="26"/>
        <v/>
      </c>
      <c r="BQ41" s="74"/>
      <c r="BR41" s="74"/>
      <c r="BS41" s="74" t="str">
        <f t="shared" si="27"/>
        <v/>
      </c>
      <c r="BT41" s="74"/>
      <c r="BU41" s="74"/>
      <c r="BV41" s="74" t="str">
        <f t="shared" si="28"/>
        <v/>
      </c>
      <c r="BW41" s="74"/>
      <c r="BX41" s="74"/>
      <c r="BY41" s="74" t="str">
        <f t="shared" si="29"/>
        <v/>
      </c>
      <c r="BZ41" s="74"/>
      <c r="CA41" s="74"/>
      <c r="CB41" s="74" t="str">
        <f t="shared" si="30"/>
        <v/>
      </c>
      <c r="CC41" s="74"/>
      <c r="CD41" s="74"/>
      <c r="CE41" s="74" t="str">
        <f t="shared" si="31"/>
        <v xml:space="preserve">INSERT INTO SC_SystemeProduits(RefDimension,NomSysteme,typePresta,ligne,Quantite,formule,cte1,DateModif) values (9,'FV6','MATIERE',566,1,null,null,now());
</v>
      </c>
      <c r="CF41" s="74"/>
      <c r="CG41" s="74"/>
      <c r="CH41" s="74" t="str">
        <f t="shared" si="32"/>
        <v/>
      </c>
      <c r="CI41" s="74"/>
      <c r="CJ41" s="74"/>
      <c r="CK41" s="74" t="str">
        <f t="shared" si="33"/>
        <v/>
      </c>
      <c r="CL41" s="74"/>
      <c r="CM41" s="74"/>
      <c r="CN41" s="74" t="str">
        <f t="shared" si="34"/>
        <v/>
      </c>
      <c r="CO41" s="74"/>
      <c r="CP41" s="74"/>
      <c r="CQ41" s="74" t="str">
        <f t="shared" si="35"/>
        <v/>
      </c>
      <c r="CR41" s="74"/>
      <c r="CS41" s="74"/>
      <c r="CT41" s="74" t="str">
        <f t="shared" si="36"/>
        <v/>
      </c>
      <c r="CU41" s="74"/>
      <c r="CV41" s="74"/>
      <c r="CW41" s="74" t="str">
        <f t="shared" si="37"/>
        <v/>
      </c>
      <c r="CX41" s="74"/>
      <c r="CY41" s="74"/>
      <c r="CZ41" s="74" t="str">
        <f t="shared" si="38"/>
        <v/>
      </c>
      <c r="DA41" s="74"/>
      <c r="DB41" s="74"/>
      <c r="DC41" s="74" t="str">
        <f t="shared" si="39"/>
        <v/>
      </c>
      <c r="DD41" s="74"/>
      <c r="DE41" s="74"/>
      <c r="DF41" s="74" t="str">
        <f t="shared" si="40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4" t="s">
        <v>294</v>
      </c>
      <c r="C42" s="115" t="s">
        <v>1807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>
        <v>1</v>
      </c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23"/>
        <v/>
      </c>
      <c r="BH42" s="74"/>
      <c r="BI42" s="74"/>
      <c r="BJ42" s="74" t="str">
        <f t="shared" si="24"/>
        <v/>
      </c>
      <c r="BK42" s="74"/>
      <c r="BL42" s="74"/>
      <c r="BM42" s="74" t="str">
        <f t="shared" si="25"/>
        <v/>
      </c>
      <c r="BN42" s="74"/>
      <c r="BO42" s="74"/>
      <c r="BP42" s="74" t="str">
        <f t="shared" si="26"/>
        <v/>
      </c>
      <c r="BQ42" s="74"/>
      <c r="BR42" s="74"/>
      <c r="BS42" s="74" t="str">
        <f t="shared" si="27"/>
        <v/>
      </c>
      <c r="BT42" s="74"/>
      <c r="BU42" s="74"/>
      <c r="BV42" s="74" t="str">
        <f t="shared" si="28"/>
        <v/>
      </c>
      <c r="BW42" s="74"/>
      <c r="BX42" s="74"/>
      <c r="BY42" s="74" t="str">
        <f t="shared" si="29"/>
        <v/>
      </c>
      <c r="BZ42" s="74"/>
      <c r="CA42" s="74"/>
      <c r="CB42" s="74" t="str">
        <f t="shared" si="30"/>
        <v/>
      </c>
      <c r="CC42" s="74"/>
      <c r="CD42" s="74"/>
      <c r="CE42" s="74" t="str">
        <f t="shared" si="31"/>
        <v/>
      </c>
      <c r="CF42" s="74"/>
      <c r="CG42" s="74"/>
      <c r="CH42" s="74" t="str">
        <f t="shared" si="32"/>
        <v xml:space="preserve">INSERT INTO SC_SystemeProduits(RefDimension,NomSysteme,typePresta,ligne,Quantite,formule,cte1,DateModif) values (10,'FV6','MATIERE',567,1,null,null,now());
</v>
      </c>
      <c r="CI42" s="74"/>
      <c r="CJ42" s="74"/>
      <c r="CK42" s="74" t="str">
        <f t="shared" si="33"/>
        <v/>
      </c>
      <c r="CL42" s="74"/>
      <c r="CM42" s="74"/>
      <c r="CN42" s="74" t="str">
        <f t="shared" si="34"/>
        <v/>
      </c>
      <c r="CO42" s="74"/>
      <c r="CP42" s="74"/>
      <c r="CQ42" s="74" t="str">
        <f t="shared" si="35"/>
        <v/>
      </c>
      <c r="CR42" s="74"/>
      <c r="CS42" s="74"/>
      <c r="CT42" s="74" t="str">
        <f t="shared" si="36"/>
        <v/>
      </c>
      <c r="CU42" s="74"/>
      <c r="CV42" s="74"/>
      <c r="CW42" s="74" t="str">
        <f t="shared" si="37"/>
        <v/>
      </c>
      <c r="CX42" s="74"/>
      <c r="CY42" s="74"/>
      <c r="CZ42" s="74" t="str">
        <f t="shared" si="38"/>
        <v/>
      </c>
      <c r="DA42" s="74"/>
      <c r="DB42" s="74"/>
      <c r="DC42" s="74" t="str">
        <f t="shared" si="39"/>
        <v/>
      </c>
      <c r="DD42" s="74"/>
      <c r="DE42" s="74"/>
      <c r="DF42" s="74" t="str">
        <f t="shared" si="40"/>
        <v/>
      </c>
      <c r="DG42" s="74"/>
      <c r="DH42" s="74"/>
    </row>
    <row r="43" spans="1:112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4" t="s">
        <v>294</v>
      </c>
      <c r="C43" s="115" t="s">
        <v>1808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>
        <v>1</v>
      </c>
      <c r="AJ43" s="75"/>
      <c r="AK43" s="75"/>
      <c r="AL43" s="76"/>
      <c r="AM43" s="75"/>
      <c r="AN43" s="75"/>
      <c r="AO43" s="76"/>
      <c r="AP43" s="75"/>
      <c r="AQ43" s="75"/>
      <c r="AR43" s="76"/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23"/>
        <v/>
      </c>
      <c r="BH43" s="74"/>
      <c r="BI43" s="74"/>
      <c r="BJ43" s="74" t="str">
        <f t="shared" si="24"/>
        <v/>
      </c>
      <c r="BK43" s="74"/>
      <c r="BL43" s="74"/>
      <c r="BM43" s="74" t="str">
        <f t="shared" si="25"/>
        <v/>
      </c>
      <c r="BN43" s="74"/>
      <c r="BO43" s="74"/>
      <c r="BP43" s="74" t="str">
        <f t="shared" si="26"/>
        <v/>
      </c>
      <c r="BQ43" s="74"/>
      <c r="BR43" s="74"/>
      <c r="BS43" s="74" t="str">
        <f t="shared" si="27"/>
        <v/>
      </c>
      <c r="BT43" s="74"/>
      <c r="BU43" s="74"/>
      <c r="BV43" s="74" t="str">
        <f t="shared" si="28"/>
        <v/>
      </c>
      <c r="BW43" s="74"/>
      <c r="BX43" s="74"/>
      <c r="BY43" s="74" t="str">
        <f t="shared" si="29"/>
        <v/>
      </c>
      <c r="BZ43" s="74"/>
      <c r="CA43" s="74"/>
      <c r="CB43" s="74" t="str">
        <f t="shared" si="30"/>
        <v/>
      </c>
      <c r="CC43" s="74"/>
      <c r="CD43" s="74"/>
      <c r="CE43" s="74" t="str">
        <f t="shared" si="31"/>
        <v/>
      </c>
      <c r="CF43" s="74"/>
      <c r="CG43" s="74"/>
      <c r="CH43" s="74" t="str">
        <f t="shared" si="32"/>
        <v/>
      </c>
      <c r="CI43" s="74"/>
      <c r="CJ43" s="74"/>
      <c r="CK43" s="74" t="str">
        <f t="shared" si="33"/>
        <v xml:space="preserve">INSERT INTO SC_SystemeProduits(RefDimension,NomSysteme,typePresta,ligne,Quantite,formule,cte1,DateModif) values (11,'FV6','MATIERE',568,1,null,null,now());
</v>
      </c>
      <c r="CL43" s="74"/>
      <c r="CM43" s="74"/>
      <c r="CN43" s="74" t="str">
        <f t="shared" si="34"/>
        <v/>
      </c>
      <c r="CO43" s="74"/>
      <c r="CP43" s="74"/>
      <c r="CQ43" s="74" t="str">
        <f t="shared" si="35"/>
        <v/>
      </c>
      <c r="CR43" s="74"/>
      <c r="CS43" s="74"/>
      <c r="CT43" s="74" t="str">
        <f t="shared" si="36"/>
        <v/>
      </c>
      <c r="CU43" s="74"/>
      <c r="CV43" s="74"/>
      <c r="CW43" s="74" t="str">
        <f t="shared" si="37"/>
        <v/>
      </c>
      <c r="CX43" s="74"/>
      <c r="CY43" s="74"/>
      <c r="CZ43" s="74" t="str">
        <f t="shared" si="38"/>
        <v/>
      </c>
      <c r="DA43" s="74"/>
      <c r="DB43" s="74"/>
      <c r="DC43" s="74" t="str">
        <f t="shared" si="39"/>
        <v/>
      </c>
      <c r="DD43" s="74"/>
      <c r="DE43" s="74"/>
      <c r="DF43" s="74" t="str">
        <f t="shared" si="40"/>
        <v/>
      </c>
      <c r="DG43" s="74"/>
      <c r="DH43" s="74"/>
    </row>
    <row r="44" spans="1:112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4" t="s">
        <v>294</v>
      </c>
      <c r="C44" s="115" t="s">
        <v>1809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>
        <v>1</v>
      </c>
      <c r="AM44" s="75"/>
      <c r="AN44" s="75"/>
      <c r="AO44" s="76"/>
      <c r="AP44" s="75"/>
      <c r="AQ44" s="75"/>
      <c r="AR44" s="76"/>
      <c r="AS44" s="75"/>
      <c r="AT44" s="75"/>
      <c r="AU44" s="76"/>
      <c r="AV44" s="75"/>
      <c r="AW44" s="75"/>
      <c r="AX44" s="76"/>
      <c r="AY44" s="75"/>
      <c r="AZ44" s="75"/>
      <c r="BA44" s="76"/>
      <c r="BB44" s="75"/>
      <c r="BC44" s="75"/>
      <c r="BD44" s="76"/>
      <c r="BE44" s="75"/>
      <c r="BF44" s="75"/>
      <c r="BG44" s="74" t="str">
        <f t="shared" si="23"/>
        <v/>
      </c>
      <c r="BH44" s="74"/>
      <c r="BI44" s="74"/>
      <c r="BJ44" s="74" t="str">
        <f t="shared" si="24"/>
        <v/>
      </c>
      <c r="BK44" s="74"/>
      <c r="BL44" s="74"/>
      <c r="BM44" s="74" t="str">
        <f t="shared" si="25"/>
        <v/>
      </c>
      <c r="BN44" s="74"/>
      <c r="BO44" s="74"/>
      <c r="BP44" s="74" t="str">
        <f t="shared" si="26"/>
        <v/>
      </c>
      <c r="BQ44" s="74"/>
      <c r="BR44" s="74"/>
      <c r="BS44" s="74" t="str">
        <f t="shared" si="27"/>
        <v/>
      </c>
      <c r="BT44" s="74"/>
      <c r="BU44" s="74"/>
      <c r="BV44" s="74" t="str">
        <f t="shared" si="28"/>
        <v/>
      </c>
      <c r="BW44" s="74"/>
      <c r="BX44" s="74"/>
      <c r="BY44" s="74" t="str">
        <f t="shared" si="29"/>
        <v/>
      </c>
      <c r="BZ44" s="74"/>
      <c r="CA44" s="74"/>
      <c r="CB44" s="74" t="str">
        <f t="shared" si="30"/>
        <v/>
      </c>
      <c r="CC44" s="74"/>
      <c r="CD44" s="74"/>
      <c r="CE44" s="74" t="str">
        <f t="shared" si="31"/>
        <v/>
      </c>
      <c r="CF44" s="74"/>
      <c r="CG44" s="74"/>
      <c r="CH44" s="74" t="str">
        <f t="shared" si="32"/>
        <v/>
      </c>
      <c r="CI44" s="74"/>
      <c r="CJ44" s="74"/>
      <c r="CK44" s="74" t="str">
        <f t="shared" si="33"/>
        <v/>
      </c>
      <c r="CL44" s="74"/>
      <c r="CM44" s="74"/>
      <c r="CN44" s="74" t="str">
        <f t="shared" si="34"/>
        <v xml:space="preserve">INSERT INTO SC_SystemeProduits(RefDimension,NomSysteme,typePresta,ligne,Quantite,formule,cte1,DateModif) values (12,'FV6','MATIERE',569,1,null,null,now());
</v>
      </c>
      <c r="CO44" s="74"/>
      <c r="CP44" s="74"/>
      <c r="CQ44" s="74" t="str">
        <f t="shared" si="35"/>
        <v/>
      </c>
      <c r="CR44" s="74"/>
      <c r="CS44" s="74"/>
      <c r="CT44" s="74" t="str">
        <f t="shared" si="36"/>
        <v/>
      </c>
      <c r="CU44" s="74"/>
      <c r="CV44" s="74"/>
      <c r="CW44" s="74" t="str">
        <f t="shared" si="37"/>
        <v/>
      </c>
      <c r="CX44" s="74"/>
      <c r="CY44" s="74"/>
      <c r="CZ44" s="74" t="str">
        <f t="shared" si="38"/>
        <v/>
      </c>
      <c r="DA44" s="74"/>
      <c r="DB44" s="74"/>
      <c r="DC44" s="74" t="str">
        <f t="shared" si="39"/>
        <v/>
      </c>
      <c r="DD44" s="74"/>
      <c r="DE44" s="74"/>
      <c r="DF44" s="74" t="str">
        <f t="shared" si="40"/>
        <v/>
      </c>
      <c r="DG44" s="74"/>
      <c r="DH44" s="74"/>
    </row>
    <row r="45" spans="1:112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4" t="s">
        <v>294</v>
      </c>
      <c r="C45" s="115" t="s">
        <v>1810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>
        <v>1</v>
      </c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/>
      <c r="BB45" s="75"/>
      <c r="BC45" s="75"/>
      <c r="BD45" s="76"/>
      <c r="BE45" s="75"/>
      <c r="BF45" s="75"/>
      <c r="BG45" s="74" t="str">
        <f t="shared" si="23"/>
        <v/>
      </c>
      <c r="BH45" s="74"/>
      <c r="BI45" s="74"/>
      <c r="BJ45" s="74" t="str">
        <f t="shared" si="24"/>
        <v/>
      </c>
      <c r="BK45" s="74"/>
      <c r="BL45" s="74"/>
      <c r="BM45" s="74" t="str">
        <f t="shared" si="25"/>
        <v/>
      </c>
      <c r="BN45" s="74"/>
      <c r="BO45" s="74"/>
      <c r="BP45" s="74" t="str">
        <f t="shared" si="26"/>
        <v/>
      </c>
      <c r="BQ45" s="74"/>
      <c r="BR45" s="74"/>
      <c r="BS45" s="74" t="str">
        <f t="shared" si="27"/>
        <v/>
      </c>
      <c r="BT45" s="74"/>
      <c r="BU45" s="74"/>
      <c r="BV45" s="74" t="str">
        <f t="shared" si="28"/>
        <v/>
      </c>
      <c r="BW45" s="74"/>
      <c r="BX45" s="74"/>
      <c r="BY45" s="74" t="str">
        <f t="shared" si="29"/>
        <v/>
      </c>
      <c r="BZ45" s="74"/>
      <c r="CA45" s="74"/>
      <c r="CB45" s="74" t="str">
        <f t="shared" si="30"/>
        <v/>
      </c>
      <c r="CC45" s="74"/>
      <c r="CD45" s="74"/>
      <c r="CE45" s="74" t="str">
        <f t="shared" si="31"/>
        <v/>
      </c>
      <c r="CF45" s="74"/>
      <c r="CG45" s="74"/>
      <c r="CH45" s="74" t="str">
        <f t="shared" si="32"/>
        <v/>
      </c>
      <c r="CI45" s="74"/>
      <c r="CJ45" s="74"/>
      <c r="CK45" s="74" t="str">
        <f t="shared" si="33"/>
        <v/>
      </c>
      <c r="CL45" s="74"/>
      <c r="CM45" s="74"/>
      <c r="CN45" s="74" t="str">
        <f t="shared" si="34"/>
        <v/>
      </c>
      <c r="CO45" s="74"/>
      <c r="CP45" s="74"/>
      <c r="CQ45" s="74" t="str">
        <f t="shared" si="35"/>
        <v xml:space="preserve">INSERT INTO SC_SystemeProduits(RefDimension,NomSysteme,typePresta,ligne,Quantite,formule,cte1,DateModif) values (13,'FV6','MATIERE',570,1,null,null,now());
</v>
      </c>
      <c r="CR45" s="74"/>
      <c r="CS45" s="74"/>
      <c r="CT45" s="74" t="str">
        <f t="shared" si="36"/>
        <v/>
      </c>
      <c r="CU45" s="74"/>
      <c r="CV45" s="74"/>
      <c r="CW45" s="74" t="str">
        <f t="shared" si="37"/>
        <v/>
      </c>
      <c r="CX45" s="74"/>
      <c r="CY45" s="74"/>
      <c r="CZ45" s="74" t="str">
        <f t="shared" si="38"/>
        <v/>
      </c>
      <c r="DA45" s="74"/>
      <c r="DB45" s="74"/>
      <c r="DC45" s="74" t="str">
        <f t="shared" si="39"/>
        <v/>
      </c>
      <c r="DD45" s="74"/>
      <c r="DE45" s="74"/>
      <c r="DF45" s="74" t="str">
        <f t="shared" si="40"/>
        <v/>
      </c>
      <c r="DG45" s="74"/>
      <c r="DH45" s="74"/>
    </row>
    <row r="46" spans="1:112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4" t="s">
        <v>294</v>
      </c>
      <c r="C46" s="115" t="s">
        <v>1811</v>
      </c>
      <c r="D46" s="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6"/>
      <c r="F46" s="75"/>
      <c r="G46" s="75"/>
      <c r="H46" s="76"/>
      <c r="I46" s="75"/>
      <c r="J46" s="75"/>
      <c r="K46" s="76"/>
      <c r="L46" s="75"/>
      <c r="M46" s="75"/>
      <c r="N46" s="76"/>
      <c r="O46" s="75"/>
      <c r="P46" s="75"/>
      <c r="Q46" s="76"/>
      <c r="R46" s="75"/>
      <c r="S46" s="75"/>
      <c r="T46" s="76"/>
      <c r="U46" s="75"/>
      <c r="V46" s="75"/>
      <c r="W46" s="76"/>
      <c r="X46" s="75"/>
      <c r="Y46" s="75"/>
      <c r="Z46" s="76"/>
      <c r="AA46" s="75"/>
      <c r="AB46" s="75"/>
      <c r="AC46" s="76"/>
      <c r="AD46" s="75"/>
      <c r="AE46" s="75"/>
      <c r="AF46" s="76"/>
      <c r="AG46" s="75"/>
      <c r="AH46" s="75"/>
      <c r="AI46" s="76"/>
      <c r="AJ46" s="75"/>
      <c r="AK46" s="75"/>
      <c r="AL46" s="76"/>
      <c r="AM46" s="75"/>
      <c r="AN46" s="75"/>
      <c r="AO46" s="76"/>
      <c r="AP46" s="75"/>
      <c r="AQ46" s="75"/>
      <c r="AR46" s="76">
        <v>1</v>
      </c>
      <c r="AS46" s="75"/>
      <c r="AT46" s="75"/>
      <c r="AU46" s="76"/>
      <c r="AV46" s="75"/>
      <c r="AW46" s="75"/>
      <c r="AX46" s="76"/>
      <c r="AY46" s="75"/>
      <c r="AZ46" s="75"/>
      <c r="BA46" s="76"/>
      <c r="BB46" s="75"/>
      <c r="BC46" s="75"/>
      <c r="BD46" s="76"/>
      <c r="BE46" s="75"/>
      <c r="BF46" s="75"/>
      <c r="BG46" s="74" t="str">
        <f t="shared" si="23"/>
        <v/>
      </c>
      <c r="BH46" s="74"/>
      <c r="BI46" s="74"/>
      <c r="BJ46" s="74" t="str">
        <f t="shared" si="24"/>
        <v/>
      </c>
      <c r="BK46" s="74"/>
      <c r="BL46" s="74"/>
      <c r="BM46" s="74" t="str">
        <f t="shared" si="25"/>
        <v/>
      </c>
      <c r="BN46" s="74"/>
      <c r="BO46" s="74"/>
      <c r="BP46" s="74" t="str">
        <f t="shared" si="26"/>
        <v/>
      </c>
      <c r="BQ46" s="74"/>
      <c r="BR46" s="74"/>
      <c r="BS46" s="74" t="str">
        <f t="shared" si="27"/>
        <v/>
      </c>
      <c r="BT46" s="74"/>
      <c r="BU46" s="74"/>
      <c r="BV46" s="74" t="str">
        <f t="shared" si="28"/>
        <v/>
      </c>
      <c r="BW46" s="74"/>
      <c r="BX46" s="74"/>
      <c r="BY46" s="74" t="str">
        <f t="shared" si="29"/>
        <v/>
      </c>
      <c r="BZ46" s="74"/>
      <c r="CA46" s="74"/>
      <c r="CB46" s="74" t="str">
        <f t="shared" si="30"/>
        <v/>
      </c>
      <c r="CC46" s="74"/>
      <c r="CD46" s="74"/>
      <c r="CE46" s="74" t="str">
        <f t="shared" si="31"/>
        <v/>
      </c>
      <c r="CF46" s="74"/>
      <c r="CG46" s="74"/>
      <c r="CH46" s="74" t="str">
        <f t="shared" si="32"/>
        <v/>
      </c>
      <c r="CI46" s="74"/>
      <c r="CJ46" s="74"/>
      <c r="CK46" s="74" t="str">
        <f t="shared" si="33"/>
        <v/>
      </c>
      <c r="CL46" s="74"/>
      <c r="CM46" s="74"/>
      <c r="CN46" s="74" t="str">
        <f t="shared" si="34"/>
        <v/>
      </c>
      <c r="CO46" s="74"/>
      <c r="CP46" s="74"/>
      <c r="CQ46" s="74" t="str">
        <f t="shared" si="35"/>
        <v/>
      </c>
      <c r="CR46" s="74"/>
      <c r="CS46" s="74"/>
      <c r="CT46" s="74" t="str">
        <f t="shared" si="36"/>
        <v xml:space="preserve">INSERT INTO SC_SystemeProduits(RefDimension,NomSysteme,typePresta,ligne,Quantite,formule,cte1,DateModif) values (14,'FV6','MATIERE',571,1,null,null,now());
</v>
      </c>
      <c r="CU46" s="74"/>
      <c r="CV46" s="74"/>
      <c r="CW46" s="74" t="str">
        <f t="shared" si="37"/>
        <v/>
      </c>
      <c r="CX46" s="74"/>
      <c r="CY46" s="74"/>
      <c r="CZ46" s="74" t="str">
        <f t="shared" si="38"/>
        <v/>
      </c>
      <c r="DA46" s="74"/>
      <c r="DB46" s="74"/>
      <c r="DC46" s="74" t="str">
        <f t="shared" si="39"/>
        <v/>
      </c>
      <c r="DD46" s="74"/>
      <c r="DE46" s="74"/>
      <c r="DF46" s="74" t="str">
        <f t="shared" si="40"/>
        <v/>
      </c>
      <c r="DG46" s="74"/>
      <c r="DH46" s="74"/>
    </row>
    <row r="47" spans="1:112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4" t="s">
        <v>294</v>
      </c>
      <c r="C47" s="115" t="s">
        <v>1812</v>
      </c>
      <c r="D47" s="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6"/>
      <c r="F47" s="75"/>
      <c r="G47" s="75"/>
      <c r="H47" s="76"/>
      <c r="I47" s="75"/>
      <c r="J47" s="75"/>
      <c r="K47" s="76"/>
      <c r="L47" s="75"/>
      <c r="M47" s="75"/>
      <c r="N47" s="76"/>
      <c r="O47" s="75"/>
      <c r="P47" s="75"/>
      <c r="Q47" s="76"/>
      <c r="R47" s="75"/>
      <c r="S47" s="75"/>
      <c r="T47" s="76"/>
      <c r="U47" s="75"/>
      <c r="V47" s="75"/>
      <c r="W47" s="76"/>
      <c r="X47" s="75"/>
      <c r="Y47" s="75"/>
      <c r="Z47" s="76"/>
      <c r="AA47" s="75"/>
      <c r="AB47" s="75"/>
      <c r="AC47" s="76"/>
      <c r="AD47" s="75"/>
      <c r="AE47" s="75"/>
      <c r="AF47" s="76"/>
      <c r="AG47" s="75"/>
      <c r="AH47" s="75"/>
      <c r="AI47" s="76"/>
      <c r="AJ47" s="75"/>
      <c r="AK47" s="75"/>
      <c r="AL47" s="76"/>
      <c r="AM47" s="75"/>
      <c r="AN47" s="75"/>
      <c r="AO47" s="76"/>
      <c r="AP47" s="75"/>
      <c r="AQ47" s="75"/>
      <c r="AR47" s="76"/>
      <c r="AS47" s="75"/>
      <c r="AT47" s="75"/>
      <c r="AU47" s="76">
        <v>1</v>
      </c>
      <c r="AV47" s="75"/>
      <c r="AW47" s="75"/>
      <c r="AX47" s="76">
        <v>1</v>
      </c>
      <c r="AY47" s="75"/>
      <c r="AZ47" s="75"/>
      <c r="BA47" s="76"/>
      <c r="BB47" s="75"/>
      <c r="BC47" s="75"/>
      <c r="BD47" s="76"/>
      <c r="BE47" s="75"/>
      <c r="BF47" s="75"/>
      <c r="BG47" s="74" t="str">
        <f t="shared" si="23"/>
        <v/>
      </c>
      <c r="BH47" s="74"/>
      <c r="BI47" s="74"/>
      <c r="BJ47" s="74" t="str">
        <f t="shared" si="24"/>
        <v/>
      </c>
      <c r="BK47" s="74"/>
      <c r="BL47" s="74"/>
      <c r="BM47" s="74" t="str">
        <f t="shared" si="25"/>
        <v/>
      </c>
      <c r="BN47" s="74"/>
      <c r="BO47" s="74"/>
      <c r="BP47" s="74" t="str">
        <f t="shared" si="26"/>
        <v/>
      </c>
      <c r="BQ47" s="74"/>
      <c r="BR47" s="74"/>
      <c r="BS47" s="74" t="str">
        <f t="shared" si="27"/>
        <v/>
      </c>
      <c r="BT47" s="74"/>
      <c r="BU47" s="74"/>
      <c r="BV47" s="74" t="str">
        <f t="shared" si="28"/>
        <v/>
      </c>
      <c r="BW47" s="74"/>
      <c r="BX47" s="74"/>
      <c r="BY47" s="74" t="str">
        <f t="shared" si="29"/>
        <v/>
      </c>
      <c r="BZ47" s="74"/>
      <c r="CA47" s="74"/>
      <c r="CB47" s="74" t="str">
        <f t="shared" si="30"/>
        <v/>
      </c>
      <c r="CC47" s="74"/>
      <c r="CD47" s="74"/>
      <c r="CE47" s="74" t="str">
        <f t="shared" si="31"/>
        <v/>
      </c>
      <c r="CF47" s="74"/>
      <c r="CG47" s="74"/>
      <c r="CH47" s="74" t="str">
        <f t="shared" si="32"/>
        <v/>
      </c>
      <c r="CI47" s="74"/>
      <c r="CJ47" s="74"/>
      <c r="CK47" s="74" t="str">
        <f t="shared" si="33"/>
        <v/>
      </c>
      <c r="CL47" s="74"/>
      <c r="CM47" s="74"/>
      <c r="CN47" s="74" t="str">
        <f t="shared" si="34"/>
        <v/>
      </c>
      <c r="CO47" s="74"/>
      <c r="CP47" s="74"/>
      <c r="CQ47" s="74" t="str">
        <f t="shared" si="35"/>
        <v/>
      </c>
      <c r="CR47" s="74"/>
      <c r="CS47" s="74"/>
      <c r="CT47" s="74" t="str">
        <f t="shared" si="36"/>
        <v/>
      </c>
      <c r="CU47" s="74"/>
      <c r="CV47" s="74"/>
      <c r="CW47" s="74" t="str">
        <f t="shared" si="37"/>
        <v xml:space="preserve">INSERT INTO SC_SystemeProduits(RefDimension,NomSysteme,typePresta,ligne,Quantite,formule,cte1,DateModif) values (15,'FV6','MATIERE',572,1,null,null,now());
</v>
      </c>
      <c r="CX47" s="74"/>
      <c r="CY47" s="74"/>
      <c r="CZ47" s="74" t="str">
        <f t="shared" si="38"/>
        <v xml:space="preserve">INSERT INTO SC_SystemeProduits(RefDimension,NomSysteme,typePresta,ligne,Quantite,formule,cte1,DateModif) values (16,'FV6','MATIERE',572,1,null,null,now());
</v>
      </c>
      <c r="DA47" s="74"/>
      <c r="DB47" s="74"/>
      <c r="DC47" s="74" t="str">
        <f t="shared" si="39"/>
        <v/>
      </c>
      <c r="DD47" s="74"/>
      <c r="DE47" s="74"/>
      <c r="DF47" s="74" t="str">
        <f t="shared" si="40"/>
        <v/>
      </c>
      <c r="DG47" s="74"/>
      <c r="DH47" s="74"/>
    </row>
    <row r="48" spans="1:112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4" t="s">
        <v>294</v>
      </c>
      <c r="C48" s="115" t="s">
        <v>1813</v>
      </c>
      <c r="D48" s="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6"/>
      <c r="F48" s="75"/>
      <c r="G48" s="75"/>
      <c r="H48" s="76"/>
      <c r="I48" s="75"/>
      <c r="J48" s="75"/>
      <c r="K48" s="76"/>
      <c r="L48" s="75"/>
      <c r="M48" s="75"/>
      <c r="N48" s="76"/>
      <c r="O48" s="75"/>
      <c r="P48" s="75"/>
      <c r="Q48" s="76"/>
      <c r="R48" s="75"/>
      <c r="S48" s="75"/>
      <c r="T48" s="76"/>
      <c r="U48" s="75"/>
      <c r="V48" s="75"/>
      <c r="W48" s="76"/>
      <c r="X48" s="75"/>
      <c r="Y48" s="75"/>
      <c r="Z48" s="76"/>
      <c r="AA48" s="75"/>
      <c r="AB48" s="75"/>
      <c r="AC48" s="76"/>
      <c r="AD48" s="75"/>
      <c r="AE48" s="75"/>
      <c r="AF48" s="76"/>
      <c r="AG48" s="75"/>
      <c r="AH48" s="75"/>
      <c r="AI48" s="76"/>
      <c r="AJ48" s="75"/>
      <c r="AK48" s="75"/>
      <c r="AL48" s="76"/>
      <c r="AM48" s="75"/>
      <c r="AN48" s="75"/>
      <c r="AO48" s="76"/>
      <c r="AP48" s="75"/>
      <c r="AQ48" s="75"/>
      <c r="AR48" s="76"/>
      <c r="AS48" s="75"/>
      <c r="AT48" s="75"/>
      <c r="AU48" s="76"/>
      <c r="AV48" s="75"/>
      <c r="AW48" s="75"/>
      <c r="AX48" s="76"/>
      <c r="AY48" s="75"/>
      <c r="AZ48" s="75"/>
      <c r="BA48" s="76">
        <v>1</v>
      </c>
      <c r="BB48" s="75"/>
      <c r="BC48" s="75"/>
      <c r="BD48" s="76">
        <v>1</v>
      </c>
      <c r="BE48" s="75"/>
      <c r="BF48" s="75"/>
      <c r="BG48" s="74" t="str">
        <f t="shared" si="23"/>
        <v/>
      </c>
      <c r="BH48" s="74"/>
      <c r="BI48" s="74"/>
      <c r="BJ48" s="74" t="str">
        <f t="shared" si="24"/>
        <v/>
      </c>
      <c r="BK48" s="74"/>
      <c r="BL48" s="74"/>
      <c r="BM48" s="74" t="str">
        <f t="shared" si="25"/>
        <v/>
      </c>
      <c r="BN48" s="74"/>
      <c r="BO48" s="74"/>
      <c r="BP48" s="74" t="str">
        <f t="shared" si="26"/>
        <v/>
      </c>
      <c r="BQ48" s="74"/>
      <c r="BR48" s="74"/>
      <c r="BS48" s="74" t="str">
        <f t="shared" si="27"/>
        <v/>
      </c>
      <c r="BT48" s="74"/>
      <c r="BU48" s="74"/>
      <c r="BV48" s="74" t="str">
        <f t="shared" si="28"/>
        <v/>
      </c>
      <c r="BW48" s="74"/>
      <c r="BX48" s="74"/>
      <c r="BY48" s="74" t="str">
        <f t="shared" si="29"/>
        <v/>
      </c>
      <c r="BZ48" s="74"/>
      <c r="CA48" s="74"/>
      <c r="CB48" s="74" t="str">
        <f t="shared" si="30"/>
        <v/>
      </c>
      <c r="CC48" s="74"/>
      <c r="CD48" s="74"/>
      <c r="CE48" s="74" t="str">
        <f t="shared" si="31"/>
        <v/>
      </c>
      <c r="CF48" s="74"/>
      <c r="CG48" s="74"/>
      <c r="CH48" s="74" t="str">
        <f t="shared" si="32"/>
        <v/>
      </c>
      <c r="CI48" s="74"/>
      <c r="CJ48" s="74"/>
      <c r="CK48" s="74" t="str">
        <f t="shared" si="33"/>
        <v/>
      </c>
      <c r="CL48" s="74"/>
      <c r="CM48" s="74"/>
      <c r="CN48" s="74" t="str">
        <f t="shared" si="34"/>
        <v/>
      </c>
      <c r="CO48" s="74"/>
      <c r="CP48" s="74"/>
      <c r="CQ48" s="74" t="str">
        <f t="shared" si="35"/>
        <v/>
      </c>
      <c r="CR48" s="74"/>
      <c r="CS48" s="74"/>
      <c r="CT48" s="74" t="str">
        <f t="shared" si="36"/>
        <v/>
      </c>
      <c r="CU48" s="74"/>
      <c r="CV48" s="74"/>
      <c r="CW48" s="74" t="str">
        <f t="shared" si="37"/>
        <v/>
      </c>
      <c r="CX48" s="74"/>
      <c r="CY48" s="74"/>
      <c r="CZ48" s="74" t="str">
        <f t="shared" si="38"/>
        <v/>
      </c>
      <c r="DA48" s="74"/>
      <c r="DB48" s="74"/>
      <c r="DC48" s="74" t="str">
        <f t="shared" si="39"/>
        <v xml:space="preserve">INSERT INTO SC_SystemeProduits(RefDimension,NomSysteme,typePresta,ligne,Quantite,formule,cte1,DateModif) values (17,'FV6','MATIERE',573,1,null,null,now());
</v>
      </c>
      <c r="DD48" s="74"/>
      <c r="DE48" s="74"/>
      <c r="DF48" s="74" t="str">
        <f t="shared" si="40"/>
        <v xml:space="preserve">INSERT INTO SC_SystemeProduits(RefDimension,NomSysteme,typePresta,ligne,Quantite,formule,cte1,DateModif) values (18,'FV6','MATIERE',573,1,null,null,now());
</v>
      </c>
      <c r="DG48" s="74"/>
      <c r="DH48" s="74"/>
    </row>
    <row r="49" spans="59:112" x14ac:dyDescent="0.25">
      <c r="BG49" s="74" t="str">
        <f t="shared" si="23"/>
        <v/>
      </c>
      <c r="BH49" s="74"/>
      <c r="BI49" s="74"/>
      <c r="BJ49" s="74" t="str">
        <f t="shared" si="24"/>
        <v/>
      </c>
      <c r="BK49" s="74"/>
      <c r="BL49" s="74"/>
      <c r="BM49" s="74" t="str">
        <f t="shared" si="25"/>
        <v/>
      </c>
      <c r="BN49" s="74"/>
      <c r="BO49" s="74"/>
      <c r="BP49" s="74" t="str">
        <f t="shared" si="26"/>
        <v/>
      </c>
      <c r="BQ49" s="74"/>
      <c r="BR49" s="74"/>
      <c r="BS49" s="74" t="str">
        <f t="shared" si="27"/>
        <v/>
      </c>
      <c r="BT49" s="74"/>
      <c r="BU49" s="74"/>
      <c r="BV49" s="74" t="str">
        <f t="shared" si="28"/>
        <v/>
      </c>
      <c r="BW49" s="74"/>
      <c r="BX49" s="74"/>
      <c r="BY49" s="74" t="str">
        <f t="shared" si="29"/>
        <v/>
      </c>
      <c r="BZ49" s="74"/>
      <c r="CA49" s="74"/>
      <c r="CB49" s="74" t="str">
        <f t="shared" si="30"/>
        <v/>
      </c>
      <c r="CC49" s="74"/>
      <c r="CD49" s="74"/>
      <c r="CE49" s="74" t="str">
        <f t="shared" si="31"/>
        <v/>
      </c>
      <c r="CF49" s="74"/>
      <c r="CG49" s="74"/>
      <c r="CH49" s="74" t="str">
        <f t="shared" si="32"/>
        <v/>
      </c>
      <c r="CI49" s="74"/>
      <c r="CJ49" s="74"/>
      <c r="CK49" s="74" t="str">
        <f t="shared" si="33"/>
        <v/>
      </c>
      <c r="CL49" s="74"/>
      <c r="CM49" s="74"/>
      <c r="CN49" s="74" t="str">
        <f t="shared" si="34"/>
        <v/>
      </c>
      <c r="CO49" s="74"/>
      <c r="CP49" s="74"/>
      <c r="CQ49" s="74" t="str">
        <f t="shared" si="35"/>
        <v/>
      </c>
      <c r="CR49" s="74"/>
      <c r="CS49" s="74"/>
      <c r="CT49" s="74" t="str">
        <f t="shared" si="36"/>
        <v/>
      </c>
      <c r="CU49" s="74"/>
      <c r="CV49" s="74"/>
      <c r="CW49" s="74" t="str">
        <f t="shared" si="37"/>
        <v/>
      </c>
      <c r="CX49" s="74"/>
      <c r="CY49" s="74"/>
      <c r="CZ49" s="74" t="str">
        <f t="shared" si="38"/>
        <v/>
      </c>
      <c r="DA49" s="74"/>
      <c r="DB49" s="74"/>
      <c r="DC49" s="74" t="str">
        <f t="shared" si="39"/>
        <v/>
      </c>
      <c r="DD49" s="74"/>
      <c r="DE49" s="74"/>
      <c r="DF49" s="74" t="str">
        <f t="shared" si="40"/>
        <v/>
      </c>
      <c r="DG49" s="74"/>
      <c r="DH49" s="7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5" x14ac:dyDescent="0.25"/>
  <cols>
    <col min="5" max="5" width="6.7109375" customWidth="1"/>
    <col min="6" max="6" width="14.7109375" style="14" customWidth="1"/>
    <col min="7" max="7" width="4.42578125" style="14" customWidth="1"/>
    <col min="8" max="8" width="4.42578125" customWidth="1"/>
    <col min="9" max="9" width="15.7109375" style="14" customWidth="1"/>
    <col min="10" max="10" width="4.42578125" style="14" customWidth="1"/>
    <col min="11" max="11" width="4.42578125" customWidth="1"/>
    <col min="12" max="12" width="17.7109375" style="14" customWidth="1"/>
    <col min="13" max="13" width="4.42578125" style="14" customWidth="1"/>
    <col min="14" max="14" width="4.42578125" customWidth="1"/>
    <col min="15" max="15" width="17.28515625" style="14" customWidth="1"/>
    <col min="16" max="16" width="4.42578125" style="14" customWidth="1"/>
    <col min="17" max="17" width="4.42578125" customWidth="1"/>
    <col min="18" max="18" width="19.85546875" style="14" customWidth="1"/>
    <col min="19" max="19" width="4.42578125" style="14" customWidth="1"/>
    <col min="20" max="20" width="4.42578125" customWidth="1"/>
    <col min="21" max="21" width="10.140625" style="14" customWidth="1"/>
    <col min="22" max="22" width="4.42578125" style="14" customWidth="1"/>
    <col min="23" max="23" width="4.42578125" customWidth="1"/>
    <col min="24" max="24" width="10.5703125" style="14" customWidth="1"/>
    <col min="25" max="25" width="4.42578125" style="14" customWidth="1"/>
    <col min="26" max="26" width="4.42578125" customWidth="1"/>
    <col min="27" max="27" width="16.42578125" style="14" customWidth="1"/>
    <col min="28" max="28" width="4.42578125" style="14" customWidth="1"/>
    <col min="29" max="29" width="4.42578125" customWidth="1"/>
    <col min="30" max="30" width="15.85546875" style="14" customWidth="1"/>
    <col min="31" max="31" width="4.42578125" style="14" customWidth="1"/>
    <col min="32" max="32" width="4.42578125" customWidth="1"/>
    <col min="33" max="33" width="16.140625" style="14" customWidth="1"/>
    <col min="34" max="34" width="4.42578125" style="14" customWidth="1"/>
    <col min="35" max="35" width="4.42578125" customWidth="1"/>
    <col min="36" max="36" width="13.5703125" style="14" customWidth="1"/>
    <col min="37" max="37" width="4.42578125" style="14" customWidth="1"/>
    <col min="38" max="38" width="4.42578125" customWidth="1"/>
    <col min="39" max="39" width="12.5703125" style="14" customWidth="1"/>
    <col min="40" max="40" width="4.42578125" style="14" customWidth="1"/>
    <col min="41" max="41" width="4.42578125" customWidth="1"/>
    <col min="42" max="42" width="11.42578125" style="14" customWidth="1"/>
    <col min="43" max="43" width="4.42578125" style="14" customWidth="1"/>
    <col min="44" max="44" width="4.42578125" customWidth="1"/>
    <col min="45" max="45" width="12.140625" style="14" customWidth="1"/>
    <col min="46" max="46" width="4.42578125" style="14" customWidth="1"/>
    <col min="47" max="47" width="4.42578125" customWidth="1"/>
    <col min="48" max="48" width="11" style="14" customWidth="1"/>
    <col min="49" max="49" width="4.42578125" style="14" customWidth="1"/>
    <col min="50" max="50" width="4.42578125" customWidth="1"/>
    <col min="51" max="51" width="9.5703125" style="14" customWidth="1"/>
    <col min="52" max="52" width="4.42578125" style="14" customWidth="1"/>
    <col min="53" max="53" width="4.42578125" customWidth="1"/>
    <col min="54" max="54" width="10.140625" style="14" customWidth="1"/>
    <col min="55" max="55" width="4.42578125" style="14" customWidth="1"/>
    <col min="56" max="56" width="4.42578125" customWidth="1"/>
    <col min="57" max="57" width="13.28515625" style="14" customWidth="1"/>
    <col min="58" max="58" width="4.42578125" style="14" customWidth="1"/>
    <col min="59" max="59" width="3.140625" customWidth="1"/>
    <col min="60" max="61" width="3.140625" style="14" customWidth="1"/>
    <col min="62" max="62" width="3.140625" customWidth="1"/>
    <col min="63" max="64" width="3.140625" style="14" customWidth="1"/>
    <col min="65" max="76" width="3.140625" customWidth="1"/>
    <col min="77" max="97" width="3.28515625" customWidth="1"/>
    <col min="98" max="98" width="3.42578125" customWidth="1"/>
    <col min="99" max="112" width="3.28515625" customWidth="1"/>
  </cols>
  <sheetData>
    <row r="1" spans="1:112" x14ac:dyDescent="0.25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/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74"/>
      <c r="AD4" s="75"/>
      <c r="AE4" s="75"/>
      <c r="AF4" s="74"/>
      <c r="AG4" s="75"/>
      <c r="AH4" s="75"/>
      <c r="AI4" s="74"/>
      <c r="AJ4" s="75"/>
      <c r="AK4" s="75"/>
      <c r="AL4" s="74"/>
      <c r="AM4" s="75"/>
      <c r="AN4" s="75"/>
      <c r="AO4" s="74"/>
      <c r="AP4" s="75"/>
      <c r="AQ4" s="75"/>
      <c r="AR4" s="74"/>
      <c r="AS4" s="75"/>
      <c r="AT4" s="75"/>
      <c r="AU4" s="74"/>
      <c r="AV4" s="75"/>
      <c r="AW4" s="75"/>
      <c r="AX4" s="74"/>
      <c r="AY4" s="75"/>
      <c r="AZ4" s="75"/>
      <c r="BA4" s="74"/>
      <c r="BB4" s="75"/>
      <c r="BC4" s="75"/>
      <c r="BD4" s="74"/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si="1"/>
        <v/>
      </c>
      <c r="CF4" s="74"/>
      <c r="CG4" s="74"/>
      <c r="CH4" s="74" t="str">
        <f t="shared" si="1"/>
        <v/>
      </c>
      <c r="CI4" s="74"/>
      <c r="CJ4" s="74"/>
      <c r="CK4" s="74" t="str">
        <f t="shared" si="1"/>
        <v/>
      </c>
      <c r="CL4" s="74"/>
      <c r="CM4" s="74"/>
      <c r="CN4" s="74" t="str">
        <f t="shared" si="1"/>
        <v/>
      </c>
      <c r="CO4" s="74"/>
      <c r="CP4" s="74"/>
      <c r="CQ4" s="74" t="str">
        <f t="shared" si="1"/>
        <v/>
      </c>
      <c r="CR4" s="74"/>
      <c r="CS4" s="74"/>
      <c r="CT4" s="7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si="2"/>
        <v/>
      </c>
      <c r="CX4" s="74"/>
      <c r="CY4" s="74"/>
      <c r="CZ4" s="74" t="str">
        <f t="shared" si="2"/>
        <v/>
      </c>
      <c r="DA4" s="74"/>
      <c r="DB4" s="74"/>
      <c r="DC4" s="74" t="str">
        <f t="shared" si="2"/>
        <v/>
      </c>
      <c r="DD4" s="74"/>
      <c r="DE4" s="74"/>
      <c r="DF4" s="74" t="str">
        <f t="shared" si="2"/>
        <v/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294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1098</v>
      </c>
      <c r="G5" s="75" t="s">
        <v>629</v>
      </c>
      <c r="H5" s="74"/>
      <c r="I5" s="75" t="s">
        <v>1098</v>
      </c>
      <c r="J5" s="75" t="s">
        <v>629</v>
      </c>
      <c r="K5" s="74"/>
      <c r="L5" s="75" t="s">
        <v>1098</v>
      </c>
      <c r="M5" s="75" t="s">
        <v>629</v>
      </c>
      <c r="N5" s="74"/>
      <c r="O5" s="75" t="s">
        <v>1098</v>
      </c>
      <c r="P5" s="75" t="s">
        <v>629</v>
      </c>
      <c r="Q5" s="74"/>
      <c r="R5" s="75" t="s">
        <v>1098</v>
      </c>
      <c r="S5" s="75" t="s">
        <v>629</v>
      </c>
      <c r="T5" s="74"/>
      <c r="U5" s="75" t="s">
        <v>1098</v>
      </c>
      <c r="V5" s="75" t="s">
        <v>629</v>
      </c>
      <c r="W5" s="74"/>
      <c r="X5" s="75" t="s">
        <v>1098</v>
      </c>
      <c r="Y5" s="75" t="s">
        <v>629</v>
      </c>
      <c r="Z5" s="74"/>
      <c r="AA5" s="75" t="s">
        <v>1098</v>
      </c>
      <c r="AB5" s="75" t="s">
        <v>629</v>
      </c>
      <c r="AC5" s="74"/>
      <c r="AD5" s="75" t="s">
        <v>1098</v>
      </c>
      <c r="AE5" s="75" t="s">
        <v>629</v>
      </c>
      <c r="AF5" s="74"/>
      <c r="AG5" s="75" t="s">
        <v>1098</v>
      </c>
      <c r="AH5" s="75" t="s">
        <v>629</v>
      </c>
      <c r="AI5" s="74"/>
      <c r="AJ5" s="75" t="s">
        <v>1098</v>
      </c>
      <c r="AK5" s="75" t="s">
        <v>629</v>
      </c>
      <c r="AL5" s="74"/>
      <c r="AM5" s="75" t="s">
        <v>1098</v>
      </c>
      <c r="AN5" s="75" t="s">
        <v>629</v>
      </c>
      <c r="AO5" s="74"/>
      <c r="AP5" s="75" t="s">
        <v>1098</v>
      </c>
      <c r="AQ5" s="75" t="s">
        <v>629</v>
      </c>
      <c r="AR5" s="74"/>
      <c r="AS5" s="75" t="s">
        <v>1098</v>
      </c>
      <c r="AT5" s="75" t="s">
        <v>629</v>
      </c>
      <c r="AU5" s="74"/>
      <c r="AV5" s="75" t="s">
        <v>1098</v>
      </c>
      <c r="AW5" s="75" t="s">
        <v>629</v>
      </c>
      <c r="AX5" s="74"/>
      <c r="AY5" s="75" t="s">
        <v>1098</v>
      </c>
      <c r="AZ5" s="75" t="s">
        <v>629</v>
      </c>
      <c r="BA5" s="74"/>
      <c r="BB5" s="75" t="s">
        <v>1098</v>
      </c>
      <c r="BC5" s="75" t="s">
        <v>629</v>
      </c>
      <c r="BD5" s="74"/>
      <c r="BE5" s="75" t="s">
        <v>1098</v>
      </c>
      <c r="BF5" s="75" t="s">
        <v>629</v>
      </c>
      <c r="BG5" s="74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4"/>
      <c r="BI5" s="74"/>
      <c r="BJ5" s="74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4"/>
      <c r="BL5" s="74"/>
      <c r="BM5" s="74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4"/>
      <c r="BO5" s="74"/>
      <c r="BP5" s="74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4"/>
      <c r="BR5" s="74"/>
      <c r="BS5" s="74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4"/>
      <c r="BU5" s="74"/>
      <c r="BV5" s="74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4"/>
      <c r="BX5" s="74"/>
      <c r="BY5" s="74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4"/>
      <c r="CA5" s="74"/>
      <c r="CB5" s="74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4"/>
      <c r="CD5" s="74"/>
      <c r="CE5" s="74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4"/>
      <c r="CG5" s="74"/>
      <c r="CH5" s="74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4"/>
      <c r="CJ5" s="74"/>
      <c r="CK5" s="74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4"/>
      <c r="CM5" s="74"/>
      <c r="CN5" s="74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4"/>
      <c r="CP5" s="74"/>
      <c r="CQ5" s="74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4"/>
      <c r="CS5" s="74"/>
      <c r="CT5" s="74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4"/>
      <c r="CV5" s="74"/>
      <c r="CW5" s="74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4"/>
      <c r="CY5" s="74"/>
      <c r="CZ5" s="74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4"/>
      <c r="DB5" s="74"/>
      <c r="DC5" s="74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4"/>
      <c r="DE5" s="74"/>
      <c r="DF5" s="74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294</v>
      </c>
      <c r="C6" s="74" t="s">
        <v>281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/>
      <c r="F6" s="75" t="s">
        <v>686</v>
      </c>
      <c r="G6" s="75" t="s">
        <v>629</v>
      </c>
      <c r="H6" s="74"/>
      <c r="I6" s="75" t="s">
        <v>686</v>
      </c>
      <c r="J6" s="75" t="s">
        <v>629</v>
      </c>
      <c r="K6" s="74"/>
      <c r="L6" s="75" t="s">
        <v>686</v>
      </c>
      <c r="M6" s="75" t="s">
        <v>629</v>
      </c>
      <c r="N6" s="74"/>
      <c r="O6" s="75" t="s">
        <v>686</v>
      </c>
      <c r="P6" s="75" t="s">
        <v>629</v>
      </c>
      <c r="Q6" s="74"/>
      <c r="R6" s="75" t="s">
        <v>686</v>
      </c>
      <c r="S6" s="75" t="s">
        <v>629</v>
      </c>
      <c r="T6" s="74"/>
      <c r="U6" s="75" t="s">
        <v>686</v>
      </c>
      <c r="V6" s="75" t="s">
        <v>629</v>
      </c>
      <c r="W6" s="74"/>
      <c r="X6" s="75" t="s">
        <v>686</v>
      </c>
      <c r="Y6" s="75" t="s">
        <v>629</v>
      </c>
      <c r="Z6" s="74"/>
      <c r="AA6" s="75" t="s">
        <v>686</v>
      </c>
      <c r="AB6" s="75" t="s">
        <v>629</v>
      </c>
      <c r="AC6" s="74"/>
      <c r="AD6" s="75" t="s">
        <v>686</v>
      </c>
      <c r="AE6" s="75" t="s">
        <v>629</v>
      </c>
      <c r="AF6" s="74"/>
      <c r="AG6" s="75" t="s">
        <v>686</v>
      </c>
      <c r="AH6" s="75" t="s">
        <v>629</v>
      </c>
      <c r="AI6" s="74"/>
      <c r="AJ6" s="75" t="s">
        <v>686</v>
      </c>
      <c r="AK6" s="75" t="s">
        <v>629</v>
      </c>
      <c r="AL6" s="74"/>
      <c r="AM6" s="75" t="s">
        <v>686</v>
      </c>
      <c r="AN6" s="75" t="s">
        <v>629</v>
      </c>
      <c r="AO6" s="74"/>
      <c r="AP6" s="75" t="s">
        <v>686</v>
      </c>
      <c r="AQ6" s="75" t="s">
        <v>629</v>
      </c>
      <c r="AR6" s="74"/>
      <c r="AS6" s="75" t="s">
        <v>686</v>
      </c>
      <c r="AT6" s="75" t="s">
        <v>629</v>
      </c>
      <c r="AU6" s="74"/>
      <c r="AV6" s="75" t="s">
        <v>686</v>
      </c>
      <c r="AW6" s="75" t="s">
        <v>629</v>
      </c>
      <c r="AX6" s="74"/>
      <c r="AY6" s="75" t="s">
        <v>686</v>
      </c>
      <c r="AZ6" s="75" t="s">
        <v>629</v>
      </c>
      <c r="BA6" s="74"/>
      <c r="BB6" s="75" t="s">
        <v>686</v>
      </c>
      <c r="BC6" s="75" t="s">
        <v>629</v>
      </c>
      <c r="BD6" s="74"/>
      <c r="BE6" s="75" t="s">
        <v>686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294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/>
      <c r="G7" s="75"/>
      <c r="H7" s="74"/>
      <c r="I7" s="75"/>
      <c r="J7" s="75"/>
      <c r="K7" s="74"/>
      <c r="L7" s="75"/>
      <c r="M7" s="75"/>
      <c r="N7" s="74"/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74"/>
      <c r="AD7" s="75"/>
      <c r="AE7" s="75"/>
      <c r="AF7" s="74"/>
      <c r="AG7" s="75"/>
      <c r="AH7" s="75"/>
      <c r="AI7" s="74"/>
      <c r="AJ7" s="75"/>
      <c r="AK7" s="75"/>
      <c r="AL7" s="74"/>
      <c r="AM7" s="75"/>
      <c r="AN7" s="75"/>
      <c r="AO7" s="74"/>
      <c r="AP7" s="75"/>
      <c r="AQ7" s="75"/>
      <c r="AR7" s="74"/>
      <c r="AS7" s="75"/>
      <c r="AT7" s="75"/>
      <c r="AU7" s="74"/>
      <c r="AV7" s="75"/>
      <c r="AW7" s="75"/>
      <c r="AX7" s="74"/>
      <c r="AY7" s="75"/>
      <c r="AZ7" s="75"/>
      <c r="BA7" s="74"/>
      <c r="BB7" s="75"/>
      <c r="BC7" s="75"/>
      <c r="BD7" s="74"/>
      <c r="BE7" s="75"/>
      <c r="BF7" s="75"/>
      <c r="BG7" s="74" t="str">
        <f t="shared" si="3"/>
        <v/>
      </c>
      <c r="BH7" s="74"/>
      <c r="BI7" s="74"/>
      <c r="BJ7" s="74" t="str">
        <f t="shared" si="4"/>
        <v/>
      </c>
      <c r="BK7" s="74"/>
      <c r="BL7" s="74"/>
      <c r="BM7" s="74" t="str">
        <f t="shared" si="5"/>
        <v/>
      </c>
      <c r="BN7" s="74"/>
      <c r="BO7" s="74"/>
      <c r="BP7" s="74" t="str">
        <f t="shared" si="6"/>
        <v/>
      </c>
      <c r="BQ7" s="74"/>
      <c r="BR7" s="74"/>
      <c r="BS7" s="74" t="str">
        <f t="shared" si="7"/>
        <v/>
      </c>
      <c r="BT7" s="74"/>
      <c r="BU7" s="74"/>
      <c r="BV7" s="74" t="str">
        <f t="shared" si="8"/>
        <v/>
      </c>
      <c r="BW7" s="74"/>
      <c r="BX7" s="74"/>
      <c r="BY7" s="74" t="str">
        <f t="shared" si="9"/>
        <v/>
      </c>
      <c r="BZ7" s="74"/>
      <c r="CA7" s="74"/>
      <c r="CB7" s="74" t="str">
        <f t="shared" si="10"/>
        <v/>
      </c>
      <c r="CC7" s="74"/>
      <c r="CD7" s="74"/>
      <c r="CE7" s="74" t="str">
        <f t="shared" si="11"/>
        <v/>
      </c>
      <c r="CF7" s="74"/>
      <c r="CG7" s="74"/>
      <c r="CH7" s="74" t="str">
        <f t="shared" si="12"/>
        <v/>
      </c>
      <c r="CI7" s="74"/>
      <c r="CJ7" s="74"/>
      <c r="CK7" s="74" t="str">
        <f t="shared" si="13"/>
        <v/>
      </c>
      <c r="CL7" s="74"/>
      <c r="CM7" s="74"/>
      <c r="CN7" s="74" t="str">
        <f t="shared" si="14"/>
        <v/>
      </c>
      <c r="CO7" s="74"/>
      <c r="CP7" s="74"/>
      <c r="CQ7" s="74" t="str">
        <f t="shared" si="15"/>
        <v/>
      </c>
      <c r="CR7" s="74"/>
      <c r="CS7" s="74"/>
      <c r="CT7" s="74" t="str">
        <f t="shared" si="16"/>
        <v/>
      </c>
      <c r="CU7" s="74"/>
      <c r="CV7" s="74"/>
      <c r="CW7" s="74" t="str">
        <f t="shared" si="17"/>
        <v/>
      </c>
      <c r="CX7" s="74"/>
      <c r="CY7" s="74"/>
      <c r="CZ7" s="74" t="str">
        <f t="shared" si="18"/>
        <v/>
      </c>
      <c r="DA7" s="74"/>
      <c r="DB7" s="74"/>
      <c r="DC7" s="74" t="str">
        <f t="shared" si="19"/>
        <v/>
      </c>
      <c r="DD7" s="74"/>
      <c r="DE7" s="74"/>
      <c r="DF7" s="74" t="str">
        <f t="shared" si="20"/>
        <v/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294</v>
      </c>
      <c r="C8" s="74" t="s">
        <v>344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693</v>
      </c>
      <c r="G8" s="75" t="s">
        <v>629</v>
      </c>
      <c r="H8" s="74"/>
      <c r="I8" s="75" t="s">
        <v>693</v>
      </c>
      <c r="J8" s="75" t="s">
        <v>629</v>
      </c>
      <c r="K8" s="74"/>
      <c r="L8" s="75" t="s">
        <v>693</v>
      </c>
      <c r="M8" s="75" t="s">
        <v>629</v>
      </c>
      <c r="N8" s="74"/>
      <c r="O8" s="75" t="s">
        <v>693</v>
      </c>
      <c r="P8" s="75" t="s">
        <v>629</v>
      </c>
      <c r="Q8" s="74"/>
      <c r="R8" s="75" t="s">
        <v>693</v>
      </c>
      <c r="S8" s="75" t="s">
        <v>629</v>
      </c>
      <c r="T8" s="74"/>
      <c r="U8" s="75" t="s">
        <v>693</v>
      </c>
      <c r="V8" s="75" t="s">
        <v>629</v>
      </c>
      <c r="W8" s="74"/>
      <c r="X8" s="75" t="s">
        <v>693</v>
      </c>
      <c r="Y8" s="75" t="s">
        <v>629</v>
      </c>
      <c r="Z8" s="74"/>
      <c r="AA8" s="75" t="s">
        <v>693</v>
      </c>
      <c r="AB8" s="75" t="s">
        <v>629</v>
      </c>
      <c r="AC8" s="74"/>
      <c r="AD8" s="75" t="s">
        <v>693</v>
      </c>
      <c r="AE8" s="75" t="s">
        <v>629</v>
      </c>
      <c r="AF8" s="74"/>
      <c r="AG8" s="75" t="s">
        <v>693</v>
      </c>
      <c r="AH8" s="75" t="s">
        <v>629</v>
      </c>
      <c r="AI8" s="74"/>
      <c r="AJ8" s="75" t="s">
        <v>693</v>
      </c>
      <c r="AK8" s="75" t="s">
        <v>629</v>
      </c>
      <c r="AL8" s="74"/>
      <c r="AM8" s="75" t="s">
        <v>693</v>
      </c>
      <c r="AN8" s="75" t="s">
        <v>629</v>
      </c>
      <c r="AO8" s="74"/>
      <c r="AP8" s="75" t="s">
        <v>693</v>
      </c>
      <c r="AQ8" s="75" t="s">
        <v>629</v>
      </c>
      <c r="AR8" s="74"/>
      <c r="AS8" s="75" t="s">
        <v>693</v>
      </c>
      <c r="AT8" s="75" t="s">
        <v>629</v>
      </c>
      <c r="AU8" s="74"/>
      <c r="AV8" s="75" t="s">
        <v>693</v>
      </c>
      <c r="AW8" s="75" t="s">
        <v>629</v>
      </c>
      <c r="AX8" s="74"/>
      <c r="AY8" s="75" t="s">
        <v>693</v>
      </c>
      <c r="AZ8" s="75" t="s">
        <v>629</v>
      </c>
      <c r="BA8" s="74"/>
      <c r="BB8" s="75" t="s">
        <v>693</v>
      </c>
      <c r="BC8" s="75" t="s">
        <v>629</v>
      </c>
      <c r="BD8" s="74"/>
      <c r="BE8" s="75" t="s">
        <v>693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4" t="s">
        <v>294</v>
      </c>
      <c r="C9" s="74" t="s">
        <v>182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/>
      <c r="F9" s="75" t="s">
        <v>662</v>
      </c>
      <c r="G9" s="75" t="s">
        <v>629</v>
      </c>
      <c r="H9" s="74"/>
      <c r="I9" s="75" t="s">
        <v>662</v>
      </c>
      <c r="J9" s="75" t="s">
        <v>629</v>
      </c>
      <c r="K9" s="74"/>
      <c r="L9" s="75" t="s">
        <v>662</v>
      </c>
      <c r="M9" s="75" t="s">
        <v>629</v>
      </c>
      <c r="N9" s="74"/>
      <c r="O9" s="75" t="s">
        <v>662</v>
      </c>
      <c r="P9" s="75" t="s">
        <v>629</v>
      </c>
      <c r="Q9" s="74"/>
      <c r="R9" s="75" t="s">
        <v>662</v>
      </c>
      <c r="S9" s="75" t="s">
        <v>629</v>
      </c>
      <c r="T9" s="74"/>
      <c r="U9" s="75" t="s">
        <v>662</v>
      </c>
      <c r="V9" s="75" t="s">
        <v>629</v>
      </c>
      <c r="W9" s="74"/>
      <c r="X9" s="75" t="s">
        <v>662</v>
      </c>
      <c r="Y9" s="75" t="s">
        <v>629</v>
      </c>
      <c r="Z9" s="74"/>
      <c r="AA9" s="75" t="s">
        <v>662</v>
      </c>
      <c r="AB9" s="75" t="s">
        <v>629</v>
      </c>
      <c r="AC9" s="74"/>
      <c r="AD9" s="75" t="s">
        <v>662</v>
      </c>
      <c r="AE9" s="75" t="s">
        <v>629</v>
      </c>
      <c r="AF9" s="74"/>
      <c r="AG9" s="75" t="s">
        <v>662</v>
      </c>
      <c r="AH9" s="75" t="s">
        <v>629</v>
      </c>
      <c r="AI9" s="74"/>
      <c r="AJ9" s="75" t="s">
        <v>662</v>
      </c>
      <c r="AK9" s="75" t="s">
        <v>629</v>
      </c>
      <c r="AL9" s="74"/>
      <c r="AM9" s="75" t="s">
        <v>662</v>
      </c>
      <c r="AN9" s="75" t="s">
        <v>629</v>
      </c>
      <c r="AO9" s="74"/>
      <c r="AP9" s="75" t="s">
        <v>662</v>
      </c>
      <c r="AQ9" s="75" t="s">
        <v>629</v>
      </c>
      <c r="AR9" s="74"/>
      <c r="AS9" s="75" t="s">
        <v>662</v>
      </c>
      <c r="AT9" s="75" t="s">
        <v>629</v>
      </c>
      <c r="AU9" s="74"/>
      <c r="AV9" s="75" t="s">
        <v>662</v>
      </c>
      <c r="AW9" s="75" t="s">
        <v>629</v>
      </c>
      <c r="AX9" s="74"/>
      <c r="AY9" s="75" t="s">
        <v>662</v>
      </c>
      <c r="AZ9" s="75" t="s">
        <v>629</v>
      </c>
      <c r="BA9" s="74"/>
      <c r="BB9" s="75" t="s">
        <v>662</v>
      </c>
      <c r="BC9" s="75" t="s">
        <v>629</v>
      </c>
      <c r="BD9" s="74"/>
      <c r="BE9" s="75" t="s">
        <v>662</v>
      </c>
      <c r="BF9" s="75" t="s">
        <v>629</v>
      </c>
      <c r="BG9" s="74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DH10" s="74"/>
    </row>
    <row r="11" spans="1:112" x14ac:dyDescent="0.25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297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3"/>
        <v/>
      </c>
      <c r="BH12" s="74"/>
      <c r="BI12" s="74"/>
      <c r="BJ12" s="74" t="str">
        <f t="shared" si="4"/>
        <v/>
      </c>
      <c r="BK12" s="74"/>
      <c r="BL12" s="74"/>
      <c r="BM12" s="74" t="str">
        <f t="shared" si="5"/>
        <v/>
      </c>
      <c r="BN12" s="74"/>
      <c r="BO12" s="74"/>
      <c r="BP12" s="74" t="str">
        <f t="shared" si="6"/>
        <v/>
      </c>
      <c r="BQ12" s="74"/>
      <c r="BR12" s="74"/>
      <c r="BS12" s="74" t="str">
        <f t="shared" si="7"/>
        <v/>
      </c>
      <c r="BT12" s="74"/>
      <c r="BU12" s="74"/>
      <c r="BV12" s="74" t="str">
        <f t="shared" si="8"/>
        <v/>
      </c>
      <c r="BW12" s="74"/>
      <c r="BX12" s="74"/>
      <c r="BY12" s="74" t="str">
        <f t="shared" si="9"/>
        <v/>
      </c>
      <c r="BZ12" s="74"/>
      <c r="CA12" s="74"/>
      <c r="CB12" s="74" t="str">
        <f t="shared" si="10"/>
        <v/>
      </c>
      <c r="CC12" s="74"/>
      <c r="CD12" s="74"/>
      <c r="CE12" s="74" t="str">
        <f t="shared" si="11"/>
        <v/>
      </c>
      <c r="CF12" s="74"/>
      <c r="CG12" s="74"/>
      <c r="CH12" s="74" t="str">
        <f t="shared" si="12"/>
        <v/>
      </c>
      <c r="CI12" s="74"/>
      <c r="CJ12" s="74"/>
      <c r="CK12" s="74" t="str">
        <f t="shared" si="13"/>
        <v/>
      </c>
      <c r="CL12" s="74"/>
      <c r="CM12" s="74"/>
      <c r="CN12" s="74" t="str">
        <f t="shared" si="14"/>
        <v/>
      </c>
      <c r="CO12" s="74"/>
      <c r="CP12" s="74"/>
      <c r="CQ12" s="74" t="str">
        <f t="shared" si="15"/>
        <v/>
      </c>
      <c r="CR12" s="74"/>
      <c r="CS12" s="74"/>
      <c r="CT12" s="74" t="str">
        <f t="shared" si="16"/>
        <v/>
      </c>
      <c r="CU12" s="74"/>
      <c r="CV12" s="74"/>
      <c r="CW12" s="74" t="str">
        <f t="shared" si="17"/>
        <v/>
      </c>
      <c r="CX12" s="74"/>
      <c r="CY12" s="74"/>
      <c r="CZ12" s="74" t="str">
        <f t="shared" si="18"/>
        <v/>
      </c>
      <c r="DA12" s="74"/>
      <c r="DB12" s="74"/>
      <c r="DC12" s="74" t="str">
        <f t="shared" si="19"/>
        <v/>
      </c>
      <c r="DD12" s="74"/>
      <c r="DE12" s="74"/>
      <c r="DF12" s="74" t="str">
        <f t="shared" si="20"/>
        <v/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4" t="s">
        <v>297</v>
      </c>
      <c r="C13" s="74" t="s">
        <v>33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/>
      <c r="F13" s="75"/>
      <c r="G13" s="75"/>
      <c r="H13" s="74"/>
      <c r="I13" s="75"/>
      <c r="J13" s="75"/>
      <c r="K13" s="74"/>
      <c r="L13" s="75"/>
      <c r="M13" s="75"/>
      <c r="N13" s="74"/>
      <c r="O13" s="75"/>
      <c r="P13" s="75"/>
      <c r="Q13" s="74"/>
      <c r="R13" s="75"/>
      <c r="S13" s="75"/>
      <c r="T13" s="74"/>
      <c r="U13" s="75"/>
      <c r="V13" s="75"/>
      <c r="W13" s="74"/>
      <c r="X13" s="75"/>
      <c r="Y13" s="75"/>
      <c r="Z13" s="74"/>
      <c r="AA13" s="75"/>
      <c r="AB13" s="75"/>
      <c r="AC13" s="74"/>
      <c r="AD13" s="75"/>
      <c r="AE13" s="75"/>
      <c r="AF13" s="74"/>
      <c r="AG13" s="75"/>
      <c r="AH13" s="75"/>
      <c r="AI13" s="74"/>
      <c r="AJ13" s="75"/>
      <c r="AK13" s="75"/>
      <c r="AL13" s="74"/>
      <c r="AM13" s="75"/>
      <c r="AN13" s="75"/>
      <c r="AO13" s="74"/>
      <c r="AP13" s="75"/>
      <c r="AQ13" s="75"/>
      <c r="AR13" s="74"/>
      <c r="AS13" s="75"/>
      <c r="AT13" s="75"/>
      <c r="AU13" s="74"/>
      <c r="AV13" s="75"/>
      <c r="AW13" s="75"/>
      <c r="AX13" s="74"/>
      <c r="AY13" s="75"/>
      <c r="AZ13" s="75"/>
      <c r="BA13" s="74"/>
      <c r="BB13" s="75"/>
      <c r="BC13" s="75"/>
      <c r="BD13" s="74"/>
      <c r="BE13" s="75"/>
      <c r="BF13" s="75"/>
      <c r="BG13" s="74" t="str">
        <f t="shared" si="3"/>
        <v/>
      </c>
      <c r="BH13" s="74"/>
      <c r="BI13" s="74"/>
      <c r="BJ13" s="74" t="str">
        <f t="shared" si="4"/>
        <v/>
      </c>
      <c r="BK13" s="74"/>
      <c r="BL13" s="74"/>
      <c r="BM13" s="74" t="str">
        <f t="shared" si="5"/>
        <v/>
      </c>
      <c r="BN13" s="74"/>
      <c r="BO13" s="74"/>
      <c r="BP13" s="74" t="str">
        <f t="shared" si="6"/>
        <v/>
      </c>
      <c r="BQ13" s="74"/>
      <c r="BR13" s="74"/>
      <c r="BS13" s="74" t="str">
        <f t="shared" si="7"/>
        <v/>
      </c>
      <c r="BT13" s="74"/>
      <c r="BU13" s="74"/>
      <c r="BV13" s="74" t="str">
        <f t="shared" si="8"/>
        <v/>
      </c>
      <c r="BW13" s="74"/>
      <c r="BX13" s="74"/>
      <c r="BY13" s="74" t="str">
        <f t="shared" si="9"/>
        <v/>
      </c>
      <c r="BZ13" s="74"/>
      <c r="CA13" s="74"/>
      <c r="CB13" s="74" t="str">
        <f t="shared" si="10"/>
        <v/>
      </c>
      <c r="CC13" s="74"/>
      <c r="CD13" s="74"/>
      <c r="CE13" s="74" t="str">
        <f t="shared" si="11"/>
        <v/>
      </c>
      <c r="CF13" s="74"/>
      <c r="CG13" s="74"/>
      <c r="CH13" s="74" t="str">
        <f t="shared" si="12"/>
        <v/>
      </c>
      <c r="CI13" s="74"/>
      <c r="CJ13" s="74"/>
      <c r="CK13" s="74" t="str">
        <f t="shared" si="13"/>
        <v/>
      </c>
      <c r="CL13" s="74"/>
      <c r="CM13" s="74"/>
      <c r="CN13" s="74" t="str">
        <f t="shared" si="14"/>
        <v/>
      </c>
      <c r="CO13" s="74"/>
      <c r="CP13" s="74"/>
      <c r="CQ13" s="74" t="str">
        <f t="shared" si="15"/>
        <v/>
      </c>
      <c r="CR13" s="74"/>
      <c r="CS13" s="74"/>
      <c r="CT13" s="74" t="str">
        <f t="shared" si="16"/>
        <v/>
      </c>
      <c r="CU13" s="74"/>
      <c r="CV13" s="74"/>
      <c r="CW13" s="74" t="str">
        <f t="shared" si="17"/>
        <v/>
      </c>
      <c r="CX13" s="74"/>
      <c r="CY13" s="74"/>
      <c r="CZ13" s="74" t="str">
        <f t="shared" si="18"/>
        <v/>
      </c>
      <c r="DA13" s="74"/>
      <c r="DB13" s="74"/>
      <c r="DC13" s="74" t="str">
        <f t="shared" si="19"/>
        <v/>
      </c>
      <c r="DD13" s="74"/>
      <c r="DE13" s="74"/>
      <c r="DF13" s="74" t="str">
        <f t="shared" si="20"/>
        <v/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4" t="s">
        <v>297</v>
      </c>
      <c r="C14" s="74" t="s">
        <v>22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/>
      <c r="F14" s="75" t="s">
        <v>1099</v>
      </c>
      <c r="G14" s="75" t="s">
        <v>629</v>
      </c>
      <c r="H14" s="74"/>
      <c r="I14" s="75" t="s">
        <v>1099</v>
      </c>
      <c r="J14" s="75" t="s">
        <v>629</v>
      </c>
      <c r="K14" s="74"/>
      <c r="L14" s="75" t="s">
        <v>1099</v>
      </c>
      <c r="M14" s="75" t="s">
        <v>629</v>
      </c>
      <c r="N14" s="74"/>
      <c r="O14" s="75" t="s">
        <v>1099</v>
      </c>
      <c r="P14" s="75" t="s">
        <v>629</v>
      </c>
      <c r="Q14" s="74"/>
      <c r="R14" s="75" t="s">
        <v>1099</v>
      </c>
      <c r="S14" s="75" t="s">
        <v>629</v>
      </c>
      <c r="T14" s="74"/>
      <c r="U14" s="75" t="s">
        <v>1099</v>
      </c>
      <c r="V14" s="75" t="s">
        <v>629</v>
      </c>
      <c r="W14" s="74"/>
      <c r="X14" s="75" t="s">
        <v>1099</v>
      </c>
      <c r="Y14" s="75" t="s">
        <v>629</v>
      </c>
      <c r="Z14" s="74"/>
      <c r="AA14" s="75" t="s">
        <v>1099</v>
      </c>
      <c r="AB14" s="75" t="s">
        <v>629</v>
      </c>
      <c r="AC14" s="74"/>
      <c r="AD14" s="75" t="s">
        <v>1099</v>
      </c>
      <c r="AE14" s="75" t="s">
        <v>629</v>
      </c>
      <c r="AF14" s="74"/>
      <c r="AG14" s="75" t="s">
        <v>1099</v>
      </c>
      <c r="AH14" s="75" t="s">
        <v>629</v>
      </c>
      <c r="AI14" s="74"/>
      <c r="AJ14" s="75" t="s">
        <v>1099</v>
      </c>
      <c r="AK14" s="75" t="s">
        <v>629</v>
      </c>
      <c r="AL14" s="74"/>
      <c r="AM14" s="75" t="s">
        <v>1099</v>
      </c>
      <c r="AN14" s="75" t="s">
        <v>629</v>
      </c>
      <c r="AO14" s="74"/>
      <c r="AP14" s="75" t="s">
        <v>1099</v>
      </c>
      <c r="AQ14" s="75" t="s">
        <v>629</v>
      </c>
      <c r="AR14" s="74"/>
      <c r="AS14" s="75" t="s">
        <v>1099</v>
      </c>
      <c r="AT14" s="75" t="s">
        <v>629</v>
      </c>
      <c r="AU14" s="74"/>
      <c r="AV14" s="75" t="s">
        <v>1099</v>
      </c>
      <c r="AW14" s="75" t="s">
        <v>629</v>
      </c>
      <c r="AX14" s="74"/>
      <c r="AY14" s="75" t="s">
        <v>1099</v>
      </c>
      <c r="AZ14" s="75" t="s">
        <v>629</v>
      </c>
      <c r="BA14" s="74"/>
      <c r="BB14" s="75" t="s">
        <v>1099</v>
      </c>
      <c r="BC14" s="75" t="s">
        <v>629</v>
      </c>
      <c r="BD14" s="74"/>
      <c r="BE14" s="75" t="s">
        <v>1099</v>
      </c>
      <c r="BF14" s="75" t="s">
        <v>629</v>
      </c>
      <c r="BG14" s="74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4" t="s">
        <v>297</v>
      </c>
      <c r="C15" s="74" t="s">
        <v>26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/>
      <c r="F15" s="75" t="s">
        <v>698</v>
      </c>
      <c r="G15" s="75" t="s">
        <v>629</v>
      </c>
      <c r="H15" s="74"/>
      <c r="I15" s="75" t="s">
        <v>698</v>
      </c>
      <c r="J15" s="75" t="s">
        <v>629</v>
      </c>
      <c r="K15" s="74"/>
      <c r="L15" s="75" t="s">
        <v>698</v>
      </c>
      <c r="M15" s="75" t="s">
        <v>629</v>
      </c>
      <c r="N15" s="74"/>
      <c r="O15" s="75" t="s">
        <v>698</v>
      </c>
      <c r="P15" s="75" t="s">
        <v>629</v>
      </c>
      <c r="Q15" s="74"/>
      <c r="R15" s="75" t="s">
        <v>698</v>
      </c>
      <c r="S15" s="75" t="s">
        <v>629</v>
      </c>
      <c r="T15" s="74"/>
      <c r="U15" s="75" t="s">
        <v>698</v>
      </c>
      <c r="V15" s="75" t="s">
        <v>629</v>
      </c>
      <c r="W15" s="74"/>
      <c r="X15" s="75" t="s">
        <v>698</v>
      </c>
      <c r="Y15" s="75" t="s">
        <v>629</v>
      </c>
      <c r="Z15" s="74"/>
      <c r="AA15" s="75" t="s">
        <v>698</v>
      </c>
      <c r="AB15" s="75" t="s">
        <v>629</v>
      </c>
      <c r="AC15" s="74"/>
      <c r="AD15" s="75" t="s">
        <v>698</v>
      </c>
      <c r="AE15" s="75" t="s">
        <v>629</v>
      </c>
      <c r="AF15" s="74"/>
      <c r="AG15" s="75" t="s">
        <v>698</v>
      </c>
      <c r="AH15" s="75" t="s">
        <v>629</v>
      </c>
      <c r="AI15" s="74"/>
      <c r="AJ15" s="75" t="s">
        <v>698</v>
      </c>
      <c r="AK15" s="75" t="s">
        <v>629</v>
      </c>
      <c r="AL15" s="74"/>
      <c r="AM15" s="75" t="s">
        <v>698</v>
      </c>
      <c r="AN15" s="75" t="s">
        <v>629</v>
      </c>
      <c r="AO15" s="74"/>
      <c r="AP15" s="75" t="s">
        <v>698</v>
      </c>
      <c r="AQ15" s="75" t="s">
        <v>629</v>
      </c>
      <c r="AR15" s="74"/>
      <c r="AS15" s="75" t="s">
        <v>698</v>
      </c>
      <c r="AT15" s="75" t="s">
        <v>629</v>
      </c>
      <c r="AU15" s="74"/>
      <c r="AV15" s="75" t="s">
        <v>698</v>
      </c>
      <c r="AW15" s="75" t="s">
        <v>629</v>
      </c>
      <c r="AX15" s="74"/>
      <c r="AY15" s="75" t="s">
        <v>698</v>
      </c>
      <c r="AZ15" s="75" t="s">
        <v>629</v>
      </c>
      <c r="BA15" s="74"/>
      <c r="BB15" s="75" t="s">
        <v>698</v>
      </c>
      <c r="BC15" s="75" t="s">
        <v>629</v>
      </c>
      <c r="BD15" s="74"/>
      <c r="BE15" s="75" t="s">
        <v>698</v>
      </c>
      <c r="BF15" s="75" t="s">
        <v>629</v>
      </c>
      <c r="BG15" s="74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4"/>
      <c r="DH15" s="74"/>
    </row>
    <row r="16" spans="1:11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4"/>
        <v/>
      </c>
      <c r="BK16" s="74"/>
      <c r="BL16" s="74"/>
      <c r="BM16" s="74" t="str">
        <f t="shared" si="5"/>
        <v/>
      </c>
      <c r="BN16" s="74"/>
      <c r="BO16" s="74"/>
      <c r="BP16" s="74" t="str">
        <f t="shared" si="6"/>
        <v/>
      </c>
      <c r="BQ16" s="74"/>
      <c r="BR16" s="74"/>
      <c r="BS16" s="74" t="str">
        <f t="shared" si="7"/>
        <v/>
      </c>
      <c r="BT16" s="74"/>
      <c r="BU16" s="74"/>
      <c r="BV16" s="74" t="str">
        <f t="shared" si="8"/>
        <v/>
      </c>
      <c r="BW16" s="74"/>
      <c r="BX16" s="74"/>
      <c r="BY16" s="74" t="str">
        <f t="shared" si="9"/>
        <v/>
      </c>
      <c r="BZ16" s="74"/>
      <c r="CA16" s="74"/>
      <c r="CB16" s="74" t="str">
        <f t="shared" si="10"/>
        <v/>
      </c>
      <c r="CC16" s="74"/>
      <c r="CD16" s="74"/>
      <c r="CE16" s="74" t="str">
        <f t="shared" si="11"/>
        <v/>
      </c>
      <c r="CF16" s="74"/>
      <c r="CG16" s="74"/>
      <c r="CH16" s="74" t="str">
        <f t="shared" si="12"/>
        <v/>
      </c>
      <c r="CI16" s="74"/>
      <c r="CJ16" s="74"/>
      <c r="CK16" s="74" t="str">
        <f t="shared" si="13"/>
        <v/>
      </c>
      <c r="CL16" s="74"/>
      <c r="CM16" s="74"/>
      <c r="CN16" s="74" t="str">
        <f t="shared" si="14"/>
        <v/>
      </c>
      <c r="CO16" s="74"/>
      <c r="CP16" s="74"/>
      <c r="CQ16" s="74" t="str">
        <f t="shared" si="15"/>
        <v/>
      </c>
      <c r="CR16" s="74"/>
      <c r="CS16" s="74"/>
      <c r="CT16" s="74" t="str">
        <f t="shared" si="16"/>
        <v/>
      </c>
      <c r="CU16" s="74"/>
      <c r="CV16" s="74"/>
      <c r="CW16" s="74" t="str">
        <f t="shared" si="17"/>
        <v/>
      </c>
      <c r="CX16" s="74"/>
      <c r="CY16" s="74"/>
      <c r="CZ16" s="74" t="str">
        <f t="shared" si="18"/>
        <v/>
      </c>
      <c r="DA16" s="74"/>
      <c r="DB16" s="74"/>
      <c r="DC16" s="74" t="str">
        <f t="shared" si="19"/>
        <v/>
      </c>
      <c r="DD16" s="74"/>
      <c r="DE16" s="74"/>
      <c r="DF16" s="74" t="str">
        <f t="shared" si="20"/>
        <v/>
      </c>
      <c r="DG16" s="74"/>
      <c r="DH16" s="74"/>
    </row>
    <row r="17" spans="1:112" x14ac:dyDescent="0.25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5"/>
      <c r="G17" s="75"/>
      <c r="H17" s="74"/>
      <c r="I17" s="75"/>
      <c r="J17" s="75"/>
      <c r="K17" s="74"/>
      <c r="L17" s="75"/>
      <c r="M17" s="75"/>
      <c r="N17" s="74"/>
      <c r="O17" s="75"/>
      <c r="P17" s="75"/>
      <c r="Q17" s="74"/>
      <c r="R17" s="75"/>
      <c r="S17" s="75"/>
      <c r="T17" s="74"/>
      <c r="U17" s="75"/>
      <c r="V17" s="75"/>
      <c r="W17" s="74"/>
      <c r="X17" s="75"/>
      <c r="Y17" s="75"/>
      <c r="Z17" s="74"/>
      <c r="AA17" s="75"/>
      <c r="AB17" s="75"/>
      <c r="AC17" s="74"/>
      <c r="AD17" s="75"/>
      <c r="AE17" s="75"/>
      <c r="AF17" s="74"/>
      <c r="AG17" s="75"/>
      <c r="AH17" s="75"/>
      <c r="AI17" s="74"/>
      <c r="AJ17" s="75"/>
      <c r="AK17" s="75"/>
      <c r="AL17" s="74"/>
      <c r="AM17" s="75"/>
      <c r="AN17" s="75"/>
      <c r="AO17" s="74"/>
      <c r="AP17" s="75"/>
      <c r="AQ17" s="75"/>
      <c r="AR17" s="74"/>
      <c r="AS17" s="75"/>
      <c r="AT17" s="75"/>
      <c r="AU17" s="74"/>
      <c r="AV17" s="75"/>
      <c r="AW17" s="75"/>
      <c r="AX17" s="74"/>
      <c r="AY17" s="75"/>
      <c r="AZ17" s="75"/>
      <c r="BA17" s="74"/>
      <c r="BB17" s="75"/>
      <c r="BC17" s="75"/>
      <c r="BD17" s="74"/>
      <c r="BE17" s="75"/>
      <c r="BF17" s="75"/>
      <c r="BG17" s="74" t="str">
        <f t="shared" si="3"/>
        <v/>
      </c>
      <c r="BH17" s="74"/>
      <c r="BI17" s="74"/>
      <c r="BJ17" s="74" t="str">
        <f t="shared" si="4"/>
        <v/>
      </c>
      <c r="BK17" s="74"/>
      <c r="BL17" s="74"/>
      <c r="BM17" s="74" t="str">
        <f t="shared" si="5"/>
        <v/>
      </c>
      <c r="BN17" s="74"/>
      <c r="BO17" s="74"/>
      <c r="BP17" s="74" t="str">
        <f t="shared" si="6"/>
        <v/>
      </c>
      <c r="BQ17" s="74"/>
      <c r="BR17" s="74"/>
      <c r="BS17" s="74" t="str">
        <f t="shared" si="7"/>
        <v/>
      </c>
      <c r="BT17" s="74"/>
      <c r="BU17" s="74"/>
      <c r="BV17" s="74" t="str">
        <f t="shared" si="8"/>
        <v/>
      </c>
      <c r="BW17" s="74"/>
      <c r="BX17" s="74"/>
      <c r="BY17" s="74" t="str">
        <f t="shared" si="9"/>
        <v/>
      </c>
      <c r="BZ17" s="74"/>
      <c r="CA17" s="74"/>
      <c r="CB17" s="74" t="str">
        <f t="shared" si="10"/>
        <v/>
      </c>
      <c r="CC17" s="74"/>
      <c r="CD17" s="74"/>
      <c r="CE17" s="74" t="str">
        <f t="shared" si="11"/>
        <v/>
      </c>
      <c r="CF17" s="74"/>
      <c r="CG17" s="74"/>
      <c r="CH17" s="74" t="str">
        <f t="shared" si="12"/>
        <v/>
      </c>
      <c r="CI17" s="74"/>
      <c r="CJ17" s="74"/>
      <c r="CK17" s="74" t="str">
        <f t="shared" si="13"/>
        <v/>
      </c>
      <c r="CL17" s="74"/>
      <c r="CM17" s="74"/>
      <c r="CN17" s="74" t="str">
        <f t="shared" si="14"/>
        <v/>
      </c>
      <c r="CO17" s="74"/>
      <c r="CP17" s="74"/>
      <c r="CQ17" s="74" t="str">
        <f t="shared" si="15"/>
        <v/>
      </c>
      <c r="CR17" s="74"/>
      <c r="CS17" s="74"/>
      <c r="CT17" s="74" t="str">
        <f t="shared" si="16"/>
        <v/>
      </c>
      <c r="CU17" s="74"/>
      <c r="CV17" s="74"/>
      <c r="CW17" s="74" t="str">
        <f t="shared" si="17"/>
        <v/>
      </c>
      <c r="CX17" s="74"/>
      <c r="CY17" s="74"/>
      <c r="CZ17" s="74" t="str">
        <f t="shared" si="18"/>
        <v/>
      </c>
      <c r="DA17" s="74"/>
      <c r="DB17" s="74"/>
      <c r="DC17" s="74" t="str">
        <f t="shared" si="19"/>
        <v/>
      </c>
      <c r="DD17" s="74"/>
      <c r="DE17" s="74"/>
      <c r="DF17" s="74" t="str">
        <f t="shared" si="20"/>
        <v/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4" t="s">
        <v>298</v>
      </c>
      <c r="C18" s="74" t="s">
        <v>138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/>
      <c r="F18" s="75" t="s">
        <v>641</v>
      </c>
      <c r="G18" s="75" t="s">
        <v>629</v>
      </c>
      <c r="H18" s="74"/>
      <c r="I18" s="75" t="s">
        <v>641</v>
      </c>
      <c r="J18" s="75" t="s">
        <v>629</v>
      </c>
      <c r="K18" s="74"/>
      <c r="L18" s="75" t="s">
        <v>641</v>
      </c>
      <c r="M18" s="75" t="s">
        <v>629</v>
      </c>
      <c r="N18" s="74"/>
      <c r="O18" s="75" t="s">
        <v>641</v>
      </c>
      <c r="P18" s="75" t="s">
        <v>629</v>
      </c>
      <c r="Q18" s="74"/>
      <c r="R18" s="75" t="s">
        <v>641</v>
      </c>
      <c r="S18" s="75" t="s">
        <v>629</v>
      </c>
      <c r="T18" s="74"/>
      <c r="U18" s="75" t="s">
        <v>641</v>
      </c>
      <c r="V18" s="75" t="s">
        <v>629</v>
      </c>
      <c r="W18" s="74"/>
      <c r="X18" s="75" t="s">
        <v>641</v>
      </c>
      <c r="Y18" s="75" t="s">
        <v>629</v>
      </c>
      <c r="Z18" s="74"/>
      <c r="AA18" s="75" t="s">
        <v>641</v>
      </c>
      <c r="AB18" s="75" t="s">
        <v>629</v>
      </c>
      <c r="AC18" s="74"/>
      <c r="AD18" s="75" t="s">
        <v>641</v>
      </c>
      <c r="AE18" s="75" t="s">
        <v>629</v>
      </c>
      <c r="AF18" s="74"/>
      <c r="AG18" s="75" t="s">
        <v>641</v>
      </c>
      <c r="AH18" s="75" t="s">
        <v>629</v>
      </c>
      <c r="AI18" s="74"/>
      <c r="AJ18" s="75" t="s">
        <v>641</v>
      </c>
      <c r="AK18" s="75" t="s">
        <v>629</v>
      </c>
      <c r="AL18" s="74"/>
      <c r="AM18" s="75" t="s">
        <v>641</v>
      </c>
      <c r="AN18" s="75" t="s">
        <v>629</v>
      </c>
      <c r="AO18" s="74"/>
      <c r="AP18" s="75" t="s">
        <v>641</v>
      </c>
      <c r="AQ18" s="75" t="s">
        <v>629</v>
      </c>
      <c r="AR18" s="74"/>
      <c r="AS18" s="75" t="s">
        <v>641</v>
      </c>
      <c r="AT18" s="75" t="s">
        <v>629</v>
      </c>
      <c r="AU18" s="74"/>
      <c r="AV18" s="75" t="s">
        <v>641</v>
      </c>
      <c r="AW18" s="75" t="s">
        <v>629</v>
      </c>
      <c r="AX18" s="74"/>
      <c r="AY18" s="75" t="s">
        <v>641</v>
      </c>
      <c r="AZ18" s="75" t="s">
        <v>629</v>
      </c>
      <c r="BA18" s="74"/>
      <c r="BB18" s="75" t="s">
        <v>641</v>
      </c>
      <c r="BC18" s="75" t="s">
        <v>629</v>
      </c>
      <c r="BD18" s="74"/>
      <c r="BE18" s="75" t="s">
        <v>641</v>
      </c>
      <c r="BF18" s="75" t="s">
        <v>629</v>
      </c>
      <c r="BG18" s="74" t="str">
        <f t="shared" si="3"/>
        <v xml:space="preserve">INSERT INTO SC_SystemeProduits(RefDimension,NomSysteme,typePresta,ligne,Quantite,formule,cte1,DateModif) values (1,'FV7','MOC',37,null,'1.1*CTE1','PERIMETRE',now());
</v>
      </c>
      <c r="BH18" s="74"/>
      <c r="BI18" s="74"/>
      <c r="BJ18" s="74" t="str">
        <f t="shared" si="4"/>
        <v xml:space="preserve">INSERT INTO SC_SystemeProduits(RefDimension,NomSysteme,typePresta,ligne,Quantite,formule,cte1,DateModif) values (2,'FV7','MOC',37,null,'1.1*CTE1','PERIMETRE',now());
</v>
      </c>
      <c r="BK18" s="74"/>
      <c r="BL18" s="74"/>
      <c r="BM18" s="74" t="str">
        <f t="shared" si="5"/>
        <v xml:space="preserve">INSERT INTO SC_SystemeProduits(RefDimension,NomSysteme,typePresta,ligne,Quantite,formule,cte1,DateModif) values (3,'FV7','MOC',37,null,'1.1*CTE1','PERIMETRE',now());
</v>
      </c>
      <c r="BN18" s="74"/>
      <c r="BO18" s="74"/>
      <c r="BP18" s="74" t="str">
        <f t="shared" si="6"/>
        <v xml:space="preserve">INSERT INTO SC_SystemeProduits(RefDimension,NomSysteme,typePresta,ligne,Quantite,formule,cte1,DateModif) values (4,'FV7','MOC',37,null,'1.1*CTE1','PERIMETRE',now());
</v>
      </c>
      <c r="BQ18" s="74"/>
      <c r="BR18" s="74"/>
      <c r="BS18" s="74" t="str">
        <f t="shared" si="7"/>
        <v xml:space="preserve">INSERT INTO SC_SystemeProduits(RefDimension,NomSysteme,typePresta,ligne,Quantite,formule,cte1,DateModif) values (5,'FV7','MOC',37,null,'1.1*CTE1','PERIMETRE',now());
</v>
      </c>
      <c r="BT18" s="74"/>
      <c r="BU18" s="74"/>
      <c r="BV18" s="74" t="str">
        <f t="shared" si="8"/>
        <v xml:space="preserve">INSERT INTO SC_SystemeProduits(RefDimension,NomSysteme,typePresta,ligne,Quantite,formule,cte1,DateModif) values (6,'FV7','MOC',37,null,'1.1*CTE1','PERIMETRE',now());
</v>
      </c>
      <c r="BW18" s="74"/>
      <c r="BX18" s="74"/>
      <c r="BY18" s="74" t="str">
        <f t="shared" si="9"/>
        <v xml:space="preserve">INSERT INTO SC_SystemeProduits(RefDimension,NomSysteme,typePresta,ligne,Quantite,formule,cte1,DateModif) values (7,'FV7','MOC',37,null,'1.1*CTE1','PERIMETRE',now());
</v>
      </c>
      <c r="BZ18" s="74"/>
      <c r="CA18" s="74"/>
      <c r="CB18" s="74" t="str">
        <f t="shared" si="10"/>
        <v xml:space="preserve">INSERT INTO SC_SystemeProduits(RefDimension,NomSysteme,typePresta,ligne,Quantite,formule,cte1,DateModif) values (8,'FV7','MOC',37,null,'1.1*CTE1','PERIMETRE',now());
</v>
      </c>
      <c r="CC18" s="74"/>
      <c r="CD18" s="74"/>
      <c r="CE18" s="74" t="str">
        <f t="shared" si="11"/>
        <v xml:space="preserve">INSERT INTO SC_SystemeProduits(RefDimension,NomSysteme,typePresta,ligne,Quantite,formule,cte1,DateModif) values (9,'FV7','MOC',37,null,'1.1*CTE1','PERIMETRE',now());
</v>
      </c>
      <c r="CF18" s="74"/>
      <c r="CG18" s="74"/>
      <c r="CH18" s="74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4"/>
      <c r="CJ18" s="74"/>
      <c r="CK18" s="74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4"/>
      <c r="CM18" s="74"/>
      <c r="CN18" s="74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4"/>
      <c r="CP18" s="74"/>
      <c r="CQ18" s="74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4"/>
      <c r="CS18" s="74"/>
      <c r="CT18" s="74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4"/>
      <c r="CV18" s="74"/>
      <c r="CW18" s="74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4"/>
      <c r="CY18" s="74"/>
      <c r="CZ18" s="74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4"/>
      <c r="DB18" s="74"/>
      <c r="DC18" s="74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4"/>
      <c r="DE18" s="74"/>
      <c r="DF18" s="74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4" t="s">
        <v>298</v>
      </c>
      <c r="C19" s="74" t="s">
        <v>140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3"/>
        <v/>
      </c>
      <c r="BH19" s="74"/>
      <c r="BI19" s="74"/>
      <c r="BJ19" s="74" t="str">
        <f t="shared" si="4"/>
        <v/>
      </c>
      <c r="BK19" s="74"/>
      <c r="BL19" s="74"/>
      <c r="BM19" s="74" t="str">
        <f t="shared" si="5"/>
        <v/>
      </c>
      <c r="BN19" s="74"/>
      <c r="BO19" s="74"/>
      <c r="BP19" s="74" t="str">
        <f t="shared" si="6"/>
        <v/>
      </c>
      <c r="BQ19" s="74"/>
      <c r="BR19" s="74"/>
      <c r="BS19" s="74" t="str">
        <f t="shared" si="7"/>
        <v/>
      </c>
      <c r="BT19" s="74"/>
      <c r="BU19" s="74"/>
      <c r="BV19" s="74" t="str">
        <f t="shared" si="8"/>
        <v/>
      </c>
      <c r="BW19" s="74"/>
      <c r="BX19" s="74"/>
      <c r="BY19" s="74" t="str">
        <f t="shared" si="9"/>
        <v/>
      </c>
      <c r="BZ19" s="74"/>
      <c r="CA19" s="74"/>
      <c r="CB19" s="74" t="str">
        <f t="shared" si="10"/>
        <v/>
      </c>
      <c r="CC19" s="74"/>
      <c r="CD19" s="74"/>
      <c r="CE19" s="74" t="str">
        <f t="shared" si="11"/>
        <v/>
      </c>
      <c r="CF19" s="74"/>
      <c r="CG19" s="74"/>
      <c r="CH19" s="74" t="str">
        <f t="shared" si="12"/>
        <v/>
      </c>
      <c r="CI19" s="74"/>
      <c r="CJ19" s="74"/>
      <c r="CK19" s="74" t="str">
        <f t="shared" si="13"/>
        <v/>
      </c>
      <c r="CL19" s="74"/>
      <c r="CM19" s="74"/>
      <c r="CN19" s="74" t="str">
        <f t="shared" si="14"/>
        <v/>
      </c>
      <c r="CO19" s="74"/>
      <c r="CP19" s="74"/>
      <c r="CQ19" s="74" t="str">
        <f t="shared" si="15"/>
        <v/>
      </c>
      <c r="CR19" s="74"/>
      <c r="CS19" s="74"/>
      <c r="CT19" s="74" t="str">
        <f t="shared" si="16"/>
        <v/>
      </c>
      <c r="CU19" s="74"/>
      <c r="CV19" s="74"/>
      <c r="CW19" s="74" t="str">
        <f t="shared" si="17"/>
        <v/>
      </c>
      <c r="CX19" s="74"/>
      <c r="CY19" s="74"/>
      <c r="CZ19" s="74" t="str">
        <f t="shared" si="18"/>
        <v/>
      </c>
      <c r="DA19" s="74"/>
      <c r="DB19" s="74"/>
      <c r="DC19" s="74" t="str">
        <f t="shared" si="19"/>
        <v/>
      </c>
      <c r="DD19" s="74"/>
      <c r="DE19" s="74"/>
      <c r="DF19" s="74" t="str">
        <f t="shared" si="20"/>
        <v/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298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si="3"/>
        <v/>
      </c>
      <c r="BH20" s="74"/>
      <c r="BI20" s="74"/>
      <c r="BJ20" s="74" t="str">
        <f t="shared" si="4"/>
        <v/>
      </c>
      <c r="BK20" s="74"/>
      <c r="BL20" s="74"/>
      <c r="BM20" s="74" t="str">
        <f t="shared" si="5"/>
        <v/>
      </c>
      <c r="BN20" s="74"/>
      <c r="BO20" s="74"/>
      <c r="BP20" s="74" t="str">
        <f t="shared" si="6"/>
        <v/>
      </c>
      <c r="BQ20" s="74"/>
      <c r="BR20" s="74"/>
      <c r="BS20" s="74" t="str">
        <f t="shared" si="7"/>
        <v/>
      </c>
      <c r="BT20" s="74"/>
      <c r="BU20" s="74"/>
      <c r="BV20" s="74" t="str">
        <f t="shared" si="8"/>
        <v/>
      </c>
      <c r="BW20" s="74"/>
      <c r="BX20" s="74"/>
      <c r="BY20" s="74" t="str">
        <f t="shared" si="9"/>
        <v/>
      </c>
      <c r="BZ20" s="74"/>
      <c r="CA20" s="74"/>
      <c r="CB20" s="74" t="str">
        <f t="shared" si="10"/>
        <v/>
      </c>
      <c r="CC20" s="74"/>
      <c r="CD20" s="74"/>
      <c r="CE20" s="74" t="str">
        <f t="shared" si="11"/>
        <v/>
      </c>
      <c r="CF20" s="74"/>
      <c r="CG20" s="74"/>
      <c r="CH20" s="74" t="str">
        <f t="shared" si="12"/>
        <v/>
      </c>
      <c r="CI20" s="74"/>
      <c r="CJ20" s="74"/>
      <c r="CK20" s="74" t="str">
        <f t="shared" si="13"/>
        <v/>
      </c>
      <c r="CL20" s="74"/>
      <c r="CM20" s="74"/>
      <c r="CN20" s="74" t="str">
        <f t="shared" si="14"/>
        <v/>
      </c>
      <c r="CO20" s="74"/>
      <c r="CP20" s="74"/>
      <c r="CQ20" s="74" t="str">
        <f t="shared" si="15"/>
        <v/>
      </c>
      <c r="CR20" s="74"/>
      <c r="CS20" s="74"/>
      <c r="CT20" s="74" t="str">
        <f t="shared" si="16"/>
        <v/>
      </c>
      <c r="CU20" s="74"/>
      <c r="CV20" s="74"/>
      <c r="CW20" s="74" t="str">
        <f t="shared" si="17"/>
        <v/>
      </c>
      <c r="CX20" s="74"/>
      <c r="CY20" s="74"/>
      <c r="CZ20" s="74" t="str">
        <f t="shared" si="18"/>
        <v/>
      </c>
      <c r="DA20" s="74"/>
      <c r="DB20" s="74"/>
      <c r="DC20" s="74" t="str">
        <f t="shared" si="19"/>
        <v/>
      </c>
      <c r="DD20" s="74"/>
      <c r="DE20" s="74"/>
      <c r="DF20" s="74" t="str">
        <f t="shared" si="20"/>
        <v/>
      </c>
      <c r="DG20" s="74"/>
      <c r="DH20" s="74"/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4" t="s">
        <v>298</v>
      </c>
      <c r="C21" s="74" t="s">
        <v>153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663</v>
      </c>
      <c r="G21" s="75" t="s">
        <v>629</v>
      </c>
      <c r="H21" s="74"/>
      <c r="I21" s="75" t="s">
        <v>663</v>
      </c>
      <c r="J21" s="75" t="s">
        <v>629</v>
      </c>
      <c r="K21" s="74"/>
      <c r="L21" s="75" t="s">
        <v>663</v>
      </c>
      <c r="M21" s="75" t="s">
        <v>629</v>
      </c>
      <c r="N21" s="74"/>
      <c r="O21" s="75" t="s">
        <v>663</v>
      </c>
      <c r="P21" s="75" t="s">
        <v>629</v>
      </c>
      <c r="Q21" s="74"/>
      <c r="R21" s="75" t="s">
        <v>663</v>
      </c>
      <c r="S21" s="75" t="s">
        <v>629</v>
      </c>
      <c r="T21" s="74"/>
      <c r="U21" s="75" t="s">
        <v>663</v>
      </c>
      <c r="V21" s="75" t="s">
        <v>629</v>
      </c>
      <c r="W21" s="74"/>
      <c r="X21" s="75" t="s">
        <v>663</v>
      </c>
      <c r="Y21" s="75" t="s">
        <v>629</v>
      </c>
      <c r="Z21" s="74"/>
      <c r="AA21" s="75" t="s">
        <v>663</v>
      </c>
      <c r="AB21" s="75" t="s">
        <v>629</v>
      </c>
      <c r="AC21" s="74"/>
      <c r="AD21" s="75" t="s">
        <v>663</v>
      </c>
      <c r="AE21" s="75" t="s">
        <v>629</v>
      </c>
      <c r="AF21" s="74"/>
      <c r="AG21" s="75" t="s">
        <v>663</v>
      </c>
      <c r="AH21" s="75" t="s">
        <v>629</v>
      </c>
      <c r="AI21" s="74"/>
      <c r="AJ21" s="75" t="s">
        <v>663</v>
      </c>
      <c r="AK21" s="75" t="s">
        <v>629</v>
      </c>
      <c r="AL21" s="74"/>
      <c r="AM21" s="75" t="s">
        <v>663</v>
      </c>
      <c r="AN21" s="75" t="s">
        <v>629</v>
      </c>
      <c r="AO21" s="74"/>
      <c r="AP21" s="75" t="s">
        <v>663</v>
      </c>
      <c r="AQ21" s="75" t="s">
        <v>629</v>
      </c>
      <c r="AR21" s="74"/>
      <c r="AS21" s="75" t="s">
        <v>663</v>
      </c>
      <c r="AT21" s="75" t="s">
        <v>629</v>
      </c>
      <c r="AU21" s="74"/>
      <c r="AV21" s="75" t="s">
        <v>663</v>
      </c>
      <c r="AW21" s="75" t="s">
        <v>629</v>
      </c>
      <c r="AX21" s="74"/>
      <c r="AY21" s="75" t="s">
        <v>663</v>
      </c>
      <c r="AZ21" s="75" t="s">
        <v>629</v>
      </c>
      <c r="BA21" s="74"/>
      <c r="BB21" s="75" t="s">
        <v>663</v>
      </c>
      <c r="BC21" s="75" t="s">
        <v>629</v>
      </c>
      <c r="BD21" s="74"/>
      <c r="BE21" s="75" t="s">
        <v>663</v>
      </c>
      <c r="BF21" s="75" t="s">
        <v>629</v>
      </c>
      <c r="BG21" s="74" t="str">
        <f t="shared" si="3"/>
        <v xml:space="preserve">INSERT INTO SC_SystemeProduits(RefDimension,NomSysteme,typePresta,ligne,Quantite,formule,cte1,DateModif) values (1,'FV7','MOC',46,null,'2*CTE1','PERIMETRE',now());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(2,'FV7','MOC',46,null,'2*CTE1','PERIMETRE',now());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(3,'FV7','MOC',46,null,'2*CTE1','PERIMETRE',now());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(4,'FV7','MOC',46,null,'2*CTE1','PERIMETRE',now());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(5,'FV7','MOC',46,null,'2*CTE1','PERIMETRE',now());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(6,'FV7','MOC',46,null,'2*CTE1','PERIMETRE',now());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(7,'FV7','MOC',46,null,'2*CTE1','PERIMETRE',now());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(8,'FV7','MOC',46,null,'2*CTE1','PERIMETRE',now());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(9,'FV7','MOC',46,null,'2*CTE1','PERIMETRE',now());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(10,'FV7','MOC',46,null,'2*CTE1','PERIMETRE',now());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(11,'FV7','MOC',46,null,'2*CTE1','PERIMETRE',now());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(12,'FV7','MOC',46,null,'2*CTE1','PERIMETRE',now());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(13,'FV7','MOC',46,null,'2*CTE1','PERIMETRE',now());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(14,'FV7','MOC',46,null,'2*CTE1','PERIMETRE',now());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(15,'FV7','MOC',46,null,'2*CTE1','PERIMETRE',now());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(16,'FV7','MOC',46,null,'2*CTE1','PERIMETRE',now());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(17,'FV7','MOC',46,null,'2*CTE1','PERIMETRE',now());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(18,'FV7','MOC',46,null,'2*CTE1','PERIMETRE',now());
</v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4" t="s">
        <v>298</v>
      </c>
      <c r="C22" s="74" t="s">
        <v>182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662</v>
      </c>
      <c r="G22" s="75" t="s">
        <v>629</v>
      </c>
      <c r="H22" s="74"/>
      <c r="I22" s="75" t="s">
        <v>662</v>
      </c>
      <c r="J22" s="75" t="s">
        <v>629</v>
      </c>
      <c r="K22" s="74"/>
      <c r="L22" s="75" t="s">
        <v>662</v>
      </c>
      <c r="M22" s="75" t="s">
        <v>629</v>
      </c>
      <c r="N22" s="74"/>
      <c r="O22" s="75" t="s">
        <v>662</v>
      </c>
      <c r="P22" s="75" t="s">
        <v>629</v>
      </c>
      <c r="Q22" s="74"/>
      <c r="R22" s="75" t="s">
        <v>662</v>
      </c>
      <c r="S22" s="75" t="s">
        <v>629</v>
      </c>
      <c r="T22" s="74"/>
      <c r="U22" s="75" t="s">
        <v>662</v>
      </c>
      <c r="V22" s="75" t="s">
        <v>629</v>
      </c>
      <c r="W22" s="74"/>
      <c r="X22" s="75" t="s">
        <v>662</v>
      </c>
      <c r="Y22" s="75" t="s">
        <v>629</v>
      </c>
      <c r="Z22" s="74"/>
      <c r="AA22" s="75" t="s">
        <v>662</v>
      </c>
      <c r="AB22" s="75" t="s">
        <v>629</v>
      </c>
      <c r="AC22" s="74"/>
      <c r="AD22" s="75" t="s">
        <v>662</v>
      </c>
      <c r="AE22" s="75" t="s">
        <v>629</v>
      </c>
      <c r="AF22" s="74"/>
      <c r="AG22" s="75" t="s">
        <v>662</v>
      </c>
      <c r="AH22" s="75" t="s">
        <v>629</v>
      </c>
      <c r="AI22" s="74"/>
      <c r="AJ22" s="75" t="s">
        <v>662</v>
      </c>
      <c r="AK22" s="75" t="s">
        <v>629</v>
      </c>
      <c r="AL22" s="74"/>
      <c r="AM22" s="75" t="s">
        <v>662</v>
      </c>
      <c r="AN22" s="75" t="s">
        <v>629</v>
      </c>
      <c r="AO22" s="74"/>
      <c r="AP22" s="75" t="s">
        <v>662</v>
      </c>
      <c r="AQ22" s="75" t="s">
        <v>629</v>
      </c>
      <c r="AR22" s="74"/>
      <c r="AS22" s="75" t="s">
        <v>662</v>
      </c>
      <c r="AT22" s="75" t="s">
        <v>629</v>
      </c>
      <c r="AU22" s="74"/>
      <c r="AV22" s="75" t="s">
        <v>662</v>
      </c>
      <c r="AW22" s="75" t="s">
        <v>629</v>
      </c>
      <c r="AX22" s="74"/>
      <c r="AY22" s="75" t="s">
        <v>662</v>
      </c>
      <c r="AZ22" s="75" t="s">
        <v>629</v>
      </c>
      <c r="BA22" s="74"/>
      <c r="BB22" s="75" t="s">
        <v>662</v>
      </c>
      <c r="BC22" s="75" t="s">
        <v>629</v>
      </c>
      <c r="BD22" s="74"/>
      <c r="BE22" s="75" t="s">
        <v>662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(1,'FV7','MOC',64,null,'CTE1+0.3','PERIMETRE',now());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(2,'FV7','MOC',64,null,'CTE1+0.3','PERIMETRE',now());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(3,'FV7','MOC',64,null,'CTE1+0.3','PERIMETRE',now());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(4,'FV7','MOC',64,null,'CTE1+0.3','PERIMETRE',now());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(5,'FV7','MOC',64,null,'CTE1+0.3','PERIMETRE',now());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(6,'FV7','MOC',64,null,'CTE1+0.3','PERIMETRE',now());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(7,'FV7','MOC',64,null,'CTE1+0.3','PERIMETRE',now());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(8,'FV7','MOC',64,null,'CTE1+0.3','PERIMETRE',now());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(9,'FV7','MOC',64,null,'CTE1+0.3','PERIMETRE',now());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3"/>
        <v/>
      </c>
      <c r="BH23" s="74"/>
      <c r="BI23" s="74"/>
      <c r="BJ23" s="74" t="str">
        <f t="shared" si="4"/>
        <v/>
      </c>
      <c r="BK23" s="74"/>
      <c r="BL23" s="74"/>
      <c r="BM23" s="74" t="str">
        <f t="shared" si="5"/>
        <v/>
      </c>
      <c r="BN23" s="74"/>
      <c r="BO23" s="74"/>
      <c r="BP23" s="74" t="str">
        <f t="shared" si="6"/>
        <v/>
      </c>
      <c r="BQ23" s="74"/>
      <c r="BR23" s="74"/>
      <c r="BS23" s="74" t="str">
        <f t="shared" si="7"/>
        <v/>
      </c>
      <c r="BT23" s="74"/>
      <c r="BU23" s="74"/>
      <c r="BV23" s="74" t="str">
        <f t="shared" si="8"/>
        <v/>
      </c>
      <c r="BW23" s="74"/>
      <c r="BX23" s="74"/>
      <c r="BY23" s="74" t="str">
        <f t="shared" si="9"/>
        <v/>
      </c>
      <c r="BZ23" s="74"/>
      <c r="CA23" s="74"/>
      <c r="CB23" s="74" t="str">
        <f t="shared" si="10"/>
        <v/>
      </c>
      <c r="CC23" s="74"/>
      <c r="CD23" s="74"/>
      <c r="CE23" s="74" t="str">
        <f t="shared" si="11"/>
        <v/>
      </c>
      <c r="CF23" s="74"/>
      <c r="CG23" s="74"/>
      <c r="CH23" s="74" t="str">
        <f t="shared" si="12"/>
        <v/>
      </c>
      <c r="CI23" s="74"/>
      <c r="CJ23" s="74"/>
      <c r="CK23" s="74" t="str">
        <f t="shared" si="13"/>
        <v/>
      </c>
      <c r="CL23" s="74"/>
      <c r="CM23" s="74"/>
      <c r="CN23" s="74" t="str">
        <f t="shared" si="14"/>
        <v/>
      </c>
      <c r="CO23" s="74"/>
      <c r="CP23" s="74"/>
      <c r="CQ23" s="74" t="str">
        <f t="shared" si="15"/>
        <v/>
      </c>
      <c r="CR23" s="74"/>
      <c r="CS23" s="74"/>
      <c r="CT23" s="74" t="str">
        <f t="shared" si="16"/>
        <v/>
      </c>
      <c r="CU23" s="74"/>
      <c r="CV23" s="74"/>
      <c r="CW23" s="74" t="str">
        <f t="shared" si="17"/>
        <v/>
      </c>
      <c r="CX23" s="74"/>
      <c r="CY23" s="74"/>
      <c r="CZ23" s="74" t="str">
        <f t="shared" si="18"/>
        <v/>
      </c>
      <c r="DA23" s="74"/>
      <c r="DB23" s="74"/>
      <c r="DC23" s="74" t="str">
        <f t="shared" si="19"/>
        <v/>
      </c>
      <c r="DD23" s="74"/>
      <c r="DE23" s="74"/>
      <c r="DF23" s="74" t="str">
        <f t="shared" si="20"/>
        <v/>
      </c>
      <c r="DG23" s="74"/>
      <c r="DH23" s="74"/>
    </row>
    <row r="24" spans="1:112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4" t="s">
        <v>299</v>
      </c>
      <c r="C24" s="74" t="s">
        <v>215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75" t="s">
        <v>663</v>
      </c>
      <c r="G24" s="75" t="s">
        <v>629</v>
      </c>
      <c r="H24" s="74"/>
      <c r="I24" s="75" t="s">
        <v>663</v>
      </c>
      <c r="J24" s="75" t="s">
        <v>629</v>
      </c>
      <c r="K24" s="74"/>
      <c r="L24" s="75" t="s">
        <v>663</v>
      </c>
      <c r="M24" s="75" t="s">
        <v>629</v>
      </c>
      <c r="N24" s="74"/>
      <c r="O24" s="75" t="s">
        <v>663</v>
      </c>
      <c r="P24" s="75" t="s">
        <v>629</v>
      </c>
      <c r="Q24" s="74"/>
      <c r="R24" s="75" t="s">
        <v>663</v>
      </c>
      <c r="S24" s="75" t="s">
        <v>629</v>
      </c>
      <c r="T24" s="74"/>
      <c r="U24" s="75" t="s">
        <v>663</v>
      </c>
      <c r="V24" s="75" t="s">
        <v>629</v>
      </c>
      <c r="W24" s="74"/>
      <c r="X24" s="75" t="s">
        <v>663</v>
      </c>
      <c r="Y24" s="75" t="s">
        <v>629</v>
      </c>
      <c r="Z24" s="74"/>
      <c r="AA24" s="75" t="s">
        <v>663</v>
      </c>
      <c r="AB24" s="75" t="s">
        <v>629</v>
      </c>
      <c r="AC24" s="74"/>
      <c r="AD24" s="75" t="s">
        <v>663</v>
      </c>
      <c r="AE24" s="75" t="s">
        <v>629</v>
      </c>
      <c r="AF24" s="74"/>
      <c r="AG24" s="75" t="s">
        <v>663</v>
      </c>
      <c r="AH24" s="75" t="s">
        <v>629</v>
      </c>
      <c r="AI24" s="74"/>
      <c r="AJ24" s="75" t="s">
        <v>663</v>
      </c>
      <c r="AK24" s="75" t="s">
        <v>629</v>
      </c>
      <c r="AL24" s="74"/>
      <c r="AM24" s="75" t="s">
        <v>663</v>
      </c>
      <c r="AN24" s="75" t="s">
        <v>629</v>
      </c>
      <c r="AO24" s="74"/>
      <c r="AP24" s="75" t="s">
        <v>663</v>
      </c>
      <c r="AQ24" s="75" t="s">
        <v>629</v>
      </c>
      <c r="AR24" s="74"/>
      <c r="AS24" s="75" t="s">
        <v>663</v>
      </c>
      <c r="AT24" s="75" t="s">
        <v>629</v>
      </c>
      <c r="AU24" s="74"/>
      <c r="AV24" s="75" t="s">
        <v>663</v>
      </c>
      <c r="AW24" s="75" t="s">
        <v>629</v>
      </c>
      <c r="AX24" s="74"/>
      <c r="AY24" s="75" t="s">
        <v>663</v>
      </c>
      <c r="AZ24" s="75" t="s">
        <v>629</v>
      </c>
      <c r="BA24" s="74"/>
      <c r="BB24" s="75" t="s">
        <v>663</v>
      </c>
      <c r="BC24" s="75" t="s">
        <v>629</v>
      </c>
      <c r="BD24" s="74"/>
      <c r="BE24" s="75" t="s">
        <v>663</v>
      </c>
      <c r="BF24" s="75" t="s">
        <v>629</v>
      </c>
      <c r="BG24" s="74" t="str">
        <f t="shared" si="3"/>
        <v xml:space="preserve">INSERT INTO SC_SystemeProduits(RefDimension,NomSysteme,typePresta,ligne,Quantite,formule,cte1,DateModif) values (1,'FV7','MP',9,null,'2*CTE1','PERIMETRE',now());
</v>
      </c>
      <c r="BH24" s="74"/>
      <c r="BI24" s="74"/>
      <c r="BJ24" s="74" t="str">
        <f t="shared" si="4"/>
        <v xml:space="preserve">INSERT INTO SC_SystemeProduits(RefDimension,NomSysteme,typePresta,ligne,Quantite,formule,cte1,DateModif) values (2,'FV7','MP',9,null,'2*CTE1','PERIMETRE',now());
</v>
      </c>
      <c r="BK24" s="74"/>
      <c r="BL24" s="74"/>
      <c r="BM24" s="74" t="str">
        <f t="shared" si="5"/>
        <v xml:space="preserve">INSERT INTO SC_SystemeProduits(RefDimension,NomSysteme,typePresta,ligne,Quantite,formule,cte1,DateModif) values (3,'FV7','MP',9,null,'2*CTE1','PERIMETRE',now());
</v>
      </c>
      <c r="BN24" s="74"/>
      <c r="BO24" s="74"/>
      <c r="BP24" s="74" t="str">
        <f t="shared" si="6"/>
        <v xml:space="preserve">INSERT INTO SC_SystemeProduits(RefDimension,NomSysteme,typePresta,ligne,Quantite,formule,cte1,DateModif) values (4,'FV7','MP',9,null,'2*CTE1','PERIMETRE',now());
</v>
      </c>
      <c r="BQ24" s="74"/>
      <c r="BR24" s="74"/>
      <c r="BS24" s="74" t="str">
        <f t="shared" si="7"/>
        <v xml:space="preserve">INSERT INTO SC_SystemeProduits(RefDimension,NomSysteme,typePresta,ligne,Quantite,formule,cte1,DateModif) values (5,'FV7','MP',9,null,'2*CTE1','PERIMETRE',now());
</v>
      </c>
      <c r="BT24" s="74"/>
      <c r="BU24" s="74"/>
      <c r="BV24" s="74" t="str">
        <f t="shared" si="8"/>
        <v xml:space="preserve">INSERT INTO SC_SystemeProduits(RefDimension,NomSysteme,typePresta,ligne,Quantite,formule,cte1,DateModif) values (6,'FV7','MP',9,null,'2*CTE1','PERIMETRE',now());
</v>
      </c>
      <c r="BW24" s="74"/>
      <c r="BX24" s="74"/>
      <c r="BY24" s="74" t="str">
        <f t="shared" si="9"/>
        <v xml:space="preserve">INSERT INTO SC_SystemeProduits(RefDimension,NomSysteme,typePresta,ligne,Quantite,formule,cte1,DateModif) values (7,'FV7','MP',9,null,'2*CTE1','PERIMETRE',now());
</v>
      </c>
      <c r="BZ24" s="74"/>
      <c r="CA24" s="74"/>
      <c r="CB24" s="74" t="str">
        <f t="shared" si="10"/>
        <v xml:space="preserve">INSERT INTO SC_SystemeProduits(RefDimension,NomSysteme,typePresta,ligne,Quantite,formule,cte1,DateModif) values (8,'FV7','MP',9,null,'2*CTE1','PERIMETRE',now());
</v>
      </c>
      <c r="CC24" s="74"/>
      <c r="CD24" s="74"/>
      <c r="CE24" s="74" t="str">
        <f t="shared" si="11"/>
        <v xml:space="preserve">INSERT INTO SC_SystemeProduits(RefDimension,NomSysteme,typePresta,ligne,Quantite,formule,cte1,DateModif) values (9,'FV7','MP',9,null,'2*CTE1','PERIMETRE',now());
</v>
      </c>
      <c r="CF24" s="74"/>
      <c r="CG24" s="74"/>
      <c r="CH24" s="74" t="str">
        <f t="shared" si="12"/>
        <v xml:space="preserve">INSERT INTO SC_SystemeProduits(RefDimension,NomSysteme,typePresta,ligne,Quantite,formule,cte1,DateModif) values (10,'FV7','MP',9,null,'2*CTE1','PERIMETRE',now());
</v>
      </c>
      <c r="CI24" s="74"/>
      <c r="CJ24" s="74"/>
      <c r="CK24" s="74" t="str">
        <f t="shared" si="13"/>
        <v xml:space="preserve">INSERT INTO SC_SystemeProduits(RefDimension,NomSysteme,typePresta,ligne,Quantite,formule,cte1,DateModif) values (11,'FV7','MP',9,null,'2*CTE1','PERIMETRE',now());
</v>
      </c>
      <c r="CL24" s="74"/>
      <c r="CM24" s="74"/>
      <c r="CN24" s="74" t="str">
        <f t="shared" si="14"/>
        <v xml:space="preserve">INSERT INTO SC_SystemeProduits(RefDimension,NomSysteme,typePresta,ligne,Quantite,formule,cte1,DateModif) values (12,'FV7','MP',9,null,'2*CTE1','PERIMETRE',now());
</v>
      </c>
      <c r="CO24" s="74"/>
      <c r="CP24" s="74"/>
      <c r="CQ24" s="74" t="str">
        <f t="shared" si="15"/>
        <v xml:space="preserve">INSERT INTO SC_SystemeProduits(RefDimension,NomSysteme,typePresta,ligne,Quantite,formule,cte1,DateModif) values (13,'FV7','MP',9,null,'2*CTE1','PERIMETRE',now());
</v>
      </c>
      <c r="CR24" s="74"/>
      <c r="CS24" s="74"/>
      <c r="CT24" s="74" t="str">
        <f t="shared" si="16"/>
        <v xml:space="preserve">INSERT INTO SC_SystemeProduits(RefDimension,NomSysteme,typePresta,ligne,Quantite,formule,cte1,DateModif) values (14,'FV7','MP',9,null,'2*CTE1','PERIMETRE',now());
</v>
      </c>
      <c r="CU24" s="74"/>
      <c r="CV24" s="74"/>
      <c r="CW24" s="74" t="str">
        <f t="shared" si="17"/>
        <v xml:space="preserve">INSERT INTO SC_SystemeProduits(RefDimension,NomSysteme,typePresta,ligne,Quantite,formule,cte1,DateModif) values (15,'FV7','MP',9,null,'2*CTE1','PERIMETRE',now());
</v>
      </c>
      <c r="CX24" s="74"/>
      <c r="CY24" s="74"/>
      <c r="CZ24" s="74" t="str">
        <f t="shared" si="18"/>
        <v xml:space="preserve">INSERT INTO SC_SystemeProduits(RefDimension,NomSysteme,typePresta,ligne,Quantite,formule,cte1,DateModif) values (16,'FV7','MP',9,null,'2*CTE1','PERIMETRE',now());
</v>
      </c>
      <c r="DA24" s="74"/>
      <c r="DB24" s="74"/>
      <c r="DC24" s="74" t="str">
        <f t="shared" si="19"/>
        <v xml:space="preserve">INSERT INTO SC_SystemeProduits(RefDimension,NomSysteme,typePresta,ligne,Quantite,formule,cte1,DateModif) values (17,'FV7','MP',9,null,'2*CTE1','PERIMETRE',now());
</v>
      </c>
      <c r="DD24" s="74"/>
      <c r="DE24" s="74"/>
      <c r="DF24" s="74" t="str">
        <f t="shared" si="20"/>
        <v xml:space="preserve">INSERT INTO SC_SystemeProduits(RefDimension,NomSysteme,typePresta,ligne,Quantite,formule,cte1,DateModif) values (18,'FV7','MP',9,null,'2*CTE1','PERIMETRE',now());
</v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4" t="s">
        <v>299</v>
      </c>
      <c r="C25" s="74" t="s">
        <v>159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4"/>
      <c r="F25" s="75" t="s">
        <v>694</v>
      </c>
      <c r="G25" s="75" t="s">
        <v>712</v>
      </c>
      <c r="H25" s="74"/>
      <c r="I25" s="75" t="s">
        <v>694</v>
      </c>
      <c r="J25" s="75" t="s">
        <v>712</v>
      </c>
      <c r="K25" s="74"/>
      <c r="L25" s="75" t="s">
        <v>694</v>
      </c>
      <c r="M25" s="75" t="s">
        <v>712</v>
      </c>
      <c r="N25" s="74"/>
      <c r="O25" s="75" t="s">
        <v>694</v>
      </c>
      <c r="P25" s="75" t="s">
        <v>712</v>
      </c>
      <c r="Q25" s="74"/>
      <c r="R25" s="75" t="s">
        <v>694</v>
      </c>
      <c r="S25" s="75" t="s">
        <v>712</v>
      </c>
      <c r="T25" s="74"/>
      <c r="U25" s="75" t="s">
        <v>694</v>
      </c>
      <c r="V25" s="75" t="s">
        <v>712</v>
      </c>
      <c r="W25" s="74"/>
      <c r="X25" s="75" t="s">
        <v>694</v>
      </c>
      <c r="Y25" s="75" t="s">
        <v>712</v>
      </c>
      <c r="Z25" s="74"/>
      <c r="AA25" s="75" t="s">
        <v>694</v>
      </c>
      <c r="AB25" s="75" t="s">
        <v>712</v>
      </c>
      <c r="AC25" s="74"/>
      <c r="AD25" s="75" t="s">
        <v>694</v>
      </c>
      <c r="AE25" s="75" t="s">
        <v>712</v>
      </c>
      <c r="AF25" s="74"/>
      <c r="AG25" s="75" t="s">
        <v>694</v>
      </c>
      <c r="AH25" s="75" t="s">
        <v>712</v>
      </c>
      <c r="AI25" s="74"/>
      <c r="AJ25" s="75" t="s">
        <v>694</v>
      </c>
      <c r="AK25" s="75" t="s">
        <v>712</v>
      </c>
      <c r="AL25" s="74"/>
      <c r="AM25" s="75" t="s">
        <v>694</v>
      </c>
      <c r="AN25" s="75" t="s">
        <v>712</v>
      </c>
      <c r="AO25" s="74"/>
      <c r="AP25" s="75" t="s">
        <v>694</v>
      </c>
      <c r="AQ25" s="75" t="s">
        <v>712</v>
      </c>
      <c r="AR25" s="74"/>
      <c r="AS25" s="75" t="s">
        <v>694</v>
      </c>
      <c r="AT25" s="75" t="s">
        <v>712</v>
      </c>
      <c r="AU25" s="74"/>
      <c r="AV25" s="75" t="s">
        <v>694</v>
      </c>
      <c r="AW25" s="75" t="s">
        <v>712</v>
      </c>
      <c r="AX25" s="74"/>
      <c r="AY25" s="75" t="s">
        <v>694</v>
      </c>
      <c r="AZ25" s="75" t="s">
        <v>712</v>
      </c>
      <c r="BA25" s="74"/>
      <c r="BB25" s="75" t="s">
        <v>694</v>
      </c>
      <c r="BC25" s="75" t="s">
        <v>712</v>
      </c>
      <c r="BD25" s="74"/>
      <c r="BE25" s="75" t="s">
        <v>694</v>
      </c>
      <c r="BF25" s="75" t="s">
        <v>712</v>
      </c>
      <c r="BG25" s="74" t="str">
        <f t="shared" si="3"/>
        <v xml:space="preserve">INSERT INTO SC_SystemeProduits(RefDimension,NomSysteme,typePresta,ligne,Quantite,formule,cte1,DateModif) values (1,'FV7','MP',13,null,'0.5*CTE1','SURFACE',now());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(2,'FV7','MP',13,null,'0.5*CTE1','SURFACE',now());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(3,'FV7','MP',13,null,'0.5*CTE1','SURFACE',now());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(4,'FV7','MP',13,null,'0.5*CTE1','SURFACE',now());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(5,'FV7','MP',13,null,'0.5*CTE1','SURFACE',now());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(6,'FV7','MP',13,null,'0.5*CTE1','SURFACE',now());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(7,'FV7','MP',13,null,'0.5*CTE1','SURFACE',now());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(8,'FV7','MP',13,null,'0.5*CTE1','SURFACE',now());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(9,'FV7','MP',13,null,'0.5*CTE1','SURFACE',now());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(10,'FV7','MP',13,null,'0.5*CTE1','SURFACE',now());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(11,'FV7','MP',13,null,'0.5*CTE1','SURFACE',now());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(12,'FV7','MP',13,null,'0.5*CTE1','SURFACE',now());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(13,'FV7','MP',13,null,'0.5*CTE1','SURFACE',now());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(14,'FV7','MP',13,null,'0.5*CTE1','SURFACE',now());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(15,'FV7','MP',13,null,'0.5*CTE1','SURFACE',now());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(16,'FV7','MP',13,null,'0.5*CTE1','SURFACE',now());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(17,'FV7','MP',13,null,'0.5*CTE1','SURFACE',now());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(18,'FV7','MP',13,null,'0.5*CTE1','SURFACE',now());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  <c r="DH27" s="74"/>
    </row>
    <row r="28" spans="1:112" ht="18" customHeigh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4" t="s">
        <v>298</v>
      </c>
      <c r="C28" s="56" t="s">
        <v>1880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4"/>
      <c r="F28" s="60" t="s">
        <v>686</v>
      </c>
      <c r="G28" s="60" t="s">
        <v>665</v>
      </c>
      <c r="H28" s="74"/>
      <c r="I28" s="60" t="s">
        <v>686</v>
      </c>
      <c r="J28" s="60" t="s">
        <v>665</v>
      </c>
      <c r="K28" s="74"/>
      <c r="L28" s="60" t="s">
        <v>686</v>
      </c>
      <c r="M28" s="60" t="s">
        <v>665</v>
      </c>
      <c r="N28" s="74"/>
      <c r="O28" s="60" t="s">
        <v>686</v>
      </c>
      <c r="P28" s="60" t="s">
        <v>665</v>
      </c>
      <c r="Q28" s="74"/>
      <c r="R28" s="60" t="s">
        <v>686</v>
      </c>
      <c r="S28" s="60" t="s">
        <v>665</v>
      </c>
      <c r="T28" s="74"/>
      <c r="U28" s="60" t="s">
        <v>686</v>
      </c>
      <c r="V28" s="60" t="s">
        <v>665</v>
      </c>
      <c r="W28" s="74"/>
      <c r="X28" s="60" t="s">
        <v>686</v>
      </c>
      <c r="Y28" s="60" t="s">
        <v>665</v>
      </c>
      <c r="Z28" s="74"/>
      <c r="AA28" s="60" t="s">
        <v>686</v>
      </c>
      <c r="AB28" s="60" t="s">
        <v>665</v>
      </c>
      <c r="AC28" s="74"/>
      <c r="AD28" s="60" t="s">
        <v>686</v>
      </c>
      <c r="AE28" s="60" t="s">
        <v>665</v>
      </c>
      <c r="AF28" s="74"/>
      <c r="AG28" s="60" t="s">
        <v>686</v>
      </c>
      <c r="AH28" s="60" t="s">
        <v>665</v>
      </c>
      <c r="AI28" s="74"/>
      <c r="AJ28" s="60" t="s">
        <v>686</v>
      </c>
      <c r="AK28" s="60" t="s">
        <v>665</v>
      </c>
      <c r="AL28" s="74"/>
      <c r="AM28" s="60" t="s">
        <v>686</v>
      </c>
      <c r="AN28" s="60" t="s">
        <v>665</v>
      </c>
      <c r="AO28" s="74"/>
      <c r="AP28" s="60" t="s">
        <v>686</v>
      </c>
      <c r="AQ28" s="60" t="s">
        <v>665</v>
      </c>
      <c r="AR28" s="74"/>
      <c r="AS28" s="60" t="s">
        <v>686</v>
      </c>
      <c r="AT28" s="60" t="s">
        <v>665</v>
      </c>
      <c r="AU28" s="74"/>
      <c r="AV28" s="60" t="s">
        <v>686</v>
      </c>
      <c r="AW28" s="60" t="s">
        <v>665</v>
      </c>
      <c r="AX28" s="74"/>
      <c r="AY28" s="60" t="s">
        <v>686</v>
      </c>
      <c r="AZ28" s="60" t="s">
        <v>665</v>
      </c>
      <c r="BA28" s="74"/>
      <c r="BB28" s="60" t="s">
        <v>686</v>
      </c>
      <c r="BC28" s="60" t="s">
        <v>665</v>
      </c>
      <c r="BD28" s="74"/>
      <c r="BE28" s="60" t="s">
        <v>686</v>
      </c>
      <c r="BF28" s="60" t="s">
        <v>665</v>
      </c>
      <c r="BG28" s="74" t="str">
        <f t="shared" si="3"/>
        <v xml:space="preserve">INSERT INTO SC_SystemeProduits(RefDimension,NomSysteme,typePresta,ligne,Quantite,formule,cte1,DateModif) values (1,'FV7','MOC',94,null,'1*CTE1','LONGUEUR',now());
</v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(2,'FV7','MOC',94,null,'1*CTE1','LONGUEUR',now());
</v>
      </c>
      <c r="BK28" s="74"/>
      <c r="BL28" s="74"/>
      <c r="BM28" s="74" t="str">
        <f t="shared" si="5"/>
        <v xml:space="preserve">INSERT INTO SC_SystemeProduits(RefDimension,NomSysteme,typePresta,ligne,Quantite,formule,cte1,DateModif) values (3,'FV7','MOC',94,null,'1*CTE1','LONGUEUR',now());
</v>
      </c>
      <c r="BN28" s="74"/>
      <c r="BO28" s="74"/>
      <c r="BP28" s="74" t="str">
        <f t="shared" si="6"/>
        <v xml:space="preserve">INSERT INTO SC_SystemeProduits(RefDimension,NomSysteme,typePresta,ligne,Quantite,formule,cte1,DateModif) values (4,'FV7','MOC',94,null,'1*CTE1','LONGUEUR',now());
</v>
      </c>
      <c r="BQ28" s="74"/>
      <c r="BR28" s="74"/>
      <c r="BS28" s="74" t="str">
        <f t="shared" si="7"/>
        <v xml:space="preserve">INSERT INTO SC_SystemeProduits(RefDimension,NomSysteme,typePresta,ligne,Quantite,formule,cte1,DateModif) values (5,'FV7','MOC',94,null,'1*CTE1','LONGUEUR',now());
</v>
      </c>
      <c r="BT28" s="74"/>
      <c r="BU28" s="74"/>
      <c r="BV28" s="74" t="str">
        <f t="shared" si="8"/>
        <v xml:space="preserve">INSERT INTO SC_SystemeProduits(RefDimension,NomSysteme,typePresta,ligne,Quantite,formule,cte1,DateModif) values (6,'FV7','MOC',94,null,'1*CTE1','LONGUEUR',now());
</v>
      </c>
      <c r="BW28" s="74"/>
      <c r="BX28" s="74"/>
      <c r="BY28" s="74" t="str">
        <f t="shared" si="9"/>
        <v xml:space="preserve">INSERT INTO SC_SystemeProduits(RefDimension,NomSysteme,typePresta,ligne,Quantite,formule,cte1,DateModif) values (7,'FV7','MOC',94,null,'1*CTE1','LONGUEUR',now());
</v>
      </c>
      <c r="BZ28" s="74"/>
      <c r="CA28" s="74"/>
      <c r="CB28" s="74" t="str">
        <f t="shared" si="10"/>
        <v xml:space="preserve">INSERT INTO SC_SystemeProduits(RefDimension,NomSysteme,typePresta,ligne,Quantite,formule,cte1,DateModif) values (8,'FV7','MOC',94,null,'1*CTE1','LONGUEUR',now());
</v>
      </c>
      <c r="CC28" s="74"/>
      <c r="CD28" s="74"/>
      <c r="CE28" s="74" t="str">
        <f t="shared" si="11"/>
        <v xml:space="preserve">INSERT INTO SC_SystemeProduits(RefDimension,NomSysteme,typePresta,ligne,Quantite,formule,cte1,DateModif) values (9,'FV7','MOC',94,null,'1*CTE1','LONGUEUR',now());
</v>
      </c>
      <c r="CF28" s="74"/>
      <c r="CG28" s="74"/>
      <c r="CH28" s="74" t="str">
        <f t="shared" si="12"/>
        <v xml:space="preserve">INSERT INTO SC_SystemeProduits(RefDimension,NomSysteme,typePresta,ligne,Quantite,formule,cte1,DateModif) values (10,'FV7','MOC',94,null,'1*CTE1','LONGUEUR',now());
</v>
      </c>
      <c r="CI28" s="74"/>
      <c r="CJ28" s="74"/>
      <c r="CK28" s="74" t="str">
        <f t="shared" si="13"/>
        <v xml:space="preserve">INSERT INTO SC_SystemeProduits(RefDimension,NomSysteme,typePresta,ligne,Quantite,formule,cte1,DateModif) values (11,'FV7','MOC',94,null,'1*CTE1','LONGUEUR',now());
</v>
      </c>
      <c r="CL28" s="74"/>
      <c r="CM28" s="74"/>
      <c r="CN28" s="74" t="str">
        <f t="shared" si="14"/>
        <v xml:space="preserve">INSERT INTO SC_SystemeProduits(RefDimension,NomSysteme,typePresta,ligne,Quantite,formule,cte1,DateModif) values (12,'FV7','MOC',94,null,'1*CTE1','LONGUEUR',now());
</v>
      </c>
      <c r="CO28" s="74"/>
      <c r="CP28" s="74"/>
      <c r="CQ28" s="74" t="str">
        <f t="shared" si="15"/>
        <v xml:space="preserve">INSERT INTO SC_SystemeProduits(RefDimension,NomSysteme,typePresta,ligne,Quantite,formule,cte1,DateModif) values (13,'FV7','MOC',94,null,'1*CTE1','LONGUEUR',now());
</v>
      </c>
      <c r="CR28" s="74"/>
      <c r="CS28" s="74"/>
      <c r="CT28" s="74" t="str">
        <f t="shared" si="16"/>
        <v xml:space="preserve">INSERT INTO SC_SystemeProduits(RefDimension,NomSysteme,typePresta,ligne,Quantite,formule,cte1,DateModif) values (14,'FV7','MOC',94,null,'1*CTE1','LONGUEUR',now());
</v>
      </c>
      <c r="CU28" s="74"/>
      <c r="CV28" s="74"/>
      <c r="CW28" s="74" t="str">
        <f t="shared" si="17"/>
        <v xml:space="preserve">INSERT INTO SC_SystemeProduits(RefDimension,NomSysteme,typePresta,ligne,Quantite,formule,cte1,DateModif) values (15,'FV7','MOC',94,null,'1*CTE1','LONGUEUR',now());
</v>
      </c>
      <c r="CX28" s="74"/>
      <c r="CY28" s="74"/>
      <c r="CZ28" s="74" t="str">
        <f t="shared" si="18"/>
        <v xml:space="preserve">INSERT INTO SC_SystemeProduits(RefDimension,NomSysteme,typePresta,ligne,Quantite,formule,cte1,DateModif) values (16,'FV7','MOC',94,null,'1*CTE1','LONGUEUR',now());
</v>
      </c>
      <c r="DA28" s="74"/>
      <c r="DB28" s="74"/>
      <c r="DC28" s="74" t="str">
        <f t="shared" si="19"/>
        <v xml:space="preserve">INSERT INTO SC_SystemeProduits(RefDimension,NomSysteme,typePresta,ligne,Quantite,formule,cte1,DateModif) values (17,'FV7','MOC',94,null,'1*CTE1','LONGUEUR',now());
</v>
      </c>
      <c r="DD28" s="74"/>
      <c r="DE28" s="74"/>
      <c r="DF28" s="74" t="str">
        <f t="shared" si="20"/>
        <v xml:space="preserve">INSERT INTO SC_SystemeProduits(RefDimension,NomSysteme,typePresta,ligne,Quantite,formule,cte1,DateModif) values (18,'FV7','MOC',94,null,'1*CTE1','LONGUEUR',now());
</v>
      </c>
      <c r="DG28" s="74"/>
      <c r="DH28" s="74"/>
    </row>
    <row r="29" spans="1:112" ht="18" customHeight="1" x14ac:dyDescent="0.25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/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  <c r="DH29" s="74"/>
    </row>
    <row r="30" spans="1:112" ht="18" customHeight="1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/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  <c r="DH30" s="74"/>
    </row>
    <row r="31" spans="1:112" ht="18" customHeight="1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4" t="s">
        <v>294</v>
      </c>
      <c r="C31" s="115" t="s">
        <v>1798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>
        <v>1</v>
      </c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 xml:space="preserve">INSERT INTO SC_SystemeProduits(RefDimension,NomSysteme,typePresta,ligne,Quantite,formule,cte1,DateModif) values (2,'FV7','MATIERE',558,1,null,null,now());
</v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/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  <c r="DH31" s="74"/>
    </row>
    <row r="32" spans="1:112" ht="18" customHeight="1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4" t="s">
        <v>294</v>
      </c>
      <c r="C32" s="115" t="s">
        <v>1799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>
        <v>1</v>
      </c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 xml:space="preserve">INSERT INTO SC_SystemeProduits(RefDimension,NomSysteme,typePresta,ligne,Quantite,formule,cte1,DateModif) values (3,'FV7','MATIERE',559,1,null,null,now());
</v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/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  <c r="DH32" s="74"/>
    </row>
    <row r="33" spans="1:112" ht="18" customHeight="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4" t="s">
        <v>294</v>
      </c>
      <c r="C33" s="115" t="s">
        <v>1800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>
        <v>1</v>
      </c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 xml:space="preserve">INSERT INTO SC_SystemeProduits(RefDimension,NomSysteme,typePresta,ligne,Quantite,formule,cte1,DateModif) values (4,'FV7','MATIERE',560,1,null,null,now());
</v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/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  <c r="DH33" s="74"/>
    </row>
    <row r="34" spans="1:112" ht="18" customHeight="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4" t="s">
        <v>294</v>
      </c>
      <c r="C34" s="115" t="s">
        <v>1801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>
        <v>1</v>
      </c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 xml:space="preserve">INSERT INTO SC_SystemeProduits(RefDimension,NomSysteme,typePresta,ligne,Quantite,formule,cte1,DateModif) values (5,'FV7','MATIERE',561,1,null,null,now());
</v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/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  <c r="DH34" s="74"/>
    </row>
    <row r="35" spans="1:112" ht="18" customHeight="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4" t="s">
        <v>294</v>
      </c>
      <c r="C35" s="115" t="s">
        <v>1803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>
        <v>1</v>
      </c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 xml:space="preserve">INSERT INTO SC_SystemeProduits(RefDimension,NomSysteme,typePresta,ligne,Quantite,formule,cte1,DateModif) values (6,'FV7','MATIERE',563,1,null,null,now());
</v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/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  <c r="DH35" s="74"/>
    </row>
    <row r="36" spans="1:112" ht="18" customHeight="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4" t="s">
        <v>294</v>
      </c>
      <c r="C36" s="115" t="s">
        <v>1804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>
        <v>1</v>
      </c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 xml:space="preserve">INSERT INTO SC_SystemeProduits(RefDimension,NomSysteme,typePresta,ligne,Quantite,formule,cte1,DateModif) values (7,'FV7','MATIERE',564,1,null,null,now());
</v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/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  <c r="DH36" s="74"/>
    </row>
    <row r="37" spans="1:112" ht="18" customHeight="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4" t="s">
        <v>294</v>
      </c>
      <c r="C37" s="115" t="s">
        <v>1805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>
        <v>1</v>
      </c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 xml:space="preserve">INSERT INTO SC_SystemeProduits(RefDimension,NomSysteme,typePresta,ligne,Quantite,formule,cte1,DateModif) values (8,'FV7','MATIERE',565,1,null,null,now());
</v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/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  <c r="DH37" s="74"/>
    </row>
    <row r="38" spans="1:112" ht="18" customHeight="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4" t="s">
        <v>294</v>
      </c>
      <c r="C38" s="115" t="s">
        <v>1806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>
        <v>1</v>
      </c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 xml:space="preserve">INSERT INTO SC_SystemeProduits(RefDimension,NomSysteme,typePresta,ligne,Quantite,formule,cte1,DateModif) values (9,'FV7','MATIERE',566,1,null,null,now());
</v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/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  <c r="DH38" s="74"/>
    </row>
    <row r="39" spans="1:112" ht="18" customHeight="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4" t="s">
        <v>294</v>
      </c>
      <c r="C39" s="115" t="s">
        <v>1807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>
        <v>1</v>
      </c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 xml:space="preserve">INSERT INTO SC_SystemeProduits(RefDimension,NomSysteme,typePresta,ligne,Quantite,formule,cte1,DateModif) values (10,'FV7','MATIERE',567,1,null,null,now());
</v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/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  <c r="DH39" s="74"/>
    </row>
    <row r="40" spans="1:112" ht="18" customHeight="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4" t="s">
        <v>294</v>
      </c>
      <c r="C40" s="115" t="s">
        <v>1808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>
        <v>1</v>
      </c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 xml:space="preserve">INSERT INTO SC_SystemeProduits(RefDimension,NomSysteme,typePresta,ligne,Quantite,formule,cte1,DateModif) values (11,'FV7','MATIERE',568,1,null,null,now());
</v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/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  <c r="DH40" s="74"/>
    </row>
    <row r="41" spans="1:112" ht="18" customHeight="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4" t="s">
        <v>294</v>
      </c>
      <c r="C41" s="115" t="s">
        <v>1809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>
        <v>1</v>
      </c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 xml:space="preserve">INSERT INTO SC_SystemeProduits(RefDimension,NomSysteme,typePresta,ligne,Quantite,formule,cte1,DateModif) values (12,'FV7','MATIERE',569,1,null,null,now());
</v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/>
      </c>
      <c r="CX41" s="74"/>
      <c r="CY41" s="74"/>
      <c r="CZ41" s="74" t="str">
        <f t="shared" si="18"/>
        <v/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  <c r="DH41" s="74"/>
    </row>
    <row r="42" spans="1:112" ht="18" customHeight="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4" t="s">
        <v>294</v>
      </c>
      <c r="C42" s="115" t="s">
        <v>1810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>
        <v>1</v>
      </c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 xml:space="preserve">INSERT INTO SC_SystemeProduits(RefDimension,NomSysteme,typePresta,ligne,Quantite,formule,cte1,DateModif) values (13,'FV7','MATIERE',570,1,null,null,now());
</v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/>
      </c>
      <c r="DD42" s="74"/>
      <c r="DE42" s="74"/>
      <c r="DF42" s="74" t="str">
        <f t="shared" si="20"/>
        <v/>
      </c>
      <c r="DG42" s="74"/>
      <c r="DH42" s="74"/>
    </row>
    <row r="43" spans="1:112" ht="18" customHeight="1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4" t="s">
        <v>294</v>
      </c>
      <c r="C43" s="115" t="s">
        <v>1811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/>
      <c r="AJ43" s="75"/>
      <c r="AK43" s="75"/>
      <c r="AL43" s="76"/>
      <c r="AM43" s="75"/>
      <c r="AN43" s="75"/>
      <c r="AO43" s="76"/>
      <c r="AP43" s="75"/>
      <c r="AQ43" s="75"/>
      <c r="AR43" s="76">
        <v>1</v>
      </c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 xml:space="preserve">INSERT INTO SC_SystemeProduits(RefDimension,NomSysteme,typePresta,ligne,Quantite,formule,cte1,DateModif) values (14,'FV7','MATIERE',571,1,null,null,now());
</v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  <c r="DH43" s="74"/>
    </row>
    <row r="44" spans="1:112" ht="18" customHeight="1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4" t="s">
        <v>294</v>
      </c>
      <c r="C44" s="115" t="s">
        <v>1812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/>
      <c r="AM44" s="75"/>
      <c r="AN44" s="75"/>
      <c r="AO44" s="76"/>
      <c r="AP44" s="75"/>
      <c r="AQ44" s="75"/>
      <c r="AR44" s="76"/>
      <c r="AS44" s="75"/>
      <c r="AT44" s="75"/>
      <c r="AU44" s="76">
        <v>1</v>
      </c>
      <c r="AV44" s="75"/>
      <c r="AW44" s="75"/>
      <c r="AX44" s="76">
        <v>1</v>
      </c>
      <c r="AY44" s="75"/>
      <c r="AZ44" s="75"/>
      <c r="BA44" s="76"/>
      <c r="BB44" s="75"/>
      <c r="BC44" s="75"/>
      <c r="BD44" s="76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 xml:space="preserve">INSERT INTO SC_SystemeProduits(RefDimension,NomSysteme,typePresta,ligne,Quantite,formule,cte1,DateModif) values (15,'FV7','MATIERE',572,1,null,null,now());
</v>
      </c>
      <c r="CX44" s="74"/>
      <c r="CY44" s="74"/>
      <c r="CZ44" s="74" t="str">
        <f t="shared" si="18"/>
        <v xml:space="preserve">INSERT INTO SC_SystemeProduits(RefDimension,NomSysteme,typePresta,ligne,Quantite,formule,cte1,DateModif) values (16,'FV7','MATIERE',572,1,null,null,now());
</v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  <c r="DH44" s="74"/>
    </row>
    <row r="45" spans="1:112" ht="18" customHeight="1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4" t="s">
        <v>294</v>
      </c>
      <c r="C45" s="115" t="s">
        <v>1813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/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>
        <v>1</v>
      </c>
      <c r="BB45" s="75"/>
      <c r="BC45" s="75"/>
      <c r="BD45" s="76">
        <v>1</v>
      </c>
      <c r="BE45" s="75"/>
      <c r="BF45" s="75"/>
      <c r="BG45" s="74" t="str">
        <f t="shared" si="3"/>
        <v/>
      </c>
      <c r="BH45" s="74"/>
      <c r="BI45" s="74"/>
      <c r="BJ45" s="74" t="str">
        <f t="shared" si="4"/>
        <v/>
      </c>
      <c r="BK45" s="74"/>
      <c r="BL45" s="74"/>
      <c r="BM45" s="74" t="str">
        <f t="shared" si="5"/>
        <v/>
      </c>
      <c r="BN45" s="74"/>
      <c r="BO45" s="74"/>
      <c r="BP45" s="74" t="str">
        <f t="shared" si="6"/>
        <v/>
      </c>
      <c r="BQ45" s="74"/>
      <c r="BR45" s="74"/>
      <c r="BS45" s="74" t="str">
        <f t="shared" si="7"/>
        <v/>
      </c>
      <c r="BT45" s="74"/>
      <c r="BU45" s="74"/>
      <c r="BV45" s="74" t="str">
        <f t="shared" si="8"/>
        <v/>
      </c>
      <c r="BW45" s="74"/>
      <c r="BX45" s="74"/>
      <c r="BY45" s="74" t="str">
        <f t="shared" si="9"/>
        <v/>
      </c>
      <c r="BZ45" s="74"/>
      <c r="CA45" s="74"/>
      <c r="CB45" s="74" t="str">
        <f t="shared" si="10"/>
        <v/>
      </c>
      <c r="CC45" s="74"/>
      <c r="CD45" s="74"/>
      <c r="CE45" s="74" t="str">
        <f t="shared" si="11"/>
        <v/>
      </c>
      <c r="CF45" s="74"/>
      <c r="CG45" s="74"/>
      <c r="CH45" s="74" t="str">
        <f t="shared" si="12"/>
        <v/>
      </c>
      <c r="CI45" s="74"/>
      <c r="CJ45" s="74"/>
      <c r="CK45" s="74" t="str">
        <f t="shared" si="13"/>
        <v/>
      </c>
      <c r="CL45" s="74"/>
      <c r="CM45" s="74"/>
      <c r="CN45" s="74" t="str">
        <f t="shared" si="14"/>
        <v/>
      </c>
      <c r="CO45" s="74"/>
      <c r="CP45" s="74"/>
      <c r="CQ45" s="74" t="str">
        <f t="shared" si="15"/>
        <v/>
      </c>
      <c r="CR45" s="74"/>
      <c r="CS45" s="74"/>
      <c r="CT45" s="74" t="str">
        <f t="shared" si="16"/>
        <v/>
      </c>
      <c r="CU45" s="74"/>
      <c r="CV45" s="74"/>
      <c r="CW45" s="74" t="str">
        <f t="shared" si="17"/>
        <v/>
      </c>
      <c r="CX45" s="74"/>
      <c r="CY45" s="74"/>
      <c r="CZ45" s="74" t="str">
        <f t="shared" si="18"/>
        <v/>
      </c>
      <c r="DA45" s="74"/>
      <c r="DB45" s="74"/>
      <c r="DC45" s="74" t="str">
        <f t="shared" si="19"/>
        <v xml:space="preserve">INSERT INTO SC_SystemeProduits(RefDimension,NomSysteme,typePresta,ligne,Quantite,formule,cte1,DateModif) values (17,'FV7','MATIERE',573,1,null,null,now());
</v>
      </c>
      <c r="DD45" s="74"/>
      <c r="DE45" s="74"/>
      <c r="DF45" s="74" t="str">
        <f t="shared" si="20"/>
        <v xml:space="preserve">INSERT INTO SC_SystemeProduits(RefDimension,NomSysteme,typePresta,ligne,Quantite,formule,cte1,DateModif) values (18,'FV7','MATIERE',573,1,null,null,now());
</v>
      </c>
      <c r="DG45" s="74"/>
      <c r="DH45" s="74"/>
    </row>
    <row r="46" spans="1:112" ht="18" customHeight="1" x14ac:dyDescent="0.25">
      <c r="BG46" s="74" t="str">
        <f t="shared" si="3"/>
        <v/>
      </c>
      <c r="BH46" s="74"/>
      <c r="BI46" s="74"/>
      <c r="BJ46" s="74" t="str">
        <f t="shared" si="4"/>
        <v/>
      </c>
      <c r="BK46" s="74"/>
      <c r="BL46" s="74"/>
      <c r="BM46" s="74" t="str">
        <f t="shared" si="5"/>
        <v/>
      </c>
      <c r="BN46" s="74"/>
      <c r="BO46" s="74"/>
      <c r="BP46" s="74" t="str">
        <f t="shared" si="6"/>
        <v/>
      </c>
      <c r="BQ46" s="74"/>
      <c r="BR46" s="74"/>
      <c r="BS46" s="74" t="str">
        <f t="shared" si="7"/>
        <v/>
      </c>
      <c r="BT46" s="74"/>
      <c r="BU46" s="74"/>
      <c r="BV46" s="74" t="str">
        <f t="shared" si="8"/>
        <v/>
      </c>
      <c r="BW46" s="74"/>
      <c r="BX46" s="74"/>
      <c r="BY46" s="74" t="str">
        <f t="shared" si="9"/>
        <v/>
      </c>
      <c r="BZ46" s="74"/>
      <c r="CA46" s="74"/>
      <c r="CB46" s="74" t="str">
        <f t="shared" si="10"/>
        <v/>
      </c>
      <c r="CC46" s="74"/>
      <c r="CD46" s="74"/>
      <c r="CE46" s="74" t="str">
        <f t="shared" si="11"/>
        <v/>
      </c>
      <c r="CF46" s="74"/>
      <c r="CG46" s="74"/>
      <c r="CH46" s="74" t="str">
        <f t="shared" si="12"/>
        <v/>
      </c>
      <c r="CI46" s="74"/>
      <c r="CJ46" s="74"/>
      <c r="CK46" s="74" t="str">
        <f t="shared" si="13"/>
        <v/>
      </c>
      <c r="CL46" s="74"/>
      <c r="CM46" s="74"/>
      <c r="CN46" s="74" t="str">
        <f t="shared" si="14"/>
        <v/>
      </c>
      <c r="CO46" s="74"/>
      <c r="CP46" s="74"/>
      <c r="CQ46" s="74" t="str">
        <f t="shared" si="15"/>
        <v/>
      </c>
      <c r="CR46" s="74"/>
      <c r="CS46" s="74"/>
      <c r="CT46" s="74" t="str">
        <f t="shared" si="16"/>
        <v/>
      </c>
      <c r="CU46" s="74"/>
      <c r="CV46" s="74"/>
      <c r="CW46" s="74" t="str">
        <f t="shared" si="17"/>
        <v/>
      </c>
      <c r="CX46" s="74"/>
      <c r="CY46" s="74"/>
      <c r="CZ46" s="74" t="str">
        <f t="shared" si="18"/>
        <v/>
      </c>
      <c r="DA46" s="74"/>
      <c r="DB46" s="74"/>
      <c r="DC46" s="74" t="str">
        <f t="shared" si="19"/>
        <v/>
      </c>
      <c r="DD46" s="74"/>
      <c r="DE46" s="74"/>
      <c r="DF46" s="74" t="str">
        <f t="shared" si="20"/>
        <v/>
      </c>
      <c r="DG46" s="74"/>
      <c r="DH46" s="74"/>
    </row>
    <row r="47" spans="1:112" ht="18" customHeight="1" x14ac:dyDescent="0.25">
      <c r="BG47" s="74" t="str">
        <f t="shared" si="3"/>
        <v/>
      </c>
      <c r="BH47" s="74"/>
      <c r="BI47" s="74"/>
      <c r="BJ47" s="74" t="str">
        <f t="shared" si="4"/>
        <v/>
      </c>
      <c r="BK47" s="74"/>
      <c r="BL47" s="74"/>
      <c r="BM47" s="74" t="str">
        <f t="shared" si="5"/>
        <v/>
      </c>
      <c r="BN47" s="74"/>
      <c r="BO47" s="74"/>
      <c r="BP47" s="74" t="str">
        <f t="shared" si="6"/>
        <v/>
      </c>
      <c r="BQ47" s="74"/>
      <c r="BR47" s="74"/>
      <c r="BS47" s="74" t="str">
        <f t="shared" si="7"/>
        <v/>
      </c>
      <c r="BT47" s="74"/>
      <c r="BU47" s="74"/>
      <c r="BV47" s="74" t="str">
        <f t="shared" si="8"/>
        <v/>
      </c>
      <c r="BW47" s="74"/>
      <c r="BX47" s="74"/>
      <c r="BY47" s="74" t="str">
        <f t="shared" si="9"/>
        <v/>
      </c>
      <c r="BZ47" s="74"/>
      <c r="CA47" s="74"/>
      <c r="CB47" s="74" t="str">
        <f t="shared" si="10"/>
        <v/>
      </c>
      <c r="CC47" s="74"/>
      <c r="CD47" s="74"/>
      <c r="CE47" s="74" t="str">
        <f t="shared" si="11"/>
        <v/>
      </c>
      <c r="CF47" s="74"/>
      <c r="CG47" s="74"/>
      <c r="CH47" s="74" t="str">
        <f t="shared" si="12"/>
        <v/>
      </c>
      <c r="CI47" s="74"/>
      <c r="CJ47" s="74"/>
      <c r="CK47" s="74" t="str">
        <f t="shared" si="13"/>
        <v/>
      </c>
      <c r="CL47" s="74"/>
      <c r="CM47" s="74"/>
      <c r="CN47" s="74" t="str">
        <f t="shared" si="14"/>
        <v/>
      </c>
      <c r="CO47" s="74"/>
      <c r="CP47" s="74"/>
      <c r="CQ47" s="74" t="str">
        <f t="shared" si="15"/>
        <v/>
      </c>
      <c r="CR47" s="74"/>
      <c r="CS47" s="74"/>
      <c r="CT47" s="74" t="str">
        <f t="shared" si="16"/>
        <v/>
      </c>
      <c r="CU47" s="74"/>
      <c r="CV47" s="74"/>
      <c r="CW47" s="74" t="str">
        <f t="shared" si="17"/>
        <v/>
      </c>
      <c r="CX47" s="74"/>
      <c r="CY47" s="74"/>
      <c r="CZ47" s="74" t="str">
        <f t="shared" si="18"/>
        <v/>
      </c>
      <c r="DA47" s="74"/>
      <c r="DB47" s="74"/>
      <c r="DC47" s="74" t="str">
        <f t="shared" si="19"/>
        <v/>
      </c>
      <c r="DD47" s="74"/>
      <c r="DE47" s="74"/>
      <c r="DF47" s="74" t="str">
        <f t="shared" si="20"/>
        <v/>
      </c>
      <c r="DG47" s="74"/>
      <c r="DH47" s="74"/>
    </row>
    <row r="48" spans="1:112" x14ac:dyDescent="0.25">
      <c r="BG48" s="74" t="str">
        <f t="shared" si="3"/>
        <v/>
      </c>
      <c r="BH48" s="74"/>
      <c r="BI48" s="74"/>
      <c r="BJ48" s="74" t="str">
        <f t="shared" si="4"/>
        <v/>
      </c>
      <c r="BK48" s="74"/>
      <c r="BL48" s="74"/>
      <c r="BM48" s="74" t="str">
        <f t="shared" si="5"/>
        <v/>
      </c>
      <c r="BN48" s="74"/>
      <c r="BO48" s="74"/>
      <c r="BP48" s="74" t="str">
        <f t="shared" si="6"/>
        <v/>
      </c>
      <c r="BQ48" s="74"/>
      <c r="BR48" s="74"/>
      <c r="BS48" s="74" t="str">
        <f t="shared" si="7"/>
        <v/>
      </c>
      <c r="BT48" s="74"/>
      <c r="BU48" s="74"/>
      <c r="BV48" s="74" t="str">
        <f t="shared" si="8"/>
        <v/>
      </c>
      <c r="BW48" s="74"/>
      <c r="BX48" s="74"/>
      <c r="BY48" s="74" t="str">
        <f t="shared" si="9"/>
        <v/>
      </c>
      <c r="BZ48" s="74"/>
      <c r="CA48" s="74"/>
      <c r="CB48" s="74" t="str">
        <f t="shared" si="10"/>
        <v/>
      </c>
      <c r="CC48" s="74"/>
      <c r="CD48" s="74"/>
      <c r="CE48" s="74" t="str">
        <f t="shared" si="11"/>
        <v/>
      </c>
      <c r="CF48" s="74"/>
      <c r="CG48" s="74"/>
      <c r="CH48" s="74" t="str">
        <f t="shared" si="12"/>
        <v/>
      </c>
      <c r="CI48" s="74"/>
      <c r="CJ48" s="74"/>
      <c r="CK48" s="74" t="str">
        <f t="shared" si="13"/>
        <v/>
      </c>
      <c r="CL48" s="74"/>
      <c r="CM48" s="74"/>
      <c r="CN48" s="74" t="str">
        <f t="shared" si="14"/>
        <v/>
      </c>
      <c r="CO48" s="74"/>
      <c r="CP48" s="74"/>
      <c r="CQ48" s="74" t="str">
        <f t="shared" si="15"/>
        <v/>
      </c>
      <c r="CR48" s="74"/>
      <c r="CS48" s="74"/>
      <c r="CT48" s="74" t="str">
        <f t="shared" si="16"/>
        <v/>
      </c>
      <c r="CU48" s="74"/>
      <c r="CV48" s="74"/>
      <c r="CW48" s="74" t="str">
        <f t="shared" si="17"/>
        <v/>
      </c>
      <c r="CX48" s="74"/>
      <c r="CY48" s="74"/>
      <c r="CZ48" s="74" t="str">
        <f t="shared" si="18"/>
        <v/>
      </c>
      <c r="DA48" s="74"/>
      <c r="DB48" s="74"/>
      <c r="DC48" s="74" t="str">
        <f t="shared" si="19"/>
        <v/>
      </c>
      <c r="DD48" s="74"/>
      <c r="DE48" s="74"/>
      <c r="DF48" s="74" t="str">
        <f t="shared" si="20"/>
        <v/>
      </c>
      <c r="DG48" s="74"/>
      <c r="DH48" s="74"/>
    </row>
  </sheetData>
  <phoneticPr fontId="1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5" x14ac:dyDescent="0.25"/>
  <cols>
    <col min="5" max="5" width="4" customWidth="1"/>
    <col min="6" max="7" width="2.7109375" style="14" customWidth="1"/>
    <col min="8" max="8" width="2.7109375" customWidth="1"/>
    <col min="9" max="10" width="2.7109375" style="14" customWidth="1"/>
    <col min="11" max="11" width="2.7109375" customWidth="1"/>
    <col min="12" max="13" width="2.7109375" style="14" customWidth="1"/>
    <col min="14" max="14" width="2.7109375" customWidth="1"/>
    <col min="15" max="16" width="2.7109375" style="14" customWidth="1"/>
    <col min="17" max="17" width="2.7109375" customWidth="1"/>
    <col min="18" max="19" width="2.7109375" style="14" customWidth="1"/>
    <col min="20" max="20" width="2.7109375" customWidth="1"/>
    <col min="21" max="22" width="2.7109375" style="14" customWidth="1"/>
    <col min="23" max="23" width="2.7109375" customWidth="1"/>
    <col min="24" max="25" width="2.7109375" style="14" customWidth="1"/>
    <col min="26" max="26" width="2.7109375" customWidth="1"/>
    <col min="27" max="28" width="2.7109375" style="14" customWidth="1"/>
    <col min="29" max="29" width="2.7109375" customWidth="1"/>
    <col min="30" max="31" width="2.7109375" style="14" customWidth="1"/>
    <col min="32" max="32" width="2.7109375" customWidth="1"/>
    <col min="33" max="34" width="2.7109375" style="14" customWidth="1"/>
    <col min="35" max="35" width="2.7109375" customWidth="1"/>
    <col min="36" max="37" width="2.7109375" style="14" customWidth="1"/>
    <col min="38" max="38" width="2.7109375" customWidth="1"/>
    <col min="39" max="40" width="2.7109375" style="14" customWidth="1"/>
    <col min="41" max="41" width="2.7109375" customWidth="1"/>
    <col min="42" max="43" width="2.7109375" style="14" customWidth="1"/>
    <col min="44" max="44" width="2.7109375" customWidth="1"/>
    <col min="45" max="46" width="2.7109375" style="14" customWidth="1"/>
    <col min="47" max="47" width="2.7109375" customWidth="1"/>
    <col min="48" max="49" width="2.7109375" style="14" customWidth="1"/>
    <col min="50" max="50" width="2.7109375" customWidth="1"/>
    <col min="51" max="52" width="2.7109375" style="14" customWidth="1"/>
    <col min="53" max="53" width="2.7109375" customWidth="1"/>
    <col min="54" max="55" width="2.7109375" style="14" customWidth="1"/>
    <col min="56" max="56" width="2.7109375" customWidth="1"/>
    <col min="57" max="58" width="2.7109375" style="14" customWidth="1"/>
    <col min="59" max="59" width="4.140625" customWidth="1"/>
    <col min="60" max="61" width="4.140625" style="14" customWidth="1"/>
    <col min="62" max="62" width="4.140625" customWidth="1"/>
    <col min="63" max="64" width="4.140625" style="14" customWidth="1"/>
    <col min="65" max="102" width="4.140625" customWidth="1"/>
    <col min="103" max="112" width="5.140625" customWidth="1"/>
  </cols>
  <sheetData>
    <row r="1" spans="1:112" x14ac:dyDescent="0.25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4" t="s">
        <v>294</v>
      </c>
      <c r="C6" s="74" t="s">
        <v>182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8.5</v>
      </c>
      <c r="F6" s="75" t="s">
        <v>662</v>
      </c>
      <c r="G6" s="75" t="s">
        <v>629</v>
      </c>
      <c r="H6" s="74">
        <v>10.3</v>
      </c>
      <c r="I6" s="75" t="s">
        <v>662</v>
      </c>
      <c r="J6" s="75" t="s">
        <v>629</v>
      </c>
      <c r="K6" s="74">
        <v>12.3</v>
      </c>
      <c r="L6" s="75" t="s">
        <v>662</v>
      </c>
      <c r="M6" s="75" t="s">
        <v>629</v>
      </c>
      <c r="N6" s="74">
        <v>13.3</v>
      </c>
      <c r="O6" s="75" t="s">
        <v>662</v>
      </c>
      <c r="P6" s="75" t="s">
        <v>629</v>
      </c>
      <c r="Q6" s="74">
        <v>14.3</v>
      </c>
      <c r="R6" s="75" t="s">
        <v>662</v>
      </c>
      <c r="S6" s="75" t="s">
        <v>629</v>
      </c>
      <c r="T6" s="74">
        <v>15.3</v>
      </c>
      <c r="U6" s="75" t="s">
        <v>662</v>
      </c>
      <c r="V6" s="75" t="s">
        <v>629</v>
      </c>
      <c r="W6" s="74">
        <v>16.3</v>
      </c>
      <c r="X6" s="75" t="s">
        <v>662</v>
      </c>
      <c r="Y6" s="75" t="s">
        <v>629</v>
      </c>
      <c r="Z6" s="74">
        <v>17.3</v>
      </c>
      <c r="AA6" s="75" t="s">
        <v>662</v>
      </c>
      <c r="AB6" s="75" t="s">
        <v>629</v>
      </c>
      <c r="AC6" s="74">
        <v>18.3</v>
      </c>
      <c r="AD6" s="75" t="s">
        <v>662</v>
      </c>
      <c r="AE6" s="75" t="s">
        <v>629</v>
      </c>
      <c r="AF6" s="74">
        <v>20.3</v>
      </c>
      <c r="AG6" s="75" t="s">
        <v>662</v>
      </c>
      <c r="AH6" s="75" t="s">
        <v>629</v>
      </c>
      <c r="AI6" s="74">
        <v>22.3</v>
      </c>
      <c r="AJ6" s="75" t="s">
        <v>662</v>
      </c>
      <c r="AK6" s="75" t="s">
        <v>629</v>
      </c>
      <c r="AL6" s="74">
        <v>23.3</v>
      </c>
      <c r="AM6" s="75" t="s">
        <v>662</v>
      </c>
      <c r="AN6" s="75" t="s">
        <v>629</v>
      </c>
      <c r="AO6" s="74">
        <v>22.3</v>
      </c>
      <c r="AP6" s="75" t="s">
        <v>662</v>
      </c>
      <c r="AQ6" s="75" t="s">
        <v>629</v>
      </c>
      <c r="AR6" s="74">
        <v>24.3</v>
      </c>
      <c r="AS6" s="75" t="s">
        <v>662</v>
      </c>
      <c r="AT6" s="75" t="s">
        <v>629</v>
      </c>
      <c r="AU6" s="74">
        <v>25.3</v>
      </c>
      <c r="AV6" s="75" t="s">
        <v>662</v>
      </c>
      <c r="AW6" s="75" t="s">
        <v>629</v>
      </c>
      <c r="AX6" s="74">
        <v>26.3</v>
      </c>
      <c r="AY6" s="75" t="s">
        <v>662</v>
      </c>
      <c r="AZ6" s="75" t="s">
        <v>629</v>
      </c>
      <c r="BA6" s="74">
        <v>28.3</v>
      </c>
      <c r="BB6" s="75" t="s">
        <v>662</v>
      </c>
      <c r="BC6" s="75" t="s">
        <v>629</v>
      </c>
      <c r="BD6" s="74">
        <v>26.3</v>
      </c>
      <c r="BE6" s="75" t="s">
        <v>662</v>
      </c>
      <c r="BF6" s="75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4" t="s">
        <v>294</v>
      </c>
      <c r="C7" s="74" t="s">
        <v>281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8.1999999999999993</v>
      </c>
      <c r="F7" s="75" t="s">
        <v>686</v>
      </c>
      <c r="G7" s="75" t="s">
        <v>629</v>
      </c>
      <c r="H7" s="74">
        <v>10</v>
      </c>
      <c r="I7" s="75" t="s">
        <v>686</v>
      </c>
      <c r="J7" s="75" t="s">
        <v>629</v>
      </c>
      <c r="K7" s="74">
        <v>12</v>
      </c>
      <c r="L7" s="75" t="s">
        <v>686</v>
      </c>
      <c r="M7" s="75" t="s">
        <v>629</v>
      </c>
      <c r="N7" s="74">
        <v>13</v>
      </c>
      <c r="O7" s="75" t="s">
        <v>686</v>
      </c>
      <c r="P7" s="75" t="s">
        <v>629</v>
      </c>
      <c r="Q7" s="74">
        <v>14</v>
      </c>
      <c r="R7" s="75" t="s">
        <v>686</v>
      </c>
      <c r="S7" s="75" t="s">
        <v>629</v>
      </c>
      <c r="T7" s="74">
        <v>15</v>
      </c>
      <c r="U7" s="75" t="s">
        <v>686</v>
      </c>
      <c r="V7" s="75" t="s">
        <v>629</v>
      </c>
      <c r="W7" s="74">
        <v>16</v>
      </c>
      <c r="X7" s="75" t="s">
        <v>686</v>
      </c>
      <c r="Y7" s="75" t="s">
        <v>629</v>
      </c>
      <c r="Z7" s="74">
        <v>17</v>
      </c>
      <c r="AA7" s="75" t="s">
        <v>686</v>
      </c>
      <c r="AB7" s="75" t="s">
        <v>629</v>
      </c>
      <c r="AC7" s="74">
        <v>18</v>
      </c>
      <c r="AD7" s="75" t="s">
        <v>686</v>
      </c>
      <c r="AE7" s="75" t="s">
        <v>629</v>
      </c>
      <c r="AF7" s="74">
        <v>20</v>
      </c>
      <c r="AG7" s="75" t="s">
        <v>686</v>
      </c>
      <c r="AH7" s="75" t="s">
        <v>629</v>
      </c>
      <c r="AI7" s="74">
        <v>22</v>
      </c>
      <c r="AJ7" s="75" t="s">
        <v>686</v>
      </c>
      <c r="AK7" s="75" t="s">
        <v>629</v>
      </c>
      <c r="AL7" s="74">
        <v>23</v>
      </c>
      <c r="AM7" s="75" t="s">
        <v>686</v>
      </c>
      <c r="AN7" s="75" t="s">
        <v>629</v>
      </c>
      <c r="AO7" s="74">
        <v>22</v>
      </c>
      <c r="AP7" s="75" t="s">
        <v>686</v>
      </c>
      <c r="AQ7" s="75" t="s">
        <v>629</v>
      </c>
      <c r="AR7" s="74">
        <v>24</v>
      </c>
      <c r="AS7" s="75" t="s">
        <v>686</v>
      </c>
      <c r="AT7" s="75" t="s">
        <v>629</v>
      </c>
      <c r="AU7" s="74">
        <v>25</v>
      </c>
      <c r="AV7" s="75" t="s">
        <v>686</v>
      </c>
      <c r="AW7" s="75" t="s">
        <v>629</v>
      </c>
      <c r="AX7" s="74">
        <v>26</v>
      </c>
      <c r="AY7" s="75" t="s">
        <v>686</v>
      </c>
      <c r="AZ7" s="75" t="s">
        <v>629</v>
      </c>
      <c r="BA7" s="74">
        <v>28</v>
      </c>
      <c r="BB7" s="75" t="s">
        <v>686</v>
      </c>
      <c r="BC7" s="75" t="s">
        <v>629</v>
      </c>
      <c r="BD7" s="74">
        <v>26</v>
      </c>
      <c r="BE7" s="75" t="s">
        <v>686</v>
      </c>
      <c r="BF7" s="75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4" t="s">
        <v>294</v>
      </c>
      <c r="C8" s="74" t="s">
        <v>343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12</v>
      </c>
      <c r="F8" s="75"/>
      <c r="G8" s="75"/>
      <c r="H8" s="74">
        <v>12</v>
      </c>
      <c r="I8" s="75"/>
      <c r="J8" s="75"/>
      <c r="K8" s="74">
        <v>12</v>
      </c>
      <c r="L8" s="75"/>
      <c r="M8" s="75"/>
      <c r="N8" s="74">
        <v>12</v>
      </c>
      <c r="O8" s="75"/>
      <c r="P8" s="75"/>
      <c r="Q8" s="74">
        <v>12</v>
      </c>
      <c r="R8" s="75"/>
      <c r="S8" s="75"/>
      <c r="T8" s="74">
        <v>12</v>
      </c>
      <c r="U8" s="75"/>
      <c r="V8" s="75"/>
      <c r="W8" s="74">
        <v>12</v>
      </c>
      <c r="X8" s="75"/>
      <c r="Y8" s="75"/>
      <c r="Z8" s="74">
        <v>12</v>
      </c>
      <c r="AA8" s="75"/>
      <c r="AB8" s="75"/>
      <c r="AC8" s="74">
        <v>12</v>
      </c>
      <c r="AD8" s="75"/>
      <c r="AE8" s="75"/>
      <c r="AF8" s="74">
        <v>12</v>
      </c>
      <c r="AG8" s="75"/>
      <c r="AH8" s="75"/>
      <c r="AI8" s="74">
        <v>12</v>
      </c>
      <c r="AJ8" s="75"/>
      <c r="AK8" s="75"/>
      <c r="AL8" s="74">
        <v>12</v>
      </c>
      <c r="AM8" s="75"/>
      <c r="AN8" s="75"/>
      <c r="AO8" s="74">
        <v>12</v>
      </c>
      <c r="AP8" s="75"/>
      <c r="AQ8" s="75"/>
      <c r="AR8" s="74">
        <v>12</v>
      </c>
      <c r="AS8" s="75"/>
      <c r="AT8" s="75"/>
      <c r="AU8" s="74">
        <v>12</v>
      </c>
      <c r="AV8" s="75"/>
      <c r="AW8" s="75"/>
      <c r="AX8" s="74">
        <v>12</v>
      </c>
      <c r="AY8" s="75"/>
      <c r="AZ8" s="75"/>
      <c r="BA8" s="74">
        <v>12</v>
      </c>
      <c r="BB8" s="75"/>
      <c r="BC8" s="75"/>
      <c r="BD8" s="74">
        <v>12</v>
      </c>
      <c r="BE8" s="75"/>
      <c r="BF8" s="75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4" t="s">
        <v>294</v>
      </c>
      <c r="C9" s="74" t="s">
        <v>344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32.799999999999997</v>
      </c>
      <c r="F9" s="75" t="s">
        <v>693</v>
      </c>
      <c r="G9" s="75" t="s">
        <v>629</v>
      </c>
      <c r="H9" s="74">
        <v>40</v>
      </c>
      <c r="I9" s="75" t="s">
        <v>693</v>
      </c>
      <c r="J9" s="75" t="s">
        <v>629</v>
      </c>
      <c r="K9" s="74">
        <v>48</v>
      </c>
      <c r="L9" s="75" t="s">
        <v>693</v>
      </c>
      <c r="M9" s="75" t="s">
        <v>629</v>
      </c>
      <c r="N9" s="74">
        <v>52</v>
      </c>
      <c r="O9" s="75" t="s">
        <v>693</v>
      </c>
      <c r="P9" s="75" t="s">
        <v>629</v>
      </c>
      <c r="Q9" s="74">
        <v>56</v>
      </c>
      <c r="R9" s="75" t="s">
        <v>693</v>
      </c>
      <c r="S9" s="75" t="s">
        <v>629</v>
      </c>
      <c r="T9" s="74">
        <v>60</v>
      </c>
      <c r="U9" s="75" t="s">
        <v>693</v>
      </c>
      <c r="V9" s="75" t="s">
        <v>629</v>
      </c>
      <c r="W9" s="74">
        <v>64</v>
      </c>
      <c r="X9" s="75" t="s">
        <v>693</v>
      </c>
      <c r="Y9" s="75" t="s">
        <v>629</v>
      </c>
      <c r="Z9" s="74">
        <v>68</v>
      </c>
      <c r="AA9" s="75" t="s">
        <v>693</v>
      </c>
      <c r="AB9" s="75" t="s">
        <v>629</v>
      </c>
      <c r="AC9" s="74">
        <v>72</v>
      </c>
      <c r="AD9" s="75" t="s">
        <v>693</v>
      </c>
      <c r="AE9" s="75" t="s">
        <v>629</v>
      </c>
      <c r="AF9" s="74">
        <v>80</v>
      </c>
      <c r="AG9" s="75" t="s">
        <v>693</v>
      </c>
      <c r="AH9" s="75" t="s">
        <v>629</v>
      </c>
      <c r="AI9" s="74">
        <v>88</v>
      </c>
      <c r="AJ9" s="75" t="s">
        <v>693</v>
      </c>
      <c r="AK9" s="75" t="s">
        <v>629</v>
      </c>
      <c r="AL9" s="74">
        <v>92</v>
      </c>
      <c r="AM9" s="75" t="s">
        <v>693</v>
      </c>
      <c r="AN9" s="75" t="s">
        <v>629</v>
      </c>
      <c r="AO9" s="74">
        <v>88</v>
      </c>
      <c r="AP9" s="75" t="s">
        <v>693</v>
      </c>
      <c r="AQ9" s="75" t="s">
        <v>629</v>
      </c>
      <c r="AR9" s="74">
        <v>96</v>
      </c>
      <c r="AS9" s="75" t="s">
        <v>693</v>
      </c>
      <c r="AT9" s="75" t="s">
        <v>629</v>
      </c>
      <c r="AU9" s="74">
        <v>100</v>
      </c>
      <c r="AV9" s="75" t="s">
        <v>693</v>
      </c>
      <c r="AW9" s="75" t="s">
        <v>629</v>
      </c>
      <c r="AX9" s="74">
        <v>104</v>
      </c>
      <c r="AY9" s="75" t="s">
        <v>693</v>
      </c>
      <c r="AZ9" s="75" t="s">
        <v>629</v>
      </c>
      <c r="BA9" s="74">
        <v>112</v>
      </c>
      <c r="BB9" s="75" t="s">
        <v>693</v>
      </c>
      <c r="BC9" s="75" t="s">
        <v>629</v>
      </c>
      <c r="BD9" s="74">
        <v>104</v>
      </c>
      <c r="BE9" s="75" t="s">
        <v>693</v>
      </c>
      <c r="BF9" s="75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297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297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297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4.270833333333333</v>
      </c>
      <c r="F13" s="75" t="s">
        <v>697</v>
      </c>
      <c r="G13" s="75" t="s">
        <v>629</v>
      </c>
      <c r="H13" s="74">
        <v>5.2083333333333339</v>
      </c>
      <c r="I13" s="75" t="s">
        <v>697</v>
      </c>
      <c r="J13" s="75" t="s">
        <v>629</v>
      </c>
      <c r="K13" s="74">
        <v>6.25</v>
      </c>
      <c r="L13" s="75" t="s">
        <v>697</v>
      </c>
      <c r="M13" s="75" t="s">
        <v>629</v>
      </c>
      <c r="N13" s="74">
        <v>6.7708333333333339</v>
      </c>
      <c r="O13" s="75" t="s">
        <v>697</v>
      </c>
      <c r="P13" s="75" t="s">
        <v>629</v>
      </c>
      <c r="Q13" s="74">
        <v>7.291666666666667</v>
      </c>
      <c r="R13" s="75" t="s">
        <v>697</v>
      </c>
      <c r="S13" s="75" t="s">
        <v>629</v>
      </c>
      <c r="T13" s="74">
        <v>7.8125</v>
      </c>
      <c r="U13" s="75" t="s">
        <v>697</v>
      </c>
      <c r="V13" s="75" t="s">
        <v>629</v>
      </c>
      <c r="W13" s="74">
        <v>8.3333333333333339</v>
      </c>
      <c r="X13" s="75" t="s">
        <v>697</v>
      </c>
      <c r="Y13" s="75" t="s">
        <v>629</v>
      </c>
      <c r="Z13" s="74">
        <v>8.8541666666666679</v>
      </c>
      <c r="AA13" s="75" t="s">
        <v>697</v>
      </c>
      <c r="AB13" s="75" t="s">
        <v>629</v>
      </c>
      <c r="AC13" s="74">
        <v>9.375</v>
      </c>
      <c r="AD13" s="75" t="s">
        <v>697</v>
      </c>
      <c r="AE13" s="75" t="s">
        <v>629</v>
      </c>
      <c r="AF13" s="74">
        <v>10.416666666666668</v>
      </c>
      <c r="AG13" s="75" t="s">
        <v>697</v>
      </c>
      <c r="AH13" s="75" t="s">
        <v>629</v>
      </c>
      <c r="AI13" s="74">
        <v>11.458333333333334</v>
      </c>
      <c r="AJ13" s="75" t="s">
        <v>697</v>
      </c>
      <c r="AK13" s="75" t="s">
        <v>629</v>
      </c>
      <c r="AL13" s="74">
        <v>11.979166666666668</v>
      </c>
      <c r="AM13" s="75" t="s">
        <v>697</v>
      </c>
      <c r="AN13" s="75" t="s">
        <v>629</v>
      </c>
      <c r="AO13" s="74">
        <v>11.458333333333334</v>
      </c>
      <c r="AP13" s="75" t="s">
        <v>697</v>
      </c>
      <c r="AQ13" s="75" t="s">
        <v>629</v>
      </c>
      <c r="AR13" s="74">
        <v>12.5</v>
      </c>
      <c r="AS13" s="75" t="s">
        <v>697</v>
      </c>
      <c r="AT13" s="75" t="s">
        <v>629</v>
      </c>
      <c r="AU13" s="74">
        <v>13.020833333333334</v>
      </c>
      <c r="AV13" s="75" t="s">
        <v>697</v>
      </c>
      <c r="AW13" s="75" t="s">
        <v>629</v>
      </c>
      <c r="AX13" s="74">
        <v>13.541666666666668</v>
      </c>
      <c r="AY13" s="75" t="s">
        <v>697</v>
      </c>
      <c r="AZ13" s="75" t="s">
        <v>629</v>
      </c>
      <c r="BA13" s="74">
        <v>14.583333333333334</v>
      </c>
      <c r="BB13" s="75" t="s">
        <v>697</v>
      </c>
      <c r="BC13" s="75" t="s">
        <v>629</v>
      </c>
      <c r="BD13" s="74">
        <v>13.541666666666668</v>
      </c>
      <c r="BE13" s="75" t="s">
        <v>697</v>
      </c>
      <c r="BF13" s="75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297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17.083333333333332</v>
      </c>
      <c r="F14" s="75" t="s">
        <v>698</v>
      </c>
      <c r="G14" s="75" t="s">
        <v>629</v>
      </c>
      <c r="H14" s="74">
        <v>20.833333333333336</v>
      </c>
      <c r="I14" s="75" t="s">
        <v>698</v>
      </c>
      <c r="J14" s="75" t="s">
        <v>629</v>
      </c>
      <c r="K14" s="74">
        <v>25</v>
      </c>
      <c r="L14" s="75" t="s">
        <v>698</v>
      </c>
      <c r="M14" s="75" t="s">
        <v>629</v>
      </c>
      <c r="N14" s="74">
        <v>27.083333333333336</v>
      </c>
      <c r="O14" s="75" t="s">
        <v>698</v>
      </c>
      <c r="P14" s="75" t="s">
        <v>629</v>
      </c>
      <c r="Q14" s="74">
        <v>29.166666666666668</v>
      </c>
      <c r="R14" s="75" t="s">
        <v>698</v>
      </c>
      <c r="S14" s="75" t="s">
        <v>629</v>
      </c>
      <c r="T14" s="74">
        <v>31.25</v>
      </c>
      <c r="U14" s="75" t="s">
        <v>698</v>
      </c>
      <c r="V14" s="75" t="s">
        <v>629</v>
      </c>
      <c r="W14" s="74">
        <v>33.333333333333336</v>
      </c>
      <c r="X14" s="75" t="s">
        <v>698</v>
      </c>
      <c r="Y14" s="75" t="s">
        <v>629</v>
      </c>
      <c r="Z14" s="74">
        <v>35.416666666666671</v>
      </c>
      <c r="AA14" s="75" t="s">
        <v>698</v>
      </c>
      <c r="AB14" s="75" t="s">
        <v>629</v>
      </c>
      <c r="AC14" s="74">
        <v>37.5</v>
      </c>
      <c r="AD14" s="75" t="s">
        <v>698</v>
      </c>
      <c r="AE14" s="75" t="s">
        <v>629</v>
      </c>
      <c r="AF14" s="74">
        <v>41.666666666666671</v>
      </c>
      <c r="AG14" s="75" t="s">
        <v>698</v>
      </c>
      <c r="AH14" s="75" t="s">
        <v>629</v>
      </c>
      <c r="AI14" s="74">
        <v>45.833333333333336</v>
      </c>
      <c r="AJ14" s="75" t="s">
        <v>698</v>
      </c>
      <c r="AK14" s="75" t="s">
        <v>629</v>
      </c>
      <c r="AL14" s="74">
        <v>47.916666666666671</v>
      </c>
      <c r="AM14" s="75" t="s">
        <v>698</v>
      </c>
      <c r="AN14" s="75" t="s">
        <v>629</v>
      </c>
      <c r="AO14" s="74">
        <v>45.833333333333336</v>
      </c>
      <c r="AP14" s="75" t="s">
        <v>698</v>
      </c>
      <c r="AQ14" s="75" t="s">
        <v>629</v>
      </c>
      <c r="AR14" s="74">
        <v>50</v>
      </c>
      <c r="AS14" s="75" t="s">
        <v>698</v>
      </c>
      <c r="AT14" s="75" t="s">
        <v>629</v>
      </c>
      <c r="AU14" s="74">
        <v>52.083333333333336</v>
      </c>
      <c r="AV14" s="75" t="s">
        <v>698</v>
      </c>
      <c r="AW14" s="75" t="s">
        <v>629</v>
      </c>
      <c r="AX14" s="74">
        <v>54.166666666666671</v>
      </c>
      <c r="AY14" s="75" t="s">
        <v>698</v>
      </c>
      <c r="AZ14" s="75" t="s">
        <v>629</v>
      </c>
      <c r="BA14" s="74">
        <v>58.333333333333336</v>
      </c>
      <c r="BB14" s="75" t="s">
        <v>698</v>
      </c>
      <c r="BC14" s="75" t="s">
        <v>629</v>
      </c>
      <c r="BD14" s="74">
        <v>54.166666666666671</v>
      </c>
      <c r="BE14" s="75" t="s">
        <v>698</v>
      </c>
      <c r="BF14" s="75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25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H15"/>
      <c r="BI15"/>
      <c r="BK15"/>
      <c r="BL15"/>
    </row>
    <row r="16" spans="1:112" s="19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4" t="s">
        <v>298</v>
      </c>
      <c r="C17" s="74" t="s">
        <v>149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4</v>
      </c>
      <c r="AG17" s="75"/>
      <c r="AH17" s="75"/>
      <c r="AI17" s="74">
        <v>4</v>
      </c>
      <c r="AJ17" s="75"/>
      <c r="AK17" s="75"/>
      <c r="AL17" s="74">
        <v>4</v>
      </c>
      <c r="AM17" s="75"/>
      <c r="AN17" s="75"/>
      <c r="AO17" s="74">
        <v>4</v>
      </c>
      <c r="AP17" s="75"/>
      <c r="AQ17" s="75"/>
      <c r="AR17" s="74">
        <v>4</v>
      </c>
      <c r="AS17" s="75"/>
      <c r="AT17" s="75"/>
      <c r="AU17" s="74">
        <v>4</v>
      </c>
      <c r="AV17" s="75"/>
      <c r="AW17" s="75"/>
      <c r="AX17" s="74">
        <v>4</v>
      </c>
      <c r="AY17" s="75"/>
      <c r="AZ17" s="75"/>
      <c r="BA17" s="74">
        <v>4</v>
      </c>
      <c r="BB17" s="75"/>
      <c r="BC17" s="75"/>
      <c r="BD17" s="74">
        <v>4</v>
      </c>
      <c r="BE17" s="75"/>
      <c r="BF17" s="75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4" t="s">
        <v>298</v>
      </c>
      <c r="C18" s="74" t="s">
        <v>182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8.5</v>
      </c>
      <c r="F18" s="75" t="s">
        <v>662</v>
      </c>
      <c r="G18" s="75" t="s">
        <v>629</v>
      </c>
      <c r="H18" s="74">
        <v>10.3</v>
      </c>
      <c r="I18" s="75" t="s">
        <v>662</v>
      </c>
      <c r="J18" s="75" t="s">
        <v>629</v>
      </c>
      <c r="K18" s="74">
        <v>12.3</v>
      </c>
      <c r="L18" s="75" t="s">
        <v>662</v>
      </c>
      <c r="M18" s="75" t="s">
        <v>629</v>
      </c>
      <c r="N18" s="74">
        <v>13.3</v>
      </c>
      <c r="O18" s="75" t="s">
        <v>662</v>
      </c>
      <c r="P18" s="75" t="s">
        <v>629</v>
      </c>
      <c r="Q18" s="74">
        <v>14.3</v>
      </c>
      <c r="R18" s="75" t="s">
        <v>662</v>
      </c>
      <c r="S18" s="75" t="s">
        <v>629</v>
      </c>
      <c r="T18" s="74">
        <v>15.3</v>
      </c>
      <c r="U18" s="75" t="s">
        <v>662</v>
      </c>
      <c r="V18" s="75" t="s">
        <v>629</v>
      </c>
      <c r="W18" s="74">
        <v>16.3</v>
      </c>
      <c r="X18" s="75" t="s">
        <v>662</v>
      </c>
      <c r="Y18" s="75" t="s">
        <v>629</v>
      </c>
      <c r="Z18" s="74">
        <v>17.3</v>
      </c>
      <c r="AA18" s="75" t="s">
        <v>662</v>
      </c>
      <c r="AB18" s="75" t="s">
        <v>629</v>
      </c>
      <c r="AC18" s="74">
        <v>18.3</v>
      </c>
      <c r="AD18" s="75" t="s">
        <v>662</v>
      </c>
      <c r="AE18" s="75" t="s">
        <v>629</v>
      </c>
      <c r="AF18" s="74">
        <v>20.3</v>
      </c>
      <c r="AG18" s="75" t="s">
        <v>662</v>
      </c>
      <c r="AH18" s="75" t="s">
        <v>629</v>
      </c>
      <c r="AI18" s="74">
        <v>22.3</v>
      </c>
      <c r="AJ18" s="75" t="s">
        <v>662</v>
      </c>
      <c r="AK18" s="75" t="s">
        <v>629</v>
      </c>
      <c r="AL18" s="74">
        <v>23.3</v>
      </c>
      <c r="AM18" s="75" t="s">
        <v>662</v>
      </c>
      <c r="AN18" s="75" t="s">
        <v>629</v>
      </c>
      <c r="AO18" s="74">
        <v>22.3</v>
      </c>
      <c r="AP18" s="75" t="s">
        <v>662</v>
      </c>
      <c r="AQ18" s="75" t="s">
        <v>629</v>
      </c>
      <c r="AR18" s="74">
        <v>24.3</v>
      </c>
      <c r="AS18" s="75" t="s">
        <v>662</v>
      </c>
      <c r="AT18" s="75" t="s">
        <v>629</v>
      </c>
      <c r="AU18" s="74">
        <v>25.3</v>
      </c>
      <c r="AV18" s="75" t="s">
        <v>662</v>
      </c>
      <c r="AW18" s="75" t="s">
        <v>629</v>
      </c>
      <c r="AX18" s="74">
        <v>26.3</v>
      </c>
      <c r="AY18" s="75" t="s">
        <v>662</v>
      </c>
      <c r="AZ18" s="75" t="s">
        <v>629</v>
      </c>
      <c r="BA18" s="74">
        <v>28.3</v>
      </c>
      <c r="BB18" s="75" t="s">
        <v>662</v>
      </c>
      <c r="BC18" s="75" t="s">
        <v>629</v>
      </c>
      <c r="BD18" s="74">
        <v>26.3</v>
      </c>
      <c r="BE18" s="75" t="s">
        <v>662</v>
      </c>
      <c r="BF18" s="75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4" t="s">
        <v>298</v>
      </c>
      <c r="C19" s="74" t="s">
        <v>153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 t="s">
        <v>686</v>
      </c>
      <c r="G19" s="75" t="s">
        <v>629</v>
      </c>
      <c r="H19" s="74">
        <v>10</v>
      </c>
      <c r="I19" s="75" t="s">
        <v>686</v>
      </c>
      <c r="J19" s="75" t="s">
        <v>629</v>
      </c>
      <c r="K19" s="74">
        <v>12</v>
      </c>
      <c r="L19" s="75" t="s">
        <v>686</v>
      </c>
      <c r="M19" s="75" t="s">
        <v>629</v>
      </c>
      <c r="N19" s="74">
        <v>13</v>
      </c>
      <c r="O19" s="75" t="s">
        <v>686</v>
      </c>
      <c r="P19" s="75" t="s">
        <v>629</v>
      </c>
      <c r="Q19" s="74">
        <v>14</v>
      </c>
      <c r="R19" s="75" t="s">
        <v>686</v>
      </c>
      <c r="S19" s="75" t="s">
        <v>629</v>
      </c>
      <c r="T19" s="74">
        <v>15</v>
      </c>
      <c r="U19" s="75" t="s">
        <v>686</v>
      </c>
      <c r="V19" s="75" t="s">
        <v>629</v>
      </c>
      <c r="W19" s="74">
        <v>16</v>
      </c>
      <c r="X19" s="75" t="s">
        <v>686</v>
      </c>
      <c r="Y19" s="75" t="s">
        <v>629</v>
      </c>
      <c r="Z19" s="74">
        <v>17</v>
      </c>
      <c r="AA19" s="75" t="s">
        <v>686</v>
      </c>
      <c r="AB19" s="75" t="s">
        <v>629</v>
      </c>
      <c r="AC19" s="74">
        <v>18</v>
      </c>
      <c r="AD19" s="75" t="s">
        <v>686</v>
      </c>
      <c r="AE19" s="75" t="s">
        <v>629</v>
      </c>
      <c r="AF19" s="74">
        <v>20</v>
      </c>
      <c r="AG19" s="75" t="s">
        <v>686</v>
      </c>
      <c r="AH19" s="75" t="s">
        <v>629</v>
      </c>
      <c r="AI19" s="74">
        <v>22</v>
      </c>
      <c r="AJ19" s="75" t="s">
        <v>686</v>
      </c>
      <c r="AK19" s="75" t="s">
        <v>629</v>
      </c>
      <c r="AL19" s="74">
        <v>23</v>
      </c>
      <c r="AM19" s="75" t="s">
        <v>686</v>
      </c>
      <c r="AN19" s="75" t="s">
        <v>629</v>
      </c>
      <c r="AO19" s="74">
        <v>22</v>
      </c>
      <c r="AP19" s="75" t="s">
        <v>686</v>
      </c>
      <c r="AQ19" s="75" t="s">
        <v>629</v>
      </c>
      <c r="AR19" s="74">
        <v>24</v>
      </c>
      <c r="AS19" s="75" t="s">
        <v>686</v>
      </c>
      <c r="AT19" s="75" t="s">
        <v>629</v>
      </c>
      <c r="AU19" s="74">
        <v>25</v>
      </c>
      <c r="AV19" s="75" t="s">
        <v>686</v>
      </c>
      <c r="AW19" s="75" t="s">
        <v>629</v>
      </c>
      <c r="AX19" s="74">
        <v>26</v>
      </c>
      <c r="AY19" s="75" t="s">
        <v>686</v>
      </c>
      <c r="AZ19" s="75" t="s">
        <v>629</v>
      </c>
      <c r="BA19" s="74">
        <v>28</v>
      </c>
      <c r="BB19" s="75" t="s">
        <v>686</v>
      </c>
      <c r="BC19" s="75" t="s">
        <v>629</v>
      </c>
      <c r="BD19" s="74">
        <v>26</v>
      </c>
      <c r="BE19" s="75" t="s">
        <v>686</v>
      </c>
      <c r="BF19" s="75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25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4" t="s">
        <v>299</v>
      </c>
      <c r="C21" s="74" t="s">
        <v>215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>
        <v>8.1999999999999993</v>
      </c>
      <c r="F21" s="75" t="s">
        <v>686</v>
      </c>
      <c r="G21" s="75" t="s">
        <v>629</v>
      </c>
      <c r="H21" s="74">
        <v>10</v>
      </c>
      <c r="I21" s="75" t="s">
        <v>686</v>
      </c>
      <c r="J21" s="75" t="s">
        <v>629</v>
      </c>
      <c r="K21" s="74">
        <v>12</v>
      </c>
      <c r="L21" s="75" t="s">
        <v>686</v>
      </c>
      <c r="M21" s="75" t="s">
        <v>629</v>
      </c>
      <c r="N21" s="74">
        <v>13</v>
      </c>
      <c r="O21" s="75" t="s">
        <v>686</v>
      </c>
      <c r="P21" s="75" t="s">
        <v>629</v>
      </c>
      <c r="Q21" s="74">
        <v>14</v>
      </c>
      <c r="R21" s="75" t="s">
        <v>686</v>
      </c>
      <c r="S21" s="75" t="s">
        <v>629</v>
      </c>
      <c r="T21" s="74">
        <v>15</v>
      </c>
      <c r="U21" s="75" t="s">
        <v>686</v>
      </c>
      <c r="V21" s="75" t="s">
        <v>629</v>
      </c>
      <c r="W21" s="74">
        <v>16</v>
      </c>
      <c r="X21" s="75" t="s">
        <v>686</v>
      </c>
      <c r="Y21" s="75" t="s">
        <v>629</v>
      </c>
      <c r="Z21" s="74">
        <v>17</v>
      </c>
      <c r="AA21" s="75" t="s">
        <v>686</v>
      </c>
      <c r="AB21" s="75" t="s">
        <v>629</v>
      </c>
      <c r="AC21" s="74">
        <v>18</v>
      </c>
      <c r="AD21" s="75" t="s">
        <v>686</v>
      </c>
      <c r="AE21" s="75" t="s">
        <v>629</v>
      </c>
      <c r="AF21" s="74">
        <v>20</v>
      </c>
      <c r="AG21" s="75" t="s">
        <v>686</v>
      </c>
      <c r="AH21" s="75" t="s">
        <v>629</v>
      </c>
      <c r="AI21" s="74">
        <v>22</v>
      </c>
      <c r="AJ21" s="75" t="s">
        <v>686</v>
      </c>
      <c r="AK21" s="75" t="s">
        <v>629</v>
      </c>
      <c r="AL21" s="74">
        <v>23</v>
      </c>
      <c r="AM21" s="75" t="s">
        <v>686</v>
      </c>
      <c r="AN21" s="75" t="s">
        <v>629</v>
      </c>
      <c r="AO21" s="74">
        <v>22</v>
      </c>
      <c r="AP21" s="75" t="s">
        <v>686</v>
      </c>
      <c r="AQ21" s="75" t="s">
        <v>629</v>
      </c>
      <c r="AR21" s="74">
        <v>24</v>
      </c>
      <c r="AS21" s="75" t="s">
        <v>686</v>
      </c>
      <c r="AT21" s="75" t="s">
        <v>629</v>
      </c>
      <c r="AU21" s="74">
        <v>25</v>
      </c>
      <c r="AV21" s="75" t="s">
        <v>686</v>
      </c>
      <c r="AW21" s="75" t="s">
        <v>629</v>
      </c>
      <c r="AX21" s="74">
        <v>26</v>
      </c>
      <c r="AY21" s="75" t="s">
        <v>686</v>
      </c>
      <c r="AZ21" s="75" t="s">
        <v>629</v>
      </c>
      <c r="BA21" s="74">
        <v>28</v>
      </c>
      <c r="BB21" s="75" t="s">
        <v>686</v>
      </c>
      <c r="BC21" s="75" t="s">
        <v>629</v>
      </c>
      <c r="BD21" s="74">
        <v>26</v>
      </c>
      <c r="BE21" s="75" t="s">
        <v>686</v>
      </c>
      <c r="BF21" s="75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4" t="s">
        <v>299</v>
      </c>
      <c r="C22" s="74" t="s">
        <v>159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4">
        <v>2.2000000000000002</v>
      </c>
      <c r="F22" s="75"/>
      <c r="G22" s="75"/>
      <c r="H22" s="74">
        <v>3.3000000000000003</v>
      </c>
      <c r="I22" s="75"/>
      <c r="J22" s="75"/>
      <c r="K22" s="74">
        <v>4.4000000000000004</v>
      </c>
      <c r="L22" s="75"/>
      <c r="M22" s="75"/>
      <c r="N22" s="74">
        <v>5.5</v>
      </c>
      <c r="O22" s="75"/>
      <c r="P22" s="75"/>
      <c r="Q22" s="74">
        <v>6.6000000000000005</v>
      </c>
      <c r="R22" s="75"/>
      <c r="S22" s="75"/>
      <c r="T22" s="74">
        <v>7.7000000000000011</v>
      </c>
      <c r="U22" s="75"/>
      <c r="V22" s="75"/>
      <c r="W22" s="74">
        <v>8.8000000000000007</v>
      </c>
      <c r="X22" s="75"/>
      <c r="Y22" s="75"/>
      <c r="Z22" s="74">
        <v>9.9</v>
      </c>
      <c r="AA22" s="75"/>
      <c r="AB22" s="75"/>
      <c r="AC22" s="74">
        <v>11</v>
      </c>
      <c r="AD22" s="75"/>
      <c r="AE22" s="75"/>
      <c r="AF22" s="74">
        <v>13.200000000000001</v>
      </c>
      <c r="AG22" s="75"/>
      <c r="AH22" s="75"/>
      <c r="AI22" s="74">
        <v>13.200000000000001</v>
      </c>
      <c r="AJ22" s="75"/>
      <c r="AK22" s="75"/>
      <c r="AL22" s="74">
        <v>15.400000000000002</v>
      </c>
      <c r="AM22" s="75"/>
      <c r="AN22" s="75"/>
      <c r="AO22" s="74">
        <v>15.400000000000002</v>
      </c>
      <c r="AP22" s="75"/>
      <c r="AQ22" s="75"/>
      <c r="AR22" s="74">
        <v>17.600000000000001</v>
      </c>
      <c r="AS22" s="75"/>
      <c r="AT22" s="75"/>
      <c r="AU22" s="74">
        <v>19.8</v>
      </c>
      <c r="AV22" s="75"/>
      <c r="AW22" s="75"/>
      <c r="AX22" s="74">
        <v>19.8</v>
      </c>
      <c r="AY22" s="75"/>
      <c r="AZ22" s="75"/>
      <c r="BA22" s="74">
        <v>22</v>
      </c>
      <c r="BB22" s="75"/>
      <c r="BC22" s="75"/>
      <c r="BD22" s="74">
        <v>22</v>
      </c>
      <c r="BE22" s="75"/>
      <c r="BF22" s="75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40"/>
        <v/>
      </c>
      <c r="BH24" s="74"/>
      <c r="BI24" s="74"/>
      <c r="BJ24" s="74" t="str">
        <f t="shared" si="41"/>
        <v/>
      </c>
      <c r="BK24" s="74"/>
      <c r="BL24" s="74"/>
      <c r="BM24" s="74" t="str">
        <f t="shared" si="42"/>
        <v/>
      </c>
      <c r="BN24" s="74"/>
      <c r="BO24" s="74"/>
      <c r="BP24" s="74" t="str">
        <f t="shared" si="43"/>
        <v/>
      </c>
      <c r="BQ24" s="74"/>
      <c r="BR24" s="74"/>
      <c r="BS24" s="74" t="str">
        <f t="shared" si="44"/>
        <v/>
      </c>
      <c r="BT24" s="74"/>
      <c r="BU24" s="74"/>
      <c r="BV24" s="74" t="str">
        <f t="shared" si="45"/>
        <v/>
      </c>
      <c r="BW24" s="74"/>
      <c r="BX24" s="74"/>
      <c r="BY24" s="74" t="str">
        <f t="shared" si="46"/>
        <v/>
      </c>
      <c r="BZ24" s="74"/>
      <c r="CA24" s="74"/>
      <c r="CB24" s="74" t="str">
        <f t="shared" si="47"/>
        <v/>
      </c>
      <c r="CC24" s="74"/>
      <c r="CD24" s="74"/>
      <c r="CE24" s="74" t="str">
        <f t="shared" si="48"/>
        <v/>
      </c>
      <c r="CF24" s="74"/>
      <c r="CG24" s="74"/>
      <c r="CH24" s="74" t="str">
        <f t="shared" si="49"/>
        <v/>
      </c>
      <c r="CI24" s="74"/>
      <c r="CJ24" s="74"/>
      <c r="CK24" s="74" t="str">
        <f t="shared" si="50"/>
        <v/>
      </c>
      <c r="CL24" s="74"/>
      <c r="CM24" s="74"/>
      <c r="CN24" s="74" t="str">
        <f t="shared" si="51"/>
        <v/>
      </c>
      <c r="CO24" s="74"/>
      <c r="CP24" s="74"/>
      <c r="CQ24" s="74" t="str">
        <f t="shared" si="52"/>
        <v/>
      </c>
      <c r="CR24" s="74"/>
      <c r="CS24" s="74"/>
      <c r="CT24" s="74" t="str">
        <f t="shared" si="53"/>
        <v/>
      </c>
      <c r="CU24" s="74"/>
      <c r="CV24" s="74"/>
      <c r="CW24" s="74" t="str">
        <f t="shared" si="54"/>
        <v/>
      </c>
      <c r="CX24" s="74"/>
      <c r="CY24" s="74"/>
      <c r="CZ24" s="74" t="str">
        <f t="shared" si="55"/>
        <v/>
      </c>
      <c r="DA24" s="74"/>
      <c r="DB24" s="74"/>
      <c r="DC24" s="74" t="str">
        <f t="shared" si="56"/>
        <v/>
      </c>
      <c r="DD24" s="74"/>
      <c r="DE24" s="74"/>
      <c r="DF24" s="74" t="str">
        <f t="shared" si="57"/>
        <v/>
      </c>
      <c r="DG24" s="74"/>
      <c r="DH24" s="74"/>
    </row>
    <row r="25" spans="1:112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1880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40"/>
        <v xml:space="preserve">INSERT INTO SC_SystemeProduits(RefDimension,NomSysteme,typePresta,ligne,Quantite,formule,cte1,DateModif) values (1,'FV8','MOC',94,null,'1*CTE1','LONGUEUR',now());
</v>
      </c>
      <c r="BH25" s="74"/>
      <c r="BI25" s="74"/>
      <c r="BJ25" s="74" t="str">
        <f t="shared" si="41"/>
        <v xml:space="preserve">INSERT INTO SC_SystemeProduits(RefDimension,NomSysteme,typePresta,ligne,Quantite,formule,cte1,DateModif) values (2,'FV8','MOC',94,null,'1*CTE1','LONGUEUR',now());
</v>
      </c>
      <c r="BK25" s="74"/>
      <c r="BL25" s="74"/>
      <c r="BM25" s="74" t="str">
        <f t="shared" si="42"/>
        <v xml:space="preserve">INSERT INTO SC_SystemeProduits(RefDimension,NomSysteme,typePresta,ligne,Quantite,formule,cte1,DateModif) values (3,'FV8','MOC',94,null,'1*CTE1','LONGUEUR',now());
</v>
      </c>
      <c r="BN25" s="74"/>
      <c r="BO25" s="74"/>
      <c r="BP25" s="74" t="str">
        <f t="shared" si="43"/>
        <v xml:space="preserve">INSERT INTO SC_SystemeProduits(RefDimension,NomSysteme,typePresta,ligne,Quantite,formule,cte1,DateModif) values (4,'FV8','MOC',94,null,'1*CTE1','LONGUEUR',now());
</v>
      </c>
      <c r="BQ25" s="74"/>
      <c r="BR25" s="74"/>
      <c r="BS25" s="74" t="str">
        <f t="shared" si="44"/>
        <v xml:space="preserve">INSERT INTO SC_SystemeProduits(RefDimension,NomSysteme,typePresta,ligne,Quantite,formule,cte1,DateModif) values (5,'FV8','MOC',94,null,'1*CTE1','LONGUEUR',now());
</v>
      </c>
      <c r="BT25" s="74"/>
      <c r="BU25" s="74"/>
      <c r="BV25" s="74" t="str">
        <f t="shared" si="45"/>
        <v xml:space="preserve">INSERT INTO SC_SystemeProduits(RefDimension,NomSysteme,typePresta,ligne,Quantite,formule,cte1,DateModif) values (6,'FV8','MOC',94,null,'1*CTE1','LONGUEUR',now());
</v>
      </c>
      <c r="BW25" s="74"/>
      <c r="BX25" s="74"/>
      <c r="BY25" s="74" t="str">
        <f t="shared" si="46"/>
        <v xml:space="preserve">INSERT INTO SC_SystemeProduits(RefDimension,NomSysteme,typePresta,ligne,Quantite,formule,cte1,DateModif) values (7,'FV8','MOC',94,null,'1*CTE1','LONGUEUR',now());
</v>
      </c>
      <c r="BZ25" s="74"/>
      <c r="CA25" s="74"/>
      <c r="CB25" s="74" t="str">
        <f t="shared" si="47"/>
        <v xml:space="preserve">INSERT INTO SC_SystemeProduits(RefDimension,NomSysteme,typePresta,ligne,Quantite,formule,cte1,DateModif) values (8,'FV8','MOC',94,null,'1*CTE1','LONGUEUR',now());
</v>
      </c>
      <c r="CC25" s="74"/>
      <c r="CD25" s="74"/>
      <c r="CE25" s="74" t="str">
        <f t="shared" si="48"/>
        <v xml:space="preserve">INSERT INTO SC_SystemeProduits(RefDimension,NomSysteme,typePresta,ligne,Quantite,formule,cte1,DateModif) values (9,'FV8','MOC',94,null,'1*CTE1','LONGUEUR',now());
</v>
      </c>
      <c r="CF25" s="74"/>
      <c r="CG25" s="74"/>
      <c r="CH25" s="74" t="str">
        <f t="shared" si="49"/>
        <v xml:space="preserve">INSERT INTO SC_SystemeProduits(RefDimension,NomSysteme,typePresta,ligne,Quantite,formule,cte1,DateModif) values (10,'FV8','MOC',94,null,'1*CTE1','LONGUEUR',now());
</v>
      </c>
      <c r="CI25" s="74"/>
      <c r="CJ25" s="74"/>
      <c r="CK25" s="74" t="str">
        <f t="shared" si="50"/>
        <v xml:space="preserve">INSERT INTO SC_SystemeProduits(RefDimension,NomSysteme,typePresta,ligne,Quantite,formule,cte1,DateModif) values (11,'FV8','MOC',94,null,'1*CTE1','LONGUEUR',now());
</v>
      </c>
      <c r="CL25" s="74"/>
      <c r="CM25" s="74"/>
      <c r="CN25" s="74" t="str">
        <f t="shared" si="51"/>
        <v xml:space="preserve">INSERT INTO SC_SystemeProduits(RefDimension,NomSysteme,typePresta,ligne,Quantite,formule,cte1,DateModif) values (12,'FV8','MOC',94,null,'1*CTE1','LONGUEUR',now());
</v>
      </c>
      <c r="CO25" s="74"/>
      <c r="CP25" s="74"/>
      <c r="CQ25" s="74" t="str">
        <f t="shared" si="52"/>
        <v xml:space="preserve">INSERT INTO SC_SystemeProduits(RefDimension,NomSysteme,typePresta,ligne,Quantite,formule,cte1,DateModif) values (13,'FV8','MOC',94,null,'1*CTE1','LONGUEUR',now());
</v>
      </c>
      <c r="CR25" s="74"/>
      <c r="CS25" s="74"/>
      <c r="CT25" s="74" t="str">
        <f t="shared" si="53"/>
        <v xml:space="preserve">INSERT INTO SC_SystemeProduits(RefDimension,NomSysteme,typePresta,ligne,Quantite,formule,cte1,DateModif) values (14,'FV8','MOC',94,null,'1*CTE1','LONGUEUR',now());
</v>
      </c>
      <c r="CU25" s="74"/>
      <c r="CV25" s="74"/>
      <c r="CW25" s="74" t="str">
        <f t="shared" si="54"/>
        <v xml:space="preserve">INSERT INTO SC_SystemeProduits(RefDimension,NomSysteme,typePresta,ligne,Quantite,formule,cte1,DateModif) values (15,'FV8','MOC',94,null,'1*CTE1','LONGUEUR',now());
</v>
      </c>
      <c r="CX25" s="74"/>
      <c r="CY25" s="74"/>
      <c r="CZ25" s="74" t="str">
        <f t="shared" si="55"/>
        <v xml:space="preserve">INSERT INTO SC_SystemeProduits(RefDimension,NomSysteme,typePresta,ligne,Quantite,formule,cte1,DateModif) values (16,'FV8','MOC',94,null,'1*CTE1','LONGUEUR',now());
</v>
      </c>
      <c r="DA25" s="74"/>
      <c r="DB25" s="74"/>
      <c r="DC25" s="74" t="str">
        <f t="shared" si="56"/>
        <v xml:space="preserve">INSERT INTO SC_SystemeProduits(RefDimension,NomSysteme,typePresta,ligne,Quantite,formule,cte1,DateModif) values (17,'FV8','MOC',94,null,'1*CTE1','LONGUEUR',now());
</v>
      </c>
      <c r="DD25" s="74"/>
      <c r="DE25" s="74"/>
      <c r="DF25" s="74" t="str">
        <f t="shared" si="57"/>
        <v xml:space="preserve">INSERT INTO SC_SystemeProduits(RefDimension,NomSysteme,typePresta,ligne,Quantite,formule,cte1,DateModif) values (18,'FV8','MOC',94,null,'1*CTE1','LONGUEUR',now());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40"/>
        <v/>
      </c>
      <c r="BH26" s="74"/>
      <c r="BI26" s="74"/>
      <c r="BJ26" s="74" t="str">
        <f t="shared" si="41"/>
        <v/>
      </c>
      <c r="BK26" s="74"/>
      <c r="BL26" s="74"/>
      <c r="BM26" s="74" t="str">
        <f t="shared" si="42"/>
        <v/>
      </c>
      <c r="BN26" s="74"/>
      <c r="BO26" s="74"/>
      <c r="BP26" s="74" t="str">
        <f t="shared" si="43"/>
        <v/>
      </c>
      <c r="BQ26" s="74"/>
      <c r="BR26" s="74"/>
      <c r="BS26" s="74" t="str">
        <f t="shared" si="44"/>
        <v/>
      </c>
      <c r="BT26" s="74"/>
      <c r="BU26" s="74"/>
      <c r="BV26" s="74" t="str">
        <f t="shared" si="45"/>
        <v/>
      </c>
      <c r="BW26" s="74"/>
      <c r="BX26" s="74"/>
      <c r="BY26" s="74" t="str">
        <f t="shared" si="46"/>
        <v/>
      </c>
      <c r="BZ26" s="74"/>
      <c r="CA26" s="74"/>
      <c r="CB26" s="74" t="str">
        <f t="shared" si="47"/>
        <v/>
      </c>
      <c r="CC26" s="74"/>
      <c r="CD26" s="74"/>
      <c r="CE26" s="74" t="str">
        <f t="shared" si="48"/>
        <v/>
      </c>
      <c r="CF26" s="74"/>
      <c r="CG26" s="74"/>
      <c r="CH26" s="74" t="str">
        <f t="shared" si="49"/>
        <v/>
      </c>
      <c r="CI26" s="74"/>
      <c r="CJ26" s="74"/>
      <c r="CK26" s="74" t="str">
        <f t="shared" si="50"/>
        <v/>
      </c>
      <c r="CL26" s="74"/>
      <c r="CM26" s="74"/>
      <c r="CN26" s="74" t="str">
        <f t="shared" si="51"/>
        <v/>
      </c>
      <c r="CO26" s="74"/>
      <c r="CP26" s="74"/>
      <c r="CQ26" s="74" t="str">
        <f t="shared" si="52"/>
        <v/>
      </c>
      <c r="CR26" s="74"/>
      <c r="CS26" s="74"/>
      <c r="CT26" s="74" t="str">
        <f t="shared" si="53"/>
        <v/>
      </c>
      <c r="CU26" s="74"/>
      <c r="CV26" s="74"/>
      <c r="CW26" s="74" t="str">
        <f t="shared" si="54"/>
        <v/>
      </c>
      <c r="CX26" s="74"/>
      <c r="CY26" s="74"/>
      <c r="CZ26" s="74" t="str">
        <f t="shared" si="55"/>
        <v/>
      </c>
      <c r="DA26" s="74"/>
      <c r="DB26" s="74"/>
      <c r="DC26" s="74" t="str">
        <f t="shared" si="56"/>
        <v/>
      </c>
      <c r="DD26" s="74"/>
      <c r="DE26" s="74"/>
      <c r="DF26" s="74" t="str">
        <f t="shared" si="57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0"/>
        <v/>
      </c>
      <c r="BH27" s="74"/>
      <c r="BI27" s="74"/>
      <c r="BJ27" s="74" t="str">
        <f t="shared" si="41"/>
        <v/>
      </c>
      <c r="BK27" s="74"/>
      <c r="BL27" s="74"/>
      <c r="BM27" s="74" t="str">
        <f t="shared" si="42"/>
        <v/>
      </c>
      <c r="BN27" s="74"/>
      <c r="BO27" s="74"/>
      <c r="BP27" s="74" t="str">
        <f t="shared" si="43"/>
        <v/>
      </c>
      <c r="BQ27" s="74"/>
      <c r="BR27" s="74"/>
      <c r="BS27" s="74" t="str">
        <f t="shared" si="44"/>
        <v/>
      </c>
      <c r="BT27" s="74"/>
      <c r="BU27" s="74"/>
      <c r="BV27" s="74" t="str">
        <f t="shared" si="45"/>
        <v/>
      </c>
      <c r="BW27" s="74"/>
      <c r="BX27" s="74"/>
      <c r="BY27" s="74" t="str">
        <f t="shared" si="46"/>
        <v/>
      </c>
      <c r="BZ27" s="74"/>
      <c r="CA27" s="74"/>
      <c r="CB27" s="74" t="str">
        <f t="shared" si="47"/>
        <v/>
      </c>
      <c r="CC27" s="74"/>
      <c r="CD27" s="74"/>
      <c r="CE27" s="74" t="str">
        <f t="shared" si="48"/>
        <v/>
      </c>
      <c r="CF27" s="74"/>
      <c r="CG27" s="74"/>
      <c r="CH27" s="74" t="str">
        <f t="shared" si="49"/>
        <v/>
      </c>
      <c r="CI27" s="74"/>
      <c r="CJ27" s="74"/>
      <c r="CK27" s="74" t="str">
        <f t="shared" si="50"/>
        <v/>
      </c>
      <c r="CL27" s="74"/>
      <c r="CM27" s="74"/>
      <c r="CN27" s="74" t="str">
        <f t="shared" si="51"/>
        <v/>
      </c>
      <c r="CO27" s="74"/>
      <c r="CP27" s="74"/>
      <c r="CQ27" s="74" t="str">
        <f t="shared" si="52"/>
        <v/>
      </c>
      <c r="CR27" s="74"/>
      <c r="CS27" s="74"/>
      <c r="CT27" s="74" t="str">
        <f t="shared" si="53"/>
        <v/>
      </c>
      <c r="CU27" s="74"/>
      <c r="CV27" s="74"/>
      <c r="CW27" s="74" t="str">
        <f t="shared" si="54"/>
        <v/>
      </c>
      <c r="CX27" s="74"/>
      <c r="CY27" s="74"/>
      <c r="CZ27" s="74" t="str">
        <f t="shared" si="55"/>
        <v/>
      </c>
      <c r="DA27" s="74"/>
      <c r="DB27" s="74"/>
      <c r="DC27" s="74" t="str">
        <f t="shared" si="56"/>
        <v/>
      </c>
      <c r="DD27" s="74"/>
      <c r="DE27" s="74"/>
      <c r="DF27" s="74" t="str">
        <f t="shared" si="57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40"/>
        <v/>
      </c>
      <c r="BH28" s="74"/>
      <c r="BI28" s="74"/>
      <c r="BJ28" s="74" t="str">
        <f t="shared" si="41"/>
        <v xml:space="preserve">INSERT INTO SC_SystemeProduits(RefDimension,NomSysteme,typePresta,ligne,Quantite,formule,cte1,DateModif) values (2,'FV8','MATIERE',558,1,null,null,now());
</v>
      </c>
      <c r="BK28" s="74"/>
      <c r="BL28" s="74"/>
      <c r="BM28" s="74" t="str">
        <f t="shared" si="42"/>
        <v/>
      </c>
      <c r="BN28" s="74"/>
      <c r="BO28" s="74"/>
      <c r="BP28" s="74" t="str">
        <f t="shared" si="43"/>
        <v/>
      </c>
      <c r="BQ28" s="74"/>
      <c r="BR28" s="74"/>
      <c r="BS28" s="74" t="str">
        <f t="shared" si="44"/>
        <v/>
      </c>
      <c r="BT28" s="74"/>
      <c r="BU28" s="74"/>
      <c r="BV28" s="74" t="str">
        <f t="shared" si="45"/>
        <v/>
      </c>
      <c r="BW28" s="74"/>
      <c r="BX28" s="74"/>
      <c r="BY28" s="74" t="str">
        <f t="shared" si="46"/>
        <v/>
      </c>
      <c r="BZ28" s="74"/>
      <c r="CA28" s="74"/>
      <c r="CB28" s="74" t="str">
        <f t="shared" si="47"/>
        <v/>
      </c>
      <c r="CC28" s="74"/>
      <c r="CD28" s="74"/>
      <c r="CE28" s="74" t="str">
        <f t="shared" si="48"/>
        <v/>
      </c>
      <c r="CF28" s="74"/>
      <c r="CG28" s="74"/>
      <c r="CH28" s="74" t="str">
        <f t="shared" si="49"/>
        <v/>
      </c>
      <c r="CI28" s="74"/>
      <c r="CJ28" s="74"/>
      <c r="CK28" s="74" t="str">
        <f t="shared" si="50"/>
        <v/>
      </c>
      <c r="CL28" s="74"/>
      <c r="CM28" s="74"/>
      <c r="CN28" s="74" t="str">
        <f t="shared" si="51"/>
        <v/>
      </c>
      <c r="CO28" s="74"/>
      <c r="CP28" s="74"/>
      <c r="CQ28" s="74" t="str">
        <f t="shared" si="52"/>
        <v/>
      </c>
      <c r="CR28" s="74"/>
      <c r="CS28" s="74"/>
      <c r="CT28" s="74" t="str">
        <f t="shared" si="53"/>
        <v/>
      </c>
      <c r="CU28" s="74"/>
      <c r="CV28" s="74"/>
      <c r="CW28" s="74" t="str">
        <f t="shared" si="54"/>
        <v/>
      </c>
      <c r="CX28" s="74"/>
      <c r="CY28" s="74"/>
      <c r="CZ28" s="74" t="str">
        <f t="shared" si="55"/>
        <v/>
      </c>
      <c r="DA28" s="74"/>
      <c r="DB28" s="74"/>
      <c r="DC28" s="74" t="str">
        <f t="shared" si="56"/>
        <v/>
      </c>
      <c r="DD28" s="74"/>
      <c r="DE28" s="74"/>
      <c r="DF28" s="74" t="str">
        <f t="shared" si="57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1799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40"/>
        <v/>
      </c>
      <c r="BH29" s="74"/>
      <c r="BI29" s="74"/>
      <c r="BJ29" s="74" t="str">
        <f t="shared" si="41"/>
        <v/>
      </c>
      <c r="BK29" s="74"/>
      <c r="BL29" s="74"/>
      <c r="BM29" s="74" t="str">
        <f t="shared" si="42"/>
        <v xml:space="preserve">INSERT INTO SC_SystemeProduits(RefDimension,NomSysteme,typePresta,ligne,Quantite,formule,cte1,DateModif) values (3,'FV8','MATIERE',559,1,null,null,now());
</v>
      </c>
      <c r="BN29" s="74"/>
      <c r="BO29" s="74"/>
      <c r="BP29" s="74" t="str">
        <f t="shared" si="43"/>
        <v/>
      </c>
      <c r="BQ29" s="74"/>
      <c r="BR29" s="74"/>
      <c r="BS29" s="74" t="str">
        <f t="shared" si="44"/>
        <v/>
      </c>
      <c r="BT29" s="74"/>
      <c r="BU29" s="74"/>
      <c r="BV29" s="74" t="str">
        <f t="shared" si="45"/>
        <v/>
      </c>
      <c r="BW29" s="74"/>
      <c r="BX29" s="74"/>
      <c r="BY29" s="74" t="str">
        <f t="shared" si="46"/>
        <v/>
      </c>
      <c r="BZ29" s="74"/>
      <c r="CA29" s="74"/>
      <c r="CB29" s="74" t="str">
        <f t="shared" si="47"/>
        <v/>
      </c>
      <c r="CC29" s="74"/>
      <c r="CD29" s="74"/>
      <c r="CE29" s="74" t="str">
        <f t="shared" si="48"/>
        <v/>
      </c>
      <c r="CF29" s="74"/>
      <c r="CG29" s="74"/>
      <c r="CH29" s="74" t="str">
        <f t="shared" si="49"/>
        <v/>
      </c>
      <c r="CI29" s="74"/>
      <c r="CJ29" s="74"/>
      <c r="CK29" s="74" t="str">
        <f t="shared" si="50"/>
        <v/>
      </c>
      <c r="CL29" s="74"/>
      <c r="CM29" s="74"/>
      <c r="CN29" s="74" t="str">
        <f t="shared" si="51"/>
        <v/>
      </c>
      <c r="CO29" s="74"/>
      <c r="CP29" s="74"/>
      <c r="CQ29" s="74" t="str">
        <f t="shared" si="52"/>
        <v/>
      </c>
      <c r="CR29" s="74"/>
      <c r="CS29" s="74"/>
      <c r="CT29" s="74" t="str">
        <f t="shared" si="53"/>
        <v/>
      </c>
      <c r="CU29" s="74"/>
      <c r="CV29" s="74"/>
      <c r="CW29" s="74" t="str">
        <f t="shared" si="54"/>
        <v/>
      </c>
      <c r="CX29" s="74"/>
      <c r="CY29" s="74"/>
      <c r="CZ29" s="74" t="str">
        <f t="shared" si="55"/>
        <v/>
      </c>
      <c r="DA29" s="74"/>
      <c r="DB29" s="74"/>
      <c r="DC29" s="74" t="str">
        <f t="shared" si="56"/>
        <v/>
      </c>
      <c r="DD29" s="74"/>
      <c r="DE29" s="74"/>
      <c r="DF29" s="74" t="str">
        <f t="shared" si="57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1800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40"/>
        <v/>
      </c>
      <c r="BH30" s="74"/>
      <c r="BI30" s="74"/>
      <c r="BJ30" s="74" t="str">
        <f t="shared" si="41"/>
        <v/>
      </c>
      <c r="BK30" s="74"/>
      <c r="BL30" s="74"/>
      <c r="BM30" s="74" t="str">
        <f t="shared" si="42"/>
        <v/>
      </c>
      <c r="BN30" s="74"/>
      <c r="BO30" s="74"/>
      <c r="BP30" s="74" t="str">
        <f t="shared" si="43"/>
        <v xml:space="preserve">INSERT INTO SC_SystemeProduits(RefDimension,NomSysteme,typePresta,ligne,Quantite,formule,cte1,DateModif) values (4,'FV8','MATIERE',560,1,null,null,now());
</v>
      </c>
      <c r="BQ30" s="74"/>
      <c r="BR30" s="74"/>
      <c r="BS30" s="74" t="str">
        <f t="shared" si="44"/>
        <v/>
      </c>
      <c r="BT30" s="74"/>
      <c r="BU30" s="74"/>
      <c r="BV30" s="74" t="str">
        <f t="shared" si="45"/>
        <v/>
      </c>
      <c r="BW30" s="74"/>
      <c r="BX30" s="74"/>
      <c r="BY30" s="74" t="str">
        <f t="shared" si="46"/>
        <v/>
      </c>
      <c r="BZ30" s="74"/>
      <c r="CA30" s="74"/>
      <c r="CB30" s="74" t="str">
        <f t="shared" si="47"/>
        <v/>
      </c>
      <c r="CC30" s="74"/>
      <c r="CD30" s="74"/>
      <c r="CE30" s="74" t="str">
        <f t="shared" si="48"/>
        <v/>
      </c>
      <c r="CF30" s="74"/>
      <c r="CG30" s="74"/>
      <c r="CH30" s="74" t="str">
        <f t="shared" si="49"/>
        <v/>
      </c>
      <c r="CI30" s="74"/>
      <c r="CJ30" s="74"/>
      <c r="CK30" s="74" t="str">
        <f t="shared" si="50"/>
        <v/>
      </c>
      <c r="CL30" s="74"/>
      <c r="CM30" s="74"/>
      <c r="CN30" s="74" t="str">
        <f t="shared" si="51"/>
        <v/>
      </c>
      <c r="CO30" s="74"/>
      <c r="CP30" s="74"/>
      <c r="CQ30" s="74" t="str">
        <f t="shared" si="52"/>
        <v/>
      </c>
      <c r="CR30" s="74"/>
      <c r="CS30" s="74"/>
      <c r="CT30" s="74" t="str">
        <f t="shared" si="53"/>
        <v/>
      </c>
      <c r="CU30" s="74"/>
      <c r="CV30" s="74"/>
      <c r="CW30" s="74" t="str">
        <f t="shared" si="54"/>
        <v/>
      </c>
      <c r="CX30" s="74"/>
      <c r="CY30" s="74"/>
      <c r="CZ30" s="74" t="str">
        <f t="shared" si="55"/>
        <v/>
      </c>
      <c r="DA30" s="74"/>
      <c r="DB30" s="74"/>
      <c r="DC30" s="74" t="str">
        <f t="shared" si="56"/>
        <v/>
      </c>
      <c r="DD30" s="74"/>
      <c r="DE30" s="74"/>
      <c r="DF30" s="74" t="str">
        <f t="shared" si="57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1801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40"/>
        <v/>
      </c>
      <c r="BH31" s="74"/>
      <c r="BI31" s="74"/>
      <c r="BJ31" s="74" t="str">
        <f t="shared" si="41"/>
        <v/>
      </c>
      <c r="BK31" s="74"/>
      <c r="BL31" s="74"/>
      <c r="BM31" s="74" t="str">
        <f t="shared" si="42"/>
        <v/>
      </c>
      <c r="BN31" s="74"/>
      <c r="BO31" s="74"/>
      <c r="BP31" s="74" t="str">
        <f t="shared" si="43"/>
        <v/>
      </c>
      <c r="BQ31" s="74"/>
      <c r="BR31" s="74"/>
      <c r="BS31" s="74" t="str">
        <f t="shared" si="44"/>
        <v xml:space="preserve">INSERT INTO SC_SystemeProduits(RefDimension,NomSysteme,typePresta,ligne,Quantite,formule,cte1,DateModif) values (5,'FV8','MATIERE',561,1,null,null,now());
</v>
      </c>
      <c r="BT31" s="74"/>
      <c r="BU31" s="74"/>
      <c r="BV31" s="74" t="str">
        <f t="shared" si="45"/>
        <v/>
      </c>
      <c r="BW31" s="74"/>
      <c r="BX31" s="74"/>
      <c r="BY31" s="74" t="str">
        <f t="shared" si="46"/>
        <v/>
      </c>
      <c r="BZ31" s="74"/>
      <c r="CA31" s="74"/>
      <c r="CB31" s="74" t="str">
        <f t="shared" si="47"/>
        <v/>
      </c>
      <c r="CC31" s="74"/>
      <c r="CD31" s="74"/>
      <c r="CE31" s="74" t="str">
        <f t="shared" si="48"/>
        <v/>
      </c>
      <c r="CF31" s="74"/>
      <c r="CG31" s="74"/>
      <c r="CH31" s="74" t="str">
        <f t="shared" si="49"/>
        <v/>
      </c>
      <c r="CI31" s="74"/>
      <c r="CJ31" s="74"/>
      <c r="CK31" s="74" t="str">
        <f t="shared" si="50"/>
        <v/>
      </c>
      <c r="CL31" s="74"/>
      <c r="CM31" s="74"/>
      <c r="CN31" s="74" t="str">
        <f t="shared" si="51"/>
        <v/>
      </c>
      <c r="CO31" s="74"/>
      <c r="CP31" s="74"/>
      <c r="CQ31" s="74" t="str">
        <f t="shared" si="52"/>
        <v/>
      </c>
      <c r="CR31" s="74"/>
      <c r="CS31" s="74"/>
      <c r="CT31" s="74" t="str">
        <f t="shared" si="53"/>
        <v/>
      </c>
      <c r="CU31" s="74"/>
      <c r="CV31" s="74"/>
      <c r="CW31" s="74" t="str">
        <f t="shared" si="54"/>
        <v/>
      </c>
      <c r="CX31" s="74"/>
      <c r="CY31" s="74"/>
      <c r="CZ31" s="74" t="str">
        <f t="shared" si="55"/>
        <v/>
      </c>
      <c r="DA31" s="74"/>
      <c r="DB31" s="74"/>
      <c r="DC31" s="74" t="str">
        <f t="shared" si="56"/>
        <v/>
      </c>
      <c r="DD31" s="74"/>
      <c r="DE31" s="74"/>
      <c r="DF31" s="74" t="str">
        <f t="shared" si="57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1803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40"/>
        <v/>
      </c>
      <c r="BH32" s="74"/>
      <c r="BI32" s="74"/>
      <c r="BJ32" s="74" t="str">
        <f t="shared" si="41"/>
        <v/>
      </c>
      <c r="BK32" s="74"/>
      <c r="BL32" s="74"/>
      <c r="BM32" s="74" t="str">
        <f t="shared" si="42"/>
        <v/>
      </c>
      <c r="BN32" s="74"/>
      <c r="BO32" s="74"/>
      <c r="BP32" s="74" t="str">
        <f t="shared" si="43"/>
        <v/>
      </c>
      <c r="BQ32" s="74"/>
      <c r="BR32" s="74"/>
      <c r="BS32" s="74" t="str">
        <f t="shared" si="44"/>
        <v/>
      </c>
      <c r="BT32" s="74"/>
      <c r="BU32" s="74"/>
      <c r="BV32" s="74" t="str">
        <f t="shared" si="45"/>
        <v xml:space="preserve">INSERT INTO SC_SystemeProduits(RefDimension,NomSysteme,typePresta,ligne,Quantite,formule,cte1,DateModif) values (6,'FV8','MATIERE',563,1,null,null,now());
</v>
      </c>
      <c r="BW32" s="74"/>
      <c r="BX32" s="74"/>
      <c r="BY32" s="74" t="str">
        <f t="shared" si="46"/>
        <v/>
      </c>
      <c r="BZ32" s="74"/>
      <c r="CA32" s="74"/>
      <c r="CB32" s="74" t="str">
        <f t="shared" si="47"/>
        <v/>
      </c>
      <c r="CC32" s="74"/>
      <c r="CD32" s="74"/>
      <c r="CE32" s="74" t="str">
        <f t="shared" si="48"/>
        <v/>
      </c>
      <c r="CF32" s="74"/>
      <c r="CG32" s="74"/>
      <c r="CH32" s="74" t="str">
        <f t="shared" si="49"/>
        <v/>
      </c>
      <c r="CI32" s="74"/>
      <c r="CJ32" s="74"/>
      <c r="CK32" s="74" t="str">
        <f t="shared" si="50"/>
        <v/>
      </c>
      <c r="CL32" s="74"/>
      <c r="CM32" s="74"/>
      <c r="CN32" s="74" t="str">
        <f t="shared" si="51"/>
        <v/>
      </c>
      <c r="CO32" s="74"/>
      <c r="CP32" s="74"/>
      <c r="CQ32" s="74" t="str">
        <f t="shared" si="52"/>
        <v/>
      </c>
      <c r="CR32" s="74"/>
      <c r="CS32" s="74"/>
      <c r="CT32" s="74" t="str">
        <f t="shared" si="53"/>
        <v/>
      </c>
      <c r="CU32" s="74"/>
      <c r="CV32" s="74"/>
      <c r="CW32" s="74" t="str">
        <f t="shared" si="54"/>
        <v/>
      </c>
      <c r="CX32" s="74"/>
      <c r="CY32" s="74"/>
      <c r="CZ32" s="74" t="str">
        <f t="shared" si="55"/>
        <v/>
      </c>
      <c r="DA32" s="74"/>
      <c r="DB32" s="74"/>
      <c r="DC32" s="74" t="str">
        <f t="shared" si="56"/>
        <v/>
      </c>
      <c r="DD32" s="74"/>
      <c r="DE32" s="74"/>
      <c r="DF32" s="74" t="str">
        <f t="shared" si="57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1804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40"/>
        <v/>
      </c>
      <c r="BH33" s="74"/>
      <c r="BI33" s="74"/>
      <c r="BJ33" s="74" t="str">
        <f t="shared" si="41"/>
        <v/>
      </c>
      <c r="BK33" s="74"/>
      <c r="BL33" s="74"/>
      <c r="BM33" s="74" t="str">
        <f t="shared" si="42"/>
        <v/>
      </c>
      <c r="BN33" s="74"/>
      <c r="BO33" s="74"/>
      <c r="BP33" s="74" t="str">
        <f t="shared" si="43"/>
        <v/>
      </c>
      <c r="BQ33" s="74"/>
      <c r="BR33" s="74"/>
      <c r="BS33" s="74" t="str">
        <f t="shared" si="44"/>
        <v/>
      </c>
      <c r="BT33" s="74"/>
      <c r="BU33" s="74"/>
      <c r="BV33" s="74" t="str">
        <f t="shared" si="45"/>
        <v/>
      </c>
      <c r="BW33" s="74"/>
      <c r="BX33" s="74"/>
      <c r="BY33" s="74" t="str">
        <f t="shared" si="46"/>
        <v xml:space="preserve">INSERT INTO SC_SystemeProduits(RefDimension,NomSysteme,typePresta,ligne,Quantite,formule,cte1,DateModif) values (7,'FV8','MATIERE',564,1,null,null,now());
</v>
      </c>
      <c r="BZ33" s="74"/>
      <c r="CA33" s="74"/>
      <c r="CB33" s="74" t="str">
        <f t="shared" si="47"/>
        <v/>
      </c>
      <c r="CC33" s="74"/>
      <c r="CD33" s="74"/>
      <c r="CE33" s="74" t="str">
        <f t="shared" si="48"/>
        <v/>
      </c>
      <c r="CF33" s="74"/>
      <c r="CG33" s="74"/>
      <c r="CH33" s="74" t="str">
        <f t="shared" si="49"/>
        <v/>
      </c>
      <c r="CI33" s="74"/>
      <c r="CJ33" s="74"/>
      <c r="CK33" s="74" t="str">
        <f t="shared" si="50"/>
        <v/>
      </c>
      <c r="CL33" s="74"/>
      <c r="CM33" s="74"/>
      <c r="CN33" s="74" t="str">
        <f t="shared" si="51"/>
        <v/>
      </c>
      <c r="CO33" s="74"/>
      <c r="CP33" s="74"/>
      <c r="CQ33" s="74" t="str">
        <f t="shared" si="52"/>
        <v/>
      </c>
      <c r="CR33" s="74"/>
      <c r="CS33" s="74"/>
      <c r="CT33" s="74" t="str">
        <f t="shared" si="53"/>
        <v/>
      </c>
      <c r="CU33" s="74"/>
      <c r="CV33" s="74"/>
      <c r="CW33" s="74" t="str">
        <f t="shared" si="54"/>
        <v/>
      </c>
      <c r="CX33" s="74"/>
      <c r="CY33" s="74"/>
      <c r="CZ33" s="74" t="str">
        <f t="shared" si="55"/>
        <v/>
      </c>
      <c r="DA33" s="74"/>
      <c r="DB33" s="74"/>
      <c r="DC33" s="74" t="str">
        <f t="shared" si="56"/>
        <v/>
      </c>
      <c r="DD33" s="74"/>
      <c r="DE33" s="74"/>
      <c r="DF33" s="74" t="str">
        <f t="shared" si="57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1805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40"/>
        <v/>
      </c>
      <c r="BH34" s="74"/>
      <c r="BI34" s="74"/>
      <c r="BJ34" s="74" t="str">
        <f t="shared" si="41"/>
        <v/>
      </c>
      <c r="BK34" s="74"/>
      <c r="BL34" s="74"/>
      <c r="BM34" s="74" t="str">
        <f t="shared" si="42"/>
        <v/>
      </c>
      <c r="BN34" s="74"/>
      <c r="BO34" s="74"/>
      <c r="BP34" s="74" t="str">
        <f t="shared" si="43"/>
        <v/>
      </c>
      <c r="BQ34" s="74"/>
      <c r="BR34" s="74"/>
      <c r="BS34" s="74" t="str">
        <f t="shared" si="44"/>
        <v/>
      </c>
      <c r="BT34" s="74"/>
      <c r="BU34" s="74"/>
      <c r="BV34" s="74" t="str">
        <f t="shared" si="45"/>
        <v/>
      </c>
      <c r="BW34" s="74"/>
      <c r="BX34" s="74"/>
      <c r="BY34" s="74" t="str">
        <f t="shared" si="46"/>
        <v/>
      </c>
      <c r="BZ34" s="74"/>
      <c r="CA34" s="74"/>
      <c r="CB34" s="74" t="str">
        <f t="shared" si="47"/>
        <v xml:space="preserve">INSERT INTO SC_SystemeProduits(RefDimension,NomSysteme,typePresta,ligne,Quantite,formule,cte1,DateModif) values (8,'FV8','MATIERE',565,1,null,null,now());
</v>
      </c>
      <c r="CC34" s="74"/>
      <c r="CD34" s="74"/>
      <c r="CE34" s="74" t="str">
        <f t="shared" si="48"/>
        <v/>
      </c>
      <c r="CF34" s="74"/>
      <c r="CG34" s="74"/>
      <c r="CH34" s="74" t="str">
        <f t="shared" si="49"/>
        <v/>
      </c>
      <c r="CI34" s="74"/>
      <c r="CJ34" s="74"/>
      <c r="CK34" s="74" t="str">
        <f t="shared" si="50"/>
        <v/>
      </c>
      <c r="CL34" s="74"/>
      <c r="CM34" s="74"/>
      <c r="CN34" s="74" t="str">
        <f t="shared" si="51"/>
        <v/>
      </c>
      <c r="CO34" s="74"/>
      <c r="CP34" s="74"/>
      <c r="CQ34" s="74" t="str">
        <f t="shared" si="52"/>
        <v/>
      </c>
      <c r="CR34" s="74"/>
      <c r="CS34" s="74"/>
      <c r="CT34" s="74" t="str">
        <f t="shared" si="53"/>
        <v/>
      </c>
      <c r="CU34" s="74"/>
      <c r="CV34" s="74"/>
      <c r="CW34" s="74" t="str">
        <f t="shared" si="54"/>
        <v/>
      </c>
      <c r="CX34" s="74"/>
      <c r="CY34" s="74"/>
      <c r="CZ34" s="74" t="str">
        <f t="shared" si="55"/>
        <v/>
      </c>
      <c r="DA34" s="74"/>
      <c r="DB34" s="74"/>
      <c r="DC34" s="74" t="str">
        <f t="shared" si="56"/>
        <v/>
      </c>
      <c r="DD34" s="74"/>
      <c r="DE34" s="74"/>
      <c r="DF34" s="74" t="str">
        <f t="shared" si="57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1806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40"/>
        <v/>
      </c>
      <c r="BH35" s="74"/>
      <c r="BI35" s="74"/>
      <c r="BJ35" s="74" t="str">
        <f t="shared" si="41"/>
        <v/>
      </c>
      <c r="BK35" s="74"/>
      <c r="BL35" s="74"/>
      <c r="BM35" s="74" t="str">
        <f t="shared" si="42"/>
        <v/>
      </c>
      <c r="BN35" s="74"/>
      <c r="BO35" s="74"/>
      <c r="BP35" s="74" t="str">
        <f t="shared" si="43"/>
        <v/>
      </c>
      <c r="BQ35" s="74"/>
      <c r="BR35" s="74"/>
      <c r="BS35" s="74" t="str">
        <f t="shared" si="44"/>
        <v/>
      </c>
      <c r="BT35" s="74"/>
      <c r="BU35" s="74"/>
      <c r="BV35" s="74" t="str">
        <f t="shared" si="45"/>
        <v/>
      </c>
      <c r="BW35" s="74"/>
      <c r="BX35" s="74"/>
      <c r="BY35" s="74" t="str">
        <f t="shared" si="46"/>
        <v/>
      </c>
      <c r="BZ35" s="74"/>
      <c r="CA35" s="74"/>
      <c r="CB35" s="74" t="str">
        <f t="shared" si="47"/>
        <v/>
      </c>
      <c r="CC35" s="74"/>
      <c r="CD35" s="74"/>
      <c r="CE35" s="74" t="str">
        <f t="shared" si="48"/>
        <v xml:space="preserve">INSERT INTO SC_SystemeProduits(RefDimension,NomSysteme,typePresta,ligne,Quantite,formule,cte1,DateModif) values (9,'FV8','MATIERE',566,1,null,null,now());
</v>
      </c>
      <c r="CF35" s="74"/>
      <c r="CG35" s="74"/>
      <c r="CH35" s="74" t="str">
        <f t="shared" si="49"/>
        <v/>
      </c>
      <c r="CI35" s="74"/>
      <c r="CJ35" s="74"/>
      <c r="CK35" s="74" t="str">
        <f t="shared" si="50"/>
        <v/>
      </c>
      <c r="CL35" s="74"/>
      <c r="CM35" s="74"/>
      <c r="CN35" s="74" t="str">
        <f t="shared" si="51"/>
        <v/>
      </c>
      <c r="CO35" s="74"/>
      <c r="CP35" s="74"/>
      <c r="CQ35" s="74" t="str">
        <f t="shared" si="52"/>
        <v/>
      </c>
      <c r="CR35" s="74"/>
      <c r="CS35" s="74"/>
      <c r="CT35" s="74" t="str">
        <f t="shared" si="53"/>
        <v/>
      </c>
      <c r="CU35" s="74"/>
      <c r="CV35" s="74"/>
      <c r="CW35" s="74" t="str">
        <f t="shared" si="54"/>
        <v/>
      </c>
      <c r="CX35" s="74"/>
      <c r="CY35" s="74"/>
      <c r="CZ35" s="74" t="str">
        <f t="shared" si="55"/>
        <v/>
      </c>
      <c r="DA35" s="74"/>
      <c r="DB35" s="74"/>
      <c r="DC35" s="74" t="str">
        <f t="shared" si="56"/>
        <v/>
      </c>
      <c r="DD35" s="74"/>
      <c r="DE35" s="74"/>
      <c r="DF35" s="74" t="str">
        <f t="shared" si="57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1807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40"/>
        <v/>
      </c>
      <c r="BH36" s="74"/>
      <c r="BI36" s="74"/>
      <c r="BJ36" s="74" t="str">
        <f t="shared" si="41"/>
        <v/>
      </c>
      <c r="BK36" s="74"/>
      <c r="BL36" s="74"/>
      <c r="BM36" s="74" t="str">
        <f t="shared" si="42"/>
        <v/>
      </c>
      <c r="BN36" s="74"/>
      <c r="BO36" s="74"/>
      <c r="BP36" s="74" t="str">
        <f t="shared" si="43"/>
        <v/>
      </c>
      <c r="BQ36" s="74"/>
      <c r="BR36" s="74"/>
      <c r="BS36" s="74" t="str">
        <f t="shared" si="44"/>
        <v/>
      </c>
      <c r="BT36" s="74"/>
      <c r="BU36" s="74"/>
      <c r="BV36" s="74" t="str">
        <f t="shared" si="45"/>
        <v/>
      </c>
      <c r="BW36" s="74"/>
      <c r="BX36" s="74"/>
      <c r="BY36" s="74" t="str">
        <f t="shared" si="46"/>
        <v/>
      </c>
      <c r="BZ36" s="74"/>
      <c r="CA36" s="74"/>
      <c r="CB36" s="74" t="str">
        <f t="shared" si="47"/>
        <v/>
      </c>
      <c r="CC36" s="74"/>
      <c r="CD36" s="74"/>
      <c r="CE36" s="74" t="str">
        <f t="shared" si="48"/>
        <v/>
      </c>
      <c r="CF36" s="74"/>
      <c r="CG36" s="74"/>
      <c r="CH36" s="74" t="str">
        <f t="shared" si="49"/>
        <v xml:space="preserve">INSERT INTO SC_SystemeProduits(RefDimension,NomSysteme,typePresta,ligne,Quantite,formule,cte1,DateModif) values (10,'FV8','MATIERE',567,1,null,null,now());
</v>
      </c>
      <c r="CI36" s="74"/>
      <c r="CJ36" s="74"/>
      <c r="CK36" s="74" t="str">
        <f t="shared" si="50"/>
        <v/>
      </c>
      <c r="CL36" s="74"/>
      <c r="CM36" s="74"/>
      <c r="CN36" s="74" t="str">
        <f t="shared" si="51"/>
        <v/>
      </c>
      <c r="CO36" s="74"/>
      <c r="CP36" s="74"/>
      <c r="CQ36" s="74" t="str">
        <f t="shared" si="52"/>
        <v/>
      </c>
      <c r="CR36" s="74"/>
      <c r="CS36" s="74"/>
      <c r="CT36" s="74" t="str">
        <f t="shared" si="53"/>
        <v/>
      </c>
      <c r="CU36" s="74"/>
      <c r="CV36" s="74"/>
      <c r="CW36" s="74" t="str">
        <f t="shared" si="54"/>
        <v/>
      </c>
      <c r="CX36" s="74"/>
      <c r="CY36" s="74"/>
      <c r="CZ36" s="74" t="str">
        <f t="shared" si="55"/>
        <v/>
      </c>
      <c r="DA36" s="74"/>
      <c r="DB36" s="74"/>
      <c r="DC36" s="74" t="str">
        <f t="shared" si="56"/>
        <v/>
      </c>
      <c r="DD36" s="74"/>
      <c r="DE36" s="74"/>
      <c r="DF36" s="74" t="str">
        <f t="shared" si="57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1808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40"/>
        <v/>
      </c>
      <c r="BH37" s="74"/>
      <c r="BI37" s="74"/>
      <c r="BJ37" s="74" t="str">
        <f t="shared" si="41"/>
        <v/>
      </c>
      <c r="BK37" s="74"/>
      <c r="BL37" s="74"/>
      <c r="BM37" s="74" t="str">
        <f t="shared" si="42"/>
        <v/>
      </c>
      <c r="BN37" s="74"/>
      <c r="BO37" s="74"/>
      <c r="BP37" s="74" t="str">
        <f t="shared" si="43"/>
        <v/>
      </c>
      <c r="BQ37" s="74"/>
      <c r="BR37" s="74"/>
      <c r="BS37" s="74" t="str">
        <f t="shared" si="44"/>
        <v/>
      </c>
      <c r="BT37" s="74"/>
      <c r="BU37" s="74"/>
      <c r="BV37" s="74" t="str">
        <f t="shared" si="45"/>
        <v/>
      </c>
      <c r="BW37" s="74"/>
      <c r="BX37" s="74"/>
      <c r="BY37" s="74" t="str">
        <f t="shared" si="46"/>
        <v/>
      </c>
      <c r="BZ37" s="74"/>
      <c r="CA37" s="74"/>
      <c r="CB37" s="74" t="str">
        <f t="shared" si="47"/>
        <v/>
      </c>
      <c r="CC37" s="74"/>
      <c r="CD37" s="74"/>
      <c r="CE37" s="74" t="str">
        <f t="shared" si="48"/>
        <v/>
      </c>
      <c r="CF37" s="74"/>
      <c r="CG37" s="74"/>
      <c r="CH37" s="74" t="str">
        <f t="shared" si="49"/>
        <v/>
      </c>
      <c r="CI37" s="74"/>
      <c r="CJ37" s="74"/>
      <c r="CK37" s="74" t="str">
        <f t="shared" si="50"/>
        <v xml:space="preserve">INSERT INTO SC_SystemeProduits(RefDimension,NomSysteme,typePresta,ligne,Quantite,formule,cte1,DateModif) values (11,'FV8','MATIERE',568,1,null,null,now());
</v>
      </c>
      <c r="CL37" s="74"/>
      <c r="CM37" s="74"/>
      <c r="CN37" s="74" t="str">
        <f t="shared" si="51"/>
        <v/>
      </c>
      <c r="CO37" s="74"/>
      <c r="CP37" s="74"/>
      <c r="CQ37" s="74" t="str">
        <f t="shared" si="52"/>
        <v/>
      </c>
      <c r="CR37" s="74"/>
      <c r="CS37" s="74"/>
      <c r="CT37" s="74" t="str">
        <f t="shared" si="53"/>
        <v/>
      </c>
      <c r="CU37" s="74"/>
      <c r="CV37" s="74"/>
      <c r="CW37" s="74" t="str">
        <f t="shared" si="54"/>
        <v/>
      </c>
      <c r="CX37" s="74"/>
      <c r="CY37" s="74"/>
      <c r="CZ37" s="74" t="str">
        <f t="shared" si="55"/>
        <v/>
      </c>
      <c r="DA37" s="74"/>
      <c r="DB37" s="74"/>
      <c r="DC37" s="74" t="str">
        <f t="shared" si="56"/>
        <v/>
      </c>
      <c r="DD37" s="74"/>
      <c r="DE37" s="74"/>
      <c r="DF37" s="74" t="str">
        <f t="shared" si="57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1809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40"/>
        <v/>
      </c>
      <c r="BH38" s="74"/>
      <c r="BI38" s="74"/>
      <c r="BJ38" s="74" t="str">
        <f t="shared" si="41"/>
        <v/>
      </c>
      <c r="BK38" s="74"/>
      <c r="BL38" s="74"/>
      <c r="BM38" s="74" t="str">
        <f t="shared" si="42"/>
        <v/>
      </c>
      <c r="BN38" s="74"/>
      <c r="BO38" s="74"/>
      <c r="BP38" s="74" t="str">
        <f t="shared" si="43"/>
        <v/>
      </c>
      <c r="BQ38" s="74"/>
      <c r="BR38" s="74"/>
      <c r="BS38" s="74" t="str">
        <f t="shared" si="44"/>
        <v/>
      </c>
      <c r="BT38" s="74"/>
      <c r="BU38" s="74"/>
      <c r="BV38" s="74" t="str">
        <f t="shared" si="45"/>
        <v/>
      </c>
      <c r="BW38" s="74"/>
      <c r="BX38" s="74"/>
      <c r="BY38" s="74" t="str">
        <f t="shared" si="46"/>
        <v/>
      </c>
      <c r="BZ38" s="74"/>
      <c r="CA38" s="74"/>
      <c r="CB38" s="74" t="str">
        <f t="shared" si="47"/>
        <v/>
      </c>
      <c r="CC38" s="74"/>
      <c r="CD38" s="74"/>
      <c r="CE38" s="74" t="str">
        <f t="shared" si="48"/>
        <v/>
      </c>
      <c r="CF38" s="74"/>
      <c r="CG38" s="74"/>
      <c r="CH38" s="74" t="str">
        <f t="shared" si="49"/>
        <v/>
      </c>
      <c r="CI38" s="74"/>
      <c r="CJ38" s="74"/>
      <c r="CK38" s="74" t="str">
        <f t="shared" si="50"/>
        <v/>
      </c>
      <c r="CL38" s="74"/>
      <c r="CM38" s="74"/>
      <c r="CN38" s="74" t="str">
        <f t="shared" si="51"/>
        <v xml:space="preserve">INSERT INTO SC_SystemeProduits(RefDimension,NomSysteme,typePresta,ligne,Quantite,formule,cte1,DateModif) values (12,'FV8','MATIERE',569,1,null,null,now());
</v>
      </c>
      <c r="CO38" s="74"/>
      <c r="CP38" s="74"/>
      <c r="CQ38" s="74" t="str">
        <f t="shared" si="52"/>
        <v/>
      </c>
      <c r="CR38" s="74"/>
      <c r="CS38" s="74"/>
      <c r="CT38" s="74" t="str">
        <f t="shared" si="53"/>
        <v/>
      </c>
      <c r="CU38" s="74"/>
      <c r="CV38" s="74"/>
      <c r="CW38" s="74" t="str">
        <f t="shared" si="54"/>
        <v/>
      </c>
      <c r="CX38" s="74"/>
      <c r="CY38" s="74"/>
      <c r="CZ38" s="74" t="str">
        <f t="shared" si="55"/>
        <v/>
      </c>
      <c r="DA38" s="74"/>
      <c r="DB38" s="74"/>
      <c r="DC38" s="74" t="str">
        <f t="shared" si="56"/>
        <v/>
      </c>
      <c r="DD38" s="74"/>
      <c r="DE38" s="74"/>
      <c r="DF38" s="74" t="str">
        <f t="shared" si="57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1810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40"/>
        <v/>
      </c>
      <c r="BH39" s="74"/>
      <c r="BI39" s="74"/>
      <c r="BJ39" s="74" t="str">
        <f t="shared" si="41"/>
        <v/>
      </c>
      <c r="BK39" s="74"/>
      <c r="BL39" s="74"/>
      <c r="BM39" s="74" t="str">
        <f t="shared" si="42"/>
        <v/>
      </c>
      <c r="BN39" s="74"/>
      <c r="BO39" s="74"/>
      <c r="BP39" s="74" t="str">
        <f t="shared" si="43"/>
        <v/>
      </c>
      <c r="BQ39" s="74"/>
      <c r="BR39" s="74"/>
      <c r="BS39" s="74" t="str">
        <f t="shared" si="44"/>
        <v/>
      </c>
      <c r="BT39" s="74"/>
      <c r="BU39" s="74"/>
      <c r="BV39" s="74" t="str">
        <f t="shared" si="45"/>
        <v/>
      </c>
      <c r="BW39" s="74"/>
      <c r="BX39" s="74"/>
      <c r="BY39" s="74" t="str">
        <f t="shared" si="46"/>
        <v/>
      </c>
      <c r="BZ39" s="74"/>
      <c r="CA39" s="74"/>
      <c r="CB39" s="74" t="str">
        <f t="shared" si="47"/>
        <v/>
      </c>
      <c r="CC39" s="74"/>
      <c r="CD39" s="74"/>
      <c r="CE39" s="74" t="str">
        <f t="shared" si="48"/>
        <v/>
      </c>
      <c r="CF39" s="74"/>
      <c r="CG39" s="74"/>
      <c r="CH39" s="74" t="str">
        <f t="shared" si="49"/>
        <v/>
      </c>
      <c r="CI39" s="74"/>
      <c r="CJ39" s="74"/>
      <c r="CK39" s="74" t="str">
        <f t="shared" si="50"/>
        <v/>
      </c>
      <c r="CL39" s="74"/>
      <c r="CM39" s="74"/>
      <c r="CN39" s="74" t="str">
        <f t="shared" si="51"/>
        <v/>
      </c>
      <c r="CO39" s="74"/>
      <c r="CP39" s="74"/>
      <c r="CQ39" s="74" t="str">
        <f t="shared" si="52"/>
        <v xml:space="preserve">INSERT INTO SC_SystemeProduits(RefDimension,NomSysteme,typePresta,ligne,Quantite,formule,cte1,DateModif) values (13,'FV8','MATIERE',570,1,null,null,now());
</v>
      </c>
      <c r="CR39" s="74"/>
      <c r="CS39" s="74"/>
      <c r="CT39" s="74" t="str">
        <f t="shared" si="53"/>
        <v/>
      </c>
      <c r="CU39" s="74"/>
      <c r="CV39" s="74"/>
      <c r="CW39" s="74" t="str">
        <f t="shared" si="54"/>
        <v/>
      </c>
      <c r="CX39" s="74"/>
      <c r="CY39" s="74"/>
      <c r="CZ39" s="74" t="str">
        <f t="shared" si="55"/>
        <v/>
      </c>
      <c r="DA39" s="74"/>
      <c r="DB39" s="74"/>
      <c r="DC39" s="74" t="str">
        <f t="shared" si="56"/>
        <v/>
      </c>
      <c r="DD39" s="74"/>
      <c r="DE39" s="74"/>
      <c r="DF39" s="74" t="str">
        <f t="shared" si="57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1811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40"/>
        <v/>
      </c>
      <c r="BH40" s="74"/>
      <c r="BI40" s="74"/>
      <c r="BJ40" s="74" t="str">
        <f t="shared" si="41"/>
        <v/>
      </c>
      <c r="BK40" s="74"/>
      <c r="BL40" s="74"/>
      <c r="BM40" s="74" t="str">
        <f t="shared" si="42"/>
        <v/>
      </c>
      <c r="BN40" s="74"/>
      <c r="BO40" s="74"/>
      <c r="BP40" s="74" t="str">
        <f t="shared" si="43"/>
        <v/>
      </c>
      <c r="BQ40" s="74"/>
      <c r="BR40" s="74"/>
      <c r="BS40" s="74" t="str">
        <f t="shared" si="44"/>
        <v/>
      </c>
      <c r="BT40" s="74"/>
      <c r="BU40" s="74"/>
      <c r="BV40" s="74" t="str">
        <f t="shared" si="45"/>
        <v/>
      </c>
      <c r="BW40" s="74"/>
      <c r="BX40" s="74"/>
      <c r="BY40" s="74" t="str">
        <f t="shared" si="46"/>
        <v/>
      </c>
      <c r="BZ40" s="74"/>
      <c r="CA40" s="74"/>
      <c r="CB40" s="74" t="str">
        <f t="shared" si="47"/>
        <v/>
      </c>
      <c r="CC40" s="74"/>
      <c r="CD40" s="74"/>
      <c r="CE40" s="74" t="str">
        <f t="shared" si="48"/>
        <v/>
      </c>
      <c r="CF40" s="74"/>
      <c r="CG40" s="74"/>
      <c r="CH40" s="74" t="str">
        <f t="shared" si="49"/>
        <v/>
      </c>
      <c r="CI40" s="74"/>
      <c r="CJ40" s="74"/>
      <c r="CK40" s="74" t="str">
        <f t="shared" si="50"/>
        <v/>
      </c>
      <c r="CL40" s="74"/>
      <c r="CM40" s="74"/>
      <c r="CN40" s="74" t="str">
        <f t="shared" si="51"/>
        <v/>
      </c>
      <c r="CO40" s="74"/>
      <c r="CP40" s="74"/>
      <c r="CQ40" s="74" t="str">
        <f t="shared" si="52"/>
        <v/>
      </c>
      <c r="CR40" s="74"/>
      <c r="CS40" s="74"/>
      <c r="CT40" s="74" t="str">
        <f t="shared" si="53"/>
        <v xml:space="preserve">INSERT INTO SC_SystemeProduits(RefDimension,NomSysteme,typePresta,ligne,Quantite,formule,cte1,DateModif) values (14,'FV8','MATIERE',571,1,null,null,now());
</v>
      </c>
      <c r="CU40" s="74"/>
      <c r="CV40" s="74"/>
      <c r="CW40" s="74" t="str">
        <f t="shared" si="54"/>
        <v/>
      </c>
      <c r="CX40" s="74"/>
      <c r="CY40" s="74"/>
      <c r="CZ40" s="74" t="str">
        <f t="shared" si="55"/>
        <v/>
      </c>
      <c r="DA40" s="74"/>
      <c r="DB40" s="74"/>
      <c r="DC40" s="74" t="str">
        <f t="shared" si="56"/>
        <v/>
      </c>
      <c r="DD40" s="74"/>
      <c r="DE40" s="74"/>
      <c r="DF40" s="74" t="str">
        <f t="shared" si="57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1812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40"/>
        <v/>
      </c>
      <c r="BH41" s="74"/>
      <c r="BI41" s="74"/>
      <c r="BJ41" s="74" t="str">
        <f t="shared" si="41"/>
        <v/>
      </c>
      <c r="BK41" s="74"/>
      <c r="BL41" s="74"/>
      <c r="BM41" s="74" t="str">
        <f t="shared" si="42"/>
        <v/>
      </c>
      <c r="BN41" s="74"/>
      <c r="BO41" s="74"/>
      <c r="BP41" s="74" t="str">
        <f t="shared" si="43"/>
        <v/>
      </c>
      <c r="BQ41" s="74"/>
      <c r="BR41" s="74"/>
      <c r="BS41" s="74" t="str">
        <f t="shared" si="44"/>
        <v/>
      </c>
      <c r="BT41" s="74"/>
      <c r="BU41" s="74"/>
      <c r="BV41" s="74" t="str">
        <f t="shared" si="45"/>
        <v/>
      </c>
      <c r="BW41" s="74"/>
      <c r="BX41" s="74"/>
      <c r="BY41" s="74" t="str">
        <f t="shared" si="46"/>
        <v/>
      </c>
      <c r="BZ41" s="74"/>
      <c r="CA41" s="74"/>
      <c r="CB41" s="74" t="str">
        <f t="shared" si="47"/>
        <v/>
      </c>
      <c r="CC41" s="74"/>
      <c r="CD41" s="74"/>
      <c r="CE41" s="74" t="str">
        <f t="shared" si="48"/>
        <v/>
      </c>
      <c r="CF41" s="74"/>
      <c r="CG41" s="74"/>
      <c r="CH41" s="74" t="str">
        <f t="shared" si="49"/>
        <v/>
      </c>
      <c r="CI41" s="74"/>
      <c r="CJ41" s="74"/>
      <c r="CK41" s="74" t="str">
        <f t="shared" si="50"/>
        <v/>
      </c>
      <c r="CL41" s="74"/>
      <c r="CM41" s="74"/>
      <c r="CN41" s="74" t="str">
        <f t="shared" si="51"/>
        <v/>
      </c>
      <c r="CO41" s="74"/>
      <c r="CP41" s="74"/>
      <c r="CQ41" s="74" t="str">
        <f t="shared" si="52"/>
        <v/>
      </c>
      <c r="CR41" s="74"/>
      <c r="CS41" s="74"/>
      <c r="CT41" s="74" t="str">
        <f t="shared" si="53"/>
        <v/>
      </c>
      <c r="CU41" s="74"/>
      <c r="CV41" s="74"/>
      <c r="CW41" s="74" t="str">
        <f t="shared" si="54"/>
        <v xml:space="preserve">INSERT INTO SC_SystemeProduits(RefDimension,NomSysteme,typePresta,ligne,Quantite,formule,cte1,DateModif) values (15,'FV8','MATIERE',572,1,null,null,now());
</v>
      </c>
      <c r="CX41" s="74"/>
      <c r="CY41" s="74"/>
      <c r="CZ41" s="74" t="str">
        <f t="shared" si="55"/>
        <v xml:space="preserve">INSERT INTO SC_SystemeProduits(RefDimension,NomSysteme,typePresta,ligne,Quantite,formule,cte1,DateModif) values (16,'FV8','MATIERE',572,1,null,null,now());
</v>
      </c>
      <c r="DA41" s="74"/>
      <c r="DB41" s="74"/>
      <c r="DC41" s="74" t="str">
        <f t="shared" si="56"/>
        <v/>
      </c>
      <c r="DD41" s="74"/>
      <c r="DE41" s="74"/>
      <c r="DF41" s="74" t="str">
        <f t="shared" si="57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1813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40"/>
        <v/>
      </c>
      <c r="BH42" s="74"/>
      <c r="BI42" s="74"/>
      <c r="BJ42" s="74" t="str">
        <f t="shared" si="41"/>
        <v/>
      </c>
      <c r="BK42" s="74"/>
      <c r="BL42" s="74"/>
      <c r="BM42" s="74" t="str">
        <f t="shared" si="42"/>
        <v/>
      </c>
      <c r="BN42" s="74"/>
      <c r="BO42" s="74"/>
      <c r="BP42" s="74" t="str">
        <f t="shared" si="43"/>
        <v/>
      </c>
      <c r="BQ42" s="74"/>
      <c r="BR42" s="74"/>
      <c r="BS42" s="74" t="str">
        <f t="shared" si="44"/>
        <v/>
      </c>
      <c r="BT42" s="74"/>
      <c r="BU42" s="74"/>
      <c r="BV42" s="74" t="str">
        <f t="shared" si="45"/>
        <v/>
      </c>
      <c r="BW42" s="74"/>
      <c r="BX42" s="74"/>
      <c r="BY42" s="74" t="str">
        <f t="shared" si="46"/>
        <v/>
      </c>
      <c r="BZ42" s="74"/>
      <c r="CA42" s="74"/>
      <c r="CB42" s="74" t="str">
        <f t="shared" si="47"/>
        <v/>
      </c>
      <c r="CC42" s="74"/>
      <c r="CD42" s="74"/>
      <c r="CE42" s="74" t="str">
        <f t="shared" si="48"/>
        <v/>
      </c>
      <c r="CF42" s="74"/>
      <c r="CG42" s="74"/>
      <c r="CH42" s="74" t="str">
        <f t="shared" si="49"/>
        <v/>
      </c>
      <c r="CI42" s="74"/>
      <c r="CJ42" s="74"/>
      <c r="CK42" s="74" t="str">
        <f t="shared" si="50"/>
        <v/>
      </c>
      <c r="CL42" s="74"/>
      <c r="CM42" s="74"/>
      <c r="CN42" s="74" t="str">
        <f t="shared" si="51"/>
        <v/>
      </c>
      <c r="CO42" s="74"/>
      <c r="CP42" s="74"/>
      <c r="CQ42" s="74" t="str">
        <f t="shared" si="52"/>
        <v/>
      </c>
      <c r="CR42" s="74"/>
      <c r="CS42" s="74"/>
      <c r="CT42" s="74" t="str">
        <f t="shared" si="53"/>
        <v/>
      </c>
      <c r="CU42" s="74"/>
      <c r="CV42" s="74"/>
      <c r="CW42" s="74" t="str">
        <f t="shared" si="54"/>
        <v/>
      </c>
      <c r="CX42" s="74"/>
      <c r="CY42" s="74"/>
      <c r="CZ42" s="74" t="str">
        <f t="shared" si="55"/>
        <v/>
      </c>
      <c r="DA42" s="74"/>
      <c r="DB42" s="74"/>
      <c r="DC42" s="74" t="str">
        <f t="shared" si="56"/>
        <v xml:space="preserve">INSERT INTO SC_SystemeProduits(RefDimension,NomSysteme,typePresta,ligne,Quantite,formule,cte1,DateModif) values (17,'FV8','MATIERE',573,1,null,null,now());
</v>
      </c>
      <c r="DD42" s="74"/>
      <c r="DE42" s="74"/>
      <c r="DF42" s="74" t="str">
        <f t="shared" si="57"/>
        <v xml:space="preserve">INSERT INTO SC_SystemeProduits(RefDimension,NomSysteme,typePresta,ligne,Quantite,formule,cte1,DateModif) values (18,'FV8','MATIERE',573,1,null,null,now());
</v>
      </c>
      <c r="DG42" s="74"/>
      <c r="DH42" s="74"/>
    </row>
    <row r="43" spans="1:112" x14ac:dyDescent="0.25">
      <c r="BG43" s="74" t="str">
        <f t="shared" si="40"/>
        <v/>
      </c>
      <c r="BH43" s="74"/>
      <c r="BI43" s="74"/>
      <c r="BJ43" s="74" t="str">
        <f t="shared" si="41"/>
        <v/>
      </c>
      <c r="BK43" s="74"/>
      <c r="BL43" s="74"/>
      <c r="BM43" s="74" t="str">
        <f t="shared" si="42"/>
        <v/>
      </c>
      <c r="BN43" s="74"/>
      <c r="BO43" s="74"/>
      <c r="BP43" s="74" t="str">
        <f t="shared" si="43"/>
        <v/>
      </c>
      <c r="BQ43" s="74"/>
      <c r="BR43" s="74"/>
      <c r="BS43" s="74" t="str">
        <f t="shared" si="44"/>
        <v/>
      </c>
      <c r="BT43" s="74"/>
      <c r="BU43" s="74"/>
      <c r="BV43" s="74" t="str">
        <f t="shared" si="45"/>
        <v/>
      </c>
      <c r="BW43" s="74"/>
      <c r="BX43" s="74"/>
      <c r="BY43" s="74" t="str">
        <f t="shared" si="46"/>
        <v/>
      </c>
      <c r="BZ43" s="74"/>
      <c r="CA43" s="74"/>
      <c r="CB43" s="74" t="str">
        <f t="shared" si="47"/>
        <v/>
      </c>
      <c r="CC43" s="74"/>
      <c r="CD43" s="74"/>
      <c r="CE43" s="74" t="str">
        <f t="shared" si="48"/>
        <v/>
      </c>
      <c r="CF43" s="74"/>
      <c r="CG43" s="74"/>
      <c r="CH43" s="74" t="str">
        <f t="shared" si="49"/>
        <v/>
      </c>
      <c r="CI43" s="74"/>
      <c r="CJ43" s="74"/>
      <c r="CK43" s="74" t="str">
        <f t="shared" si="50"/>
        <v/>
      </c>
      <c r="CL43" s="74"/>
      <c r="CM43" s="74"/>
      <c r="CN43" s="74" t="str">
        <f t="shared" si="51"/>
        <v/>
      </c>
      <c r="CO43" s="74"/>
      <c r="CP43" s="74"/>
      <c r="CQ43" s="74" t="str">
        <f t="shared" si="52"/>
        <v/>
      </c>
      <c r="CR43" s="74"/>
      <c r="CS43" s="74"/>
      <c r="CT43" s="74" t="str">
        <f t="shared" si="53"/>
        <v/>
      </c>
      <c r="CU43" s="74"/>
      <c r="CV43" s="74"/>
      <c r="CW43" s="74" t="str">
        <f t="shared" si="54"/>
        <v/>
      </c>
      <c r="CX43" s="74"/>
      <c r="CY43" s="74"/>
      <c r="CZ43" s="74" t="str">
        <f t="shared" si="55"/>
        <v/>
      </c>
      <c r="DA43" s="74"/>
      <c r="DB43" s="74"/>
      <c r="DC43" s="74" t="str">
        <f t="shared" si="56"/>
        <v/>
      </c>
      <c r="DD43" s="74"/>
      <c r="DE43" s="74"/>
      <c r="DF43" s="74" t="str">
        <f t="shared" si="57"/>
        <v/>
      </c>
      <c r="DG43" s="74"/>
      <c r="DH43" s="74"/>
    </row>
    <row r="44" spans="1:112" x14ac:dyDescent="0.25">
      <c r="BG44" s="74" t="str">
        <f t="shared" si="40"/>
        <v/>
      </c>
      <c r="BH44" s="74"/>
      <c r="BI44" s="74"/>
      <c r="BJ44" s="74" t="str">
        <f t="shared" si="41"/>
        <v/>
      </c>
      <c r="BK44" s="74"/>
      <c r="BL44" s="74"/>
      <c r="BM44" s="74" t="str">
        <f t="shared" si="42"/>
        <v/>
      </c>
      <c r="BN44" s="74"/>
      <c r="BO44" s="74"/>
      <c r="BP44" s="74" t="str">
        <f t="shared" si="43"/>
        <v/>
      </c>
      <c r="BQ44" s="74"/>
      <c r="BR44" s="74"/>
      <c r="BS44" s="74" t="str">
        <f t="shared" si="44"/>
        <v/>
      </c>
      <c r="BT44" s="74"/>
      <c r="BU44" s="74"/>
      <c r="BV44" s="74" t="str">
        <f t="shared" si="45"/>
        <v/>
      </c>
      <c r="BW44" s="74"/>
      <c r="BX44" s="74"/>
      <c r="BY44" s="74" t="str">
        <f t="shared" si="46"/>
        <v/>
      </c>
      <c r="BZ44" s="74"/>
      <c r="CA44" s="74"/>
      <c r="CB44" s="74" t="str">
        <f t="shared" si="47"/>
        <v/>
      </c>
      <c r="CC44" s="74"/>
      <c r="CD44" s="74"/>
      <c r="CE44" s="74" t="str">
        <f t="shared" si="48"/>
        <v/>
      </c>
      <c r="CF44" s="74"/>
      <c r="CG44" s="74"/>
      <c r="CH44" s="74" t="str">
        <f t="shared" si="49"/>
        <v/>
      </c>
      <c r="CI44" s="74"/>
      <c r="CJ44" s="74"/>
      <c r="CK44" s="74" t="str">
        <f t="shared" si="50"/>
        <v/>
      </c>
      <c r="CL44" s="74"/>
      <c r="CM44" s="74"/>
      <c r="CN44" s="74" t="str">
        <f t="shared" si="51"/>
        <v/>
      </c>
      <c r="CO44" s="74"/>
      <c r="CP44" s="74"/>
      <c r="CQ44" s="74" t="str">
        <f t="shared" si="52"/>
        <v/>
      </c>
      <c r="CR44" s="74"/>
      <c r="CS44" s="74"/>
      <c r="CT44" s="74" t="str">
        <f t="shared" si="53"/>
        <v/>
      </c>
      <c r="CU44" s="74"/>
      <c r="CV44" s="74"/>
      <c r="CW44" s="74" t="str">
        <f t="shared" si="54"/>
        <v/>
      </c>
      <c r="CX44" s="74"/>
      <c r="CY44" s="74"/>
      <c r="CZ44" s="74" t="str">
        <f t="shared" si="55"/>
        <v/>
      </c>
      <c r="DA44" s="74"/>
      <c r="DB44" s="74"/>
      <c r="DC44" s="74" t="str">
        <f t="shared" si="56"/>
        <v/>
      </c>
      <c r="DD44" s="74"/>
      <c r="DE44" s="74"/>
      <c r="DF44" s="74" t="str">
        <f t="shared" si="57"/>
        <v/>
      </c>
      <c r="DG44" s="74"/>
      <c r="DH44" s="74"/>
    </row>
    <row r="45" spans="1:112" x14ac:dyDescent="0.25">
      <c r="BG45" s="74" t="str">
        <f t="shared" si="40"/>
        <v/>
      </c>
      <c r="BH45" s="74"/>
      <c r="BI45" s="74"/>
      <c r="BJ45" s="74" t="str">
        <f t="shared" si="41"/>
        <v/>
      </c>
      <c r="BK45" s="74"/>
      <c r="BL45" s="74"/>
      <c r="BM45" s="74" t="str">
        <f t="shared" si="42"/>
        <v/>
      </c>
      <c r="BN45" s="74"/>
      <c r="BO45" s="74"/>
      <c r="BP45" s="74" t="str">
        <f t="shared" si="43"/>
        <v/>
      </c>
      <c r="BQ45" s="74"/>
      <c r="BR45" s="74"/>
      <c r="BS45" s="74" t="str">
        <f t="shared" si="44"/>
        <v/>
      </c>
      <c r="BT45" s="74"/>
      <c r="BU45" s="74"/>
      <c r="BV45" s="74" t="str">
        <f t="shared" si="45"/>
        <v/>
      </c>
      <c r="BW45" s="74"/>
      <c r="BX45" s="74"/>
      <c r="BY45" s="74" t="str">
        <f t="shared" si="46"/>
        <v/>
      </c>
      <c r="BZ45" s="74"/>
      <c r="CA45" s="74"/>
      <c r="CB45" s="74" t="str">
        <f t="shared" si="47"/>
        <v/>
      </c>
      <c r="CC45" s="74"/>
      <c r="CD45" s="74"/>
      <c r="CE45" s="74" t="str">
        <f t="shared" si="48"/>
        <v/>
      </c>
      <c r="CF45" s="74"/>
      <c r="CG45" s="74"/>
      <c r="CH45" s="74" t="str">
        <f t="shared" si="49"/>
        <v/>
      </c>
      <c r="CI45" s="74"/>
      <c r="CJ45" s="74"/>
      <c r="CK45" s="74" t="str">
        <f t="shared" si="50"/>
        <v/>
      </c>
      <c r="CL45" s="74"/>
      <c r="CM45" s="74"/>
      <c r="CN45" s="74" t="str">
        <f t="shared" si="51"/>
        <v/>
      </c>
      <c r="CO45" s="74"/>
      <c r="CP45" s="74"/>
      <c r="CQ45" s="74" t="str">
        <f t="shared" si="52"/>
        <v/>
      </c>
      <c r="CR45" s="74"/>
      <c r="CS45" s="74"/>
      <c r="CT45" s="74" t="str">
        <f t="shared" si="53"/>
        <v/>
      </c>
      <c r="CU45" s="74"/>
      <c r="CV45" s="74"/>
      <c r="CW45" s="74" t="str">
        <f t="shared" si="54"/>
        <v/>
      </c>
      <c r="CX45" s="74"/>
      <c r="CY45" s="74"/>
      <c r="CZ45" s="74" t="str">
        <f t="shared" si="55"/>
        <v/>
      </c>
      <c r="DA45" s="74"/>
      <c r="DB45" s="74"/>
      <c r="DC45" s="74" t="str">
        <f t="shared" si="56"/>
        <v/>
      </c>
      <c r="DD45" s="74"/>
      <c r="DE45" s="74"/>
      <c r="DF45" s="74" t="str">
        <f t="shared" si="57"/>
        <v/>
      </c>
      <c r="DG45" s="74"/>
      <c r="DH45" s="74"/>
    </row>
    <row r="46" spans="1:112" x14ac:dyDescent="0.25">
      <c r="BG46" s="74" t="str">
        <f t="shared" si="40"/>
        <v/>
      </c>
      <c r="BH46" s="74"/>
      <c r="BI46" s="74"/>
      <c r="BJ46" s="74" t="str">
        <f t="shared" si="41"/>
        <v/>
      </c>
      <c r="BK46" s="74"/>
      <c r="BL46" s="74"/>
      <c r="BM46" s="74" t="str">
        <f t="shared" si="42"/>
        <v/>
      </c>
      <c r="BN46" s="74"/>
      <c r="BO46" s="74"/>
      <c r="BP46" s="74" t="str">
        <f t="shared" si="43"/>
        <v/>
      </c>
      <c r="BQ46" s="74"/>
      <c r="BR46" s="74"/>
      <c r="BS46" s="74" t="str">
        <f t="shared" si="44"/>
        <v/>
      </c>
      <c r="BT46" s="74"/>
      <c r="BU46" s="74"/>
      <c r="BV46" s="74" t="str">
        <f t="shared" si="45"/>
        <v/>
      </c>
      <c r="BW46" s="74"/>
      <c r="BX46" s="74"/>
      <c r="BY46" s="74" t="str">
        <f t="shared" si="46"/>
        <v/>
      </c>
      <c r="BZ46" s="74"/>
      <c r="CA46" s="74"/>
      <c r="CB46" s="74" t="str">
        <f t="shared" si="47"/>
        <v/>
      </c>
      <c r="CC46" s="74"/>
      <c r="CD46" s="74"/>
      <c r="CE46" s="74" t="str">
        <f t="shared" si="48"/>
        <v/>
      </c>
      <c r="CF46" s="74"/>
      <c r="CG46" s="74"/>
      <c r="CH46" s="74" t="str">
        <f t="shared" si="49"/>
        <v/>
      </c>
      <c r="CI46" s="74"/>
      <c r="CJ46" s="74"/>
      <c r="CK46" s="74" t="str">
        <f t="shared" si="50"/>
        <v/>
      </c>
      <c r="CL46" s="74"/>
      <c r="CM46" s="74"/>
      <c r="CN46" s="74" t="str">
        <f t="shared" si="51"/>
        <v/>
      </c>
      <c r="CO46" s="74"/>
      <c r="CP46" s="74"/>
      <c r="CQ46" s="74" t="str">
        <f t="shared" si="52"/>
        <v/>
      </c>
      <c r="CR46" s="74"/>
      <c r="CS46" s="74"/>
      <c r="CT46" s="74" t="str">
        <f t="shared" si="53"/>
        <v/>
      </c>
      <c r="CU46" s="74"/>
      <c r="CV46" s="74"/>
      <c r="CW46" s="74" t="str">
        <f t="shared" si="54"/>
        <v/>
      </c>
      <c r="CX46" s="74"/>
      <c r="CY46" s="74"/>
      <c r="CZ46" s="74" t="str">
        <f t="shared" si="55"/>
        <v/>
      </c>
      <c r="DA46" s="74"/>
      <c r="DB46" s="74"/>
      <c r="DC46" s="74" t="str">
        <f t="shared" si="56"/>
        <v/>
      </c>
      <c r="DD46" s="74"/>
      <c r="DE46" s="74"/>
      <c r="DF46" s="74" t="str">
        <f t="shared" si="57"/>
        <v/>
      </c>
      <c r="DG46" s="74"/>
      <c r="DH46" s="74"/>
    </row>
    <row r="47" spans="1:112" x14ac:dyDescent="0.25">
      <c r="BG47" s="74" t="str">
        <f t="shared" si="40"/>
        <v/>
      </c>
      <c r="BH47" s="74"/>
      <c r="BI47" s="74"/>
      <c r="BJ47" s="74" t="str">
        <f t="shared" si="41"/>
        <v/>
      </c>
      <c r="BK47" s="74"/>
      <c r="BL47" s="74"/>
      <c r="BM47" s="74" t="str">
        <f t="shared" si="42"/>
        <v/>
      </c>
      <c r="BN47" s="74"/>
      <c r="BO47" s="74"/>
      <c r="BP47" s="74" t="str">
        <f t="shared" si="43"/>
        <v/>
      </c>
      <c r="BQ47" s="74"/>
      <c r="BR47" s="74"/>
      <c r="BS47" s="74" t="str">
        <f t="shared" si="44"/>
        <v/>
      </c>
      <c r="BT47" s="74"/>
      <c r="BU47" s="74"/>
      <c r="BV47" s="74" t="str">
        <f t="shared" si="45"/>
        <v/>
      </c>
      <c r="BW47" s="74"/>
      <c r="BX47" s="74"/>
      <c r="BY47" s="74" t="str">
        <f t="shared" si="46"/>
        <v/>
      </c>
      <c r="BZ47" s="74"/>
      <c r="CA47" s="74"/>
      <c r="CB47" s="74" t="str">
        <f t="shared" si="47"/>
        <v/>
      </c>
      <c r="CC47" s="74"/>
      <c r="CD47" s="74"/>
      <c r="CE47" s="74" t="str">
        <f t="shared" si="48"/>
        <v/>
      </c>
      <c r="CF47" s="74"/>
      <c r="CG47" s="74"/>
      <c r="CH47" s="74" t="str">
        <f t="shared" si="49"/>
        <v/>
      </c>
      <c r="CI47" s="74"/>
      <c r="CJ47" s="74"/>
      <c r="CK47" s="74" t="str">
        <f t="shared" si="50"/>
        <v/>
      </c>
      <c r="CL47" s="74"/>
      <c r="CM47" s="74"/>
      <c r="CN47" s="74" t="str">
        <f t="shared" si="51"/>
        <v/>
      </c>
      <c r="CO47" s="74"/>
      <c r="CP47" s="74"/>
      <c r="CQ47" s="74" t="str">
        <f t="shared" si="52"/>
        <v/>
      </c>
      <c r="CR47" s="74"/>
      <c r="CS47" s="74"/>
      <c r="CT47" s="74" t="str">
        <f t="shared" si="53"/>
        <v/>
      </c>
      <c r="CU47" s="74"/>
      <c r="CV47" s="74"/>
      <c r="CW47" s="74" t="str">
        <f t="shared" si="54"/>
        <v/>
      </c>
      <c r="CX47" s="74"/>
      <c r="CY47" s="74"/>
      <c r="CZ47" s="74" t="str">
        <f t="shared" si="55"/>
        <v/>
      </c>
      <c r="DA47" s="74"/>
      <c r="DB47" s="74"/>
      <c r="DC47" s="74" t="str">
        <f t="shared" si="56"/>
        <v/>
      </c>
      <c r="DD47" s="74"/>
      <c r="DE47" s="74"/>
      <c r="DF47" s="74" t="str">
        <f t="shared" si="57"/>
        <v/>
      </c>
      <c r="DG47" s="74"/>
      <c r="DH47" s="74"/>
    </row>
    <row r="48" spans="1:112" x14ac:dyDescent="0.25">
      <c r="BG48" s="74" t="str">
        <f t="shared" si="40"/>
        <v/>
      </c>
      <c r="BH48" s="74"/>
      <c r="BI48" s="74"/>
      <c r="BJ48" s="74" t="str">
        <f t="shared" si="41"/>
        <v/>
      </c>
      <c r="BK48" s="74"/>
      <c r="BL48" s="74"/>
      <c r="BM48" s="74" t="str">
        <f t="shared" si="42"/>
        <v/>
      </c>
      <c r="BN48" s="74"/>
      <c r="BO48" s="74"/>
      <c r="BP48" s="74" t="str">
        <f t="shared" si="43"/>
        <v/>
      </c>
      <c r="BQ48" s="74"/>
      <c r="BR48" s="74"/>
      <c r="BS48" s="74" t="str">
        <f t="shared" si="44"/>
        <v/>
      </c>
      <c r="BT48" s="74"/>
      <c r="BU48" s="74"/>
      <c r="BV48" s="74" t="str">
        <f t="shared" si="45"/>
        <v/>
      </c>
      <c r="BW48" s="74"/>
      <c r="BX48" s="74"/>
      <c r="BY48" s="74" t="str">
        <f t="shared" si="46"/>
        <v/>
      </c>
      <c r="BZ48" s="74"/>
      <c r="CA48" s="74"/>
      <c r="CB48" s="74" t="str">
        <f t="shared" si="47"/>
        <v/>
      </c>
      <c r="CC48" s="74"/>
      <c r="CD48" s="74"/>
      <c r="CE48" s="74" t="str">
        <f t="shared" si="48"/>
        <v/>
      </c>
      <c r="CF48" s="74"/>
      <c r="CG48" s="74"/>
      <c r="CH48" s="74" t="str">
        <f t="shared" si="49"/>
        <v/>
      </c>
      <c r="CI48" s="74"/>
      <c r="CJ48" s="74"/>
      <c r="CK48" s="74" t="str">
        <f t="shared" si="50"/>
        <v/>
      </c>
      <c r="CL48" s="74"/>
      <c r="CM48" s="74"/>
      <c r="CN48" s="74" t="str">
        <f t="shared" si="51"/>
        <v/>
      </c>
      <c r="CO48" s="74"/>
      <c r="CP48" s="74"/>
      <c r="CQ48" s="74" t="str">
        <f t="shared" si="52"/>
        <v/>
      </c>
      <c r="CR48" s="74"/>
      <c r="CS48" s="74"/>
      <c r="CT48" s="74" t="str">
        <f t="shared" si="53"/>
        <v/>
      </c>
      <c r="CU48" s="74"/>
      <c r="CV48" s="74"/>
      <c r="CW48" s="74" t="str">
        <f t="shared" si="54"/>
        <v/>
      </c>
      <c r="CX48" s="74"/>
      <c r="CY48" s="74"/>
      <c r="CZ48" s="74" t="str">
        <f t="shared" si="55"/>
        <v/>
      </c>
      <c r="DA48" s="74"/>
      <c r="DB48" s="74"/>
      <c r="DC48" s="74" t="str">
        <f t="shared" si="56"/>
        <v/>
      </c>
      <c r="DD48" s="74"/>
      <c r="DE48" s="74"/>
      <c r="DF48" s="74" t="str">
        <f t="shared" si="57"/>
        <v/>
      </c>
      <c r="DG48" s="74"/>
      <c r="DH48" s="7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5" x14ac:dyDescent="0.25"/>
  <cols>
    <col min="1" max="1" width="7.140625" style="75" customWidth="1"/>
    <col min="5" max="5" width="9.42578125" customWidth="1"/>
    <col min="6" max="7" width="26.28515625" style="75" customWidth="1"/>
    <col min="8" max="8" width="6.7109375" customWidth="1"/>
    <col min="9" max="10" width="6.7109375" style="75" customWidth="1"/>
    <col min="11" max="11" width="6.7109375" customWidth="1"/>
    <col min="12" max="13" width="6.7109375" style="75" customWidth="1"/>
    <col min="14" max="14" width="6.7109375" customWidth="1"/>
    <col min="15" max="16" width="6.7109375" style="75" customWidth="1"/>
    <col min="17" max="17" width="6.7109375" customWidth="1"/>
    <col min="18" max="19" width="6.7109375" style="75" customWidth="1"/>
    <col min="20" max="20" width="6.7109375" customWidth="1"/>
    <col min="21" max="22" width="6.7109375" style="75" customWidth="1"/>
    <col min="23" max="23" width="6.7109375" customWidth="1"/>
    <col min="24" max="25" width="6.7109375" style="75" customWidth="1"/>
    <col min="26" max="26" width="6.7109375" customWidth="1"/>
    <col min="27" max="28" width="6.7109375" style="75" customWidth="1"/>
    <col min="29" max="29" width="6.7109375" customWidth="1"/>
    <col min="30" max="31" width="6.7109375" style="75" customWidth="1"/>
    <col min="32" max="32" width="6.7109375" customWidth="1"/>
    <col min="33" max="34" width="6.7109375" style="75" customWidth="1"/>
    <col min="35" max="35" width="6.7109375" customWidth="1"/>
    <col min="36" max="37" width="6.7109375" style="75" customWidth="1"/>
    <col min="38" max="38" width="6.7109375" customWidth="1"/>
    <col min="39" max="40" width="6.7109375" style="75" customWidth="1"/>
    <col min="41" max="41" width="6.7109375" customWidth="1"/>
    <col min="42" max="43" width="6.7109375" style="75" customWidth="1"/>
    <col min="44" max="44" width="6.7109375" customWidth="1"/>
    <col min="45" max="46" width="6.7109375" style="75" customWidth="1"/>
    <col min="47" max="47" width="6.7109375" customWidth="1"/>
    <col min="48" max="49" width="6.7109375" style="75" customWidth="1"/>
    <col min="50" max="50" width="6.7109375" customWidth="1"/>
    <col min="51" max="52" width="6.7109375" style="75" customWidth="1"/>
    <col min="53" max="53" width="6.7109375" customWidth="1"/>
    <col min="54" max="55" width="6.7109375" style="75" customWidth="1"/>
    <col min="56" max="56" width="6.7109375" customWidth="1"/>
    <col min="57" max="58" width="6.7109375" style="75" customWidth="1"/>
    <col min="59" max="59" width="3.28515625" customWidth="1"/>
    <col min="60" max="61" width="3.28515625" style="75" customWidth="1"/>
    <col min="62" max="62" width="3.28515625" customWidth="1"/>
    <col min="63" max="64" width="3.28515625" style="75" customWidth="1"/>
    <col min="65" max="65" width="3.28515625" customWidth="1"/>
    <col min="66" max="67" width="3.28515625" style="75" customWidth="1"/>
    <col min="68" max="68" width="3.28515625" customWidth="1"/>
    <col min="69" max="70" width="3.28515625" style="75" customWidth="1"/>
    <col min="71" max="71" width="3.28515625" customWidth="1"/>
    <col min="72" max="73" width="3.28515625" style="75" customWidth="1"/>
    <col min="74" max="74" width="3.28515625" customWidth="1"/>
    <col min="75" max="76" width="3.28515625" style="75" customWidth="1"/>
    <col min="77" max="77" width="3.28515625" customWidth="1"/>
    <col min="78" max="79" width="3.28515625" style="75" customWidth="1"/>
    <col min="80" max="80" width="3.28515625" customWidth="1"/>
    <col min="81" max="82" width="3.28515625" style="75" customWidth="1"/>
    <col min="83" max="83" width="3.28515625" customWidth="1"/>
    <col min="84" max="85" width="3.28515625" style="75" customWidth="1"/>
    <col min="86" max="86" width="3.28515625" customWidth="1"/>
    <col min="87" max="88" width="3.28515625" style="75" customWidth="1"/>
    <col min="89" max="89" width="3.28515625" customWidth="1"/>
    <col min="90" max="91" width="3.28515625" style="75" customWidth="1"/>
    <col min="92" max="92" width="3.28515625" customWidth="1"/>
    <col min="93" max="94" width="3.28515625" style="75" customWidth="1"/>
    <col min="95" max="95" width="3.28515625" customWidth="1"/>
    <col min="96" max="97" width="3.28515625" style="75" customWidth="1"/>
    <col min="98" max="98" width="3.28515625" customWidth="1"/>
    <col min="99" max="100" width="3.28515625" style="75" customWidth="1"/>
    <col min="101" max="101" width="3.28515625" customWidth="1"/>
    <col min="102" max="103" width="3.28515625" style="75" customWidth="1"/>
    <col min="104" max="104" width="3.28515625" customWidth="1"/>
    <col min="105" max="106" width="3.28515625" style="75" customWidth="1"/>
    <col min="107" max="107" width="3.28515625" customWidth="1"/>
    <col min="108" max="109" width="3.28515625" style="75" customWidth="1"/>
    <col min="110" max="110" width="3.28515625" customWidth="1"/>
    <col min="111" max="112" width="3.28515625" style="75" customWidth="1"/>
  </cols>
  <sheetData>
    <row r="1" spans="1:112" x14ac:dyDescent="0.25">
      <c r="A1" s="75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J2" s="57">
        <v>3</v>
      </c>
      <c r="BM2" s="57">
        <v>4</v>
      </c>
      <c r="BP2" s="57">
        <v>5</v>
      </c>
      <c r="BS2" s="57">
        <v>6</v>
      </c>
      <c r="BV2" s="57">
        <v>7</v>
      </c>
      <c r="BY2" s="57">
        <v>8</v>
      </c>
      <c r="CB2" s="57">
        <v>9</v>
      </c>
      <c r="CE2" s="57">
        <v>10</v>
      </c>
      <c r="CH2" s="57">
        <v>12</v>
      </c>
      <c r="CK2" s="57">
        <v>12</v>
      </c>
      <c r="CN2" s="57">
        <v>14</v>
      </c>
      <c r="CQ2" s="57">
        <v>14</v>
      </c>
      <c r="CT2" s="57">
        <v>16</v>
      </c>
      <c r="CW2" s="57">
        <v>18</v>
      </c>
      <c r="CZ2" s="57">
        <v>18</v>
      </c>
      <c r="DC2" s="57">
        <v>20</v>
      </c>
      <c r="DF2" s="57">
        <v>20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s="19" customFormat="1" x14ac:dyDescent="0.25">
      <c r="A4" s="84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294</v>
      </c>
      <c r="C4" s="77" t="s">
        <v>1505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6"/>
      <c r="F4" s="75"/>
      <c r="G4" s="75"/>
      <c r="I4" s="60" t="s">
        <v>1901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si="0"/>
        <v/>
      </c>
      <c r="CC4" s="74"/>
      <c r="CD4" s="74"/>
      <c r="CE4" s="74" t="str">
        <f t="shared" si="0"/>
        <v/>
      </c>
      <c r="CF4" s="74"/>
      <c r="CG4" s="74"/>
      <c r="CH4" s="74" t="str">
        <f t="shared" si="0"/>
        <v/>
      </c>
      <c r="CI4" s="74"/>
      <c r="CJ4" s="74"/>
      <c r="CK4" s="74" t="str">
        <f t="shared" si="0"/>
        <v/>
      </c>
      <c r="CL4" s="74"/>
      <c r="CM4" s="74"/>
      <c r="CN4" s="74" t="str">
        <f t="shared" si="0"/>
        <v/>
      </c>
      <c r="CO4" s="74"/>
      <c r="CP4" s="74"/>
      <c r="CQ4" s="74" t="str">
        <f t="shared" si="0"/>
        <v/>
      </c>
      <c r="CR4" s="74"/>
      <c r="CS4" s="74"/>
      <c r="CT4" s="74" t="str">
        <f t="shared" si="0"/>
        <v/>
      </c>
      <c r="CU4" s="74"/>
      <c r="CV4" s="74"/>
      <c r="CW4" s="74" t="str">
        <f t="shared" si="0"/>
        <v/>
      </c>
      <c r="CX4" s="74"/>
      <c r="CY4" s="74"/>
      <c r="CZ4" s="74" t="str">
        <f t="shared" si="0"/>
        <v/>
      </c>
      <c r="DA4" s="74"/>
      <c r="DB4" s="74"/>
      <c r="DC4" s="74" t="str">
        <f t="shared" si="0"/>
        <v/>
      </c>
      <c r="DD4" s="74"/>
      <c r="DE4" s="74"/>
      <c r="DF4" s="7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x14ac:dyDescent="0.25">
      <c r="A5" s="84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294</v>
      </c>
      <c r="C5" s="77" t="s">
        <v>1506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6"/>
      <c r="H5" s="60"/>
      <c r="I5" s="60"/>
      <c r="J5" s="60"/>
      <c r="L5" s="60" t="s">
        <v>1901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4"/>
      <c r="BO5" s="74"/>
      <c r="BP5" s="74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84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294</v>
      </c>
      <c r="C6" s="77" t="s">
        <v>1507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6"/>
      <c r="H6" s="60"/>
      <c r="I6" s="60"/>
      <c r="J6" s="60"/>
      <c r="K6" s="60"/>
      <c r="L6" s="60"/>
      <c r="M6" s="60"/>
      <c r="O6" s="60" t="s">
        <v>1901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si="2"/>
        <v/>
      </c>
      <c r="BH6" s="74"/>
      <c r="BI6" s="74"/>
      <c r="BJ6" s="74" t="str">
        <f t="shared" si="3"/>
        <v/>
      </c>
      <c r="BK6" s="74"/>
      <c r="BL6" s="74"/>
      <c r="BM6" s="74" t="str">
        <f t="shared" si="4"/>
        <v/>
      </c>
      <c r="BN6" s="74"/>
      <c r="BO6" s="74"/>
      <c r="BP6" s="74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4"/>
      <c r="BR6" s="74"/>
      <c r="BS6" s="74" t="str">
        <f t="shared" si="6"/>
        <v/>
      </c>
      <c r="BT6" s="74"/>
      <c r="BU6" s="74"/>
      <c r="BV6" s="74" t="str">
        <f t="shared" si="7"/>
        <v/>
      </c>
      <c r="BW6" s="74"/>
      <c r="BX6" s="74"/>
      <c r="BY6" s="74" t="str">
        <f t="shared" si="8"/>
        <v/>
      </c>
      <c r="BZ6" s="74"/>
      <c r="CA6" s="74"/>
      <c r="CB6" s="74" t="str">
        <f t="shared" si="9"/>
        <v/>
      </c>
      <c r="CC6" s="74"/>
      <c r="CD6" s="74"/>
      <c r="CE6" s="74" t="str">
        <f t="shared" si="10"/>
        <v/>
      </c>
      <c r="CF6" s="74"/>
      <c r="CG6" s="74"/>
      <c r="CH6" s="74" t="str">
        <f t="shared" si="11"/>
        <v/>
      </c>
      <c r="CI6" s="74"/>
      <c r="CJ6" s="74"/>
      <c r="CK6" s="74" t="str">
        <f t="shared" si="12"/>
        <v/>
      </c>
      <c r="CL6" s="74"/>
      <c r="CM6" s="74"/>
      <c r="CN6" s="74" t="str">
        <f t="shared" si="13"/>
        <v/>
      </c>
      <c r="CO6" s="74"/>
      <c r="CP6" s="74"/>
      <c r="CQ6" s="74" t="str">
        <f t="shared" si="14"/>
        <v/>
      </c>
      <c r="CR6" s="74"/>
      <c r="CS6" s="74"/>
      <c r="CT6" s="74" t="str">
        <f t="shared" si="15"/>
        <v/>
      </c>
      <c r="CU6" s="74"/>
      <c r="CV6" s="74"/>
      <c r="CW6" s="74" t="str">
        <f t="shared" si="16"/>
        <v/>
      </c>
      <c r="CX6" s="74"/>
      <c r="CY6" s="74"/>
      <c r="CZ6" s="74" t="str">
        <f t="shared" si="17"/>
        <v/>
      </c>
      <c r="DA6" s="74"/>
      <c r="DB6" s="74"/>
      <c r="DC6" s="74" t="str">
        <f t="shared" si="18"/>
        <v/>
      </c>
      <c r="DD6" s="74"/>
      <c r="DE6" s="74"/>
      <c r="DF6" s="74" t="str">
        <f t="shared" si="19"/>
        <v/>
      </c>
    </row>
    <row r="7" spans="1:112" x14ac:dyDescent="0.25">
      <c r="A7" s="84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294</v>
      </c>
      <c r="C7" s="77" t="s">
        <v>1508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6"/>
      <c r="H7" s="60"/>
      <c r="I7" s="60"/>
      <c r="J7" s="60"/>
      <c r="K7" s="60"/>
      <c r="L7" s="60"/>
      <c r="M7" s="60"/>
      <c r="N7" s="60"/>
      <c r="O7" s="60"/>
      <c r="P7" s="60"/>
      <c r="R7" s="60" t="s">
        <v>1901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2"/>
        <v/>
      </c>
      <c r="BH7" s="74"/>
      <c r="BI7" s="74"/>
      <c r="BJ7" s="74" t="str">
        <f t="shared" si="3"/>
        <v/>
      </c>
      <c r="BK7" s="74"/>
      <c r="BL7" s="74"/>
      <c r="BM7" s="74" t="str">
        <f t="shared" si="4"/>
        <v/>
      </c>
      <c r="BN7" s="74"/>
      <c r="BO7" s="74"/>
      <c r="BP7" s="74" t="str">
        <f t="shared" si="5"/>
        <v/>
      </c>
      <c r="BQ7" s="74"/>
      <c r="BR7" s="74"/>
      <c r="BS7" s="74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4"/>
      <c r="BU7" s="74"/>
      <c r="BV7" s="74" t="str">
        <f t="shared" si="7"/>
        <v/>
      </c>
      <c r="BW7" s="74"/>
      <c r="BX7" s="74"/>
      <c r="BY7" s="74" t="str">
        <f t="shared" si="8"/>
        <v/>
      </c>
      <c r="BZ7" s="74"/>
      <c r="CA7" s="74"/>
      <c r="CB7" s="74" t="str">
        <f t="shared" si="9"/>
        <v/>
      </c>
      <c r="CC7" s="74"/>
      <c r="CD7" s="74"/>
      <c r="CE7" s="74" t="str">
        <f t="shared" si="10"/>
        <v/>
      </c>
      <c r="CF7" s="74"/>
      <c r="CG7" s="74"/>
      <c r="CH7" s="74" t="str">
        <f t="shared" si="11"/>
        <v/>
      </c>
      <c r="CI7" s="74"/>
      <c r="CJ7" s="74"/>
      <c r="CK7" s="74" t="str">
        <f t="shared" si="12"/>
        <v/>
      </c>
      <c r="CL7" s="74"/>
      <c r="CM7" s="74"/>
      <c r="CN7" s="74" t="str">
        <f t="shared" si="13"/>
        <v/>
      </c>
      <c r="CO7" s="74"/>
      <c r="CP7" s="74"/>
      <c r="CQ7" s="74" t="str">
        <f t="shared" si="14"/>
        <v/>
      </c>
      <c r="CR7" s="74"/>
      <c r="CS7" s="74"/>
      <c r="CT7" s="74" t="str">
        <f t="shared" si="15"/>
        <v/>
      </c>
      <c r="CU7" s="74"/>
      <c r="CV7" s="74"/>
      <c r="CW7" s="74" t="str">
        <f t="shared" si="16"/>
        <v/>
      </c>
      <c r="CX7" s="74"/>
      <c r="CY7" s="74"/>
      <c r="CZ7" s="74" t="str">
        <f t="shared" si="17"/>
        <v/>
      </c>
      <c r="DA7" s="74"/>
      <c r="DB7" s="74"/>
      <c r="DC7" s="74" t="str">
        <f t="shared" si="18"/>
        <v/>
      </c>
      <c r="DD7" s="74"/>
      <c r="DE7" s="74"/>
      <c r="DF7" s="74" t="str">
        <f t="shared" si="19"/>
        <v/>
      </c>
    </row>
    <row r="8" spans="1:112" s="76" customFormat="1" x14ac:dyDescent="0.25">
      <c r="A8" s="8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294</v>
      </c>
      <c r="C8" s="77" t="s">
        <v>1510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1901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2"/>
        <v/>
      </c>
      <c r="BH8" s="74"/>
      <c r="BI8" s="74"/>
      <c r="BJ8" s="74" t="str">
        <f t="shared" si="3"/>
        <v/>
      </c>
      <c r="BK8" s="74"/>
      <c r="BL8" s="74"/>
      <c r="BM8" s="74" t="str">
        <f t="shared" si="4"/>
        <v/>
      </c>
      <c r="BN8" s="74"/>
      <c r="BO8" s="74"/>
      <c r="BP8" s="74" t="str">
        <f t="shared" si="5"/>
        <v/>
      </c>
      <c r="BQ8" s="74"/>
      <c r="BR8" s="74"/>
      <c r="BS8" s="74" t="str">
        <f t="shared" si="6"/>
        <v/>
      </c>
      <c r="BT8" s="74"/>
      <c r="BU8" s="74"/>
      <c r="BV8" s="74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4"/>
      <c r="BX8" s="74"/>
      <c r="BY8" s="74" t="str">
        <f t="shared" si="8"/>
        <v/>
      </c>
      <c r="BZ8" s="74"/>
      <c r="CA8" s="74"/>
      <c r="CB8" s="74" t="str">
        <f t="shared" si="9"/>
        <v/>
      </c>
      <c r="CC8" s="74"/>
      <c r="CD8" s="74"/>
      <c r="CE8" s="74" t="str">
        <f t="shared" si="10"/>
        <v/>
      </c>
      <c r="CF8" s="74"/>
      <c r="CG8" s="74"/>
      <c r="CH8" s="74" t="str">
        <f t="shared" si="11"/>
        <v/>
      </c>
      <c r="CI8" s="74"/>
      <c r="CJ8" s="74"/>
      <c r="CK8" s="74" t="str">
        <f t="shared" si="12"/>
        <v/>
      </c>
      <c r="CL8" s="74"/>
      <c r="CM8" s="74"/>
      <c r="CN8" s="74" t="str">
        <f t="shared" si="13"/>
        <v/>
      </c>
      <c r="CO8" s="74"/>
      <c r="CP8" s="74"/>
      <c r="CQ8" s="74" t="str">
        <f t="shared" si="14"/>
        <v/>
      </c>
      <c r="CR8" s="74"/>
      <c r="CS8" s="74"/>
      <c r="CT8" s="74" t="str">
        <f t="shared" si="15"/>
        <v/>
      </c>
      <c r="CU8" s="74"/>
      <c r="CV8" s="74"/>
      <c r="CW8" s="74" t="str">
        <f t="shared" si="16"/>
        <v/>
      </c>
      <c r="CX8" s="74"/>
      <c r="CY8" s="74"/>
      <c r="CZ8" s="74" t="str">
        <f t="shared" si="17"/>
        <v/>
      </c>
      <c r="DA8" s="74"/>
      <c r="DB8" s="74"/>
      <c r="DC8" s="74" t="str">
        <f t="shared" si="18"/>
        <v/>
      </c>
      <c r="DD8" s="74"/>
      <c r="DE8" s="74"/>
      <c r="DF8" s="74" t="str">
        <f t="shared" si="19"/>
        <v/>
      </c>
      <c r="DG8" s="75"/>
      <c r="DH8" s="75"/>
    </row>
    <row r="9" spans="1:112" s="76" customFormat="1" x14ac:dyDescent="0.25">
      <c r="A9" s="8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294</v>
      </c>
      <c r="C9" s="77" t="s">
        <v>1511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1901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2"/>
        <v/>
      </c>
      <c r="BH9" s="74"/>
      <c r="BI9" s="74"/>
      <c r="BJ9" s="74" t="str">
        <f t="shared" si="3"/>
        <v/>
      </c>
      <c r="BK9" s="74"/>
      <c r="BL9" s="74"/>
      <c r="BM9" s="74" t="str">
        <f t="shared" si="4"/>
        <v/>
      </c>
      <c r="BN9" s="74"/>
      <c r="BO9" s="74"/>
      <c r="BP9" s="74" t="str">
        <f t="shared" si="5"/>
        <v/>
      </c>
      <c r="BQ9" s="74"/>
      <c r="BR9" s="74"/>
      <c r="BS9" s="74" t="str">
        <f t="shared" si="6"/>
        <v/>
      </c>
      <c r="BT9" s="74"/>
      <c r="BU9" s="74"/>
      <c r="BV9" s="74" t="str">
        <f t="shared" si="7"/>
        <v/>
      </c>
      <c r="BW9" s="74"/>
      <c r="BX9" s="74"/>
      <c r="BY9" s="74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4"/>
      <c r="CA9" s="74"/>
      <c r="CB9" s="74" t="str">
        <f t="shared" si="9"/>
        <v/>
      </c>
      <c r="CC9" s="74"/>
      <c r="CD9" s="74"/>
      <c r="CE9" s="74" t="str">
        <f t="shared" si="10"/>
        <v/>
      </c>
      <c r="CF9" s="74"/>
      <c r="CG9" s="74"/>
      <c r="CH9" s="74" t="str">
        <f t="shared" si="11"/>
        <v/>
      </c>
      <c r="CI9" s="74"/>
      <c r="CJ9" s="74"/>
      <c r="CK9" s="74" t="str">
        <f t="shared" si="12"/>
        <v/>
      </c>
      <c r="CL9" s="74"/>
      <c r="CM9" s="74"/>
      <c r="CN9" s="74" t="str">
        <f t="shared" si="13"/>
        <v/>
      </c>
      <c r="CO9" s="74"/>
      <c r="CP9" s="74"/>
      <c r="CQ9" s="74" t="str">
        <f t="shared" si="14"/>
        <v/>
      </c>
      <c r="CR9" s="74"/>
      <c r="CS9" s="74"/>
      <c r="CT9" s="74" t="str">
        <f t="shared" si="15"/>
        <v/>
      </c>
      <c r="CU9" s="74"/>
      <c r="CV9" s="74"/>
      <c r="CW9" s="74" t="str">
        <f t="shared" si="16"/>
        <v/>
      </c>
      <c r="CX9" s="74"/>
      <c r="CY9" s="74"/>
      <c r="CZ9" s="74" t="str">
        <f t="shared" si="17"/>
        <v/>
      </c>
      <c r="DA9" s="74"/>
      <c r="DB9" s="74"/>
      <c r="DC9" s="74" t="str">
        <f t="shared" si="18"/>
        <v/>
      </c>
      <c r="DD9" s="74"/>
      <c r="DE9" s="74"/>
      <c r="DF9" s="74" t="str">
        <f t="shared" si="19"/>
        <v/>
      </c>
      <c r="DG9" s="75"/>
      <c r="DH9" s="75"/>
    </row>
    <row r="10" spans="1:112" s="76" customFormat="1" x14ac:dyDescent="0.25">
      <c r="A10" s="8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294</v>
      </c>
      <c r="C10" s="77" t="s">
        <v>1512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1901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2"/>
        <v/>
      </c>
      <c r="BH10" s="74"/>
      <c r="BI10" s="74"/>
      <c r="BJ10" s="74" t="str">
        <f t="shared" si="3"/>
        <v/>
      </c>
      <c r="BK10" s="74"/>
      <c r="BL10" s="74"/>
      <c r="BM10" s="74" t="str">
        <f t="shared" si="4"/>
        <v/>
      </c>
      <c r="BN10" s="74"/>
      <c r="BO10" s="74"/>
      <c r="BP10" s="74" t="str">
        <f t="shared" si="5"/>
        <v/>
      </c>
      <c r="BQ10" s="74"/>
      <c r="BR10" s="74"/>
      <c r="BS10" s="74" t="str">
        <f t="shared" si="6"/>
        <v/>
      </c>
      <c r="BT10" s="74"/>
      <c r="BU10" s="74"/>
      <c r="BV10" s="74" t="str">
        <f t="shared" si="7"/>
        <v/>
      </c>
      <c r="BW10" s="74"/>
      <c r="BX10" s="74"/>
      <c r="BY10" s="74" t="str">
        <f t="shared" si="8"/>
        <v/>
      </c>
      <c r="BZ10" s="74"/>
      <c r="CA10" s="74"/>
      <c r="CB10" s="74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4"/>
      <c r="CD10" s="74"/>
      <c r="CE10" s="74" t="str">
        <f t="shared" si="10"/>
        <v/>
      </c>
      <c r="CF10" s="74"/>
      <c r="CG10" s="74"/>
      <c r="CH10" s="74" t="str">
        <f t="shared" si="11"/>
        <v/>
      </c>
      <c r="CI10" s="74"/>
      <c r="CJ10" s="74"/>
      <c r="CK10" s="74" t="str">
        <f t="shared" si="12"/>
        <v/>
      </c>
      <c r="CL10" s="74"/>
      <c r="CM10" s="74"/>
      <c r="CN10" s="74" t="str">
        <f t="shared" si="13"/>
        <v/>
      </c>
      <c r="CO10" s="74"/>
      <c r="CP10" s="74"/>
      <c r="CQ10" s="74" t="str">
        <f t="shared" si="14"/>
        <v/>
      </c>
      <c r="CR10" s="74"/>
      <c r="CS10" s="74"/>
      <c r="CT10" s="74" t="str">
        <f t="shared" si="15"/>
        <v/>
      </c>
      <c r="CU10" s="74"/>
      <c r="CV10" s="74"/>
      <c r="CW10" s="74" t="str">
        <f t="shared" si="16"/>
        <v/>
      </c>
      <c r="CX10" s="74"/>
      <c r="CY10" s="74"/>
      <c r="CZ10" s="74" t="str">
        <f t="shared" si="17"/>
        <v/>
      </c>
      <c r="DA10" s="74"/>
      <c r="DB10" s="74"/>
      <c r="DC10" s="74" t="str">
        <f t="shared" si="18"/>
        <v/>
      </c>
      <c r="DD10" s="74"/>
      <c r="DE10" s="74"/>
      <c r="DF10" s="74" t="str">
        <f t="shared" si="19"/>
        <v/>
      </c>
      <c r="DG10" s="75"/>
      <c r="DH10" s="75"/>
    </row>
    <row r="11" spans="1:112" s="76" customFormat="1" x14ac:dyDescent="0.25">
      <c r="A11" s="8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294</v>
      </c>
      <c r="C11" s="77" t="s">
        <v>1513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1901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2"/>
        <v/>
      </c>
      <c r="BH11" s="74"/>
      <c r="BI11" s="74"/>
      <c r="BJ11" s="74" t="str">
        <f t="shared" si="3"/>
        <v/>
      </c>
      <c r="BK11" s="74"/>
      <c r="BL11" s="74"/>
      <c r="BM11" s="74" t="str">
        <f t="shared" si="4"/>
        <v/>
      </c>
      <c r="BN11" s="74"/>
      <c r="BO11" s="74"/>
      <c r="BP11" s="74" t="str">
        <f t="shared" si="5"/>
        <v/>
      </c>
      <c r="BQ11" s="74"/>
      <c r="BR11" s="74"/>
      <c r="BS11" s="74" t="str">
        <f t="shared" si="6"/>
        <v/>
      </c>
      <c r="BT11" s="74"/>
      <c r="BU11" s="74"/>
      <c r="BV11" s="74" t="str">
        <f t="shared" si="7"/>
        <v/>
      </c>
      <c r="BW11" s="74"/>
      <c r="BX11" s="74"/>
      <c r="BY11" s="74" t="str">
        <f t="shared" si="8"/>
        <v/>
      </c>
      <c r="BZ11" s="74"/>
      <c r="CA11" s="74"/>
      <c r="CB11" s="74" t="str">
        <f t="shared" si="9"/>
        <v/>
      </c>
      <c r="CC11" s="74"/>
      <c r="CD11" s="74"/>
      <c r="CE11" s="74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4"/>
      <c r="CG11" s="74"/>
      <c r="CH11" s="74" t="str">
        <f t="shared" si="11"/>
        <v/>
      </c>
      <c r="CI11" s="74"/>
      <c r="CJ11" s="74"/>
      <c r="CK11" s="74" t="str">
        <f t="shared" si="12"/>
        <v/>
      </c>
      <c r="CL11" s="74"/>
      <c r="CM11" s="74"/>
      <c r="CN11" s="74" t="str">
        <f t="shared" si="13"/>
        <v/>
      </c>
      <c r="CO11" s="74"/>
      <c r="CP11" s="74"/>
      <c r="CQ11" s="74" t="str">
        <f t="shared" si="14"/>
        <v/>
      </c>
      <c r="CR11" s="74"/>
      <c r="CS11" s="74"/>
      <c r="CT11" s="74" t="str">
        <f t="shared" si="15"/>
        <v/>
      </c>
      <c r="CU11" s="74"/>
      <c r="CV11" s="74"/>
      <c r="CW11" s="74" t="str">
        <f t="shared" si="16"/>
        <v/>
      </c>
      <c r="CX11" s="74"/>
      <c r="CY11" s="74"/>
      <c r="CZ11" s="74" t="str">
        <f t="shared" si="17"/>
        <v/>
      </c>
      <c r="DA11" s="74"/>
      <c r="DB11" s="74"/>
      <c r="DC11" s="74" t="str">
        <f t="shared" si="18"/>
        <v/>
      </c>
      <c r="DD11" s="74"/>
      <c r="DE11" s="74"/>
      <c r="DF11" s="74" t="str">
        <f t="shared" si="19"/>
        <v/>
      </c>
      <c r="DG11" s="75"/>
      <c r="DH11" s="75"/>
    </row>
    <row r="12" spans="1:112" s="76" customFormat="1" x14ac:dyDescent="0.25">
      <c r="A12" s="8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294</v>
      </c>
      <c r="C12" s="76" t="s">
        <v>1514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1901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2"/>
        <v/>
      </c>
      <c r="BH12" s="74"/>
      <c r="BI12" s="74"/>
      <c r="BJ12" s="74" t="str">
        <f t="shared" si="3"/>
        <v/>
      </c>
      <c r="BK12" s="74"/>
      <c r="BL12" s="74"/>
      <c r="BM12" s="74" t="str">
        <f t="shared" si="4"/>
        <v/>
      </c>
      <c r="BN12" s="74"/>
      <c r="BO12" s="74"/>
      <c r="BP12" s="74" t="str">
        <f t="shared" si="5"/>
        <v/>
      </c>
      <c r="BQ12" s="74"/>
      <c r="BR12" s="74"/>
      <c r="BS12" s="74" t="str">
        <f t="shared" si="6"/>
        <v/>
      </c>
      <c r="BT12" s="74"/>
      <c r="BU12" s="74"/>
      <c r="BV12" s="74" t="str">
        <f t="shared" si="7"/>
        <v/>
      </c>
      <c r="BW12" s="74"/>
      <c r="BX12" s="74"/>
      <c r="BY12" s="74" t="str">
        <f t="shared" si="8"/>
        <v/>
      </c>
      <c r="BZ12" s="74"/>
      <c r="CA12" s="74"/>
      <c r="CB12" s="74" t="str">
        <f t="shared" si="9"/>
        <v/>
      </c>
      <c r="CC12" s="74"/>
      <c r="CD12" s="74"/>
      <c r="CE12" s="74" t="str">
        <f t="shared" si="10"/>
        <v/>
      </c>
      <c r="CF12" s="74"/>
      <c r="CG12" s="74"/>
      <c r="CH12" s="74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4"/>
      <c r="CJ12" s="74"/>
      <c r="CK12" s="74" t="str">
        <f t="shared" si="12"/>
        <v/>
      </c>
      <c r="CL12" s="74"/>
      <c r="CM12" s="74"/>
      <c r="CN12" s="74" t="str">
        <f t="shared" si="13"/>
        <v/>
      </c>
      <c r="CO12" s="74"/>
      <c r="CP12" s="74"/>
      <c r="CQ12" s="74" t="str">
        <f t="shared" si="14"/>
        <v/>
      </c>
      <c r="CR12" s="74"/>
      <c r="CS12" s="74"/>
      <c r="CT12" s="74" t="str">
        <f t="shared" si="15"/>
        <v/>
      </c>
      <c r="CU12" s="74"/>
      <c r="CV12" s="74"/>
      <c r="CW12" s="74" t="str">
        <f t="shared" si="16"/>
        <v/>
      </c>
      <c r="CX12" s="74"/>
      <c r="CY12" s="74"/>
      <c r="CZ12" s="74" t="str">
        <f t="shared" si="17"/>
        <v/>
      </c>
      <c r="DA12" s="74"/>
      <c r="DB12" s="74"/>
      <c r="DC12" s="74" t="str">
        <f t="shared" si="18"/>
        <v/>
      </c>
      <c r="DD12" s="74"/>
      <c r="DE12" s="74"/>
      <c r="DF12" s="74" t="str">
        <f t="shared" si="19"/>
        <v/>
      </c>
      <c r="DG12" s="75"/>
      <c r="DH12" s="75"/>
    </row>
    <row r="13" spans="1:112" s="76" customFormat="1" x14ac:dyDescent="0.25">
      <c r="A13" s="8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294</v>
      </c>
      <c r="C13" s="76" t="s">
        <v>1515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1901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2"/>
        <v/>
      </c>
      <c r="BH13" s="74"/>
      <c r="BI13" s="74"/>
      <c r="BJ13" s="74" t="str">
        <f t="shared" si="3"/>
        <v/>
      </c>
      <c r="BK13" s="74"/>
      <c r="BL13" s="74"/>
      <c r="BM13" s="74" t="str">
        <f t="shared" si="4"/>
        <v/>
      </c>
      <c r="BN13" s="74"/>
      <c r="BO13" s="74"/>
      <c r="BP13" s="74" t="str">
        <f t="shared" si="5"/>
        <v/>
      </c>
      <c r="BQ13" s="74"/>
      <c r="BR13" s="74"/>
      <c r="BS13" s="74" t="str">
        <f t="shared" si="6"/>
        <v/>
      </c>
      <c r="BT13" s="74"/>
      <c r="BU13" s="74"/>
      <c r="BV13" s="74" t="str">
        <f t="shared" si="7"/>
        <v/>
      </c>
      <c r="BW13" s="74"/>
      <c r="BX13" s="74"/>
      <c r="BY13" s="74" t="str">
        <f t="shared" si="8"/>
        <v/>
      </c>
      <c r="BZ13" s="74"/>
      <c r="CA13" s="74"/>
      <c r="CB13" s="74" t="str">
        <f t="shared" si="9"/>
        <v/>
      </c>
      <c r="CC13" s="74"/>
      <c r="CD13" s="74"/>
      <c r="CE13" s="74" t="str">
        <f t="shared" si="10"/>
        <v/>
      </c>
      <c r="CF13" s="74"/>
      <c r="CG13" s="74"/>
      <c r="CH13" s="74" t="str">
        <f t="shared" si="11"/>
        <v/>
      </c>
      <c r="CI13" s="74"/>
      <c r="CJ13" s="74"/>
      <c r="CK13" s="74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4"/>
      <c r="CM13" s="74"/>
      <c r="CN13" s="74" t="str">
        <f t="shared" si="13"/>
        <v/>
      </c>
      <c r="CO13" s="74"/>
      <c r="CP13" s="74"/>
      <c r="CQ13" s="74" t="str">
        <f t="shared" si="14"/>
        <v/>
      </c>
      <c r="CR13" s="74"/>
      <c r="CS13" s="74"/>
      <c r="CT13" s="74" t="str">
        <f t="shared" si="15"/>
        <v/>
      </c>
      <c r="CU13" s="74"/>
      <c r="CV13" s="74"/>
      <c r="CW13" s="74" t="str">
        <f t="shared" si="16"/>
        <v/>
      </c>
      <c r="CX13" s="74"/>
      <c r="CY13" s="74"/>
      <c r="CZ13" s="74" t="str">
        <f t="shared" si="17"/>
        <v/>
      </c>
      <c r="DA13" s="74"/>
      <c r="DB13" s="74"/>
      <c r="DC13" s="74" t="str">
        <f t="shared" si="18"/>
        <v/>
      </c>
      <c r="DD13" s="74"/>
      <c r="DE13" s="74"/>
      <c r="DF13" s="74" t="str">
        <f t="shared" si="19"/>
        <v/>
      </c>
      <c r="DG13" s="75"/>
      <c r="DH13" s="75"/>
    </row>
    <row r="14" spans="1:112" s="76" customFormat="1" x14ac:dyDescent="0.25">
      <c r="A14" s="8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294</v>
      </c>
      <c r="C14" s="76" t="s">
        <v>1516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1901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2"/>
        <v/>
      </c>
      <c r="BH14" s="74"/>
      <c r="BI14" s="74"/>
      <c r="BJ14" s="74" t="str">
        <f t="shared" si="3"/>
        <v/>
      </c>
      <c r="BK14" s="74"/>
      <c r="BL14" s="74"/>
      <c r="BM14" s="74" t="str">
        <f t="shared" si="4"/>
        <v/>
      </c>
      <c r="BN14" s="74"/>
      <c r="BO14" s="74"/>
      <c r="BP14" s="74" t="str">
        <f t="shared" si="5"/>
        <v/>
      </c>
      <c r="BQ14" s="74"/>
      <c r="BR14" s="74"/>
      <c r="BS14" s="74" t="str">
        <f t="shared" si="6"/>
        <v/>
      </c>
      <c r="BT14" s="74"/>
      <c r="BU14" s="74"/>
      <c r="BV14" s="74" t="str">
        <f t="shared" si="7"/>
        <v/>
      </c>
      <c r="BW14" s="74"/>
      <c r="BX14" s="74"/>
      <c r="BY14" s="74" t="str">
        <f t="shared" si="8"/>
        <v/>
      </c>
      <c r="BZ14" s="74"/>
      <c r="CA14" s="74"/>
      <c r="CB14" s="74" t="str">
        <f t="shared" si="9"/>
        <v/>
      </c>
      <c r="CC14" s="74"/>
      <c r="CD14" s="74"/>
      <c r="CE14" s="74" t="str">
        <f t="shared" si="10"/>
        <v/>
      </c>
      <c r="CF14" s="74"/>
      <c r="CG14" s="74"/>
      <c r="CH14" s="74" t="str">
        <f t="shared" si="11"/>
        <v/>
      </c>
      <c r="CI14" s="74"/>
      <c r="CJ14" s="74"/>
      <c r="CK14" s="74" t="str">
        <f t="shared" si="12"/>
        <v/>
      </c>
      <c r="CL14" s="74"/>
      <c r="CM14" s="74"/>
      <c r="CN14" s="7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4"/>
      <c r="CP14" s="74"/>
      <c r="CQ14" s="74" t="str">
        <f t="shared" si="14"/>
        <v/>
      </c>
      <c r="CR14" s="74"/>
      <c r="CS14" s="74"/>
      <c r="CT14" s="74" t="str">
        <f t="shared" si="15"/>
        <v/>
      </c>
      <c r="CU14" s="74"/>
      <c r="CV14" s="74"/>
      <c r="CW14" s="74" t="str">
        <f t="shared" si="16"/>
        <v/>
      </c>
      <c r="CX14" s="74"/>
      <c r="CY14" s="74"/>
      <c r="CZ14" s="74" t="str">
        <f t="shared" si="17"/>
        <v/>
      </c>
      <c r="DA14" s="74"/>
      <c r="DB14" s="74"/>
      <c r="DC14" s="74" t="str">
        <f t="shared" si="18"/>
        <v/>
      </c>
      <c r="DD14" s="74"/>
      <c r="DE14" s="74"/>
      <c r="DF14" s="74" t="str">
        <f t="shared" si="19"/>
        <v/>
      </c>
      <c r="DG14" s="75"/>
      <c r="DH14" s="75"/>
    </row>
    <row r="15" spans="1:112" s="76" customFormat="1" x14ac:dyDescent="0.25">
      <c r="A15" s="8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294</v>
      </c>
      <c r="C15" s="76" t="s">
        <v>1517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1901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2"/>
        <v/>
      </c>
      <c r="BH15" s="74"/>
      <c r="BI15" s="74"/>
      <c r="BJ15" s="74" t="str">
        <f t="shared" si="3"/>
        <v/>
      </c>
      <c r="BK15" s="74"/>
      <c r="BL15" s="74"/>
      <c r="BM15" s="74" t="str">
        <f t="shared" si="4"/>
        <v/>
      </c>
      <c r="BN15" s="74"/>
      <c r="BO15" s="74"/>
      <c r="BP15" s="74" t="str">
        <f t="shared" si="5"/>
        <v/>
      </c>
      <c r="BQ15" s="74"/>
      <c r="BR15" s="74"/>
      <c r="BS15" s="74" t="str">
        <f t="shared" si="6"/>
        <v/>
      </c>
      <c r="BT15" s="74"/>
      <c r="BU15" s="74"/>
      <c r="BV15" s="74" t="str">
        <f t="shared" si="7"/>
        <v/>
      </c>
      <c r="BW15" s="74"/>
      <c r="BX15" s="74"/>
      <c r="BY15" s="74" t="str">
        <f t="shared" si="8"/>
        <v/>
      </c>
      <c r="BZ15" s="74"/>
      <c r="CA15" s="74"/>
      <c r="CB15" s="74" t="str">
        <f t="shared" si="9"/>
        <v/>
      </c>
      <c r="CC15" s="74"/>
      <c r="CD15" s="74"/>
      <c r="CE15" s="74" t="str">
        <f t="shared" si="10"/>
        <v/>
      </c>
      <c r="CF15" s="74"/>
      <c r="CG15" s="74"/>
      <c r="CH15" s="74" t="str">
        <f t="shared" si="11"/>
        <v/>
      </c>
      <c r="CI15" s="74"/>
      <c r="CJ15" s="74"/>
      <c r="CK15" s="74" t="str">
        <f t="shared" si="12"/>
        <v/>
      </c>
      <c r="CL15" s="74"/>
      <c r="CM15" s="74"/>
      <c r="CN15" s="74" t="str">
        <f t="shared" si="13"/>
        <v/>
      </c>
      <c r="CO15" s="74"/>
      <c r="CP15" s="74"/>
      <c r="CQ15" s="74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4"/>
      <c r="CS15" s="74"/>
      <c r="CT15" s="74" t="str">
        <f t="shared" si="15"/>
        <v/>
      </c>
      <c r="CU15" s="74"/>
      <c r="CV15" s="74"/>
      <c r="CW15" s="74" t="str">
        <f t="shared" si="16"/>
        <v/>
      </c>
      <c r="CX15" s="74"/>
      <c r="CY15" s="74"/>
      <c r="CZ15" s="74" t="str">
        <f t="shared" si="17"/>
        <v/>
      </c>
      <c r="DA15" s="74"/>
      <c r="DB15" s="74"/>
      <c r="DC15" s="74" t="str">
        <f t="shared" si="18"/>
        <v/>
      </c>
      <c r="DD15" s="74"/>
      <c r="DE15" s="74"/>
      <c r="DF15" s="74" t="str">
        <f t="shared" si="19"/>
        <v/>
      </c>
      <c r="DG15" s="75"/>
      <c r="DH15" s="75"/>
    </row>
    <row r="16" spans="1:112" s="76" customFormat="1" x14ac:dyDescent="0.25">
      <c r="A16" s="8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294</v>
      </c>
      <c r="C16" s="76" t="s">
        <v>1518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1901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2"/>
        <v/>
      </c>
      <c r="BH16" s="74"/>
      <c r="BI16" s="74"/>
      <c r="BJ16" s="74" t="str">
        <f t="shared" si="3"/>
        <v/>
      </c>
      <c r="BK16" s="74"/>
      <c r="BL16" s="74"/>
      <c r="BM16" s="74" t="str">
        <f t="shared" si="4"/>
        <v/>
      </c>
      <c r="BN16" s="74"/>
      <c r="BO16" s="74"/>
      <c r="BP16" s="74" t="str">
        <f t="shared" si="5"/>
        <v/>
      </c>
      <c r="BQ16" s="74"/>
      <c r="BR16" s="74"/>
      <c r="BS16" s="74" t="str">
        <f t="shared" si="6"/>
        <v/>
      </c>
      <c r="BT16" s="74"/>
      <c r="BU16" s="74"/>
      <c r="BV16" s="74" t="str">
        <f t="shared" si="7"/>
        <v/>
      </c>
      <c r="BW16" s="74"/>
      <c r="BX16" s="74"/>
      <c r="BY16" s="74" t="str">
        <f t="shared" si="8"/>
        <v/>
      </c>
      <c r="BZ16" s="74"/>
      <c r="CA16" s="74"/>
      <c r="CB16" s="74" t="str">
        <f t="shared" si="9"/>
        <v/>
      </c>
      <c r="CC16" s="74"/>
      <c r="CD16" s="74"/>
      <c r="CE16" s="74" t="str">
        <f t="shared" si="10"/>
        <v/>
      </c>
      <c r="CF16" s="74"/>
      <c r="CG16" s="74"/>
      <c r="CH16" s="74" t="str">
        <f t="shared" si="11"/>
        <v/>
      </c>
      <c r="CI16" s="74"/>
      <c r="CJ16" s="74"/>
      <c r="CK16" s="74" t="str">
        <f t="shared" si="12"/>
        <v/>
      </c>
      <c r="CL16" s="74"/>
      <c r="CM16" s="74"/>
      <c r="CN16" s="74" t="str">
        <f t="shared" si="13"/>
        <v/>
      </c>
      <c r="CO16" s="74"/>
      <c r="CP16" s="74"/>
      <c r="CQ16" s="74" t="str">
        <f t="shared" si="14"/>
        <v/>
      </c>
      <c r="CR16" s="74"/>
      <c r="CS16" s="74"/>
      <c r="CT16" s="74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4"/>
      <c r="CV16" s="74"/>
      <c r="CW16" s="74" t="str">
        <f t="shared" si="16"/>
        <v/>
      </c>
      <c r="CX16" s="74"/>
      <c r="CY16" s="74"/>
      <c r="CZ16" s="74" t="str">
        <f t="shared" si="17"/>
        <v/>
      </c>
      <c r="DA16" s="74"/>
      <c r="DB16" s="74"/>
      <c r="DC16" s="74" t="str">
        <f t="shared" si="18"/>
        <v/>
      </c>
      <c r="DD16" s="74"/>
      <c r="DE16" s="74"/>
      <c r="DF16" s="74" t="str">
        <f t="shared" si="19"/>
        <v/>
      </c>
      <c r="DG16" s="75"/>
      <c r="DH16" s="75"/>
    </row>
    <row r="17" spans="1:112" s="76" customFormat="1" x14ac:dyDescent="0.25">
      <c r="A17" s="8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294</v>
      </c>
      <c r="C17" s="76" t="s">
        <v>1519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1901</v>
      </c>
      <c r="AW17" s="60"/>
      <c r="AY17" s="60" t="s">
        <v>1901</v>
      </c>
      <c r="AZ17" s="60"/>
      <c r="BA17" s="60"/>
      <c r="BB17" s="60"/>
      <c r="BC17" s="60"/>
      <c r="BD17" s="60"/>
      <c r="BE17" s="60"/>
      <c r="BF17" s="60"/>
      <c r="BG17" s="74" t="str">
        <f t="shared" si="2"/>
        <v/>
      </c>
      <c r="BH17" s="74"/>
      <c r="BI17" s="74"/>
      <c r="BJ17" s="74" t="str">
        <f t="shared" si="3"/>
        <v/>
      </c>
      <c r="BK17" s="74"/>
      <c r="BL17" s="74"/>
      <c r="BM17" s="74" t="str">
        <f t="shared" si="4"/>
        <v/>
      </c>
      <c r="BN17" s="74"/>
      <c r="BO17" s="74"/>
      <c r="BP17" s="74" t="str">
        <f t="shared" si="5"/>
        <v/>
      </c>
      <c r="BQ17" s="74"/>
      <c r="BR17" s="74"/>
      <c r="BS17" s="74" t="str">
        <f t="shared" si="6"/>
        <v/>
      </c>
      <c r="BT17" s="74"/>
      <c r="BU17" s="74"/>
      <c r="BV17" s="74" t="str">
        <f t="shared" si="7"/>
        <v/>
      </c>
      <c r="BW17" s="74"/>
      <c r="BX17" s="74"/>
      <c r="BY17" s="74" t="str">
        <f t="shared" si="8"/>
        <v/>
      </c>
      <c r="BZ17" s="74"/>
      <c r="CA17" s="74"/>
      <c r="CB17" s="74" t="str">
        <f t="shared" si="9"/>
        <v/>
      </c>
      <c r="CC17" s="74"/>
      <c r="CD17" s="74"/>
      <c r="CE17" s="74" t="str">
        <f t="shared" si="10"/>
        <v/>
      </c>
      <c r="CF17" s="74"/>
      <c r="CG17" s="74"/>
      <c r="CH17" s="74" t="str">
        <f t="shared" si="11"/>
        <v/>
      </c>
      <c r="CI17" s="74"/>
      <c r="CJ17" s="74"/>
      <c r="CK17" s="74" t="str">
        <f t="shared" si="12"/>
        <v/>
      </c>
      <c r="CL17" s="74"/>
      <c r="CM17" s="74"/>
      <c r="CN17" s="74" t="str">
        <f t="shared" si="13"/>
        <v/>
      </c>
      <c r="CO17" s="74"/>
      <c r="CP17" s="74"/>
      <c r="CQ17" s="74" t="str">
        <f t="shared" si="14"/>
        <v/>
      </c>
      <c r="CR17" s="74"/>
      <c r="CS17" s="74"/>
      <c r="CT17" s="74" t="str">
        <f t="shared" si="15"/>
        <v/>
      </c>
      <c r="CU17" s="74"/>
      <c r="CV17" s="74"/>
      <c r="CW17" s="74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4"/>
      <c r="CY17" s="74"/>
      <c r="CZ17" s="74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4"/>
      <c r="DB17" s="74"/>
      <c r="DC17" s="74" t="str">
        <f t="shared" si="18"/>
        <v/>
      </c>
      <c r="DD17" s="74"/>
      <c r="DE17" s="74"/>
      <c r="DF17" s="74" t="str">
        <f t="shared" si="19"/>
        <v/>
      </c>
      <c r="DG17" s="75"/>
      <c r="DH17" s="75"/>
    </row>
    <row r="18" spans="1:112" s="76" customFormat="1" x14ac:dyDescent="0.25">
      <c r="A18" s="8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294</v>
      </c>
      <c r="C18" s="76" t="s">
        <v>1520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1901</v>
      </c>
      <c r="BC18" s="60"/>
      <c r="BE18" s="60" t="s">
        <v>1901</v>
      </c>
      <c r="BF18" s="60"/>
      <c r="BG18" s="74" t="str">
        <f t="shared" si="2"/>
        <v/>
      </c>
      <c r="BH18" s="74"/>
      <c r="BI18" s="74"/>
      <c r="BJ18" s="74" t="str">
        <f t="shared" si="3"/>
        <v/>
      </c>
      <c r="BK18" s="74"/>
      <c r="BL18" s="74"/>
      <c r="BM18" s="74" t="str">
        <f t="shared" si="4"/>
        <v/>
      </c>
      <c r="BN18" s="74"/>
      <c r="BO18" s="74"/>
      <c r="BP18" s="74" t="str">
        <f t="shared" si="5"/>
        <v/>
      </c>
      <c r="BQ18" s="74"/>
      <c r="BR18" s="74"/>
      <c r="BS18" s="74" t="str">
        <f t="shared" si="6"/>
        <v/>
      </c>
      <c r="BT18" s="74"/>
      <c r="BU18" s="74"/>
      <c r="BV18" s="74" t="str">
        <f t="shared" si="7"/>
        <v/>
      </c>
      <c r="BW18" s="74"/>
      <c r="BX18" s="74"/>
      <c r="BY18" s="74" t="str">
        <f t="shared" si="8"/>
        <v/>
      </c>
      <c r="BZ18" s="74"/>
      <c r="CA18" s="74"/>
      <c r="CB18" s="74" t="str">
        <f t="shared" si="9"/>
        <v/>
      </c>
      <c r="CC18" s="74"/>
      <c r="CD18" s="74"/>
      <c r="CE18" s="74" t="str">
        <f t="shared" si="10"/>
        <v/>
      </c>
      <c r="CF18" s="74"/>
      <c r="CG18" s="74"/>
      <c r="CH18" s="74" t="str">
        <f t="shared" si="11"/>
        <v/>
      </c>
      <c r="CI18" s="74"/>
      <c r="CJ18" s="74"/>
      <c r="CK18" s="74" t="str">
        <f t="shared" si="12"/>
        <v/>
      </c>
      <c r="CL18" s="74"/>
      <c r="CM18" s="74"/>
      <c r="CN18" s="74" t="str">
        <f t="shared" si="13"/>
        <v/>
      </c>
      <c r="CO18" s="74"/>
      <c r="CP18" s="74"/>
      <c r="CQ18" s="74" t="str">
        <f t="shared" si="14"/>
        <v/>
      </c>
      <c r="CR18" s="74"/>
      <c r="CS18" s="74"/>
      <c r="CT18" s="74" t="str">
        <f t="shared" si="15"/>
        <v/>
      </c>
      <c r="CU18" s="74"/>
      <c r="CV18" s="74"/>
      <c r="CW18" s="74" t="str">
        <f t="shared" si="16"/>
        <v/>
      </c>
      <c r="CX18" s="74"/>
      <c r="CY18" s="74"/>
      <c r="CZ18" s="74" t="str">
        <f t="shared" si="17"/>
        <v/>
      </c>
      <c r="DA18" s="74"/>
      <c r="DB18" s="74"/>
      <c r="DC18" s="74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4"/>
      <c r="DE18" s="74"/>
      <c r="DF18" s="74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5"/>
      <c r="DH18" s="75"/>
    </row>
    <row r="19" spans="1:112" s="76" customFormat="1" x14ac:dyDescent="0.25">
      <c r="A19" s="8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5"/>
      <c r="G19" s="75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2"/>
        <v/>
      </c>
      <c r="BH19" s="74"/>
      <c r="BI19" s="74"/>
      <c r="BJ19" s="74" t="str">
        <f t="shared" si="3"/>
        <v/>
      </c>
      <c r="BK19" s="74"/>
      <c r="BL19" s="74"/>
      <c r="BM19" s="74" t="str">
        <f t="shared" si="4"/>
        <v/>
      </c>
      <c r="BN19" s="74"/>
      <c r="BO19" s="74"/>
      <c r="BP19" s="74" t="str">
        <f t="shared" si="5"/>
        <v/>
      </c>
      <c r="BQ19" s="74"/>
      <c r="BR19" s="74"/>
      <c r="BS19" s="74" t="str">
        <f t="shared" si="6"/>
        <v/>
      </c>
      <c r="BT19" s="74"/>
      <c r="BU19" s="74"/>
      <c r="BV19" s="74" t="str">
        <f t="shared" si="7"/>
        <v/>
      </c>
      <c r="BW19" s="74"/>
      <c r="BX19" s="74"/>
      <c r="BY19" s="74" t="str">
        <f t="shared" si="8"/>
        <v/>
      </c>
      <c r="BZ19" s="74"/>
      <c r="CA19" s="74"/>
      <c r="CB19" s="74" t="str">
        <f t="shared" si="9"/>
        <v/>
      </c>
      <c r="CC19" s="74"/>
      <c r="CD19" s="74"/>
      <c r="CE19" s="74" t="str">
        <f t="shared" si="10"/>
        <v/>
      </c>
      <c r="CF19" s="74"/>
      <c r="CG19" s="74"/>
      <c r="CH19" s="74" t="str">
        <f t="shared" si="11"/>
        <v/>
      </c>
      <c r="CI19" s="74"/>
      <c r="CJ19" s="74"/>
      <c r="CK19" s="74" t="str">
        <f t="shared" si="12"/>
        <v/>
      </c>
      <c r="CL19" s="74"/>
      <c r="CM19" s="74"/>
      <c r="CN19" s="74" t="str">
        <f t="shared" si="13"/>
        <v/>
      </c>
      <c r="CO19" s="74"/>
      <c r="CP19" s="74"/>
      <c r="CQ19" s="74" t="str">
        <f t="shared" si="14"/>
        <v/>
      </c>
      <c r="CR19" s="74"/>
      <c r="CS19" s="74"/>
      <c r="CT19" s="74" t="str">
        <f t="shared" si="15"/>
        <v/>
      </c>
      <c r="CU19" s="74"/>
      <c r="CV19" s="74"/>
      <c r="CW19" s="74" t="str">
        <f t="shared" si="16"/>
        <v/>
      </c>
      <c r="CX19" s="74"/>
      <c r="CY19" s="74"/>
      <c r="CZ19" s="74" t="str">
        <f t="shared" si="17"/>
        <v/>
      </c>
      <c r="DA19" s="74"/>
      <c r="DB19" s="74"/>
      <c r="DC19" s="74" t="str">
        <f t="shared" si="18"/>
        <v/>
      </c>
      <c r="DD19" s="74"/>
      <c r="DE19" s="74"/>
      <c r="DF19" s="74" t="str">
        <f t="shared" si="19"/>
        <v/>
      </c>
      <c r="DG19" s="75"/>
      <c r="DH19" s="75"/>
    </row>
    <row r="20" spans="1:112" s="82" customFormat="1" x14ac:dyDescent="0.25">
      <c r="A20" s="86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294</v>
      </c>
      <c r="C20" s="115" t="s">
        <v>1774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1902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2"/>
        <v/>
      </c>
      <c r="BH20" s="74"/>
      <c r="BI20" s="74"/>
      <c r="BJ20" s="74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4"/>
      <c r="BL20" s="74"/>
      <c r="BM20" s="74" t="str">
        <f t="shared" si="4"/>
        <v/>
      </c>
      <c r="BN20" s="74"/>
      <c r="BO20" s="74"/>
      <c r="BP20" s="74" t="str">
        <f t="shared" si="5"/>
        <v/>
      </c>
      <c r="BQ20" s="74"/>
      <c r="BR20" s="74"/>
      <c r="BS20" s="74" t="str">
        <f t="shared" si="6"/>
        <v/>
      </c>
      <c r="BT20" s="74"/>
      <c r="BU20" s="74"/>
      <c r="BV20" s="74" t="str">
        <f t="shared" si="7"/>
        <v/>
      </c>
      <c r="BW20" s="74"/>
      <c r="BX20" s="74"/>
      <c r="BY20" s="74" t="str">
        <f t="shared" si="8"/>
        <v/>
      </c>
      <c r="BZ20" s="74"/>
      <c r="CA20" s="74"/>
      <c r="CB20" s="74" t="str">
        <f t="shared" si="9"/>
        <v/>
      </c>
      <c r="CC20" s="74"/>
      <c r="CD20" s="74"/>
      <c r="CE20" s="74" t="str">
        <f t="shared" si="10"/>
        <v/>
      </c>
      <c r="CF20" s="74"/>
      <c r="CG20" s="74"/>
      <c r="CH20" s="74" t="str">
        <f t="shared" si="11"/>
        <v/>
      </c>
      <c r="CI20" s="74"/>
      <c r="CJ20" s="74"/>
      <c r="CK20" s="74" t="str">
        <f t="shared" si="12"/>
        <v/>
      </c>
      <c r="CL20" s="74"/>
      <c r="CM20" s="74"/>
      <c r="CN20" s="74" t="str">
        <f t="shared" si="13"/>
        <v/>
      </c>
      <c r="CO20" s="74"/>
      <c r="CP20" s="74"/>
      <c r="CQ20" s="74" t="str">
        <f t="shared" si="14"/>
        <v/>
      </c>
      <c r="CR20" s="74"/>
      <c r="CS20" s="74"/>
      <c r="CT20" s="74" t="str">
        <f t="shared" si="15"/>
        <v/>
      </c>
      <c r="CU20" s="74"/>
      <c r="CV20" s="74"/>
      <c r="CW20" s="74" t="str">
        <f t="shared" si="16"/>
        <v/>
      </c>
      <c r="CX20" s="74"/>
      <c r="CY20" s="74"/>
      <c r="CZ20" s="74" t="str">
        <f t="shared" si="17"/>
        <v/>
      </c>
      <c r="DA20" s="74"/>
      <c r="DB20" s="74"/>
      <c r="DC20" s="74" t="str">
        <f t="shared" si="18"/>
        <v/>
      </c>
      <c r="DD20" s="74"/>
      <c r="DE20" s="74"/>
      <c r="DF20" s="74" t="str">
        <f t="shared" si="19"/>
        <v/>
      </c>
      <c r="DG20" s="83"/>
      <c r="DH20" s="83"/>
    </row>
    <row r="21" spans="1:112" s="82" customFormat="1" x14ac:dyDescent="0.25">
      <c r="A21" s="86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294</v>
      </c>
      <c r="C21" s="115" t="s">
        <v>1776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1902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2"/>
        <v/>
      </c>
      <c r="BH21" s="74"/>
      <c r="BI21" s="74"/>
      <c r="BJ21" s="74" t="str">
        <f t="shared" si="3"/>
        <v/>
      </c>
      <c r="BK21" s="74"/>
      <c r="BL21" s="74"/>
      <c r="BM21" s="74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4"/>
      <c r="BO21" s="74"/>
      <c r="BP21" s="74" t="str">
        <f t="shared" si="5"/>
        <v/>
      </c>
      <c r="BQ21" s="74"/>
      <c r="BR21" s="74"/>
      <c r="BS21" s="74" t="str">
        <f t="shared" si="6"/>
        <v/>
      </c>
      <c r="BT21" s="74"/>
      <c r="BU21" s="74"/>
      <c r="BV21" s="74" t="str">
        <f t="shared" si="7"/>
        <v/>
      </c>
      <c r="BW21" s="74"/>
      <c r="BX21" s="74"/>
      <c r="BY21" s="74" t="str">
        <f t="shared" si="8"/>
        <v/>
      </c>
      <c r="BZ21" s="74"/>
      <c r="CA21" s="74"/>
      <c r="CB21" s="74" t="str">
        <f t="shared" si="9"/>
        <v/>
      </c>
      <c r="CC21" s="74"/>
      <c r="CD21" s="74"/>
      <c r="CE21" s="74" t="str">
        <f t="shared" si="10"/>
        <v/>
      </c>
      <c r="CF21" s="74"/>
      <c r="CG21" s="74"/>
      <c r="CH21" s="74" t="str">
        <f t="shared" si="11"/>
        <v/>
      </c>
      <c r="CI21" s="74"/>
      <c r="CJ21" s="74"/>
      <c r="CK21" s="74" t="str">
        <f t="shared" si="12"/>
        <v/>
      </c>
      <c r="CL21" s="74"/>
      <c r="CM21" s="74"/>
      <c r="CN21" s="74" t="str">
        <f t="shared" si="13"/>
        <v/>
      </c>
      <c r="CO21" s="74"/>
      <c r="CP21" s="74"/>
      <c r="CQ21" s="74" t="str">
        <f t="shared" si="14"/>
        <v/>
      </c>
      <c r="CR21" s="74"/>
      <c r="CS21" s="74"/>
      <c r="CT21" s="74" t="str">
        <f t="shared" si="15"/>
        <v/>
      </c>
      <c r="CU21" s="74"/>
      <c r="CV21" s="74"/>
      <c r="CW21" s="74" t="str">
        <f t="shared" si="16"/>
        <v/>
      </c>
      <c r="CX21" s="74"/>
      <c r="CY21" s="74"/>
      <c r="CZ21" s="74" t="str">
        <f t="shared" si="17"/>
        <v/>
      </c>
      <c r="DA21" s="74"/>
      <c r="DB21" s="74"/>
      <c r="DC21" s="74" t="str">
        <f t="shared" si="18"/>
        <v/>
      </c>
      <c r="DD21" s="74"/>
      <c r="DE21" s="74"/>
      <c r="DF21" s="74" t="str">
        <f t="shared" si="19"/>
        <v/>
      </c>
      <c r="DG21" s="83"/>
      <c r="DH21" s="83"/>
    </row>
    <row r="22" spans="1:112" s="82" customFormat="1" x14ac:dyDescent="0.25">
      <c r="A22" s="86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294</v>
      </c>
      <c r="C22" s="115" t="s">
        <v>1778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1902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2"/>
        <v/>
      </c>
      <c r="BH22" s="74"/>
      <c r="BI22" s="74"/>
      <c r="BJ22" s="74" t="str">
        <f t="shared" si="3"/>
        <v/>
      </c>
      <c r="BK22" s="74"/>
      <c r="BL22" s="74"/>
      <c r="BM22" s="74" t="str">
        <f t="shared" si="4"/>
        <v/>
      </c>
      <c r="BN22" s="74"/>
      <c r="BO22" s="74"/>
      <c r="BP22" s="74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4"/>
      <c r="BR22" s="74"/>
      <c r="BS22" s="74" t="str">
        <f t="shared" si="6"/>
        <v/>
      </c>
      <c r="BT22" s="74"/>
      <c r="BU22" s="74"/>
      <c r="BV22" s="74" t="str">
        <f t="shared" si="7"/>
        <v/>
      </c>
      <c r="BW22" s="74"/>
      <c r="BX22" s="74"/>
      <c r="BY22" s="74" t="str">
        <f t="shared" si="8"/>
        <v/>
      </c>
      <c r="BZ22" s="74"/>
      <c r="CA22" s="74"/>
      <c r="CB22" s="74" t="str">
        <f t="shared" si="9"/>
        <v/>
      </c>
      <c r="CC22" s="74"/>
      <c r="CD22" s="74"/>
      <c r="CE22" s="74" t="str">
        <f t="shared" si="10"/>
        <v/>
      </c>
      <c r="CF22" s="74"/>
      <c r="CG22" s="74"/>
      <c r="CH22" s="74" t="str">
        <f t="shared" si="11"/>
        <v/>
      </c>
      <c r="CI22" s="74"/>
      <c r="CJ22" s="74"/>
      <c r="CK22" s="74" t="str">
        <f t="shared" si="12"/>
        <v/>
      </c>
      <c r="CL22" s="74"/>
      <c r="CM22" s="74"/>
      <c r="CN22" s="74" t="str">
        <f t="shared" si="13"/>
        <v/>
      </c>
      <c r="CO22" s="74"/>
      <c r="CP22" s="74"/>
      <c r="CQ22" s="74" t="str">
        <f t="shared" si="14"/>
        <v/>
      </c>
      <c r="CR22" s="74"/>
      <c r="CS22" s="74"/>
      <c r="CT22" s="74" t="str">
        <f t="shared" si="15"/>
        <v/>
      </c>
      <c r="CU22" s="74"/>
      <c r="CV22" s="74"/>
      <c r="CW22" s="74" t="str">
        <f t="shared" si="16"/>
        <v/>
      </c>
      <c r="CX22" s="74"/>
      <c r="CY22" s="74"/>
      <c r="CZ22" s="74" t="str">
        <f t="shared" si="17"/>
        <v/>
      </c>
      <c r="DA22" s="74"/>
      <c r="DB22" s="74"/>
      <c r="DC22" s="74" t="str">
        <f t="shared" si="18"/>
        <v/>
      </c>
      <c r="DD22" s="74"/>
      <c r="DE22" s="74"/>
      <c r="DF22" s="74" t="str">
        <f t="shared" si="19"/>
        <v/>
      </c>
      <c r="DG22" s="83"/>
      <c r="DH22" s="83"/>
    </row>
    <row r="23" spans="1:112" s="82" customFormat="1" x14ac:dyDescent="0.25">
      <c r="A23" s="86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294</v>
      </c>
      <c r="C23" s="115" t="s">
        <v>1780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1902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2"/>
        <v/>
      </c>
      <c r="BH23" s="74"/>
      <c r="BI23" s="74"/>
      <c r="BJ23" s="74" t="str">
        <f t="shared" si="3"/>
        <v/>
      </c>
      <c r="BK23" s="74"/>
      <c r="BL23" s="74"/>
      <c r="BM23" s="74" t="str">
        <f t="shared" si="4"/>
        <v/>
      </c>
      <c r="BN23" s="74"/>
      <c r="BO23" s="74"/>
      <c r="BP23" s="74" t="str">
        <f t="shared" si="5"/>
        <v/>
      </c>
      <c r="BQ23" s="74"/>
      <c r="BR23" s="74"/>
      <c r="BS23" s="74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4"/>
      <c r="BU23" s="74"/>
      <c r="BV23" s="74" t="str">
        <f t="shared" si="7"/>
        <v/>
      </c>
      <c r="BW23" s="74"/>
      <c r="BX23" s="74"/>
      <c r="BY23" s="74" t="str">
        <f t="shared" si="8"/>
        <v/>
      </c>
      <c r="BZ23" s="74"/>
      <c r="CA23" s="74"/>
      <c r="CB23" s="74" t="str">
        <f t="shared" si="9"/>
        <v/>
      </c>
      <c r="CC23" s="74"/>
      <c r="CD23" s="74"/>
      <c r="CE23" s="74" t="str">
        <f t="shared" si="10"/>
        <v/>
      </c>
      <c r="CF23" s="74"/>
      <c r="CG23" s="74"/>
      <c r="CH23" s="74" t="str">
        <f t="shared" si="11"/>
        <v/>
      </c>
      <c r="CI23" s="74"/>
      <c r="CJ23" s="74"/>
      <c r="CK23" s="74" t="str">
        <f t="shared" si="12"/>
        <v/>
      </c>
      <c r="CL23" s="74"/>
      <c r="CM23" s="74"/>
      <c r="CN23" s="74" t="str">
        <f t="shared" si="13"/>
        <v/>
      </c>
      <c r="CO23" s="74"/>
      <c r="CP23" s="74"/>
      <c r="CQ23" s="74" t="str">
        <f t="shared" si="14"/>
        <v/>
      </c>
      <c r="CR23" s="74"/>
      <c r="CS23" s="74"/>
      <c r="CT23" s="74" t="str">
        <f t="shared" si="15"/>
        <v/>
      </c>
      <c r="CU23" s="74"/>
      <c r="CV23" s="74"/>
      <c r="CW23" s="74" t="str">
        <f t="shared" si="16"/>
        <v/>
      </c>
      <c r="CX23" s="74"/>
      <c r="CY23" s="74"/>
      <c r="CZ23" s="74" t="str">
        <f t="shared" si="17"/>
        <v/>
      </c>
      <c r="DA23" s="74"/>
      <c r="DB23" s="74"/>
      <c r="DC23" s="74" t="str">
        <f t="shared" si="18"/>
        <v/>
      </c>
      <c r="DD23" s="74"/>
      <c r="DE23" s="74"/>
      <c r="DF23" s="74" t="str">
        <f t="shared" si="19"/>
        <v/>
      </c>
      <c r="DG23" s="83"/>
      <c r="DH23" s="83"/>
    </row>
    <row r="24" spans="1:112" s="82" customFormat="1" x14ac:dyDescent="0.25">
      <c r="A24" s="86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294</v>
      </c>
      <c r="C24" s="115" t="s">
        <v>1782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1902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2"/>
        <v/>
      </c>
      <c r="BH24" s="74"/>
      <c r="BI24" s="74"/>
      <c r="BJ24" s="74" t="str">
        <f t="shared" si="3"/>
        <v/>
      </c>
      <c r="BK24" s="74"/>
      <c r="BL24" s="74"/>
      <c r="BM24" s="74" t="str">
        <f t="shared" si="4"/>
        <v/>
      </c>
      <c r="BN24" s="74"/>
      <c r="BO24" s="74"/>
      <c r="BP24" s="74" t="str">
        <f t="shared" si="5"/>
        <v/>
      </c>
      <c r="BQ24" s="74"/>
      <c r="BR24" s="74"/>
      <c r="BS24" s="74" t="str">
        <f t="shared" si="6"/>
        <v/>
      </c>
      <c r="BT24" s="74"/>
      <c r="BU24" s="74"/>
      <c r="BV24" s="7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4"/>
      <c r="BX24" s="74"/>
      <c r="BY24" s="74" t="str">
        <f t="shared" si="8"/>
        <v/>
      </c>
      <c r="BZ24" s="74"/>
      <c r="CA24" s="74"/>
      <c r="CB24" s="74" t="str">
        <f t="shared" si="9"/>
        <v/>
      </c>
      <c r="CC24" s="74"/>
      <c r="CD24" s="74"/>
      <c r="CE24" s="74" t="str">
        <f t="shared" si="10"/>
        <v/>
      </c>
      <c r="CF24" s="74"/>
      <c r="CG24" s="74"/>
      <c r="CH24" s="74" t="str">
        <f t="shared" si="11"/>
        <v/>
      </c>
      <c r="CI24" s="74"/>
      <c r="CJ24" s="74"/>
      <c r="CK24" s="74" t="str">
        <f t="shared" si="12"/>
        <v/>
      </c>
      <c r="CL24" s="74"/>
      <c r="CM24" s="74"/>
      <c r="CN24" s="74" t="str">
        <f t="shared" si="13"/>
        <v/>
      </c>
      <c r="CO24" s="74"/>
      <c r="CP24" s="74"/>
      <c r="CQ24" s="74" t="str">
        <f t="shared" si="14"/>
        <v/>
      </c>
      <c r="CR24" s="74"/>
      <c r="CS24" s="74"/>
      <c r="CT24" s="74" t="str">
        <f t="shared" si="15"/>
        <v/>
      </c>
      <c r="CU24" s="74"/>
      <c r="CV24" s="74"/>
      <c r="CW24" s="74" t="str">
        <f t="shared" si="16"/>
        <v/>
      </c>
      <c r="CX24" s="74"/>
      <c r="CY24" s="74"/>
      <c r="CZ24" s="74" t="str">
        <f t="shared" si="17"/>
        <v/>
      </c>
      <c r="DA24" s="74"/>
      <c r="DB24" s="74"/>
      <c r="DC24" s="74" t="str">
        <f t="shared" si="18"/>
        <v/>
      </c>
      <c r="DD24" s="74"/>
      <c r="DE24" s="74"/>
      <c r="DF24" s="74" t="str">
        <f t="shared" si="19"/>
        <v/>
      </c>
      <c r="DG24" s="83"/>
      <c r="DH24" s="83"/>
    </row>
    <row r="25" spans="1:112" s="82" customFormat="1" x14ac:dyDescent="0.25">
      <c r="A25" s="86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294</v>
      </c>
      <c r="C25" s="115" t="s">
        <v>1784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1902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2"/>
        <v/>
      </c>
      <c r="BH25" s="74"/>
      <c r="BI25" s="74"/>
      <c r="BJ25" s="74" t="str">
        <f t="shared" si="3"/>
        <v/>
      </c>
      <c r="BK25" s="74"/>
      <c r="BL25" s="74"/>
      <c r="BM25" s="74" t="str">
        <f t="shared" si="4"/>
        <v/>
      </c>
      <c r="BN25" s="74"/>
      <c r="BO25" s="74"/>
      <c r="BP25" s="74" t="str">
        <f t="shared" si="5"/>
        <v/>
      </c>
      <c r="BQ25" s="74"/>
      <c r="BR25" s="74"/>
      <c r="BS25" s="74" t="str">
        <f t="shared" si="6"/>
        <v/>
      </c>
      <c r="BT25" s="74"/>
      <c r="BU25" s="74"/>
      <c r="BV25" s="74" t="str">
        <f t="shared" si="7"/>
        <v/>
      </c>
      <c r="BW25" s="74"/>
      <c r="BX25" s="74"/>
      <c r="BY25" s="74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4"/>
      <c r="CA25" s="74"/>
      <c r="CB25" s="74" t="str">
        <f t="shared" si="9"/>
        <v/>
      </c>
      <c r="CC25" s="74"/>
      <c r="CD25" s="74"/>
      <c r="CE25" s="74" t="str">
        <f t="shared" si="10"/>
        <v/>
      </c>
      <c r="CF25" s="74"/>
      <c r="CG25" s="74"/>
      <c r="CH25" s="74" t="str">
        <f t="shared" si="11"/>
        <v/>
      </c>
      <c r="CI25" s="74"/>
      <c r="CJ25" s="74"/>
      <c r="CK25" s="74" t="str">
        <f t="shared" si="12"/>
        <v/>
      </c>
      <c r="CL25" s="74"/>
      <c r="CM25" s="74"/>
      <c r="CN25" s="74" t="str">
        <f t="shared" si="13"/>
        <v/>
      </c>
      <c r="CO25" s="74"/>
      <c r="CP25" s="74"/>
      <c r="CQ25" s="74" t="str">
        <f t="shared" si="14"/>
        <v/>
      </c>
      <c r="CR25" s="74"/>
      <c r="CS25" s="74"/>
      <c r="CT25" s="74" t="str">
        <f t="shared" si="15"/>
        <v/>
      </c>
      <c r="CU25" s="74"/>
      <c r="CV25" s="74"/>
      <c r="CW25" s="74" t="str">
        <f t="shared" si="16"/>
        <v/>
      </c>
      <c r="CX25" s="74"/>
      <c r="CY25" s="74"/>
      <c r="CZ25" s="74" t="str">
        <f t="shared" si="17"/>
        <v/>
      </c>
      <c r="DA25" s="74"/>
      <c r="DB25" s="74"/>
      <c r="DC25" s="74" t="str">
        <f t="shared" si="18"/>
        <v/>
      </c>
      <c r="DD25" s="74"/>
      <c r="DE25" s="74"/>
      <c r="DF25" s="74" t="str">
        <f t="shared" si="19"/>
        <v/>
      </c>
      <c r="DG25" s="83"/>
      <c r="DH25" s="83"/>
    </row>
    <row r="26" spans="1:112" s="82" customFormat="1" x14ac:dyDescent="0.25">
      <c r="A26" s="86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294</v>
      </c>
      <c r="C26" s="115" t="s">
        <v>1786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1902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2"/>
        <v/>
      </c>
      <c r="BH26" s="74"/>
      <c r="BI26" s="74"/>
      <c r="BJ26" s="74" t="str">
        <f t="shared" si="3"/>
        <v/>
      </c>
      <c r="BK26" s="74"/>
      <c r="BL26" s="74"/>
      <c r="BM26" s="74" t="str">
        <f t="shared" si="4"/>
        <v/>
      </c>
      <c r="BN26" s="74"/>
      <c r="BO26" s="74"/>
      <c r="BP26" s="74" t="str">
        <f t="shared" si="5"/>
        <v/>
      </c>
      <c r="BQ26" s="74"/>
      <c r="BR26" s="74"/>
      <c r="BS26" s="74" t="str">
        <f t="shared" si="6"/>
        <v/>
      </c>
      <c r="BT26" s="74"/>
      <c r="BU26" s="74"/>
      <c r="BV26" s="74" t="str">
        <f t="shared" si="7"/>
        <v/>
      </c>
      <c r="BW26" s="74"/>
      <c r="BX26" s="74"/>
      <c r="BY26" s="74" t="str">
        <f t="shared" si="8"/>
        <v/>
      </c>
      <c r="BZ26" s="74"/>
      <c r="CA26" s="74"/>
      <c r="CB26" s="74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4"/>
      <c r="CD26" s="74"/>
      <c r="CE26" s="74" t="str">
        <f t="shared" si="10"/>
        <v/>
      </c>
      <c r="CF26" s="74"/>
      <c r="CG26" s="74"/>
      <c r="CH26" s="74" t="str">
        <f t="shared" si="11"/>
        <v/>
      </c>
      <c r="CI26" s="74"/>
      <c r="CJ26" s="74"/>
      <c r="CK26" s="74" t="str">
        <f t="shared" si="12"/>
        <v/>
      </c>
      <c r="CL26" s="74"/>
      <c r="CM26" s="74"/>
      <c r="CN26" s="74" t="str">
        <f t="shared" si="13"/>
        <v/>
      </c>
      <c r="CO26" s="74"/>
      <c r="CP26" s="74"/>
      <c r="CQ26" s="74" t="str">
        <f t="shared" si="14"/>
        <v/>
      </c>
      <c r="CR26" s="74"/>
      <c r="CS26" s="74"/>
      <c r="CT26" s="74" t="str">
        <f t="shared" si="15"/>
        <v/>
      </c>
      <c r="CU26" s="74"/>
      <c r="CV26" s="74"/>
      <c r="CW26" s="74" t="str">
        <f t="shared" si="16"/>
        <v/>
      </c>
      <c r="CX26" s="74"/>
      <c r="CY26" s="74"/>
      <c r="CZ26" s="74" t="str">
        <f t="shared" si="17"/>
        <v/>
      </c>
      <c r="DA26" s="74"/>
      <c r="DB26" s="74"/>
      <c r="DC26" s="74" t="str">
        <f t="shared" si="18"/>
        <v/>
      </c>
      <c r="DD26" s="74"/>
      <c r="DE26" s="74"/>
      <c r="DF26" s="74" t="str">
        <f t="shared" si="19"/>
        <v/>
      </c>
      <c r="DG26" s="83"/>
      <c r="DH26" s="83"/>
    </row>
    <row r="27" spans="1:112" x14ac:dyDescent="0.25">
      <c r="A27" s="86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294</v>
      </c>
      <c r="C27" s="115" t="s">
        <v>1788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1902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2"/>
        <v/>
      </c>
      <c r="BH27" s="74"/>
      <c r="BI27" s="74"/>
      <c r="BJ27" s="74" t="str">
        <f t="shared" si="3"/>
        <v/>
      </c>
      <c r="BK27" s="74"/>
      <c r="BL27" s="74"/>
      <c r="BM27" s="74" t="str">
        <f t="shared" si="4"/>
        <v/>
      </c>
      <c r="BN27" s="74"/>
      <c r="BO27" s="74"/>
      <c r="BP27" s="74" t="str">
        <f t="shared" si="5"/>
        <v/>
      </c>
      <c r="BQ27" s="74"/>
      <c r="BR27" s="74"/>
      <c r="BS27" s="74" t="str">
        <f t="shared" si="6"/>
        <v/>
      </c>
      <c r="BT27" s="74"/>
      <c r="BU27" s="74"/>
      <c r="BV27" s="74" t="str">
        <f t="shared" si="7"/>
        <v/>
      </c>
      <c r="BW27" s="74"/>
      <c r="BX27" s="74"/>
      <c r="BY27" s="74" t="str">
        <f t="shared" si="8"/>
        <v/>
      </c>
      <c r="BZ27" s="74"/>
      <c r="CA27" s="74"/>
      <c r="CB27" s="74" t="str">
        <f t="shared" si="9"/>
        <v/>
      </c>
      <c r="CC27" s="74"/>
      <c r="CD27" s="74"/>
      <c r="CE27" s="74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4"/>
      <c r="CG27" s="74"/>
      <c r="CH27" s="74" t="str">
        <f t="shared" si="11"/>
        <v/>
      </c>
      <c r="CI27" s="74"/>
      <c r="CJ27" s="74"/>
      <c r="CK27" s="74" t="str">
        <f t="shared" si="12"/>
        <v/>
      </c>
      <c r="CL27" s="74"/>
      <c r="CM27" s="74"/>
      <c r="CN27" s="74" t="str">
        <f t="shared" si="13"/>
        <v/>
      </c>
      <c r="CO27" s="74"/>
      <c r="CP27" s="74"/>
      <c r="CQ27" s="74" t="str">
        <f t="shared" si="14"/>
        <v/>
      </c>
      <c r="CR27" s="74"/>
      <c r="CS27" s="74"/>
      <c r="CT27" s="74" t="str">
        <f t="shared" si="15"/>
        <v/>
      </c>
      <c r="CU27" s="74"/>
      <c r="CV27" s="74"/>
      <c r="CW27" s="74" t="str">
        <f t="shared" si="16"/>
        <v/>
      </c>
      <c r="CX27" s="74"/>
      <c r="CY27" s="74"/>
      <c r="CZ27" s="74" t="str">
        <f t="shared" si="17"/>
        <v/>
      </c>
      <c r="DA27" s="74"/>
      <c r="DB27" s="74"/>
      <c r="DC27" s="74" t="str">
        <f t="shared" si="18"/>
        <v/>
      </c>
      <c r="DD27" s="74"/>
      <c r="DE27" s="74"/>
      <c r="DF27" s="74" t="str">
        <f t="shared" si="19"/>
        <v/>
      </c>
    </row>
    <row r="28" spans="1:112" x14ac:dyDescent="0.25">
      <c r="A28" s="86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294</v>
      </c>
      <c r="C28" s="115" t="s">
        <v>1790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1902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2"/>
        <v/>
      </c>
      <c r="BH28" s="74"/>
      <c r="BI28" s="74"/>
      <c r="BJ28" s="74" t="str">
        <f t="shared" si="3"/>
        <v/>
      </c>
      <c r="BK28" s="74"/>
      <c r="BL28" s="74"/>
      <c r="BM28" s="74" t="str">
        <f t="shared" si="4"/>
        <v/>
      </c>
      <c r="BN28" s="74"/>
      <c r="BO28" s="74"/>
      <c r="BP28" s="74" t="str">
        <f t="shared" si="5"/>
        <v/>
      </c>
      <c r="BQ28" s="74"/>
      <c r="BR28" s="74"/>
      <c r="BS28" s="74" t="str">
        <f t="shared" si="6"/>
        <v/>
      </c>
      <c r="BT28" s="74"/>
      <c r="BU28" s="74"/>
      <c r="BV28" s="74" t="str">
        <f t="shared" si="7"/>
        <v/>
      </c>
      <c r="BW28" s="74"/>
      <c r="BX28" s="74"/>
      <c r="BY28" s="74" t="str">
        <f t="shared" si="8"/>
        <v/>
      </c>
      <c r="BZ28" s="74"/>
      <c r="CA28" s="74"/>
      <c r="CB28" s="74" t="str">
        <f t="shared" si="9"/>
        <v/>
      </c>
      <c r="CC28" s="74"/>
      <c r="CD28" s="74"/>
      <c r="CE28" s="74" t="str">
        <f t="shared" si="10"/>
        <v/>
      </c>
      <c r="CF28" s="74"/>
      <c r="CG28" s="74"/>
      <c r="CH28" s="74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4"/>
      <c r="CJ28" s="74"/>
      <c r="CK28" s="74" t="str">
        <f t="shared" si="12"/>
        <v/>
      </c>
      <c r="CL28" s="74"/>
      <c r="CM28" s="74"/>
      <c r="CN28" s="74" t="str">
        <f t="shared" si="13"/>
        <v/>
      </c>
      <c r="CO28" s="74"/>
      <c r="CP28" s="74"/>
      <c r="CQ28" s="74" t="str">
        <f t="shared" si="14"/>
        <v/>
      </c>
      <c r="CR28" s="74"/>
      <c r="CS28" s="74"/>
      <c r="CT28" s="74" t="str">
        <f t="shared" si="15"/>
        <v/>
      </c>
      <c r="CU28" s="74"/>
      <c r="CV28" s="74"/>
      <c r="CW28" s="74" t="str">
        <f t="shared" si="16"/>
        <v/>
      </c>
      <c r="CX28" s="74"/>
      <c r="CY28" s="74"/>
      <c r="CZ28" s="74" t="str">
        <f t="shared" si="17"/>
        <v/>
      </c>
      <c r="DA28" s="74"/>
      <c r="DB28" s="74"/>
      <c r="DC28" s="74" t="str">
        <f t="shared" si="18"/>
        <v/>
      </c>
      <c r="DD28" s="74"/>
      <c r="DE28" s="74"/>
      <c r="DF28" s="74" t="str">
        <f t="shared" si="19"/>
        <v/>
      </c>
    </row>
    <row r="29" spans="1:112" x14ac:dyDescent="0.25">
      <c r="A29" s="86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294</v>
      </c>
      <c r="C29" s="115" t="s">
        <v>1791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1902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2"/>
        <v/>
      </c>
      <c r="BH29" s="74"/>
      <c r="BI29" s="74"/>
      <c r="BJ29" s="74" t="str">
        <f t="shared" si="3"/>
        <v/>
      </c>
      <c r="BK29" s="74"/>
      <c r="BL29" s="74"/>
      <c r="BM29" s="74" t="str">
        <f t="shared" si="4"/>
        <v/>
      </c>
      <c r="BN29" s="74"/>
      <c r="BO29" s="74"/>
      <c r="BP29" s="74" t="str">
        <f t="shared" si="5"/>
        <v/>
      </c>
      <c r="BQ29" s="74"/>
      <c r="BR29" s="74"/>
      <c r="BS29" s="74" t="str">
        <f t="shared" si="6"/>
        <v/>
      </c>
      <c r="BT29" s="74"/>
      <c r="BU29" s="74"/>
      <c r="BV29" s="74" t="str">
        <f t="shared" si="7"/>
        <v/>
      </c>
      <c r="BW29" s="74"/>
      <c r="BX29" s="74"/>
      <c r="BY29" s="74" t="str">
        <f t="shared" si="8"/>
        <v/>
      </c>
      <c r="BZ29" s="74"/>
      <c r="CA29" s="74"/>
      <c r="CB29" s="74" t="str">
        <f t="shared" si="9"/>
        <v/>
      </c>
      <c r="CC29" s="74"/>
      <c r="CD29" s="74"/>
      <c r="CE29" s="74" t="str">
        <f t="shared" si="10"/>
        <v/>
      </c>
      <c r="CF29" s="74"/>
      <c r="CG29" s="74"/>
      <c r="CH29" s="74" t="str">
        <f t="shared" si="11"/>
        <v/>
      </c>
      <c r="CI29" s="74"/>
      <c r="CJ29" s="74"/>
      <c r="CK29" s="74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4"/>
      <c r="CM29" s="74"/>
      <c r="CN29" s="74" t="str">
        <f t="shared" si="13"/>
        <v/>
      </c>
      <c r="CO29" s="74"/>
      <c r="CP29" s="74"/>
      <c r="CQ29" s="74" t="str">
        <f t="shared" si="14"/>
        <v/>
      </c>
      <c r="CR29" s="74"/>
      <c r="CS29" s="74"/>
      <c r="CT29" s="74" t="str">
        <f t="shared" si="15"/>
        <v/>
      </c>
      <c r="CU29" s="74"/>
      <c r="CV29" s="74"/>
      <c r="CW29" s="74" t="str">
        <f t="shared" si="16"/>
        <v/>
      </c>
      <c r="CX29" s="74"/>
      <c r="CY29" s="74"/>
      <c r="CZ29" s="74" t="str">
        <f t="shared" si="17"/>
        <v/>
      </c>
      <c r="DA29" s="74"/>
      <c r="DB29" s="74"/>
      <c r="DC29" s="74" t="str">
        <f t="shared" si="18"/>
        <v/>
      </c>
      <c r="DD29" s="74"/>
      <c r="DE29" s="74"/>
      <c r="DF29" s="74" t="str">
        <f t="shared" si="19"/>
        <v/>
      </c>
    </row>
    <row r="30" spans="1:112" x14ac:dyDescent="0.25">
      <c r="A30" s="86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294</v>
      </c>
      <c r="C30" s="115" t="s">
        <v>1792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1902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2"/>
        <v/>
      </c>
      <c r="BH30" s="74"/>
      <c r="BI30" s="74"/>
      <c r="BJ30" s="74" t="str">
        <f t="shared" si="3"/>
        <v/>
      </c>
      <c r="BK30" s="74"/>
      <c r="BL30" s="74"/>
      <c r="BM30" s="74" t="str">
        <f t="shared" si="4"/>
        <v/>
      </c>
      <c r="BN30" s="74"/>
      <c r="BO30" s="74"/>
      <c r="BP30" s="74" t="str">
        <f t="shared" si="5"/>
        <v/>
      </c>
      <c r="BQ30" s="74"/>
      <c r="BR30" s="74"/>
      <c r="BS30" s="74" t="str">
        <f t="shared" si="6"/>
        <v/>
      </c>
      <c r="BT30" s="74"/>
      <c r="BU30" s="74"/>
      <c r="BV30" s="74" t="str">
        <f t="shared" si="7"/>
        <v/>
      </c>
      <c r="BW30" s="74"/>
      <c r="BX30" s="74"/>
      <c r="BY30" s="74" t="str">
        <f t="shared" si="8"/>
        <v/>
      </c>
      <c r="BZ30" s="74"/>
      <c r="CA30" s="74"/>
      <c r="CB30" s="74" t="str">
        <f t="shared" si="9"/>
        <v/>
      </c>
      <c r="CC30" s="74"/>
      <c r="CD30" s="74"/>
      <c r="CE30" s="74" t="str">
        <f t="shared" si="10"/>
        <v/>
      </c>
      <c r="CF30" s="74"/>
      <c r="CG30" s="74"/>
      <c r="CH30" s="74" t="str">
        <f t="shared" si="11"/>
        <v/>
      </c>
      <c r="CI30" s="74"/>
      <c r="CJ30" s="74"/>
      <c r="CK30" s="74" t="str">
        <f t="shared" si="12"/>
        <v/>
      </c>
      <c r="CL30" s="74"/>
      <c r="CM30" s="74"/>
      <c r="CN30" s="74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4"/>
      <c r="CP30" s="74"/>
      <c r="CQ30" s="74" t="str">
        <f t="shared" si="14"/>
        <v/>
      </c>
      <c r="CR30" s="74"/>
      <c r="CS30" s="74"/>
      <c r="CT30" s="74" t="str">
        <f t="shared" si="15"/>
        <v/>
      </c>
      <c r="CU30" s="74"/>
      <c r="CV30" s="74"/>
      <c r="CW30" s="74" t="str">
        <f t="shared" si="16"/>
        <v/>
      </c>
      <c r="CX30" s="74"/>
      <c r="CY30" s="74"/>
      <c r="CZ30" s="74" t="str">
        <f t="shared" si="17"/>
        <v/>
      </c>
      <c r="DA30" s="74"/>
      <c r="DB30" s="74"/>
      <c r="DC30" s="74" t="str">
        <f t="shared" si="18"/>
        <v/>
      </c>
      <c r="DD30" s="74"/>
      <c r="DE30" s="74"/>
      <c r="DF30" s="74" t="str">
        <f t="shared" si="19"/>
        <v/>
      </c>
    </row>
    <row r="31" spans="1:112" x14ac:dyDescent="0.25">
      <c r="A31" s="86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294</v>
      </c>
      <c r="C31" s="115" t="s">
        <v>1793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1902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2"/>
        <v/>
      </c>
      <c r="BH31" s="74"/>
      <c r="BI31" s="74"/>
      <c r="BJ31" s="74" t="str">
        <f t="shared" si="3"/>
        <v/>
      </c>
      <c r="BK31" s="74"/>
      <c r="BL31" s="74"/>
      <c r="BM31" s="74" t="str">
        <f t="shared" si="4"/>
        <v/>
      </c>
      <c r="BN31" s="74"/>
      <c r="BO31" s="74"/>
      <c r="BP31" s="74" t="str">
        <f t="shared" si="5"/>
        <v/>
      </c>
      <c r="BQ31" s="74"/>
      <c r="BR31" s="74"/>
      <c r="BS31" s="74" t="str">
        <f t="shared" si="6"/>
        <v/>
      </c>
      <c r="BT31" s="74"/>
      <c r="BU31" s="74"/>
      <c r="BV31" s="74" t="str">
        <f t="shared" si="7"/>
        <v/>
      </c>
      <c r="BW31" s="74"/>
      <c r="BX31" s="74"/>
      <c r="BY31" s="74" t="str">
        <f t="shared" si="8"/>
        <v/>
      </c>
      <c r="BZ31" s="74"/>
      <c r="CA31" s="74"/>
      <c r="CB31" s="74" t="str">
        <f t="shared" si="9"/>
        <v/>
      </c>
      <c r="CC31" s="74"/>
      <c r="CD31" s="74"/>
      <c r="CE31" s="74" t="str">
        <f t="shared" si="10"/>
        <v/>
      </c>
      <c r="CF31" s="74"/>
      <c r="CG31" s="74"/>
      <c r="CH31" s="74" t="str">
        <f t="shared" si="11"/>
        <v/>
      </c>
      <c r="CI31" s="74"/>
      <c r="CJ31" s="74"/>
      <c r="CK31" s="74" t="str">
        <f t="shared" si="12"/>
        <v/>
      </c>
      <c r="CL31" s="74"/>
      <c r="CM31" s="74"/>
      <c r="CN31" s="74" t="str">
        <f t="shared" si="13"/>
        <v/>
      </c>
      <c r="CO31" s="74"/>
      <c r="CP31" s="74"/>
      <c r="CQ31" s="74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4"/>
      <c r="CS31" s="74"/>
      <c r="CT31" s="74" t="str">
        <f t="shared" si="15"/>
        <v/>
      </c>
      <c r="CU31" s="74"/>
      <c r="CV31" s="74"/>
      <c r="CW31" s="74" t="str">
        <f t="shared" si="16"/>
        <v/>
      </c>
      <c r="CX31" s="74"/>
      <c r="CY31" s="74"/>
      <c r="CZ31" s="74" t="str">
        <f t="shared" si="17"/>
        <v/>
      </c>
      <c r="DA31" s="74"/>
      <c r="DB31" s="74"/>
      <c r="DC31" s="74" t="str">
        <f t="shared" si="18"/>
        <v/>
      </c>
      <c r="DD31" s="74"/>
      <c r="DE31" s="74"/>
      <c r="DF31" s="74" t="str">
        <f t="shared" si="19"/>
        <v/>
      </c>
    </row>
    <row r="32" spans="1:112" x14ac:dyDescent="0.25">
      <c r="A32" s="86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294</v>
      </c>
      <c r="C32" s="115" t="s">
        <v>1794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1902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2"/>
        <v/>
      </c>
      <c r="BH32" s="74"/>
      <c r="BI32" s="74"/>
      <c r="BJ32" s="74" t="str">
        <f t="shared" si="3"/>
        <v/>
      </c>
      <c r="BK32" s="74"/>
      <c r="BL32" s="74"/>
      <c r="BM32" s="74" t="str">
        <f t="shared" si="4"/>
        <v/>
      </c>
      <c r="BN32" s="74"/>
      <c r="BO32" s="74"/>
      <c r="BP32" s="74" t="str">
        <f t="shared" si="5"/>
        <v/>
      </c>
      <c r="BQ32" s="74"/>
      <c r="BR32" s="74"/>
      <c r="BS32" s="74" t="str">
        <f t="shared" si="6"/>
        <v/>
      </c>
      <c r="BT32" s="74"/>
      <c r="BU32" s="74"/>
      <c r="BV32" s="74" t="str">
        <f t="shared" si="7"/>
        <v/>
      </c>
      <c r="BW32" s="74"/>
      <c r="BX32" s="74"/>
      <c r="BY32" s="74" t="str">
        <f t="shared" si="8"/>
        <v/>
      </c>
      <c r="BZ32" s="74"/>
      <c r="CA32" s="74"/>
      <c r="CB32" s="74" t="str">
        <f t="shared" si="9"/>
        <v/>
      </c>
      <c r="CC32" s="74"/>
      <c r="CD32" s="74"/>
      <c r="CE32" s="74" t="str">
        <f t="shared" si="10"/>
        <v/>
      </c>
      <c r="CF32" s="74"/>
      <c r="CG32" s="74"/>
      <c r="CH32" s="74" t="str">
        <f t="shared" si="11"/>
        <v/>
      </c>
      <c r="CI32" s="74"/>
      <c r="CJ32" s="74"/>
      <c r="CK32" s="74" t="str">
        <f t="shared" si="12"/>
        <v/>
      </c>
      <c r="CL32" s="74"/>
      <c r="CM32" s="74"/>
      <c r="CN32" s="74" t="str">
        <f t="shared" si="13"/>
        <v/>
      </c>
      <c r="CO32" s="74"/>
      <c r="CP32" s="74"/>
      <c r="CQ32" s="74" t="str">
        <f t="shared" si="14"/>
        <v/>
      </c>
      <c r="CR32" s="74"/>
      <c r="CS32" s="74"/>
      <c r="CT32" s="74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4"/>
      <c r="CV32" s="74"/>
      <c r="CW32" s="74" t="str">
        <f t="shared" si="16"/>
        <v/>
      </c>
      <c r="CX32" s="74"/>
      <c r="CY32" s="74"/>
      <c r="CZ32" s="74" t="str">
        <f t="shared" si="17"/>
        <v/>
      </c>
      <c r="DA32" s="74"/>
      <c r="DB32" s="74"/>
      <c r="DC32" s="74" t="str">
        <f t="shared" si="18"/>
        <v/>
      </c>
      <c r="DD32" s="74"/>
      <c r="DE32" s="74"/>
      <c r="DF32" s="74" t="str">
        <f t="shared" si="19"/>
        <v/>
      </c>
    </row>
    <row r="33" spans="1:110" x14ac:dyDescent="0.25">
      <c r="A33" s="86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294</v>
      </c>
      <c r="C33" s="115" t="s">
        <v>1796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1902</v>
      </c>
      <c r="AW33" s="60"/>
      <c r="AY33" s="60" t="s">
        <v>1902</v>
      </c>
      <c r="AZ33" s="60"/>
      <c r="BA33" s="60"/>
      <c r="BB33" s="60"/>
      <c r="BC33" s="60"/>
      <c r="BD33" s="60"/>
      <c r="BE33" s="60"/>
      <c r="BF33" s="60"/>
      <c r="BG33" s="74" t="str">
        <f t="shared" si="2"/>
        <v/>
      </c>
      <c r="BH33" s="74"/>
      <c r="BI33" s="74"/>
      <c r="BJ33" s="74" t="str">
        <f t="shared" si="3"/>
        <v/>
      </c>
      <c r="BK33" s="74"/>
      <c r="BL33" s="74"/>
      <c r="BM33" s="74" t="str">
        <f t="shared" si="4"/>
        <v/>
      </c>
      <c r="BN33" s="74"/>
      <c r="BO33" s="74"/>
      <c r="BP33" s="74" t="str">
        <f t="shared" si="5"/>
        <v/>
      </c>
      <c r="BQ33" s="74"/>
      <c r="BR33" s="74"/>
      <c r="BS33" s="74" t="str">
        <f t="shared" si="6"/>
        <v/>
      </c>
      <c r="BT33" s="74"/>
      <c r="BU33" s="74"/>
      <c r="BV33" s="74" t="str">
        <f t="shared" si="7"/>
        <v/>
      </c>
      <c r="BW33" s="74"/>
      <c r="BX33" s="74"/>
      <c r="BY33" s="74" t="str">
        <f t="shared" si="8"/>
        <v/>
      </c>
      <c r="BZ33" s="74"/>
      <c r="CA33" s="74"/>
      <c r="CB33" s="74" t="str">
        <f t="shared" si="9"/>
        <v/>
      </c>
      <c r="CC33" s="74"/>
      <c r="CD33" s="74"/>
      <c r="CE33" s="74" t="str">
        <f t="shared" si="10"/>
        <v/>
      </c>
      <c r="CF33" s="74"/>
      <c r="CG33" s="74"/>
      <c r="CH33" s="74" t="str">
        <f t="shared" si="11"/>
        <v/>
      </c>
      <c r="CI33" s="74"/>
      <c r="CJ33" s="74"/>
      <c r="CK33" s="74" t="str">
        <f t="shared" si="12"/>
        <v/>
      </c>
      <c r="CL33" s="74"/>
      <c r="CM33" s="74"/>
      <c r="CN33" s="74" t="str">
        <f t="shared" si="13"/>
        <v/>
      </c>
      <c r="CO33" s="74"/>
      <c r="CP33" s="74"/>
      <c r="CQ33" s="74" t="str">
        <f t="shared" si="14"/>
        <v/>
      </c>
      <c r="CR33" s="74"/>
      <c r="CS33" s="74"/>
      <c r="CT33" s="74" t="str">
        <f t="shared" si="15"/>
        <v/>
      </c>
      <c r="CU33" s="74"/>
      <c r="CV33" s="74"/>
      <c r="CW33" s="74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4"/>
      <c r="CY33" s="74"/>
      <c r="CZ33" s="74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4"/>
      <c r="DB33" s="74"/>
      <c r="DC33" s="74" t="str">
        <f t="shared" si="18"/>
        <v/>
      </c>
      <c r="DD33" s="74"/>
      <c r="DE33" s="74"/>
      <c r="DF33" s="74" t="str">
        <f t="shared" si="19"/>
        <v/>
      </c>
    </row>
    <row r="34" spans="1:110" x14ac:dyDescent="0.25">
      <c r="A34" s="86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294</v>
      </c>
      <c r="C34" s="115" t="s">
        <v>1797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1902</v>
      </c>
      <c r="BC34" s="60"/>
      <c r="BE34" s="60" t="s">
        <v>1902</v>
      </c>
      <c r="BF34" s="60"/>
      <c r="BG34" s="74" t="str">
        <f t="shared" si="2"/>
        <v/>
      </c>
      <c r="BH34" s="74"/>
      <c r="BI34" s="74"/>
      <c r="BJ34" s="74" t="str">
        <f t="shared" si="3"/>
        <v/>
      </c>
      <c r="BK34" s="74"/>
      <c r="BL34" s="74"/>
      <c r="BM34" s="74" t="str">
        <f t="shared" si="4"/>
        <v/>
      </c>
      <c r="BN34" s="74"/>
      <c r="BO34" s="74"/>
      <c r="BP34" s="74" t="str">
        <f t="shared" si="5"/>
        <v/>
      </c>
      <c r="BQ34" s="74"/>
      <c r="BR34" s="74"/>
      <c r="BS34" s="74" t="str">
        <f t="shared" si="6"/>
        <v/>
      </c>
      <c r="BT34" s="74"/>
      <c r="BU34" s="74"/>
      <c r="BV34" s="74" t="str">
        <f t="shared" si="7"/>
        <v/>
      </c>
      <c r="BW34" s="74"/>
      <c r="BX34" s="74"/>
      <c r="BY34" s="74" t="str">
        <f t="shared" si="8"/>
        <v/>
      </c>
      <c r="BZ34" s="74"/>
      <c r="CA34" s="74"/>
      <c r="CB34" s="74" t="str">
        <f t="shared" si="9"/>
        <v/>
      </c>
      <c r="CC34" s="74"/>
      <c r="CD34" s="74"/>
      <c r="CE34" s="74" t="str">
        <f t="shared" si="10"/>
        <v/>
      </c>
      <c r="CF34" s="74"/>
      <c r="CG34" s="74"/>
      <c r="CH34" s="74" t="str">
        <f t="shared" si="11"/>
        <v/>
      </c>
      <c r="CI34" s="74"/>
      <c r="CJ34" s="74"/>
      <c r="CK34" s="74" t="str">
        <f t="shared" si="12"/>
        <v/>
      </c>
      <c r="CL34" s="74"/>
      <c r="CM34" s="74"/>
      <c r="CN34" s="74" t="str">
        <f t="shared" si="13"/>
        <v/>
      </c>
      <c r="CO34" s="74"/>
      <c r="CP34" s="74"/>
      <c r="CQ34" s="74" t="str">
        <f t="shared" si="14"/>
        <v/>
      </c>
      <c r="CR34" s="74"/>
      <c r="CS34" s="74"/>
      <c r="CT34" s="74" t="str">
        <f t="shared" si="15"/>
        <v/>
      </c>
      <c r="CU34" s="74"/>
      <c r="CV34" s="74"/>
      <c r="CW34" s="74" t="str">
        <f t="shared" si="16"/>
        <v/>
      </c>
      <c r="CX34" s="74"/>
      <c r="CY34" s="74"/>
      <c r="CZ34" s="74" t="str">
        <f t="shared" si="17"/>
        <v/>
      </c>
      <c r="DA34" s="74"/>
      <c r="DB34" s="74"/>
      <c r="DC34" s="7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4"/>
      <c r="DE34" s="74"/>
      <c r="DF34" s="7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25">
      <c r="A35" s="86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6"/>
      <c r="C35" s="156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6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74" t="str">
        <f t="shared" si="2"/>
        <v/>
      </c>
      <c r="BH35" s="74"/>
      <c r="BI35" s="74"/>
      <c r="BJ35" s="74" t="str">
        <f t="shared" si="3"/>
        <v/>
      </c>
      <c r="BK35" s="74"/>
      <c r="BL35" s="74"/>
      <c r="BM35" s="74" t="str">
        <f t="shared" si="4"/>
        <v/>
      </c>
      <c r="BN35" s="74"/>
      <c r="BO35" s="74"/>
      <c r="BP35" s="74" t="str">
        <f t="shared" si="5"/>
        <v/>
      </c>
      <c r="BQ35" s="74"/>
      <c r="BR35" s="74"/>
      <c r="BS35" s="74" t="str">
        <f t="shared" si="6"/>
        <v/>
      </c>
      <c r="BT35" s="74"/>
      <c r="BU35" s="74"/>
      <c r="BV35" s="74" t="str">
        <f t="shared" si="7"/>
        <v/>
      </c>
      <c r="BW35" s="74"/>
      <c r="BX35" s="74"/>
      <c r="BY35" s="74" t="str">
        <f t="shared" si="8"/>
        <v/>
      </c>
      <c r="BZ35" s="74"/>
      <c r="CA35" s="74"/>
      <c r="CB35" s="74" t="str">
        <f t="shared" si="9"/>
        <v/>
      </c>
      <c r="CC35" s="74"/>
      <c r="CD35" s="74"/>
      <c r="CE35" s="74" t="str">
        <f t="shared" si="10"/>
        <v/>
      </c>
      <c r="CF35" s="74"/>
      <c r="CG35" s="74"/>
      <c r="CH35" s="74" t="str">
        <f t="shared" si="11"/>
        <v/>
      </c>
      <c r="CI35" s="74"/>
      <c r="CJ35" s="74"/>
      <c r="CK35" s="74" t="str">
        <f t="shared" si="12"/>
        <v/>
      </c>
      <c r="CL35" s="74"/>
      <c r="CM35" s="74"/>
      <c r="CN35" s="74" t="str">
        <f t="shared" si="13"/>
        <v/>
      </c>
      <c r="CO35" s="74"/>
      <c r="CP35" s="74"/>
      <c r="CQ35" s="74" t="str">
        <f t="shared" si="14"/>
        <v/>
      </c>
      <c r="CR35" s="74"/>
      <c r="CS35" s="74"/>
      <c r="CT35" s="74" t="str">
        <f t="shared" si="15"/>
        <v/>
      </c>
      <c r="CU35" s="74"/>
      <c r="CV35" s="74"/>
      <c r="CW35" s="74" t="str">
        <f t="shared" si="16"/>
        <v/>
      </c>
      <c r="CX35" s="74"/>
      <c r="CY35" s="74"/>
      <c r="CZ35" s="74" t="str">
        <f t="shared" si="17"/>
        <v/>
      </c>
      <c r="DA35" s="74"/>
      <c r="DB35" s="74"/>
      <c r="DC35" s="74" t="str">
        <f t="shared" si="18"/>
        <v/>
      </c>
      <c r="DD35" s="74"/>
      <c r="DE35" s="74"/>
      <c r="DF35" s="74" t="str">
        <f t="shared" si="19"/>
        <v/>
      </c>
    </row>
    <row r="36" spans="1:110" x14ac:dyDescent="0.25">
      <c r="A36" s="86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298</v>
      </c>
      <c r="C36" s="82" t="s">
        <v>1032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1039</v>
      </c>
      <c r="G36" s="83" t="s">
        <v>629</v>
      </c>
      <c r="H36" s="82"/>
      <c r="I36" s="83" t="s">
        <v>1039</v>
      </c>
      <c r="J36" s="83" t="s">
        <v>629</v>
      </c>
      <c r="K36" s="82"/>
      <c r="L36" s="83" t="s">
        <v>1039</v>
      </c>
      <c r="M36" s="83" t="s">
        <v>629</v>
      </c>
      <c r="N36" s="82"/>
      <c r="O36" s="83" t="s">
        <v>1039</v>
      </c>
      <c r="P36" s="83" t="s">
        <v>629</v>
      </c>
      <c r="Q36" s="82"/>
      <c r="R36" s="83" t="s">
        <v>1039</v>
      </c>
      <c r="S36" s="83" t="s">
        <v>629</v>
      </c>
      <c r="T36" s="82"/>
      <c r="U36" s="83" t="s">
        <v>1039</v>
      </c>
      <c r="V36" s="83" t="s">
        <v>629</v>
      </c>
      <c r="W36" s="82"/>
      <c r="X36" s="83" t="s">
        <v>1039</v>
      </c>
      <c r="Y36" s="83" t="s">
        <v>629</v>
      </c>
      <c r="Z36" s="82"/>
      <c r="AA36" s="83" t="s">
        <v>1039</v>
      </c>
      <c r="AB36" s="83" t="s">
        <v>629</v>
      </c>
      <c r="AC36" s="82"/>
      <c r="AD36" s="83" t="s">
        <v>1039</v>
      </c>
      <c r="AE36" s="83" t="s">
        <v>629</v>
      </c>
      <c r="AF36" s="82"/>
      <c r="AG36" s="83" t="s">
        <v>1039</v>
      </c>
      <c r="AH36" s="83" t="s">
        <v>629</v>
      </c>
      <c r="AI36" s="82"/>
      <c r="AJ36" s="83" t="s">
        <v>1039</v>
      </c>
      <c r="AK36" s="83" t="s">
        <v>629</v>
      </c>
      <c r="AL36" s="82"/>
      <c r="AM36" s="83" t="s">
        <v>1039</v>
      </c>
      <c r="AN36" s="83" t="s">
        <v>629</v>
      </c>
      <c r="AO36" s="82"/>
      <c r="AP36" s="83" t="s">
        <v>1039</v>
      </c>
      <c r="AQ36" s="83" t="s">
        <v>629</v>
      </c>
      <c r="AR36" s="82"/>
      <c r="AS36" s="83" t="s">
        <v>1039</v>
      </c>
      <c r="AT36" s="83" t="s">
        <v>629</v>
      </c>
      <c r="AU36" s="82"/>
      <c r="AV36" s="83" t="s">
        <v>1039</v>
      </c>
      <c r="AW36" s="83" t="s">
        <v>629</v>
      </c>
      <c r="AX36" s="82"/>
      <c r="AY36" s="83" t="s">
        <v>1039</v>
      </c>
      <c r="AZ36" s="83" t="s">
        <v>629</v>
      </c>
      <c r="BA36" s="82"/>
      <c r="BB36" s="83" t="s">
        <v>1039</v>
      </c>
      <c r="BC36" s="83" t="s">
        <v>629</v>
      </c>
      <c r="BD36" s="82"/>
      <c r="BE36" s="83" t="s">
        <v>1039</v>
      </c>
      <c r="BF36" s="83" t="s">
        <v>629</v>
      </c>
      <c r="BG36" s="74" t="str">
        <f t="shared" si="2"/>
        <v xml:space="preserve">INSERT INTO SC_SystemeProduits(RefDimension,NomSysteme,typePresta,ligne,Quantite,formule,cte1,DateModif) values (1,'FV9','MOC',87,null,'1.2*CTE1','PERIMETRE',now());
</v>
      </c>
      <c r="BH36" s="74"/>
      <c r="BI36" s="74"/>
      <c r="BJ36" s="74" t="str">
        <f t="shared" si="3"/>
        <v xml:space="preserve">INSERT INTO SC_SystemeProduits(RefDimension,NomSysteme,typePresta,ligne,Quantite,formule,cte1,DateModif) values (2,'FV9','MOC',87,null,'1.2*CTE1','PERIMETRE',now());
</v>
      </c>
      <c r="BK36" s="74"/>
      <c r="BL36" s="74"/>
      <c r="BM36" s="74" t="str">
        <f t="shared" si="4"/>
        <v xml:space="preserve">INSERT INTO SC_SystemeProduits(RefDimension,NomSysteme,typePresta,ligne,Quantite,formule,cte1,DateModif) values (3,'FV9','MOC',87,null,'1.2*CTE1','PERIMETRE',now());
</v>
      </c>
      <c r="BN36" s="74"/>
      <c r="BO36" s="74"/>
      <c r="BP36" s="74" t="str">
        <f t="shared" si="5"/>
        <v xml:space="preserve">INSERT INTO SC_SystemeProduits(RefDimension,NomSysteme,typePresta,ligne,Quantite,formule,cte1,DateModif) values (4,'FV9','MOC',87,null,'1.2*CTE1','PERIMETRE',now());
</v>
      </c>
      <c r="BQ36" s="74"/>
      <c r="BR36" s="74"/>
      <c r="BS36" s="74" t="str">
        <f t="shared" si="6"/>
        <v xml:space="preserve">INSERT INTO SC_SystemeProduits(RefDimension,NomSysteme,typePresta,ligne,Quantite,formule,cte1,DateModif) values (5,'FV9','MOC',87,null,'1.2*CTE1','PERIMETRE',now());
</v>
      </c>
      <c r="BT36" s="74"/>
      <c r="BU36" s="74"/>
      <c r="BV36" s="74" t="str">
        <f t="shared" si="7"/>
        <v xml:space="preserve">INSERT INTO SC_SystemeProduits(RefDimension,NomSysteme,typePresta,ligne,Quantite,formule,cte1,DateModif) values (6,'FV9','MOC',87,null,'1.2*CTE1','PERIMETRE',now());
</v>
      </c>
      <c r="BW36" s="74"/>
      <c r="BX36" s="74"/>
      <c r="BY36" s="74" t="str">
        <f t="shared" si="8"/>
        <v xml:space="preserve">INSERT INTO SC_SystemeProduits(RefDimension,NomSysteme,typePresta,ligne,Quantite,formule,cte1,DateModif) values (7,'FV9','MOC',87,null,'1.2*CTE1','PERIMETRE',now());
</v>
      </c>
      <c r="BZ36" s="74"/>
      <c r="CA36" s="74"/>
      <c r="CB36" s="74" t="str">
        <f t="shared" si="9"/>
        <v xml:space="preserve">INSERT INTO SC_SystemeProduits(RefDimension,NomSysteme,typePresta,ligne,Quantite,formule,cte1,DateModif) values (8,'FV9','MOC',87,null,'1.2*CTE1','PERIMETRE',now());
</v>
      </c>
      <c r="CC36" s="74"/>
      <c r="CD36" s="74"/>
      <c r="CE36" s="74" t="str">
        <f t="shared" si="10"/>
        <v xml:space="preserve">INSERT INTO SC_SystemeProduits(RefDimension,NomSysteme,typePresta,ligne,Quantite,formule,cte1,DateModif) values (9,'FV9','MOC',87,null,'1.2*CTE1','PERIMETRE',now());
</v>
      </c>
      <c r="CF36" s="74"/>
      <c r="CG36" s="74"/>
      <c r="CH36" s="74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4"/>
      <c r="CJ36" s="74"/>
      <c r="CK36" s="74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4"/>
      <c r="CM36" s="74"/>
      <c r="CN36" s="74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4"/>
      <c r="CP36" s="74"/>
      <c r="CQ36" s="74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4"/>
      <c r="CS36" s="74"/>
      <c r="CT36" s="74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4"/>
      <c r="CV36" s="74"/>
      <c r="CW36" s="74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4"/>
      <c r="CY36" s="74"/>
      <c r="CZ36" s="74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4"/>
      <c r="DB36" s="74"/>
      <c r="DC36" s="74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4"/>
      <c r="DE36" s="74"/>
      <c r="DF36" s="74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25">
      <c r="A37" s="86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298</v>
      </c>
      <c r="C37" s="82" t="s">
        <v>1029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686</v>
      </c>
      <c r="G37" s="83" t="s">
        <v>1038</v>
      </c>
      <c r="H37" s="82"/>
      <c r="I37" s="83" t="s">
        <v>686</v>
      </c>
      <c r="J37" s="83" t="s">
        <v>1038</v>
      </c>
      <c r="K37" s="82"/>
      <c r="L37" s="83" t="s">
        <v>686</v>
      </c>
      <c r="M37" s="83" t="s">
        <v>1038</v>
      </c>
      <c r="N37" s="82"/>
      <c r="O37" s="83" t="s">
        <v>686</v>
      </c>
      <c r="P37" s="83" t="s">
        <v>1038</v>
      </c>
      <c r="Q37" s="82"/>
      <c r="R37" s="83" t="s">
        <v>686</v>
      </c>
      <c r="S37" s="83" t="s">
        <v>1038</v>
      </c>
      <c r="T37" s="82"/>
      <c r="U37" s="83" t="s">
        <v>686</v>
      </c>
      <c r="V37" s="83" t="s">
        <v>1038</v>
      </c>
      <c r="W37" s="82"/>
      <c r="X37" s="83" t="s">
        <v>686</v>
      </c>
      <c r="Y37" s="83" t="s">
        <v>1038</v>
      </c>
      <c r="Z37" s="82"/>
      <c r="AA37" s="83" t="s">
        <v>686</v>
      </c>
      <c r="AB37" s="83" t="s">
        <v>1038</v>
      </c>
      <c r="AC37" s="82"/>
      <c r="AD37" s="83" t="s">
        <v>686</v>
      </c>
      <c r="AE37" s="83" t="s">
        <v>1038</v>
      </c>
      <c r="AF37" s="82"/>
      <c r="AG37" s="83" t="s">
        <v>686</v>
      </c>
      <c r="AH37" s="83" t="s">
        <v>1038</v>
      </c>
      <c r="AI37" s="82"/>
      <c r="AJ37" s="83" t="s">
        <v>686</v>
      </c>
      <c r="AK37" s="83" t="s">
        <v>1038</v>
      </c>
      <c r="AL37" s="82"/>
      <c r="AM37" s="83" t="s">
        <v>686</v>
      </c>
      <c r="AN37" s="83" t="s">
        <v>1038</v>
      </c>
      <c r="AO37" s="82"/>
      <c r="AP37" s="83" t="s">
        <v>686</v>
      </c>
      <c r="AQ37" s="83" t="s">
        <v>1038</v>
      </c>
      <c r="AR37" s="82"/>
      <c r="AS37" s="83" t="s">
        <v>686</v>
      </c>
      <c r="AT37" s="83" t="s">
        <v>1038</v>
      </c>
      <c r="AU37" s="82"/>
      <c r="AV37" s="83" t="s">
        <v>686</v>
      </c>
      <c r="AW37" s="83" t="s">
        <v>1038</v>
      </c>
      <c r="AX37" s="82"/>
      <c r="AY37" s="83" t="s">
        <v>686</v>
      </c>
      <c r="AZ37" s="83" t="s">
        <v>1038</v>
      </c>
      <c r="BA37" s="82"/>
      <c r="BB37" s="83" t="s">
        <v>686</v>
      </c>
      <c r="BC37" s="83" t="s">
        <v>1038</v>
      </c>
      <c r="BD37" s="82"/>
      <c r="BE37" s="83" t="s">
        <v>686</v>
      </c>
      <c r="BF37" s="83" t="s">
        <v>1038</v>
      </c>
      <c r="BG37" s="74" t="str">
        <f t="shared" si="2"/>
        <v xml:space="preserve">INSERT INTO SC_SystemeProduits(RefDimension,NomSysteme,typePresta,ligne,Quantite,formule,cte1,DateModif) values (1,'FV9','MOC',83,null,'1*CTE1','Q_PVC',now());
</v>
      </c>
      <c r="BH37" s="74"/>
      <c r="BI37" s="74"/>
      <c r="BJ37" s="74" t="str">
        <f t="shared" si="3"/>
        <v xml:space="preserve">INSERT INTO SC_SystemeProduits(RefDimension,NomSysteme,typePresta,ligne,Quantite,formule,cte1,DateModif) values (2,'FV9','MOC',83,null,'1*CTE1','Q_PVC',now());
</v>
      </c>
      <c r="BK37" s="74"/>
      <c r="BL37" s="74"/>
      <c r="BM37" s="74" t="str">
        <f t="shared" si="4"/>
        <v xml:space="preserve">INSERT INTO SC_SystemeProduits(RefDimension,NomSysteme,typePresta,ligne,Quantite,formule,cte1,DateModif) values (3,'FV9','MOC',83,null,'1*CTE1','Q_PVC',now());
</v>
      </c>
      <c r="BN37" s="74"/>
      <c r="BO37" s="74"/>
      <c r="BP37" s="74" t="str">
        <f t="shared" si="5"/>
        <v xml:space="preserve">INSERT INTO SC_SystemeProduits(RefDimension,NomSysteme,typePresta,ligne,Quantite,formule,cte1,DateModif) values (4,'FV9','MOC',83,null,'1*CTE1','Q_PVC',now());
</v>
      </c>
      <c r="BQ37" s="74"/>
      <c r="BR37" s="74"/>
      <c r="BS37" s="74" t="str">
        <f t="shared" si="6"/>
        <v xml:space="preserve">INSERT INTO SC_SystemeProduits(RefDimension,NomSysteme,typePresta,ligne,Quantite,formule,cte1,DateModif) values (5,'FV9','MOC',83,null,'1*CTE1','Q_PVC',now());
</v>
      </c>
      <c r="BT37" s="74"/>
      <c r="BU37" s="74"/>
      <c r="BV37" s="74" t="str">
        <f t="shared" si="7"/>
        <v xml:space="preserve">INSERT INTO SC_SystemeProduits(RefDimension,NomSysteme,typePresta,ligne,Quantite,formule,cte1,DateModif) values (6,'FV9','MOC',83,null,'1*CTE1','Q_PVC',now());
</v>
      </c>
      <c r="BW37" s="74"/>
      <c r="BX37" s="74"/>
      <c r="BY37" s="74" t="str">
        <f t="shared" si="8"/>
        <v xml:space="preserve">INSERT INTO SC_SystemeProduits(RefDimension,NomSysteme,typePresta,ligne,Quantite,formule,cte1,DateModif) values (7,'FV9','MOC',83,null,'1*CTE1','Q_PVC',now());
</v>
      </c>
      <c r="BZ37" s="74"/>
      <c r="CA37" s="74"/>
      <c r="CB37" s="74" t="str">
        <f t="shared" si="9"/>
        <v xml:space="preserve">INSERT INTO SC_SystemeProduits(RefDimension,NomSysteme,typePresta,ligne,Quantite,formule,cte1,DateModif) values (8,'FV9','MOC',83,null,'1*CTE1','Q_PVC',now());
</v>
      </c>
      <c r="CC37" s="74"/>
      <c r="CD37" s="74"/>
      <c r="CE37" s="74" t="str">
        <f t="shared" si="10"/>
        <v xml:space="preserve">INSERT INTO SC_SystemeProduits(RefDimension,NomSysteme,typePresta,ligne,Quantite,formule,cte1,DateModif) values (9,'FV9','MOC',83,null,'1*CTE1','Q_PVC',now());
</v>
      </c>
      <c r="CF37" s="74"/>
      <c r="CG37" s="74"/>
      <c r="CH37" s="74" t="str">
        <f t="shared" si="11"/>
        <v xml:space="preserve">INSERT INTO SC_SystemeProduits(RefDimension,NomSysteme,typePresta,ligne,Quantite,formule,cte1,DateModif) values (10,'FV9','MOC',83,null,'1*CTE1','Q_PVC',now());
</v>
      </c>
      <c r="CI37" s="74"/>
      <c r="CJ37" s="74"/>
      <c r="CK37" s="74" t="str">
        <f t="shared" si="12"/>
        <v xml:space="preserve">INSERT INTO SC_SystemeProduits(RefDimension,NomSysteme,typePresta,ligne,Quantite,formule,cte1,DateModif) values (11,'FV9','MOC',83,null,'1*CTE1','Q_PVC',now());
</v>
      </c>
      <c r="CL37" s="74"/>
      <c r="CM37" s="74"/>
      <c r="CN37" s="74" t="str">
        <f t="shared" si="13"/>
        <v xml:space="preserve">INSERT INTO SC_SystemeProduits(RefDimension,NomSysteme,typePresta,ligne,Quantite,formule,cte1,DateModif) values (12,'FV9','MOC',83,null,'1*CTE1','Q_PVC',now());
</v>
      </c>
      <c r="CO37" s="74"/>
      <c r="CP37" s="74"/>
      <c r="CQ37" s="74" t="str">
        <f t="shared" si="14"/>
        <v xml:space="preserve">INSERT INTO SC_SystemeProduits(RefDimension,NomSysteme,typePresta,ligne,Quantite,formule,cte1,DateModif) values (13,'FV9','MOC',83,null,'1*CTE1','Q_PVC',now());
</v>
      </c>
      <c r="CR37" s="74"/>
      <c r="CS37" s="74"/>
      <c r="CT37" s="74" t="str">
        <f t="shared" si="15"/>
        <v xml:space="preserve">INSERT INTO SC_SystemeProduits(RefDimension,NomSysteme,typePresta,ligne,Quantite,formule,cte1,DateModif) values (14,'FV9','MOC',83,null,'1*CTE1','Q_PVC',now());
</v>
      </c>
      <c r="CU37" s="74"/>
      <c r="CV37" s="74"/>
      <c r="CW37" s="74" t="str">
        <f t="shared" si="16"/>
        <v xml:space="preserve">INSERT INTO SC_SystemeProduits(RefDimension,NomSysteme,typePresta,ligne,Quantite,formule,cte1,DateModif) values (15,'FV9','MOC',83,null,'1*CTE1','Q_PVC',now());
</v>
      </c>
      <c r="CX37" s="74"/>
      <c r="CY37" s="74"/>
      <c r="CZ37" s="74" t="str">
        <f t="shared" si="17"/>
        <v xml:space="preserve">INSERT INTO SC_SystemeProduits(RefDimension,NomSysteme,typePresta,ligne,Quantite,formule,cte1,DateModif) values (16,'FV9','MOC',83,null,'1*CTE1','Q_PVC',now());
</v>
      </c>
      <c r="DA37" s="74"/>
      <c r="DB37" s="74"/>
      <c r="DC37" s="74" t="str">
        <f t="shared" si="18"/>
        <v xml:space="preserve">INSERT INTO SC_SystemeProduits(RefDimension,NomSysteme,typePresta,ligne,Quantite,formule,cte1,DateModif) values (17,'FV9','MOC',83,null,'1*CTE1','Q_PVC',now());
</v>
      </c>
      <c r="DD37" s="74"/>
      <c r="DE37" s="74"/>
      <c r="DF37" s="74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25">
      <c r="A38" s="86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298</v>
      </c>
      <c r="C38" s="82" t="s">
        <v>1030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686</v>
      </c>
      <c r="G38" s="83" t="s">
        <v>1040</v>
      </c>
      <c r="H38" s="82"/>
      <c r="I38" s="83" t="s">
        <v>686</v>
      </c>
      <c r="J38" s="83" t="s">
        <v>1040</v>
      </c>
      <c r="K38" s="82"/>
      <c r="L38" s="83" t="s">
        <v>686</v>
      </c>
      <c r="M38" s="83" t="s">
        <v>1040</v>
      </c>
      <c r="N38" s="82"/>
      <c r="O38" s="83" t="s">
        <v>686</v>
      </c>
      <c r="P38" s="83" t="s">
        <v>1040</v>
      </c>
      <c r="Q38" s="82"/>
      <c r="R38" s="83" t="s">
        <v>686</v>
      </c>
      <c r="S38" s="83" t="s">
        <v>1040</v>
      </c>
      <c r="T38" s="82"/>
      <c r="U38" s="83" t="s">
        <v>686</v>
      </c>
      <c r="V38" s="83" t="s">
        <v>1040</v>
      </c>
      <c r="W38" s="82"/>
      <c r="X38" s="83" t="s">
        <v>686</v>
      </c>
      <c r="Y38" s="83" t="s">
        <v>1040</v>
      </c>
      <c r="Z38" s="82"/>
      <c r="AA38" s="83" t="s">
        <v>686</v>
      </c>
      <c r="AB38" s="83" t="s">
        <v>1040</v>
      </c>
      <c r="AC38" s="82"/>
      <c r="AD38" s="83" t="s">
        <v>686</v>
      </c>
      <c r="AE38" s="83" t="s">
        <v>1040</v>
      </c>
      <c r="AF38" s="82"/>
      <c r="AG38" s="83" t="s">
        <v>686</v>
      </c>
      <c r="AH38" s="83" t="s">
        <v>1040</v>
      </c>
      <c r="AI38" s="82"/>
      <c r="AJ38" s="83" t="s">
        <v>686</v>
      </c>
      <c r="AK38" s="83" t="s">
        <v>1040</v>
      </c>
      <c r="AL38" s="82"/>
      <c r="AM38" s="83" t="s">
        <v>686</v>
      </c>
      <c r="AN38" s="83" t="s">
        <v>1040</v>
      </c>
      <c r="AO38" s="82"/>
      <c r="AP38" s="83" t="s">
        <v>686</v>
      </c>
      <c r="AQ38" s="83" t="s">
        <v>1040</v>
      </c>
      <c r="AR38" s="82"/>
      <c r="AS38" s="83" t="s">
        <v>686</v>
      </c>
      <c r="AT38" s="83" t="s">
        <v>1040</v>
      </c>
      <c r="AU38" s="82"/>
      <c r="AV38" s="83" t="s">
        <v>686</v>
      </c>
      <c r="AW38" s="83" t="s">
        <v>1040</v>
      </c>
      <c r="AX38" s="82"/>
      <c r="AY38" s="83" t="s">
        <v>686</v>
      </c>
      <c r="AZ38" s="83" t="s">
        <v>1040</v>
      </c>
      <c r="BA38" s="82"/>
      <c r="BB38" s="83" t="s">
        <v>686</v>
      </c>
      <c r="BC38" s="83" t="s">
        <v>1040</v>
      </c>
      <c r="BD38" s="82"/>
      <c r="BE38" s="83" t="s">
        <v>686</v>
      </c>
      <c r="BF38" s="83" t="s">
        <v>1040</v>
      </c>
      <c r="BG38" s="74" t="str">
        <f t="shared" si="2"/>
        <v xml:space="preserve">INSERT INTO SC_SystemeProduits(RefDimension,NomSysteme,typePresta,ligne,Quantite,formule,cte1,DateModif) values (1,'FV9','MOC',84,null,'1*CTE1','Q_CORNIERES',now());
</v>
      </c>
      <c r="BH38" s="74"/>
      <c r="BI38" s="74"/>
      <c r="BJ38" s="74" t="str">
        <f t="shared" si="3"/>
        <v xml:space="preserve">INSERT INTO SC_SystemeProduits(RefDimension,NomSysteme,typePresta,ligne,Quantite,formule,cte1,DateModif) values (2,'FV9','MOC',84,null,'1*CTE1','Q_CORNIERES',now());
</v>
      </c>
      <c r="BK38" s="74"/>
      <c r="BL38" s="74"/>
      <c r="BM38" s="74" t="str">
        <f t="shared" si="4"/>
        <v xml:space="preserve">INSERT INTO SC_SystemeProduits(RefDimension,NomSysteme,typePresta,ligne,Quantite,formule,cte1,DateModif) values (3,'FV9','MOC',84,null,'1*CTE1','Q_CORNIERES',now());
</v>
      </c>
      <c r="BN38" s="74"/>
      <c r="BO38" s="74"/>
      <c r="BP38" s="74" t="str">
        <f t="shared" si="5"/>
        <v xml:space="preserve">INSERT INTO SC_SystemeProduits(RefDimension,NomSysteme,typePresta,ligne,Quantite,formule,cte1,DateModif) values (4,'FV9','MOC',84,null,'1*CTE1','Q_CORNIERES',now());
</v>
      </c>
      <c r="BQ38" s="74"/>
      <c r="BR38" s="74"/>
      <c r="BS38" s="74" t="str">
        <f t="shared" si="6"/>
        <v xml:space="preserve">INSERT INTO SC_SystemeProduits(RefDimension,NomSysteme,typePresta,ligne,Quantite,formule,cte1,DateModif) values (5,'FV9','MOC',84,null,'1*CTE1','Q_CORNIERES',now());
</v>
      </c>
      <c r="BT38" s="74"/>
      <c r="BU38" s="74"/>
      <c r="BV38" s="74" t="str">
        <f t="shared" si="7"/>
        <v xml:space="preserve">INSERT INTO SC_SystemeProduits(RefDimension,NomSysteme,typePresta,ligne,Quantite,formule,cte1,DateModif) values (6,'FV9','MOC',84,null,'1*CTE1','Q_CORNIERES',now());
</v>
      </c>
      <c r="BW38" s="74"/>
      <c r="BX38" s="74"/>
      <c r="BY38" s="74" t="str">
        <f t="shared" si="8"/>
        <v xml:space="preserve">INSERT INTO SC_SystemeProduits(RefDimension,NomSysteme,typePresta,ligne,Quantite,formule,cte1,DateModif) values (7,'FV9','MOC',84,null,'1*CTE1','Q_CORNIERES',now());
</v>
      </c>
      <c r="BZ38" s="74"/>
      <c r="CA38" s="74"/>
      <c r="CB38" s="74" t="str">
        <f t="shared" si="9"/>
        <v xml:space="preserve">INSERT INTO SC_SystemeProduits(RefDimension,NomSysteme,typePresta,ligne,Quantite,formule,cte1,DateModif) values (8,'FV9','MOC',84,null,'1*CTE1','Q_CORNIERES',now());
</v>
      </c>
      <c r="CC38" s="74"/>
      <c r="CD38" s="74"/>
      <c r="CE38" s="74" t="str">
        <f t="shared" si="10"/>
        <v xml:space="preserve">INSERT INTO SC_SystemeProduits(RefDimension,NomSysteme,typePresta,ligne,Quantite,formule,cte1,DateModif) values (9,'FV9','MOC',84,null,'1*CTE1','Q_CORNIERES',now());
</v>
      </c>
      <c r="CF38" s="74"/>
      <c r="CG38" s="74"/>
      <c r="CH38" s="74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4"/>
      <c r="CJ38" s="74"/>
      <c r="CK38" s="74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4"/>
      <c r="CM38" s="74"/>
      <c r="CN38" s="74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4"/>
      <c r="CP38" s="74"/>
      <c r="CQ38" s="74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4"/>
      <c r="CS38" s="74"/>
      <c r="CT38" s="74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4"/>
      <c r="CV38" s="74"/>
      <c r="CW38" s="74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4"/>
      <c r="CY38" s="74"/>
      <c r="CZ38" s="74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4"/>
      <c r="DB38" s="74"/>
      <c r="DC38" s="74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4"/>
      <c r="DE38" s="74"/>
      <c r="DF38" s="74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25">
      <c r="A39" s="86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298</v>
      </c>
      <c r="C39" s="82" t="s">
        <v>1031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1042</v>
      </c>
      <c r="G39" s="83" t="s">
        <v>1041</v>
      </c>
      <c r="H39" s="82"/>
      <c r="I39" s="83" t="s">
        <v>1042</v>
      </c>
      <c r="J39" s="83" t="s">
        <v>1041</v>
      </c>
      <c r="K39" s="82"/>
      <c r="L39" s="83" t="s">
        <v>1042</v>
      </c>
      <c r="M39" s="83" t="s">
        <v>1041</v>
      </c>
      <c r="N39" s="82"/>
      <c r="O39" s="83" t="s">
        <v>1042</v>
      </c>
      <c r="P39" s="83" t="s">
        <v>1041</v>
      </c>
      <c r="Q39" s="82"/>
      <c r="R39" s="83" t="s">
        <v>1042</v>
      </c>
      <c r="S39" s="83" t="s">
        <v>1041</v>
      </c>
      <c r="T39" s="82"/>
      <c r="U39" s="83" t="s">
        <v>1042</v>
      </c>
      <c r="V39" s="83" t="s">
        <v>1041</v>
      </c>
      <c r="W39" s="82"/>
      <c r="X39" s="83" t="s">
        <v>1042</v>
      </c>
      <c r="Y39" s="83" t="s">
        <v>1041</v>
      </c>
      <c r="Z39" s="82"/>
      <c r="AA39" s="83" t="s">
        <v>1042</v>
      </c>
      <c r="AB39" s="83" t="s">
        <v>1041</v>
      </c>
      <c r="AC39" s="82"/>
      <c r="AD39" s="83" t="s">
        <v>1042</v>
      </c>
      <c r="AE39" s="83" t="s">
        <v>1041</v>
      </c>
      <c r="AF39" s="82"/>
      <c r="AG39" s="83" t="s">
        <v>1042</v>
      </c>
      <c r="AH39" s="83" t="s">
        <v>1041</v>
      </c>
      <c r="AI39" s="82"/>
      <c r="AJ39" s="83" t="s">
        <v>1042</v>
      </c>
      <c r="AK39" s="83" t="s">
        <v>1041</v>
      </c>
      <c r="AL39" s="82"/>
      <c r="AM39" s="83" t="s">
        <v>1042</v>
      </c>
      <c r="AN39" s="83" t="s">
        <v>1041</v>
      </c>
      <c r="AO39" s="82"/>
      <c r="AP39" s="83" t="s">
        <v>1042</v>
      </c>
      <c r="AQ39" s="83" t="s">
        <v>1041</v>
      </c>
      <c r="AR39" s="82"/>
      <c r="AS39" s="83" t="s">
        <v>1042</v>
      </c>
      <c r="AT39" s="83" t="s">
        <v>1041</v>
      </c>
      <c r="AU39" s="82"/>
      <c r="AV39" s="83" t="s">
        <v>1042</v>
      </c>
      <c r="AW39" s="83" t="s">
        <v>1041</v>
      </c>
      <c r="AX39" s="82"/>
      <c r="AY39" s="83" t="s">
        <v>1042</v>
      </c>
      <c r="AZ39" s="83" t="s">
        <v>1041</v>
      </c>
      <c r="BA39" s="82"/>
      <c r="BB39" s="83" t="s">
        <v>1042</v>
      </c>
      <c r="BC39" s="83" t="s">
        <v>1041</v>
      </c>
      <c r="BD39" s="82"/>
      <c r="BE39" s="83" t="s">
        <v>1042</v>
      </c>
      <c r="BF39" s="83" t="s">
        <v>1041</v>
      </c>
      <c r="BG39" s="74" t="str">
        <f t="shared" si="2"/>
        <v xml:space="preserve">INSERT INTO SC_SystemeProduits(RefDimension,NomSysteme,typePresta,ligne,Quantite,formule,cte1,DateModif) values (1,'FV9','MOC',86,null,'0.2*CTE1','Q_PENTURE',now());
</v>
      </c>
      <c r="BH39" s="74"/>
      <c r="BI39" s="74"/>
      <c r="BJ39" s="74" t="str">
        <f t="shared" si="3"/>
        <v xml:space="preserve">INSERT INTO SC_SystemeProduits(RefDimension,NomSysteme,typePresta,ligne,Quantite,formule,cte1,DateModif) values (2,'FV9','MOC',86,null,'0.2*CTE1','Q_PENTURE',now());
</v>
      </c>
      <c r="BK39" s="74"/>
      <c r="BL39" s="74"/>
      <c r="BM39" s="74" t="str">
        <f t="shared" si="4"/>
        <v xml:space="preserve">INSERT INTO SC_SystemeProduits(RefDimension,NomSysteme,typePresta,ligne,Quantite,formule,cte1,DateModif) values (3,'FV9','MOC',86,null,'0.2*CTE1','Q_PENTURE',now());
</v>
      </c>
      <c r="BN39" s="74"/>
      <c r="BO39" s="74"/>
      <c r="BP39" s="74" t="str">
        <f t="shared" si="5"/>
        <v xml:space="preserve">INSERT INTO SC_SystemeProduits(RefDimension,NomSysteme,typePresta,ligne,Quantite,formule,cte1,DateModif) values (4,'FV9','MOC',86,null,'0.2*CTE1','Q_PENTURE',now());
</v>
      </c>
      <c r="BQ39" s="74"/>
      <c r="BR39" s="74"/>
      <c r="BS39" s="74" t="str">
        <f t="shared" si="6"/>
        <v xml:space="preserve">INSERT INTO SC_SystemeProduits(RefDimension,NomSysteme,typePresta,ligne,Quantite,formule,cte1,DateModif) values (5,'FV9','MOC',86,null,'0.2*CTE1','Q_PENTURE',now());
</v>
      </c>
      <c r="BT39" s="74"/>
      <c r="BU39" s="74"/>
      <c r="BV39" s="74" t="str">
        <f t="shared" si="7"/>
        <v xml:space="preserve">INSERT INTO SC_SystemeProduits(RefDimension,NomSysteme,typePresta,ligne,Quantite,formule,cte1,DateModif) values (6,'FV9','MOC',86,null,'0.2*CTE1','Q_PENTURE',now());
</v>
      </c>
      <c r="BW39" s="74"/>
      <c r="BX39" s="74"/>
      <c r="BY39" s="74" t="str">
        <f t="shared" si="8"/>
        <v xml:space="preserve">INSERT INTO SC_SystemeProduits(RefDimension,NomSysteme,typePresta,ligne,Quantite,formule,cte1,DateModif) values (7,'FV9','MOC',86,null,'0.2*CTE1','Q_PENTURE',now());
</v>
      </c>
      <c r="BZ39" s="74"/>
      <c r="CA39" s="74"/>
      <c r="CB39" s="74" t="str">
        <f t="shared" si="9"/>
        <v xml:space="preserve">INSERT INTO SC_SystemeProduits(RefDimension,NomSysteme,typePresta,ligne,Quantite,formule,cte1,DateModif) values (8,'FV9','MOC',86,null,'0.2*CTE1','Q_PENTURE',now());
</v>
      </c>
      <c r="CC39" s="74"/>
      <c r="CD39" s="74"/>
      <c r="CE39" s="74" t="str">
        <f t="shared" si="10"/>
        <v xml:space="preserve">INSERT INTO SC_SystemeProduits(RefDimension,NomSysteme,typePresta,ligne,Quantite,formule,cte1,DateModif) values (9,'FV9','MOC',86,null,'0.2*CTE1','Q_PENTURE',now());
</v>
      </c>
      <c r="CF39" s="74"/>
      <c r="CG39" s="74"/>
      <c r="CH39" s="74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4"/>
      <c r="CJ39" s="74"/>
      <c r="CK39" s="74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4"/>
      <c r="CM39" s="74"/>
      <c r="CN39" s="74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4"/>
      <c r="CP39" s="74"/>
      <c r="CQ39" s="74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4"/>
      <c r="CS39" s="74"/>
      <c r="CT39" s="74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4"/>
      <c r="CV39" s="74"/>
      <c r="CW39" s="74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4"/>
      <c r="CY39" s="74"/>
      <c r="CZ39" s="74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4"/>
      <c r="DB39" s="74"/>
      <c r="DC39" s="74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4"/>
      <c r="DE39" s="74"/>
      <c r="DF39" s="74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25">
      <c r="A40" s="86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2"/>
        <v/>
      </c>
      <c r="BH40" s="74"/>
      <c r="BI40" s="74"/>
      <c r="BJ40" s="74" t="str">
        <f t="shared" si="3"/>
        <v/>
      </c>
      <c r="BK40" s="74"/>
      <c r="BL40" s="74"/>
      <c r="BM40" s="74" t="str">
        <f t="shared" si="4"/>
        <v/>
      </c>
      <c r="BN40" s="74"/>
      <c r="BO40" s="74"/>
      <c r="BP40" s="74" t="str">
        <f t="shared" si="5"/>
        <v/>
      </c>
      <c r="BQ40" s="74"/>
      <c r="BR40" s="74"/>
      <c r="BS40" s="74" t="str">
        <f t="shared" si="6"/>
        <v/>
      </c>
      <c r="BT40" s="74"/>
      <c r="BU40" s="74"/>
      <c r="BV40" s="74" t="str">
        <f t="shared" si="7"/>
        <v/>
      </c>
      <c r="BW40" s="74"/>
      <c r="BX40" s="74"/>
      <c r="BY40" s="74" t="str">
        <f t="shared" si="8"/>
        <v/>
      </c>
      <c r="BZ40" s="74"/>
      <c r="CA40" s="74"/>
      <c r="CB40" s="74" t="str">
        <f t="shared" si="9"/>
        <v/>
      </c>
      <c r="CC40" s="74"/>
      <c r="CD40" s="74"/>
      <c r="CE40" s="74" t="str">
        <f t="shared" si="10"/>
        <v/>
      </c>
      <c r="CF40" s="74"/>
      <c r="CG40" s="74"/>
      <c r="CH40" s="74" t="str">
        <f t="shared" si="11"/>
        <v/>
      </c>
      <c r="CI40" s="74"/>
      <c r="CJ40" s="74"/>
      <c r="CK40" s="74" t="str">
        <f t="shared" si="12"/>
        <v/>
      </c>
      <c r="CL40" s="74"/>
      <c r="CM40" s="74"/>
      <c r="CN40" s="74" t="str">
        <f t="shared" si="13"/>
        <v/>
      </c>
      <c r="CO40" s="74"/>
      <c r="CP40" s="74"/>
      <c r="CQ40" s="74" t="str">
        <f t="shared" si="14"/>
        <v/>
      </c>
      <c r="CR40" s="74"/>
      <c r="CS40" s="74"/>
      <c r="CT40" s="74" t="str">
        <f t="shared" si="15"/>
        <v/>
      </c>
      <c r="CU40" s="74"/>
      <c r="CV40" s="74"/>
      <c r="CW40" s="74" t="str">
        <f t="shared" si="16"/>
        <v/>
      </c>
      <c r="CX40" s="74"/>
      <c r="CY40" s="74"/>
      <c r="CZ40" s="74" t="str">
        <f t="shared" si="17"/>
        <v/>
      </c>
      <c r="DA40" s="74"/>
      <c r="DB40" s="74"/>
      <c r="DC40" s="74" t="str">
        <f t="shared" si="18"/>
        <v/>
      </c>
      <c r="DD40" s="74"/>
      <c r="DE40" s="74"/>
      <c r="DF40" s="74" t="str">
        <f t="shared" si="19"/>
        <v/>
      </c>
    </row>
    <row r="41" spans="1:110" x14ac:dyDescent="0.25">
      <c r="A41" s="86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299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1670</v>
      </c>
      <c r="G41" s="83" t="s">
        <v>629</v>
      </c>
      <c r="H41" s="82"/>
      <c r="I41" s="83" t="s">
        <v>1670</v>
      </c>
      <c r="J41" s="83" t="s">
        <v>629</v>
      </c>
      <c r="K41" s="82"/>
      <c r="L41" s="83" t="s">
        <v>1670</v>
      </c>
      <c r="M41" s="83" t="s">
        <v>629</v>
      </c>
      <c r="N41" s="82"/>
      <c r="O41" s="83" t="s">
        <v>1670</v>
      </c>
      <c r="P41" s="83" t="s">
        <v>629</v>
      </c>
      <c r="Q41" s="82"/>
      <c r="R41" s="83" t="s">
        <v>1670</v>
      </c>
      <c r="S41" s="83" t="s">
        <v>629</v>
      </c>
      <c r="T41" s="82"/>
      <c r="U41" s="83" t="s">
        <v>1670</v>
      </c>
      <c r="V41" s="83" t="s">
        <v>629</v>
      </c>
      <c r="W41" s="82"/>
      <c r="X41" s="83" t="s">
        <v>1670</v>
      </c>
      <c r="Y41" s="83" t="s">
        <v>629</v>
      </c>
      <c r="Z41" s="82"/>
      <c r="AA41" s="83" t="s">
        <v>1670</v>
      </c>
      <c r="AB41" s="83" t="s">
        <v>629</v>
      </c>
      <c r="AC41" s="82"/>
      <c r="AD41" s="83" t="s">
        <v>1670</v>
      </c>
      <c r="AE41" s="83" t="s">
        <v>629</v>
      </c>
      <c r="AF41" s="82"/>
      <c r="AG41" s="83" t="s">
        <v>1670</v>
      </c>
      <c r="AH41" s="83" t="s">
        <v>629</v>
      </c>
      <c r="AI41" s="82"/>
      <c r="AJ41" s="83" t="s">
        <v>1670</v>
      </c>
      <c r="AK41" s="83" t="s">
        <v>629</v>
      </c>
      <c r="AL41" s="82"/>
      <c r="AM41" s="83" t="s">
        <v>1670</v>
      </c>
      <c r="AN41" s="83" t="s">
        <v>629</v>
      </c>
      <c r="AO41" s="82"/>
      <c r="AP41" s="83" t="s">
        <v>1670</v>
      </c>
      <c r="AQ41" s="83" t="s">
        <v>629</v>
      </c>
      <c r="AR41" s="82"/>
      <c r="AS41" s="83" t="s">
        <v>1670</v>
      </c>
      <c r="AT41" s="83" t="s">
        <v>629</v>
      </c>
      <c r="AU41" s="82"/>
      <c r="AV41" s="83" t="s">
        <v>1670</v>
      </c>
      <c r="AW41" s="83" t="s">
        <v>629</v>
      </c>
      <c r="AX41" s="82"/>
      <c r="AY41" s="83" t="s">
        <v>1670</v>
      </c>
      <c r="AZ41" s="83" t="s">
        <v>629</v>
      </c>
      <c r="BA41" s="82"/>
      <c r="BB41" s="83" t="s">
        <v>1670</v>
      </c>
      <c r="BC41" s="83" t="s">
        <v>629</v>
      </c>
      <c r="BD41" s="82"/>
      <c r="BE41" s="83" t="s">
        <v>1670</v>
      </c>
      <c r="BF41" s="83" t="s">
        <v>629</v>
      </c>
      <c r="BG41" s="74" t="str">
        <f t="shared" si="2"/>
        <v xml:space="preserve">INSERT INTO SC_SystemeProduits(RefDimension,NomSysteme,typePresta,ligne,Quantite,formule,cte1,DateModif) values (1,'FV9','MP',25,null,'0.1*CTE1','PERIMETRE',now());
</v>
      </c>
      <c r="BH41" s="74"/>
      <c r="BI41" s="74"/>
      <c r="BJ41" s="74" t="str">
        <f t="shared" si="3"/>
        <v xml:space="preserve">INSERT INTO SC_SystemeProduits(RefDimension,NomSysteme,typePresta,ligne,Quantite,formule,cte1,DateModif) values (2,'FV9','MP',25,null,'0.1*CTE1','PERIMETRE',now());
</v>
      </c>
      <c r="BK41" s="74"/>
      <c r="BL41" s="74"/>
      <c r="BM41" s="74" t="str">
        <f t="shared" si="4"/>
        <v xml:space="preserve">INSERT INTO SC_SystemeProduits(RefDimension,NomSysteme,typePresta,ligne,Quantite,formule,cte1,DateModif) values (3,'FV9','MP',25,null,'0.1*CTE1','PERIMETRE',now());
</v>
      </c>
      <c r="BN41" s="74"/>
      <c r="BO41" s="74"/>
      <c r="BP41" s="74" t="str">
        <f t="shared" si="5"/>
        <v xml:space="preserve">INSERT INTO SC_SystemeProduits(RefDimension,NomSysteme,typePresta,ligne,Quantite,formule,cte1,DateModif) values (4,'FV9','MP',25,null,'0.1*CTE1','PERIMETRE',now());
</v>
      </c>
      <c r="BQ41" s="74"/>
      <c r="BR41" s="74"/>
      <c r="BS41" s="74" t="str">
        <f t="shared" si="6"/>
        <v xml:space="preserve">INSERT INTO SC_SystemeProduits(RefDimension,NomSysteme,typePresta,ligne,Quantite,formule,cte1,DateModif) values (5,'FV9','MP',25,null,'0.1*CTE1','PERIMETRE',now());
</v>
      </c>
      <c r="BT41" s="74"/>
      <c r="BU41" s="74"/>
      <c r="BV41" s="74" t="str">
        <f t="shared" si="7"/>
        <v xml:space="preserve">INSERT INTO SC_SystemeProduits(RefDimension,NomSysteme,typePresta,ligne,Quantite,formule,cte1,DateModif) values (6,'FV9','MP',25,null,'0.1*CTE1','PERIMETRE',now());
</v>
      </c>
      <c r="BW41" s="74"/>
      <c r="BX41" s="74"/>
      <c r="BY41" s="74" t="str">
        <f t="shared" si="8"/>
        <v xml:space="preserve">INSERT INTO SC_SystemeProduits(RefDimension,NomSysteme,typePresta,ligne,Quantite,formule,cte1,DateModif) values (7,'FV9','MP',25,null,'0.1*CTE1','PERIMETRE',now());
</v>
      </c>
      <c r="BZ41" s="74"/>
      <c r="CA41" s="74"/>
      <c r="CB41" s="74" t="str">
        <f t="shared" si="9"/>
        <v xml:space="preserve">INSERT INTO SC_SystemeProduits(RefDimension,NomSysteme,typePresta,ligne,Quantite,formule,cte1,DateModif) values (8,'FV9','MP',25,null,'0.1*CTE1','PERIMETRE',now());
</v>
      </c>
      <c r="CC41" s="74"/>
      <c r="CD41" s="74"/>
      <c r="CE41" s="74" t="str">
        <f t="shared" si="10"/>
        <v xml:space="preserve">INSERT INTO SC_SystemeProduits(RefDimension,NomSysteme,typePresta,ligne,Quantite,formule,cte1,DateModif) values (9,'FV9','MP',25,null,'0.1*CTE1','PERIMETRE',now());
</v>
      </c>
      <c r="CF41" s="74"/>
      <c r="CG41" s="74"/>
      <c r="CH41" s="74" t="str">
        <f t="shared" si="11"/>
        <v xml:space="preserve">INSERT INTO SC_SystemeProduits(RefDimension,NomSysteme,typePresta,ligne,Quantite,formule,cte1,DateModif) values (10,'FV9','MP',25,null,'0.1*CTE1','PERIMETRE',now());
</v>
      </c>
      <c r="CI41" s="74"/>
      <c r="CJ41" s="74"/>
      <c r="CK41" s="74" t="str">
        <f t="shared" si="12"/>
        <v xml:space="preserve">INSERT INTO SC_SystemeProduits(RefDimension,NomSysteme,typePresta,ligne,Quantite,formule,cte1,DateModif) values (11,'FV9','MP',25,null,'0.1*CTE1','PERIMETRE',now());
</v>
      </c>
      <c r="CL41" s="74"/>
      <c r="CM41" s="74"/>
      <c r="CN41" s="74" t="str">
        <f t="shared" si="13"/>
        <v xml:space="preserve">INSERT INTO SC_SystemeProduits(RefDimension,NomSysteme,typePresta,ligne,Quantite,formule,cte1,DateModif) values (12,'FV9','MP',25,null,'0.1*CTE1','PERIMETRE',now());
</v>
      </c>
      <c r="CO41" s="74"/>
      <c r="CP41" s="74"/>
      <c r="CQ41" s="74" t="str">
        <f t="shared" si="14"/>
        <v xml:space="preserve">INSERT INTO SC_SystemeProduits(RefDimension,NomSysteme,typePresta,ligne,Quantite,formule,cte1,DateModif) values (13,'FV9','MP',25,null,'0.1*CTE1','PERIMETRE',now());
</v>
      </c>
      <c r="CR41" s="74"/>
      <c r="CS41" s="74"/>
      <c r="CT41" s="74" t="str">
        <f t="shared" si="15"/>
        <v xml:space="preserve">INSERT INTO SC_SystemeProduits(RefDimension,NomSysteme,typePresta,ligne,Quantite,formule,cte1,DateModif) values (14,'FV9','MP',25,null,'0.1*CTE1','PERIMETRE',now());
</v>
      </c>
      <c r="CU41" s="74"/>
      <c r="CV41" s="74"/>
      <c r="CW41" s="74" t="str">
        <f t="shared" si="16"/>
        <v xml:space="preserve">INSERT INTO SC_SystemeProduits(RefDimension,NomSysteme,typePresta,ligne,Quantite,formule,cte1,DateModif) values (15,'FV9','MP',25,null,'0.1*CTE1','PERIMETRE',now());
</v>
      </c>
      <c r="CX41" s="74"/>
      <c r="CY41" s="74"/>
      <c r="CZ41" s="74" t="str">
        <f t="shared" si="17"/>
        <v xml:space="preserve">INSERT INTO SC_SystemeProduits(RefDimension,NomSysteme,typePresta,ligne,Quantite,formule,cte1,DateModif) values (16,'FV9','MP',25,null,'0.1*CTE1','PERIMETRE',now());
</v>
      </c>
      <c r="DA41" s="74"/>
      <c r="DB41" s="74"/>
      <c r="DC41" s="74" t="str">
        <f t="shared" si="18"/>
        <v xml:space="preserve">INSERT INTO SC_SystemeProduits(RefDimension,NomSysteme,typePresta,ligne,Quantite,formule,cte1,DateModif) values (17,'FV9','MP',25,null,'0.1*CTE1','PERIMETRE',now());
</v>
      </c>
      <c r="DD41" s="74"/>
      <c r="DE41" s="74"/>
      <c r="DF41" s="74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25">
      <c r="A42" s="86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299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1074</v>
      </c>
      <c r="G42" s="83" t="s">
        <v>712</v>
      </c>
      <c r="H42" s="82"/>
      <c r="I42" s="83" t="s">
        <v>1074</v>
      </c>
      <c r="J42" s="83" t="s">
        <v>712</v>
      </c>
      <c r="K42" s="82"/>
      <c r="L42" s="83" t="s">
        <v>1074</v>
      </c>
      <c r="M42" s="83" t="s">
        <v>712</v>
      </c>
      <c r="N42" s="82"/>
      <c r="O42" s="83" t="s">
        <v>1074</v>
      </c>
      <c r="P42" s="83" t="s">
        <v>712</v>
      </c>
      <c r="Q42" s="82"/>
      <c r="R42" s="83" t="s">
        <v>1074</v>
      </c>
      <c r="S42" s="83" t="s">
        <v>712</v>
      </c>
      <c r="T42" s="82"/>
      <c r="U42" s="83" t="s">
        <v>1074</v>
      </c>
      <c r="V42" s="83" t="s">
        <v>712</v>
      </c>
      <c r="W42" s="82"/>
      <c r="X42" s="83" t="s">
        <v>1074</v>
      </c>
      <c r="Y42" s="83" t="s">
        <v>712</v>
      </c>
      <c r="Z42" s="82"/>
      <c r="AA42" s="83" t="s">
        <v>1074</v>
      </c>
      <c r="AB42" s="83" t="s">
        <v>712</v>
      </c>
      <c r="AC42" s="82"/>
      <c r="AD42" s="83" t="s">
        <v>1074</v>
      </c>
      <c r="AE42" s="83" t="s">
        <v>712</v>
      </c>
      <c r="AF42" s="82"/>
      <c r="AG42" s="83" t="s">
        <v>1074</v>
      </c>
      <c r="AH42" s="83" t="s">
        <v>712</v>
      </c>
      <c r="AI42" s="82"/>
      <c r="AJ42" s="83" t="s">
        <v>1074</v>
      </c>
      <c r="AK42" s="83" t="s">
        <v>712</v>
      </c>
      <c r="AL42" s="82"/>
      <c r="AM42" s="83" t="s">
        <v>1074</v>
      </c>
      <c r="AN42" s="83" t="s">
        <v>712</v>
      </c>
      <c r="AO42" s="82"/>
      <c r="AP42" s="83" t="s">
        <v>1074</v>
      </c>
      <c r="AQ42" s="83" t="s">
        <v>712</v>
      </c>
      <c r="AR42" s="82"/>
      <c r="AS42" s="83" t="s">
        <v>1074</v>
      </c>
      <c r="AT42" s="83" t="s">
        <v>712</v>
      </c>
      <c r="AU42" s="82"/>
      <c r="AV42" s="83" t="s">
        <v>1074</v>
      </c>
      <c r="AW42" s="83" t="s">
        <v>712</v>
      </c>
      <c r="AX42" s="82"/>
      <c r="AY42" s="83" t="s">
        <v>1074</v>
      </c>
      <c r="AZ42" s="83" t="s">
        <v>712</v>
      </c>
      <c r="BA42" s="82"/>
      <c r="BB42" s="83" t="s">
        <v>1074</v>
      </c>
      <c r="BC42" s="83" t="s">
        <v>712</v>
      </c>
      <c r="BD42" s="82"/>
      <c r="BE42" s="83" t="s">
        <v>1074</v>
      </c>
      <c r="BF42" s="83" t="s">
        <v>712</v>
      </c>
      <c r="BG42" s="74" t="str">
        <f t="shared" si="2"/>
        <v xml:space="preserve">INSERT INTO SC_SystemeProduits(RefDimension,NomSysteme,typePresta,ligne,Quantite,formule,cte1,DateModif) values (1,'FV9','MP',13,null,'1.3*CTE1','SURFACE',now());
</v>
      </c>
      <c r="BH42" s="74"/>
      <c r="BI42" s="74"/>
      <c r="BJ42" s="74" t="str">
        <f t="shared" si="3"/>
        <v xml:space="preserve">INSERT INTO SC_SystemeProduits(RefDimension,NomSysteme,typePresta,ligne,Quantite,formule,cte1,DateModif) values (2,'FV9','MP',13,null,'1.3*CTE1','SURFACE',now());
</v>
      </c>
      <c r="BK42" s="74"/>
      <c r="BL42" s="74"/>
      <c r="BM42" s="74" t="str">
        <f t="shared" si="4"/>
        <v xml:space="preserve">INSERT INTO SC_SystemeProduits(RefDimension,NomSysteme,typePresta,ligne,Quantite,formule,cte1,DateModif) values (3,'FV9','MP',13,null,'1.3*CTE1','SURFACE',now());
</v>
      </c>
      <c r="BN42" s="74"/>
      <c r="BO42" s="74"/>
      <c r="BP42" s="74" t="str">
        <f t="shared" si="5"/>
        <v xml:space="preserve">INSERT INTO SC_SystemeProduits(RefDimension,NomSysteme,typePresta,ligne,Quantite,formule,cte1,DateModif) values (4,'FV9','MP',13,null,'1.3*CTE1','SURFACE',now());
</v>
      </c>
      <c r="BQ42" s="74"/>
      <c r="BR42" s="74"/>
      <c r="BS42" s="74" t="str">
        <f t="shared" si="6"/>
        <v xml:space="preserve">INSERT INTO SC_SystemeProduits(RefDimension,NomSysteme,typePresta,ligne,Quantite,formule,cte1,DateModif) values (5,'FV9','MP',13,null,'1.3*CTE1','SURFACE',now());
</v>
      </c>
      <c r="BT42" s="74"/>
      <c r="BU42" s="74"/>
      <c r="BV42" s="74" t="str">
        <f t="shared" si="7"/>
        <v xml:space="preserve">INSERT INTO SC_SystemeProduits(RefDimension,NomSysteme,typePresta,ligne,Quantite,formule,cte1,DateModif) values (6,'FV9','MP',13,null,'1.3*CTE1','SURFACE',now());
</v>
      </c>
      <c r="BW42" s="74"/>
      <c r="BX42" s="74"/>
      <c r="BY42" s="74" t="str">
        <f t="shared" si="8"/>
        <v xml:space="preserve">INSERT INTO SC_SystemeProduits(RefDimension,NomSysteme,typePresta,ligne,Quantite,formule,cte1,DateModif) values (7,'FV9','MP',13,null,'1.3*CTE1','SURFACE',now());
</v>
      </c>
      <c r="BZ42" s="74"/>
      <c r="CA42" s="74"/>
      <c r="CB42" s="74" t="str">
        <f t="shared" si="9"/>
        <v xml:space="preserve">INSERT INTO SC_SystemeProduits(RefDimension,NomSysteme,typePresta,ligne,Quantite,formule,cte1,DateModif) values (8,'FV9','MP',13,null,'1.3*CTE1','SURFACE',now());
</v>
      </c>
      <c r="CC42" s="74"/>
      <c r="CD42" s="74"/>
      <c r="CE42" s="74" t="str">
        <f t="shared" si="10"/>
        <v xml:space="preserve">INSERT INTO SC_SystemeProduits(RefDimension,NomSysteme,typePresta,ligne,Quantite,formule,cte1,DateModif) values (9,'FV9','MP',13,null,'1.3*CTE1','SURFACE',now());
</v>
      </c>
      <c r="CF42" s="74"/>
      <c r="CG42" s="74"/>
      <c r="CH42" s="74" t="str">
        <f t="shared" si="11"/>
        <v xml:space="preserve">INSERT INTO SC_SystemeProduits(RefDimension,NomSysteme,typePresta,ligne,Quantite,formule,cte1,DateModif) values (10,'FV9','MP',13,null,'1.3*CTE1','SURFACE',now());
</v>
      </c>
      <c r="CI42" s="74"/>
      <c r="CJ42" s="74"/>
      <c r="CK42" s="74" t="str">
        <f t="shared" si="12"/>
        <v xml:space="preserve">INSERT INTO SC_SystemeProduits(RefDimension,NomSysteme,typePresta,ligne,Quantite,formule,cte1,DateModif) values (11,'FV9','MP',13,null,'1.3*CTE1','SURFACE',now());
</v>
      </c>
      <c r="CL42" s="74"/>
      <c r="CM42" s="74"/>
      <c r="CN42" s="74" t="str">
        <f t="shared" si="13"/>
        <v xml:space="preserve">INSERT INTO SC_SystemeProduits(RefDimension,NomSysteme,typePresta,ligne,Quantite,formule,cte1,DateModif) values (12,'FV9','MP',13,null,'1.3*CTE1','SURFACE',now());
</v>
      </c>
      <c r="CO42" s="74"/>
      <c r="CP42" s="74"/>
      <c r="CQ42" s="74" t="str">
        <f t="shared" si="14"/>
        <v xml:space="preserve">INSERT INTO SC_SystemeProduits(RefDimension,NomSysteme,typePresta,ligne,Quantite,formule,cte1,DateModif) values (13,'FV9','MP',13,null,'1.3*CTE1','SURFACE',now());
</v>
      </c>
      <c r="CR42" s="74"/>
      <c r="CS42" s="74"/>
      <c r="CT42" s="74" t="str">
        <f t="shared" si="15"/>
        <v xml:space="preserve">INSERT INTO SC_SystemeProduits(RefDimension,NomSysteme,typePresta,ligne,Quantite,formule,cte1,DateModif) values (14,'FV9','MP',13,null,'1.3*CTE1','SURFACE',now());
</v>
      </c>
      <c r="CU42" s="74"/>
      <c r="CV42" s="74"/>
      <c r="CW42" s="74" t="str">
        <f t="shared" si="16"/>
        <v xml:space="preserve">INSERT INTO SC_SystemeProduits(RefDimension,NomSysteme,typePresta,ligne,Quantite,formule,cte1,DateModif) values (15,'FV9','MP',13,null,'1.3*CTE1','SURFACE',now());
</v>
      </c>
      <c r="CX42" s="74"/>
      <c r="CY42" s="74"/>
      <c r="CZ42" s="74" t="str">
        <f t="shared" si="17"/>
        <v xml:space="preserve">INSERT INTO SC_SystemeProduits(RefDimension,NomSysteme,typePresta,ligne,Quantite,formule,cte1,DateModif) values (16,'FV9','MP',13,null,'1.3*CTE1','SURFACE',now());
</v>
      </c>
      <c r="DA42" s="74"/>
      <c r="DB42" s="74"/>
      <c r="DC42" s="74" t="str">
        <f t="shared" si="18"/>
        <v xml:space="preserve">INSERT INTO SC_SystemeProduits(RefDimension,NomSysteme,typePresta,ligne,Quantite,formule,cte1,DateModif) values (17,'FV9','MP',13,null,'1.3*CTE1','SURFACE',now());
</v>
      </c>
      <c r="DD42" s="74"/>
      <c r="DE42" s="74"/>
      <c r="DF42" s="74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5" x14ac:dyDescent="0.25"/>
  <cols>
    <col min="1" max="1" width="11.5703125" style="68"/>
    <col min="3" max="3" width="32" customWidth="1"/>
    <col min="5" max="5" width="13.5703125" customWidth="1"/>
    <col min="6" max="6" width="34.140625" customWidth="1"/>
    <col min="7" max="7" width="13.5703125" customWidth="1"/>
    <col min="8" max="8" width="26.42578125" customWidth="1"/>
    <col min="9" max="9" width="13.5703125" style="57" customWidth="1"/>
    <col min="10" max="10" width="24.5703125" style="57" customWidth="1"/>
    <col min="11" max="11" width="17.5703125" style="57" customWidth="1"/>
    <col min="12" max="12" width="20.85546875" style="57" customWidth="1"/>
    <col min="13" max="13" width="17.5703125" customWidth="1"/>
    <col min="14" max="14" width="23" customWidth="1"/>
    <col min="15" max="15" width="17.5703125" style="57" customWidth="1"/>
    <col min="16" max="16" width="46" style="57" customWidth="1"/>
    <col min="17" max="17" width="13.5703125" customWidth="1"/>
    <col min="18" max="18" width="22" customWidth="1"/>
    <col min="19" max="20" width="13.5703125" customWidth="1"/>
    <col min="21" max="36" width="5.85546875" customWidth="1"/>
  </cols>
  <sheetData>
    <row r="1" spans="1:36" x14ac:dyDescent="0.25">
      <c r="E1" t="s">
        <v>846</v>
      </c>
      <c r="G1" t="s">
        <v>847</v>
      </c>
      <c r="I1" s="57" t="s">
        <v>848</v>
      </c>
      <c r="K1" s="57" t="s">
        <v>1148</v>
      </c>
      <c r="M1" t="s">
        <v>1149</v>
      </c>
      <c r="O1" s="57" t="s">
        <v>1150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25">
      <c r="E2" s="302" t="s">
        <v>844</v>
      </c>
      <c r="F2" s="302"/>
      <c r="G2" s="302" t="s">
        <v>845</v>
      </c>
      <c r="H2" s="302"/>
      <c r="I2" s="302" t="s">
        <v>1133</v>
      </c>
      <c r="J2" s="302"/>
      <c r="K2" s="302" t="s">
        <v>1105</v>
      </c>
      <c r="L2" s="302"/>
      <c r="M2" s="302" t="s">
        <v>1134</v>
      </c>
      <c r="N2" s="302"/>
      <c r="O2" s="302" t="s">
        <v>1135</v>
      </c>
      <c r="P2" s="302"/>
      <c r="Q2" s="302" t="s">
        <v>1132</v>
      </c>
      <c r="R2" s="302"/>
      <c r="S2" s="301" t="s">
        <v>856</v>
      </c>
      <c r="T2" s="302"/>
    </row>
    <row r="3" spans="1:36" x14ac:dyDescent="0.25">
      <c r="E3" t="s">
        <v>245</v>
      </c>
      <c r="F3" s="14" t="s">
        <v>623</v>
      </c>
      <c r="G3" t="s">
        <v>245</v>
      </c>
      <c r="H3" s="14" t="s">
        <v>623</v>
      </c>
      <c r="I3" s="57" t="s">
        <v>245</v>
      </c>
      <c r="J3" s="59" t="s">
        <v>623</v>
      </c>
      <c r="K3" s="57" t="s">
        <v>245</v>
      </c>
      <c r="L3" s="59" t="s">
        <v>623</v>
      </c>
      <c r="M3" t="s">
        <v>245</v>
      </c>
      <c r="N3" s="14" t="s">
        <v>623</v>
      </c>
      <c r="O3" s="57" t="s">
        <v>245</v>
      </c>
      <c r="P3" s="59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ht="24" x14ac:dyDescent="0.25">
      <c r="A4" s="69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850</v>
      </c>
      <c r="G4" s="26"/>
      <c r="H4" s="27" t="s">
        <v>850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859</v>
      </c>
      <c r="S4" s="26"/>
      <c r="T4" s="27" t="s">
        <v>863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7"/>
      <c r="W4" s="57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7"/>
      <c r="Y4" s="57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7"/>
      <c r="AA4" s="57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7"/>
      <c r="AC4" s="57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7"/>
      <c r="AE4" s="57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7"/>
      <c r="AG4" s="57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7"/>
      <c r="AI4" s="57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7"/>
    </row>
    <row r="5" spans="1:36" x14ac:dyDescent="0.25">
      <c r="A5" s="69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850</v>
      </c>
      <c r="G5" s="26"/>
      <c r="H5" s="27" t="s">
        <v>850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857</v>
      </c>
      <c r="U5" s="74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4"/>
      <c r="W5" s="74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4"/>
      <c r="Y5" s="74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4"/>
      <c r="AA5" s="74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4"/>
      <c r="AC5" s="74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4"/>
      <c r="AE5" s="74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4"/>
      <c r="AG5" s="74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4"/>
      <c r="AI5" s="74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4"/>
    </row>
    <row r="6" spans="1:36" x14ac:dyDescent="0.25">
      <c r="A6" s="69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843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4" t="str">
        <f t="shared" si="8"/>
        <v/>
      </c>
      <c r="V6" s="74"/>
      <c r="W6" s="74" t="str">
        <f t="shared" si="9"/>
        <v/>
      </c>
      <c r="X6" s="74"/>
      <c r="Y6" s="74" t="str">
        <f t="shared" si="10"/>
        <v/>
      </c>
      <c r="Z6" s="74"/>
      <c r="AA6" s="74" t="str">
        <f t="shared" si="11"/>
        <v/>
      </c>
      <c r="AB6" s="74"/>
      <c r="AC6" s="74" t="str">
        <f t="shared" si="12"/>
        <v/>
      </c>
      <c r="AD6" s="74"/>
      <c r="AE6" s="74" t="str">
        <f t="shared" si="13"/>
        <v/>
      </c>
      <c r="AF6" s="74"/>
      <c r="AG6" s="74" t="str">
        <f t="shared" si="14"/>
        <v/>
      </c>
      <c r="AH6" s="74"/>
      <c r="AI6" s="74" t="str">
        <f t="shared" si="15"/>
        <v/>
      </c>
      <c r="AJ6" s="74"/>
    </row>
    <row r="7" spans="1:36" ht="12.75" customHeight="1" x14ac:dyDescent="0.25">
      <c r="A7" s="69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851</v>
      </c>
      <c r="G7" s="28"/>
      <c r="H7" s="27" t="s">
        <v>851</v>
      </c>
      <c r="I7" s="28"/>
      <c r="J7" s="27" t="s">
        <v>1001</v>
      </c>
      <c r="K7" s="28"/>
      <c r="L7" s="27" t="s">
        <v>1001</v>
      </c>
      <c r="M7" s="28"/>
      <c r="N7" s="27" t="s">
        <v>1001</v>
      </c>
      <c r="O7" s="28"/>
      <c r="P7" s="27" t="s">
        <v>1001</v>
      </c>
      <c r="Q7" s="28"/>
      <c r="R7" s="27" t="s">
        <v>860</v>
      </c>
      <c r="S7" s="28"/>
      <c r="T7" s="27" t="s">
        <v>862</v>
      </c>
      <c r="U7" s="74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4"/>
      <c r="W7" s="74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4"/>
      <c r="Y7" s="74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4"/>
      <c r="AA7" s="74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4"/>
      <c r="AC7" s="74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4"/>
      <c r="AE7" s="74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4"/>
      <c r="AG7" s="74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4"/>
      <c r="AI7" s="74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4"/>
    </row>
    <row r="8" spans="1:36" x14ac:dyDescent="0.25">
      <c r="A8" s="69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1002</v>
      </c>
      <c r="K8" s="26"/>
      <c r="L8" s="27" t="s">
        <v>1002</v>
      </c>
      <c r="M8" s="26"/>
      <c r="N8" s="27" t="s">
        <v>1002</v>
      </c>
      <c r="O8" s="26"/>
      <c r="P8" s="27" t="s">
        <v>1002</v>
      </c>
      <c r="Q8" s="26"/>
      <c r="R8" s="27"/>
      <c r="S8" s="26"/>
      <c r="T8" s="27"/>
      <c r="U8" s="74" t="str">
        <f t="shared" si="8"/>
        <v/>
      </c>
      <c r="V8" s="74"/>
      <c r="W8" s="74" t="str">
        <f t="shared" si="9"/>
        <v/>
      </c>
      <c r="X8" s="74"/>
      <c r="Y8" s="74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4"/>
      <c r="AA8" s="74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4"/>
      <c r="AC8" s="74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4"/>
      <c r="AE8" s="74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4"/>
      <c r="AG8" s="74" t="str">
        <f t="shared" si="14"/>
        <v/>
      </c>
      <c r="AH8" s="74"/>
      <c r="AI8" s="74" t="str">
        <f t="shared" si="15"/>
        <v/>
      </c>
      <c r="AJ8" s="74"/>
    </row>
    <row r="9" spans="1:36" x14ac:dyDescent="0.25">
      <c r="A9" s="69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1003</v>
      </c>
      <c r="K9" s="26"/>
      <c r="L9" s="27" t="s">
        <v>1003</v>
      </c>
      <c r="M9" s="26"/>
      <c r="N9" s="27" t="s">
        <v>1003</v>
      </c>
      <c r="O9" s="26"/>
      <c r="P9" s="27" t="s">
        <v>1003</v>
      </c>
      <c r="Q9" s="26"/>
      <c r="R9" s="27"/>
      <c r="S9" s="26"/>
      <c r="T9" s="27"/>
      <c r="U9" s="74" t="str">
        <f t="shared" si="8"/>
        <v/>
      </c>
      <c r="V9" s="74"/>
      <c r="W9" s="74" t="str">
        <f t="shared" si="9"/>
        <v/>
      </c>
      <c r="X9" s="74"/>
      <c r="Y9" s="74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4"/>
      <c r="AA9" s="74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4"/>
      <c r="AC9" s="74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4"/>
      <c r="AE9" s="74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4"/>
      <c r="AG9" s="74" t="str">
        <f t="shared" si="14"/>
        <v/>
      </c>
      <c r="AH9" s="74"/>
      <c r="AI9" s="74" t="str">
        <f t="shared" si="15"/>
        <v/>
      </c>
      <c r="AJ9" s="74"/>
    </row>
    <row r="10" spans="1:36" s="57" customFormat="1" x14ac:dyDescent="0.25">
      <c r="A10" s="69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7" t="s">
        <v>294</v>
      </c>
      <c r="C10" s="57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4" t="str">
        <f t="shared" si="8"/>
        <v/>
      </c>
      <c r="V10" s="74"/>
      <c r="W10" s="74" t="str">
        <f t="shared" si="9"/>
        <v/>
      </c>
      <c r="X10" s="74"/>
      <c r="Y10" s="74" t="str">
        <f t="shared" si="10"/>
        <v xml:space="preserve">INSERT INTO SC_SystemeProduits(RefDimension,NomSysteme,typePresta,ligne,Quantite,formule,DateModif) values (null,'ZRV1','MATIERE',319,1,null,now());
</v>
      </c>
      <c r="Z10" s="74"/>
      <c r="AA10" s="74" t="str">
        <f t="shared" si="11"/>
        <v xml:space="preserve">INSERT INTO SC_SystemeProduits(RefDimension,NomSysteme,typePresta,ligne,Quantite,formule,DateModif) values (null,'ZRV1B','MATIERE',319,1,null,now());
</v>
      </c>
      <c r="AB10" s="74"/>
      <c r="AC10" s="74" t="str">
        <f t="shared" si="12"/>
        <v xml:space="preserve">INSERT INTO SC_SystemeProduits(RefDimension,NomSysteme,typePresta,ligne,Quantite,formule,DateModif) values (null,'ZRV1C','MATIERE',319,1,null,now());
</v>
      </c>
      <c r="AD10" s="74"/>
      <c r="AE10" s="74" t="str">
        <f t="shared" si="13"/>
        <v xml:space="preserve">INSERT INTO SC_SystemeProduits(RefDimension,NomSysteme,typePresta,ligne,Quantite,formule,DateModif) values (null,'ZRV1D','MATIERE',319,1,null,now());
</v>
      </c>
      <c r="AF10" s="74"/>
      <c r="AG10" s="74" t="str">
        <f t="shared" si="14"/>
        <v xml:space="preserve">INSERT INTO SC_SystemeProduits(RefDimension,NomSysteme,typePresta,ligne,Quantite,formule,DateModif) values (null,'ZRV2','MATIERE',319,1,null,now());
</v>
      </c>
      <c r="AH10" s="74"/>
      <c r="AI10" s="74" t="str">
        <f t="shared" si="15"/>
        <v/>
      </c>
      <c r="AJ10" s="74"/>
    </row>
    <row r="11" spans="1:36" x14ac:dyDescent="0.25">
      <c r="A11" s="69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4" t="str">
        <f t="shared" si="8"/>
        <v xml:space="preserve">INSERT INTO SC_SystemeProduits(RefDimension,NomSysteme,typePresta,ligne,Quantite,formule,DateModif) values (null,'ZI_PEU_PROFONDE','MATIERE',165,2,null,now());
</v>
      </c>
      <c r="V11" s="74"/>
      <c r="W11" s="74" t="str">
        <f t="shared" si="9"/>
        <v xml:space="preserve">INSERT INTO SC_SystemeProduits(RefDimension,NomSysteme,typePresta,ligne,Quantite,formule,DateModif) values (null,'ZI_PROFONDE','MATIERE',165,4,null,now());
</v>
      </c>
      <c r="X11" s="74"/>
      <c r="Y11" s="74" t="str">
        <f t="shared" si="10"/>
        <v xml:space="preserve">INSERT INTO SC_SystemeProduits(RefDimension,NomSysteme,typePresta,ligne,Quantite,formule,DateModif) values (null,'ZRV1','MATIERE',165,2,null,now());
</v>
      </c>
      <c r="Z11" s="74"/>
      <c r="AA11" s="74" t="str">
        <f t="shared" si="11"/>
        <v xml:space="preserve">INSERT INTO SC_SystemeProduits(RefDimension,NomSysteme,typePresta,ligne,Quantite,formule,DateModif) values (null,'ZRV1B','MATIERE',165,1,null,now());
</v>
      </c>
      <c r="AB11" s="74"/>
      <c r="AC11" s="74" t="str">
        <f t="shared" si="12"/>
        <v xml:space="preserve">INSERT INTO SC_SystemeProduits(RefDimension,NomSysteme,typePresta,ligne,Quantite,formule,DateModif) values (null,'ZRV1C','MATIERE',165,1,null,now());
</v>
      </c>
      <c r="AD11" s="74"/>
      <c r="AE11" s="74" t="str">
        <f t="shared" si="13"/>
        <v xml:space="preserve">INSERT INTO SC_SystemeProduits(RefDimension,NomSysteme,typePresta,ligne,Quantite,formule,DateModif) values (null,'ZRV1D','MATIERE',165,1,null,now());
</v>
      </c>
      <c r="AF11" s="74"/>
      <c r="AG11" s="74" t="str">
        <f t="shared" si="14"/>
        <v xml:space="preserve">INSERT INTO SC_SystemeProduits(RefDimension,NomSysteme,typePresta,ligne,Quantite,formule,DateModif) values (null,'ZRV2','MATIERE',165,1,null,now());
</v>
      </c>
      <c r="AH11" s="74"/>
      <c r="AI11" s="74" t="str">
        <f t="shared" si="15"/>
        <v xml:space="preserve">INSERT INTO SC_SystemeProduits(RefDimension,NomSysteme,typePresta,ligne,Quantite,formule,DateModif) values (null,'EPANDRAIN','MATIERE',165,0,null,now());
</v>
      </c>
      <c r="AJ11" s="74"/>
    </row>
    <row r="12" spans="1:36" x14ac:dyDescent="0.25">
      <c r="A12" s="69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4" t="str">
        <f t="shared" si="8"/>
        <v xml:space="preserve">INSERT INTO SC_SystemeProduits(RefDimension,NomSysteme,typePresta,ligne,Quantite,formule,DateModif) values (null,'ZI_PEU_PROFONDE','MATIERE',166,2,null,now());
</v>
      </c>
      <c r="V12" s="74"/>
      <c r="W12" s="74" t="str">
        <f t="shared" si="9"/>
        <v xml:space="preserve">INSERT INTO SC_SystemeProduits(RefDimension,NomSysteme,typePresta,ligne,Quantite,formule,DateModif) values (null,'ZI_PROFONDE','MATIERE',166,2,null,now());
</v>
      </c>
      <c r="X12" s="74"/>
      <c r="Y12" s="74" t="str">
        <f t="shared" si="10"/>
        <v xml:space="preserve">INSERT INTO SC_SystemeProduits(RefDimension,NomSysteme,typePresta,ligne,Quantite,formule,DateModif) values (null,'ZRV1','MATIERE',166,2,null,now());
</v>
      </c>
      <c r="Z12" s="74"/>
      <c r="AA12" s="74" t="str">
        <f t="shared" si="11"/>
        <v xml:space="preserve">INSERT INTO SC_SystemeProduits(RefDimension,NomSysteme,typePresta,ligne,Quantite,formule,DateModif) values (null,'ZRV1B','MATIERE',166,1,null,now());
</v>
      </c>
      <c r="AB12" s="74"/>
      <c r="AC12" s="74" t="str">
        <f t="shared" si="12"/>
        <v xml:space="preserve">INSERT INTO SC_SystemeProduits(RefDimension,NomSysteme,typePresta,ligne,Quantite,formule,DateModif) values (null,'ZRV1C','MATIERE',166,1,null,now());
</v>
      </c>
      <c r="AD12" s="74"/>
      <c r="AE12" s="74" t="str">
        <f t="shared" si="13"/>
        <v xml:space="preserve">INSERT INTO SC_SystemeProduits(RefDimension,NomSysteme,typePresta,ligne,Quantite,formule,DateModif) values (null,'ZRV1D','MATIERE',166,1,null,now());
</v>
      </c>
      <c r="AF12" s="74"/>
      <c r="AG12" s="74" t="str">
        <f t="shared" si="14"/>
        <v xml:space="preserve">INSERT INTO SC_SystemeProduits(RefDimension,NomSysteme,typePresta,ligne,Quantite,formule,DateModif) values (null,'ZRV2','MATIERE',166,1,null,now());
</v>
      </c>
      <c r="AH12" s="74"/>
      <c r="AI12" s="74" t="str">
        <f t="shared" si="15"/>
        <v xml:space="preserve">INSERT INTO SC_SystemeProduits(RefDimension,NomSysteme,typePresta,ligne,Quantite,formule,DateModif) values (null,'EPANDRAIN','MATIERE',166,0,null,now());
</v>
      </c>
      <c r="AJ12" s="74"/>
    </row>
    <row r="13" spans="1:36" s="60" customFormat="1" x14ac:dyDescent="0.25">
      <c r="A13" s="69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4" t="s">
        <v>294</v>
      </c>
      <c r="C13" s="21" t="s">
        <v>1106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1136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4" t="str">
        <f t="shared" si="8"/>
        <v/>
      </c>
      <c r="V13" s="74"/>
      <c r="W13" s="74" t="str">
        <f t="shared" si="9"/>
        <v/>
      </c>
      <c r="X13" s="74"/>
      <c r="Y13" s="74" t="str">
        <f t="shared" si="10"/>
        <v xml:space="preserve">INSERT INTO SC_SystemeProduits(RefDimension,NomSysteme,typePresta,ligne,Quantite,formule,DateModif) values (null,'ZRV1','MATIERE',402,null,'1/5*SURFACE_ZRV1',now());
</v>
      </c>
      <c r="Z13" s="74"/>
      <c r="AA13" s="74" t="str">
        <f t="shared" si="11"/>
        <v/>
      </c>
      <c r="AB13" s="74"/>
      <c r="AC13" s="74" t="str">
        <f t="shared" si="12"/>
        <v/>
      </c>
      <c r="AD13" s="74"/>
      <c r="AE13" s="74" t="str">
        <f t="shared" si="13"/>
        <v/>
      </c>
      <c r="AF13" s="74"/>
      <c r="AG13" s="74" t="str">
        <f t="shared" si="14"/>
        <v/>
      </c>
      <c r="AH13" s="74"/>
      <c r="AI13" s="74" t="str">
        <f t="shared" si="15"/>
        <v/>
      </c>
      <c r="AJ13" s="74"/>
    </row>
    <row r="14" spans="1:36" s="60" customFormat="1" x14ac:dyDescent="0.25">
      <c r="A14" s="69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4" t="s">
        <v>294</v>
      </c>
      <c r="C14" s="21" t="s">
        <v>1121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1136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4" t="str">
        <f t="shared" si="8"/>
        <v/>
      </c>
      <c r="V14" s="74"/>
      <c r="W14" s="74" t="str">
        <f t="shared" si="9"/>
        <v/>
      </c>
      <c r="X14" s="74"/>
      <c r="Y14" s="74" t="str">
        <f t="shared" si="10"/>
        <v xml:space="preserve">INSERT INTO SC_SystemeProduits(RefDimension,NomSysteme,typePresta,ligne,Quantite,formule,DateModif) values (null,'ZRV1','MATIERE',403,null,'1/5*SURFACE_ZRV1',now());
</v>
      </c>
      <c r="Z14" s="74"/>
      <c r="AA14" s="74" t="str">
        <f t="shared" si="11"/>
        <v/>
      </c>
      <c r="AB14" s="74"/>
      <c r="AC14" s="74" t="str">
        <f t="shared" si="12"/>
        <v/>
      </c>
      <c r="AD14" s="74"/>
      <c r="AE14" s="74" t="str">
        <f t="shared" si="13"/>
        <v/>
      </c>
      <c r="AF14" s="74"/>
      <c r="AG14" s="74" t="str">
        <f t="shared" si="14"/>
        <v/>
      </c>
      <c r="AH14" s="74"/>
      <c r="AI14" s="74" t="str">
        <f t="shared" si="15"/>
        <v/>
      </c>
      <c r="AJ14" s="74"/>
    </row>
    <row r="15" spans="1:36" s="60" customFormat="1" x14ac:dyDescent="0.25">
      <c r="A15" s="69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4" t="s">
        <v>294</v>
      </c>
      <c r="C15" s="21" t="s">
        <v>1107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1136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4" t="str">
        <f t="shared" si="8"/>
        <v/>
      </c>
      <c r="V15" s="74"/>
      <c r="W15" s="74" t="str">
        <f t="shared" si="9"/>
        <v/>
      </c>
      <c r="X15" s="74"/>
      <c r="Y15" s="74" t="str">
        <f t="shared" si="10"/>
        <v xml:space="preserve">INSERT INTO SC_SystemeProduits(RefDimension,NomSysteme,typePresta,ligne,Quantite,formule,DateModif) values (null,'ZRV1','MATIERE',404,null,'1/5*SURFACE_ZRV1',now());
</v>
      </c>
      <c r="Z15" s="74"/>
      <c r="AA15" s="74" t="str">
        <f t="shared" si="11"/>
        <v/>
      </c>
      <c r="AB15" s="74"/>
      <c r="AC15" s="74" t="str">
        <f t="shared" si="12"/>
        <v/>
      </c>
      <c r="AD15" s="74"/>
      <c r="AE15" s="74" t="str">
        <f t="shared" si="13"/>
        <v/>
      </c>
      <c r="AF15" s="74"/>
      <c r="AG15" s="74" t="str">
        <f t="shared" si="14"/>
        <v/>
      </c>
      <c r="AH15" s="74"/>
      <c r="AI15" s="74" t="str">
        <f t="shared" si="15"/>
        <v/>
      </c>
      <c r="AJ15" s="74"/>
    </row>
    <row r="16" spans="1:36" s="60" customFormat="1" x14ac:dyDescent="0.25">
      <c r="A16" s="69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4" t="s">
        <v>294</v>
      </c>
      <c r="C16" s="21" t="s">
        <v>1108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1137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4" t="str">
        <f t="shared" si="8"/>
        <v/>
      </c>
      <c r="V16" s="74"/>
      <c r="W16" s="74" t="str">
        <f t="shared" si="9"/>
        <v/>
      </c>
      <c r="X16" s="74"/>
      <c r="Y16" s="74" t="str">
        <f t="shared" si="10"/>
        <v xml:space="preserve">INSERT INTO SC_SystemeProduits(RefDimension,NomSysteme,typePresta,ligne,Quantite,formule,DateModif) values (null,'ZRV1','MATIERE',405,null,'3/5*SURFACE_ZRV1',now());
</v>
      </c>
      <c r="Z16" s="74"/>
      <c r="AA16" s="74" t="str">
        <f t="shared" si="11"/>
        <v/>
      </c>
      <c r="AB16" s="74"/>
      <c r="AC16" s="74" t="str">
        <f t="shared" si="12"/>
        <v/>
      </c>
      <c r="AD16" s="74"/>
      <c r="AE16" s="74" t="str">
        <f t="shared" si="13"/>
        <v/>
      </c>
      <c r="AF16" s="74"/>
      <c r="AG16" s="74" t="str">
        <f t="shared" si="14"/>
        <v/>
      </c>
      <c r="AH16" s="74"/>
      <c r="AI16" s="74" t="str">
        <f t="shared" si="15"/>
        <v/>
      </c>
      <c r="AJ16" s="74"/>
    </row>
    <row r="17" spans="1:36" s="60" customFormat="1" x14ac:dyDescent="0.25">
      <c r="A17" s="69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4" t="s">
        <v>294</v>
      </c>
      <c r="C17" s="21" t="s">
        <v>1109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1137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4" t="str">
        <f t="shared" si="8"/>
        <v/>
      </c>
      <c r="V17" s="74"/>
      <c r="W17" s="74" t="str">
        <f t="shared" si="9"/>
        <v/>
      </c>
      <c r="X17" s="74"/>
      <c r="Y17" s="74" t="str">
        <f t="shared" si="10"/>
        <v xml:space="preserve">INSERT INTO SC_SystemeProduits(RefDimension,NomSysteme,typePresta,ligne,Quantite,formule,DateModif) values (null,'ZRV1','MATIERE',406,null,'3/5*SURFACE_ZRV1',now());
</v>
      </c>
      <c r="Z17" s="74"/>
      <c r="AA17" s="74" t="str">
        <f t="shared" si="11"/>
        <v/>
      </c>
      <c r="AB17" s="74"/>
      <c r="AC17" s="74" t="str">
        <f t="shared" si="12"/>
        <v/>
      </c>
      <c r="AD17" s="74"/>
      <c r="AE17" s="74" t="str">
        <f t="shared" si="13"/>
        <v/>
      </c>
      <c r="AF17" s="74"/>
      <c r="AG17" s="74" t="str">
        <f t="shared" si="14"/>
        <v/>
      </c>
      <c r="AH17" s="74"/>
      <c r="AI17" s="74" t="str">
        <f t="shared" si="15"/>
        <v/>
      </c>
      <c r="AJ17" s="74"/>
    </row>
    <row r="18" spans="1:36" s="60" customFormat="1" x14ac:dyDescent="0.25">
      <c r="A18" s="69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4" t="s">
        <v>294</v>
      </c>
      <c r="C18" s="21" t="s">
        <v>1122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1137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4" t="str">
        <f t="shared" si="8"/>
        <v/>
      </c>
      <c r="V18" s="74"/>
      <c r="W18" s="74" t="str">
        <f t="shared" si="9"/>
        <v/>
      </c>
      <c r="X18" s="74"/>
      <c r="Y18" s="74" t="str">
        <f t="shared" si="10"/>
        <v xml:space="preserve">INSERT INTO SC_SystemeProduits(RefDimension,NomSysteme,typePresta,ligne,Quantite,formule,DateModif) values (null,'ZRV1','MATIERE',407,null,'3/5*SURFACE_ZRV1',now());
</v>
      </c>
      <c r="Z18" s="74"/>
      <c r="AA18" s="74" t="str">
        <f t="shared" si="11"/>
        <v/>
      </c>
      <c r="AB18" s="74"/>
      <c r="AC18" s="74" t="str">
        <f t="shared" si="12"/>
        <v/>
      </c>
      <c r="AD18" s="74"/>
      <c r="AE18" s="74" t="str">
        <f t="shared" si="13"/>
        <v/>
      </c>
      <c r="AF18" s="74"/>
      <c r="AG18" s="74" t="str">
        <f t="shared" si="14"/>
        <v/>
      </c>
      <c r="AH18" s="74"/>
      <c r="AI18" s="74" t="str">
        <f t="shared" si="15"/>
        <v/>
      </c>
      <c r="AJ18" s="74"/>
    </row>
    <row r="19" spans="1:36" s="60" customFormat="1" x14ac:dyDescent="0.25">
      <c r="A19" s="69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4" t="s">
        <v>294</v>
      </c>
      <c r="C19" s="21" t="s">
        <v>1123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1138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4" t="str">
        <f t="shared" si="8"/>
        <v/>
      </c>
      <c r="V19" s="74"/>
      <c r="W19" s="74" t="str">
        <f t="shared" si="9"/>
        <v/>
      </c>
      <c r="X19" s="74"/>
      <c r="Y19" s="74" t="str">
        <f t="shared" si="10"/>
        <v xml:space="preserve">INSERT INTO SC_SystemeProduits(RefDimension,NomSysteme,typePresta,ligne,Quantite,formule,DateModif) values (null,'ZRV1','MATIERE',408,null,'6/5*SURFACE_ZRV1',now());
</v>
      </c>
      <c r="Z19" s="74"/>
      <c r="AA19" s="74" t="str">
        <f t="shared" si="11"/>
        <v/>
      </c>
      <c r="AB19" s="74"/>
      <c r="AC19" s="74" t="str">
        <f t="shared" si="12"/>
        <v/>
      </c>
      <c r="AD19" s="74"/>
      <c r="AE19" s="74" t="str">
        <f t="shared" si="13"/>
        <v/>
      </c>
      <c r="AF19" s="74"/>
      <c r="AG19" s="74" t="str">
        <f t="shared" si="14"/>
        <v/>
      </c>
      <c r="AH19" s="74"/>
      <c r="AI19" s="74" t="str">
        <f t="shared" si="15"/>
        <v/>
      </c>
      <c r="AJ19" s="74"/>
    </row>
    <row r="20" spans="1:36" s="60" customFormat="1" x14ac:dyDescent="0.25">
      <c r="A20" s="69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4" t="s">
        <v>294</v>
      </c>
      <c r="C20" s="21" t="s">
        <v>1124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1136</v>
      </c>
      <c r="M20" s="28"/>
      <c r="N20" s="27"/>
      <c r="O20" s="28"/>
      <c r="P20" s="27"/>
      <c r="Q20" s="28"/>
      <c r="R20" s="27" t="s">
        <v>859</v>
      </c>
      <c r="S20" s="28"/>
      <c r="T20" s="27"/>
      <c r="U20" s="74" t="str">
        <f t="shared" si="8"/>
        <v/>
      </c>
      <c r="V20" s="74"/>
      <c r="W20" s="74" t="str">
        <f t="shared" si="9"/>
        <v/>
      </c>
      <c r="X20" s="74"/>
      <c r="Y20" s="74" t="str">
        <f t="shared" si="10"/>
        <v/>
      </c>
      <c r="Z20" s="74"/>
      <c r="AA20" s="74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4"/>
      <c r="AC20" s="74" t="str">
        <f t="shared" si="12"/>
        <v/>
      </c>
      <c r="AD20" s="74"/>
      <c r="AE20" s="74" t="str">
        <f t="shared" si="13"/>
        <v/>
      </c>
      <c r="AF20" s="74"/>
      <c r="AG20" s="74" t="str">
        <f t="shared" si="14"/>
        <v xml:space="preserve">INSERT INTO SC_SystemeProduits(RefDimension,NomSysteme,typePresta,ligne,Quantite,formule,DateModif) values (null,'ZRV2','MATIERE',409,null,'SURFACE_ZRV2',now());
</v>
      </c>
      <c r="AH20" s="74"/>
      <c r="AI20" s="74" t="str">
        <f t="shared" si="15"/>
        <v/>
      </c>
      <c r="AJ20" s="74"/>
    </row>
    <row r="21" spans="1:36" s="60" customFormat="1" x14ac:dyDescent="0.25">
      <c r="A21" s="69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4" t="s">
        <v>294</v>
      </c>
      <c r="C21" s="21" t="s">
        <v>1110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1136</v>
      </c>
      <c r="M21" s="28"/>
      <c r="N21" s="27"/>
      <c r="O21" s="28"/>
      <c r="P21" s="27"/>
      <c r="Q21" s="28"/>
      <c r="R21" s="27"/>
      <c r="S21" s="28"/>
      <c r="T21" s="27"/>
      <c r="U21" s="74" t="str">
        <f t="shared" si="8"/>
        <v/>
      </c>
      <c r="V21" s="74"/>
      <c r="W21" s="74" t="str">
        <f t="shared" si="9"/>
        <v/>
      </c>
      <c r="X21" s="74"/>
      <c r="Y21" s="74" t="str">
        <f t="shared" si="10"/>
        <v/>
      </c>
      <c r="Z21" s="74"/>
      <c r="AA21" s="74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4"/>
      <c r="AC21" s="74" t="str">
        <f t="shared" si="12"/>
        <v/>
      </c>
      <c r="AD21" s="74"/>
      <c r="AE21" s="74" t="str">
        <f t="shared" si="13"/>
        <v/>
      </c>
      <c r="AF21" s="74"/>
      <c r="AG21" s="74" t="str">
        <f t="shared" si="14"/>
        <v/>
      </c>
      <c r="AH21" s="74"/>
      <c r="AI21" s="74" t="str">
        <f t="shared" si="15"/>
        <v/>
      </c>
      <c r="AJ21" s="74"/>
    </row>
    <row r="22" spans="1:36" s="60" customFormat="1" x14ac:dyDescent="0.25">
      <c r="A22" s="69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4" t="s">
        <v>294</v>
      </c>
      <c r="C22" s="21" t="s">
        <v>1111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1139</v>
      </c>
      <c r="M22" s="28"/>
      <c r="N22" s="27"/>
      <c r="O22" s="28"/>
      <c r="P22" s="27"/>
      <c r="Q22" s="28"/>
      <c r="R22" s="27"/>
      <c r="S22" s="28"/>
      <c r="T22" s="27"/>
      <c r="U22" s="74" t="str">
        <f t="shared" si="8"/>
        <v/>
      </c>
      <c r="V22" s="74"/>
      <c r="W22" s="74" t="str">
        <f t="shared" si="9"/>
        <v/>
      </c>
      <c r="X22" s="74"/>
      <c r="Y22" s="74" t="str">
        <f t="shared" si="10"/>
        <v/>
      </c>
      <c r="Z22" s="74"/>
      <c r="AA22" s="74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4"/>
      <c r="AC22" s="74" t="str">
        <f t="shared" si="12"/>
        <v/>
      </c>
      <c r="AD22" s="74"/>
      <c r="AE22" s="74" t="str">
        <f t="shared" si="13"/>
        <v/>
      </c>
      <c r="AF22" s="74"/>
      <c r="AG22" s="74" t="str">
        <f t="shared" si="14"/>
        <v/>
      </c>
      <c r="AH22" s="74"/>
      <c r="AI22" s="74" t="str">
        <f t="shared" si="15"/>
        <v/>
      </c>
      <c r="AJ22" s="74"/>
    </row>
    <row r="23" spans="1:36" s="60" customFormat="1" x14ac:dyDescent="0.25">
      <c r="A23" s="69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4" t="s">
        <v>294</v>
      </c>
      <c r="C23" s="21" t="s">
        <v>1112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1137</v>
      </c>
      <c r="M23" s="28"/>
      <c r="N23" s="27"/>
      <c r="O23" s="28"/>
      <c r="P23" s="27"/>
      <c r="Q23" s="28"/>
      <c r="R23" s="27"/>
      <c r="S23" s="28"/>
      <c r="T23" s="27"/>
      <c r="U23" s="74" t="str">
        <f t="shared" si="8"/>
        <v/>
      </c>
      <c r="V23" s="74"/>
      <c r="W23" s="74" t="str">
        <f t="shared" si="9"/>
        <v/>
      </c>
      <c r="X23" s="74"/>
      <c r="Y23" s="74" t="str">
        <f t="shared" si="10"/>
        <v/>
      </c>
      <c r="Z23" s="74"/>
      <c r="AA23" s="74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4"/>
      <c r="AC23" s="74" t="str">
        <f t="shared" si="12"/>
        <v/>
      </c>
      <c r="AD23" s="74"/>
      <c r="AE23" s="74" t="str">
        <f t="shared" si="13"/>
        <v/>
      </c>
      <c r="AF23" s="74"/>
      <c r="AG23" s="74" t="str">
        <f t="shared" si="14"/>
        <v/>
      </c>
      <c r="AH23" s="74"/>
      <c r="AI23" s="74" t="str">
        <f t="shared" si="15"/>
        <v/>
      </c>
      <c r="AJ23" s="74"/>
    </row>
    <row r="24" spans="1:36" s="60" customFormat="1" x14ac:dyDescent="0.25">
      <c r="A24" s="69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4" t="s">
        <v>294</v>
      </c>
      <c r="C24" s="21" t="s">
        <v>1113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1137</v>
      </c>
      <c r="M24" s="28"/>
      <c r="N24" s="27"/>
      <c r="O24" s="28"/>
      <c r="P24" s="27"/>
      <c r="Q24" s="28"/>
      <c r="R24" s="27"/>
      <c r="S24" s="28"/>
      <c r="T24" s="27"/>
      <c r="U24" s="74" t="str">
        <f t="shared" si="8"/>
        <v/>
      </c>
      <c r="V24" s="74"/>
      <c r="W24" s="74" t="str">
        <f t="shared" si="9"/>
        <v/>
      </c>
      <c r="X24" s="74"/>
      <c r="Y24" s="74" t="str">
        <f t="shared" si="10"/>
        <v/>
      </c>
      <c r="Z24" s="74"/>
      <c r="AA24" s="74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4"/>
      <c r="AC24" s="74" t="str">
        <f t="shared" si="12"/>
        <v/>
      </c>
      <c r="AD24" s="74"/>
      <c r="AE24" s="74" t="str">
        <f t="shared" si="13"/>
        <v/>
      </c>
      <c r="AF24" s="74"/>
      <c r="AG24" s="74" t="str">
        <f t="shared" si="14"/>
        <v/>
      </c>
      <c r="AH24" s="74"/>
      <c r="AI24" s="74" t="str">
        <f t="shared" si="15"/>
        <v/>
      </c>
      <c r="AJ24" s="74"/>
    </row>
    <row r="25" spans="1:36" s="60" customFormat="1" x14ac:dyDescent="0.25">
      <c r="A25" s="69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4" t="s">
        <v>294</v>
      </c>
      <c r="C25" s="21" t="s">
        <v>1125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1137</v>
      </c>
      <c r="M25" s="28"/>
      <c r="N25" s="27"/>
      <c r="O25" s="28"/>
      <c r="P25" s="27"/>
      <c r="Q25" s="28"/>
      <c r="R25" s="27"/>
      <c r="S25" s="28"/>
      <c r="T25" s="27"/>
      <c r="U25" s="74" t="str">
        <f t="shared" si="8"/>
        <v/>
      </c>
      <c r="V25" s="74"/>
      <c r="W25" s="74" t="str">
        <f t="shared" si="9"/>
        <v/>
      </c>
      <c r="X25" s="74"/>
      <c r="Y25" s="74" t="str">
        <f t="shared" si="10"/>
        <v/>
      </c>
      <c r="Z25" s="74"/>
      <c r="AA25" s="74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4"/>
      <c r="AC25" s="74" t="str">
        <f t="shared" si="12"/>
        <v/>
      </c>
      <c r="AD25" s="74"/>
      <c r="AE25" s="74" t="str">
        <f t="shared" si="13"/>
        <v/>
      </c>
      <c r="AF25" s="74"/>
      <c r="AG25" s="74" t="str">
        <f t="shared" si="14"/>
        <v/>
      </c>
      <c r="AH25" s="74"/>
      <c r="AI25" s="74" t="str">
        <f t="shared" si="15"/>
        <v/>
      </c>
      <c r="AJ25" s="74"/>
    </row>
    <row r="26" spans="1:36" s="60" customFormat="1" x14ac:dyDescent="0.25">
      <c r="A26" s="69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4" t="s">
        <v>294</v>
      </c>
      <c r="C26" s="21" t="s">
        <v>1114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1139</v>
      </c>
      <c r="M26" s="28"/>
      <c r="N26" s="27"/>
      <c r="O26" s="28"/>
      <c r="P26" s="27"/>
      <c r="Q26" s="28"/>
      <c r="R26" s="27"/>
      <c r="S26" s="28"/>
      <c r="T26" s="27"/>
      <c r="U26" s="74" t="str">
        <f t="shared" si="8"/>
        <v/>
      </c>
      <c r="V26" s="74"/>
      <c r="W26" s="74" t="str">
        <f t="shared" si="9"/>
        <v/>
      </c>
      <c r="X26" s="74"/>
      <c r="Y26" s="74" t="str">
        <f t="shared" si="10"/>
        <v/>
      </c>
      <c r="Z26" s="74"/>
      <c r="AA26" s="74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4"/>
      <c r="AC26" s="74" t="str">
        <f t="shared" si="12"/>
        <v/>
      </c>
      <c r="AD26" s="74"/>
      <c r="AE26" s="74" t="str">
        <f t="shared" si="13"/>
        <v/>
      </c>
      <c r="AF26" s="74"/>
      <c r="AG26" s="74" t="str">
        <f t="shared" si="14"/>
        <v/>
      </c>
      <c r="AH26" s="74"/>
      <c r="AI26" s="74" t="str">
        <f t="shared" si="15"/>
        <v/>
      </c>
      <c r="AJ26" s="74"/>
    </row>
    <row r="27" spans="1:36" s="60" customFormat="1" x14ac:dyDescent="0.25">
      <c r="A27" s="69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4" t="s">
        <v>294</v>
      </c>
      <c r="C27" s="21" t="s">
        <v>1115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1140</v>
      </c>
      <c r="O27" s="28"/>
      <c r="P27" s="27"/>
      <c r="Q27" s="28"/>
      <c r="R27" s="27"/>
      <c r="S27" s="28"/>
      <c r="T27" s="27"/>
      <c r="U27" s="74" t="str">
        <f t="shared" si="8"/>
        <v/>
      </c>
      <c r="V27" s="74"/>
      <c r="W27" s="74" t="str">
        <f t="shared" si="9"/>
        <v/>
      </c>
      <c r="X27" s="74"/>
      <c r="Y27" s="74" t="str">
        <f t="shared" si="10"/>
        <v/>
      </c>
      <c r="Z27" s="74"/>
      <c r="AA27" s="74" t="str">
        <f t="shared" si="11"/>
        <v/>
      </c>
      <c r="AB27" s="74"/>
      <c r="AC27" s="74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4"/>
      <c r="AE27" s="74" t="str">
        <f t="shared" si="13"/>
        <v/>
      </c>
      <c r="AF27" s="74"/>
      <c r="AG27" s="74" t="str">
        <f t="shared" si="14"/>
        <v/>
      </c>
      <c r="AH27" s="74"/>
      <c r="AI27" s="74" t="str">
        <f t="shared" si="15"/>
        <v/>
      </c>
      <c r="AJ27" s="74"/>
    </row>
    <row r="28" spans="1:36" s="60" customFormat="1" x14ac:dyDescent="0.25">
      <c r="A28" s="69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4" t="s">
        <v>294</v>
      </c>
      <c r="C28" s="21" t="s">
        <v>1126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1137</v>
      </c>
      <c r="O28" s="28"/>
      <c r="P28" s="27"/>
      <c r="Q28" s="28"/>
      <c r="R28" s="27"/>
      <c r="S28" s="28"/>
      <c r="T28" s="27"/>
      <c r="U28" s="74" t="str">
        <f t="shared" si="8"/>
        <v/>
      </c>
      <c r="V28" s="74"/>
      <c r="W28" s="74" t="str">
        <f t="shared" si="9"/>
        <v/>
      </c>
      <c r="X28" s="74"/>
      <c r="Y28" s="74" t="str">
        <f t="shared" si="10"/>
        <v/>
      </c>
      <c r="Z28" s="74"/>
      <c r="AA28" s="74" t="str">
        <f t="shared" si="11"/>
        <v/>
      </c>
      <c r="AB28" s="74"/>
      <c r="AC28" s="74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4"/>
      <c r="AE28" s="74" t="str">
        <f t="shared" si="13"/>
        <v/>
      </c>
      <c r="AF28" s="74"/>
      <c r="AG28" s="74" t="str">
        <f t="shared" si="14"/>
        <v/>
      </c>
      <c r="AH28" s="74"/>
      <c r="AI28" s="74" t="str">
        <f t="shared" si="15"/>
        <v/>
      </c>
      <c r="AJ28" s="74"/>
    </row>
    <row r="29" spans="1:36" s="60" customFormat="1" x14ac:dyDescent="0.25">
      <c r="A29" s="69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4" t="s">
        <v>294</v>
      </c>
      <c r="C29" s="21" t="s">
        <v>1116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1136</v>
      </c>
      <c r="O29" s="28"/>
      <c r="P29" s="27"/>
      <c r="Q29" s="28"/>
      <c r="R29" s="27"/>
      <c r="S29" s="28"/>
      <c r="T29" s="27"/>
      <c r="U29" s="74" t="str">
        <f t="shared" si="8"/>
        <v/>
      </c>
      <c r="V29" s="74"/>
      <c r="W29" s="74" t="str">
        <f t="shared" si="9"/>
        <v/>
      </c>
      <c r="X29" s="74"/>
      <c r="Y29" s="74" t="str">
        <f t="shared" si="10"/>
        <v/>
      </c>
      <c r="Z29" s="74"/>
      <c r="AA29" s="74" t="str">
        <f t="shared" si="11"/>
        <v/>
      </c>
      <c r="AB29" s="74"/>
      <c r="AC29" s="74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4"/>
      <c r="AE29" s="74" t="str">
        <f t="shared" si="13"/>
        <v/>
      </c>
      <c r="AF29" s="74"/>
      <c r="AG29" s="74" t="str">
        <f t="shared" si="14"/>
        <v/>
      </c>
      <c r="AH29" s="74"/>
      <c r="AI29" s="74" t="str">
        <f t="shared" si="15"/>
        <v/>
      </c>
      <c r="AJ29" s="74"/>
    </row>
    <row r="30" spans="1:36" s="60" customFormat="1" x14ac:dyDescent="0.25">
      <c r="A30" s="69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4" t="s">
        <v>294</v>
      </c>
      <c r="C30" s="21" t="s">
        <v>1117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1140</v>
      </c>
      <c r="O30" s="28"/>
      <c r="P30" s="27"/>
      <c r="Q30" s="28"/>
      <c r="R30" s="27"/>
      <c r="S30" s="28"/>
      <c r="T30" s="27"/>
      <c r="U30" s="74" t="str">
        <f t="shared" si="8"/>
        <v/>
      </c>
      <c r="V30" s="74"/>
      <c r="W30" s="74" t="str">
        <f t="shared" si="9"/>
        <v/>
      </c>
      <c r="X30" s="74"/>
      <c r="Y30" s="74" t="str">
        <f t="shared" si="10"/>
        <v/>
      </c>
      <c r="Z30" s="74"/>
      <c r="AA30" s="74" t="str">
        <f t="shared" si="11"/>
        <v/>
      </c>
      <c r="AB30" s="74"/>
      <c r="AC30" s="74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4"/>
      <c r="AE30" s="74" t="str">
        <f t="shared" si="13"/>
        <v/>
      </c>
      <c r="AF30" s="74"/>
      <c r="AG30" s="74" t="str">
        <f t="shared" si="14"/>
        <v/>
      </c>
      <c r="AH30" s="74"/>
      <c r="AI30" s="74" t="str">
        <f t="shared" si="15"/>
        <v/>
      </c>
      <c r="AJ30" s="74"/>
    </row>
    <row r="31" spans="1:36" s="60" customFormat="1" x14ac:dyDescent="0.25">
      <c r="A31" s="69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4" t="s">
        <v>294</v>
      </c>
      <c r="C31" s="21" t="s">
        <v>1109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1137</v>
      </c>
      <c r="O31" s="28"/>
      <c r="P31" s="27"/>
      <c r="Q31" s="28"/>
      <c r="R31" s="27"/>
      <c r="S31" s="28"/>
      <c r="T31" s="27"/>
      <c r="U31" s="74" t="str">
        <f t="shared" si="8"/>
        <v/>
      </c>
      <c r="V31" s="74"/>
      <c r="W31" s="74" t="str">
        <f t="shared" si="9"/>
        <v/>
      </c>
      <c r="X31" s="74"/>
      <c r="Y31" s="74" t="str">
        <f t="shared" si="10"/>
        <v/>
      </c>
      <c r="Z31" s="74"/>
      <c r="AA31" s="74" t="str">
        <f t="shared" si="11"/>
        <v/>
      </c>
      <c r="AB31" s="74"/>
      <c r="AC31" s="74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4"/>
      <c r="AE31" s="74" t="str">
        <f t="shared" si="13"/>
        <v/>
      </c>
      <c r="AF31" s="74"/>
      <c r="AG31" s="74" t="str">
        <f t="shared" si="14"/>
        <v/>
      </c>
      <c r="AH31" s="74"/>
      <c r="AI31" s="74" t="str">
        <f t="shared" si="15"/>
        <v/>
      </c>
      <c r="AJ31" s="74"/>
    </row>
    <row r="32" spans="1:36" s="60" customFormat="1" x14ac:dyDescent="0.25">
      <c r="A32" s="69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4" t="s">
        <v>294</v>
      </c>
      <c r="C32" s="21" t="s">
        <v>1118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1137</v>
      </c>
      <c r="O32" s="28"/>
      <c r="P32" s="27"/>
      <c r="Q32" s="28"/>
      <c r="R32" s="27"/>
      <c r="S32" s="28"/>
      <c r="T32" s="27"/>
      <c r="U32" s="74" t="str">
        <f t="shared" si="8"/>
        <v/>
      </c>
      <c r="V32" s="74"/>
      <c r="W32" s="74" t="str">
        <f t="shared" si="9"/>
        <v/>
      </c>
      <c r="X32" s="74"/>
      <c r="Y32" s="74" t="str">
        <f t="shared" si="10"/>
        <v/>
      </c>
      <c r="Z32" s="74"/>
      <c r="AA32" s="74" t="str">
        <f t="shared" si="11"/>
        <v/>
      </c>
      <c r="AB32" s="74"/>
      <c r="AC32" s="74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4"/>
      <c r="AE32" s="74" t="str">
        <f t="shared" si="13"/>
        <v/>
      </c>
      <c r="AF32" s="74"/>
      <c r="AG32" s="74" t="str">
        <f t="shared" si="14"/>
        <v/>
      </c>
      <c r="AH32" s="74"/>
      <c r="AI32" s="74" t="str">
        <f t="shared" si="15"/>
        <v/>
      </c>
      <c r="AJ32" s="74"/>
    </row>
    <row r="33" spans="1:36" s="60" customFormat="1" x14ac:dyDescent="0.25">
      <c r="A33" s="69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4" t="s">
        <v>294</v>
      </c>
      <c r="C33" s="21" t="s">
        <v>1127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1139</v>
      </c>
      <c r="O33" s="28"/>
      <c r="P33" s="27"/>
      <c r="Q33" s="28"/>
      <c r="R33" s="27"/>
      <c r="S33" s="28"/>
      <c r="T33" s="27"/>
      <c r="U33" s="74" t="str">
        <f t="shared" si="8"/>
        <v/>
      </c>
      <c r="V33" s="74"/>
      <c r="W33" s="74" t="str">
        <f t="shared" si="9"/>
        <v/>
      </c>
      <c r="X33" s="74"/>
      <c r="Y33" s="74" t="str">
        <f t="shared" si="10"/>
        <v/>
      </c>
      <c r="Z33" s="74"/>
      <c r="AA33" s="74" t="str">
        <f t="shared" si="11"/>
        <v/>
      </c>
      <c r="AB33" s="74"/>
      <c r="AC33" s="74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4"/>
      <c r="AE33" s="74" t="str">
        <f t="shared" si="13"/>
        <v/>
      </c>
      <c r="AF33" s="74"/>
      <c r="AG33" s="74" t="str">
        <f t="shared" si="14"/>
        <v/>
      </c>
      <c r="AH33" s="74"/>
      <c r="AI33" s="74" t="str">
        <f t="shared" si="15"/>
        <v/>
      </c>
      <c r="AJ33" s="74"/>
    </row>
    <row r="34" spans="1:36" s="60" customFormat="1" x14ac:dyDescent="0.25">
      <c r="A34" s="69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4" t="s">
        <v>294</v>
      </c>
      <c r="C34" s="21" t="s">
        <v>1119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1137</v>
      </c>
      <c r="Q34" s="28"/>
      <c r="R34" s="27"/>
      <c r="S34" s="28"/>
      <c r="T34" s="27"/>
      <c r="U34" s="74" t="str">
        <f t="shared" si="8"/>
        <v/>
      </c>
      <c r="V34" s="74"/>
      <c r="W34" s="74" t="str">
        <f t="shared" si="9"/>
        <v/>
      </c>
      <c r="X34" s="74"/>
      <c r="Y34" s="74" t="str">
        <f t="shared" si="10"/>
        <v/>
      </c>
      <c r="Z34" s="74"/>
      <c r="AA34" s="74" t="str">
        <f t="shared" si="11"/>
        <v/>
      </c>
      <c r="AB34" s="74"/>
      <c r="AC34" s="74" t="str">
        <f t="shared" si="12"/>
        <v/>
      </c>
      <c r="AD34" s="74"/>
      <c r="AE34" s="74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4"/>
      <c r="AG34" s="74" t="str">
        <f t="shared" si="14"/>
        <v/>
      </c>
      <c r="AH34" s="74"/>
      <c r="AI34" s="74" t="str">
        <f t="shared" si="15"/>
        <v/>
      </c>
      <c r="AJ34" s="74"/>
    </row>
    <row r="35" spans="1:36" s="60" customFormat="1" x14ac:dyDescent="0.25">
      <c r="A35" s="69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4" t="s">
        <v>294</v>
      </c>
      <c r="C35" s="21" t="s">
        <v>1128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1136</v>
      </c>
      <c r="Q35" s="28"/>
      <c r="R35" s="27"/>
      <c r="S35" s="28"/>
      <c r="T35" s="27"/>
      <c r="U35" s="74" t="str">
        <f t="shared" si="8"/>
        <v/>
      </c>
      <c r="V35" s="74"/>
      <c r="W35" s="74" t="str">
        <f t="shared" si="9"/>
        <v/>
      </c>
      <c r="X35" s="74"/>
      <c r="Y35" s="74" t="str">
        <f t="shared" si="10"/>
        <v/>
      </c>
      <c r="Z35" s="74"/>
      <c r="AA35" s="74" t="str">
        <f t="shared" si="11"/>
        <v/>
      </c>
      <c r="AB35" s="74"/>
      <c r="AC35" s="74" t="str">
        <f t="shared" si="12"/>
        <v/>
      </c>
      <c r="AD35" s="74"/>
      <c r="AE35" s="74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4"/>
      <c r="AG35" s="74" t="str">
        <f t="shared" si="14"/>
        <v/>
      </c>
      <c r="AH35" s="74"/>
      <c r="AI35" s="74" t="str">
        <f t="shared" si="15"/>
        <v/>
      </c>
      <c r="AJ35" s="74"/>
    </row>
    <row r="36" spans="1:36" s="60" customFormat="1" x14ac:dyDescent="0.25">
      <c r="A36" s="69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4" t="s">
        <v>294</v>
      </c>
      <c r="C36" s="21" t="s">
        <v>1110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1136</v>
      </c>
      <c r="Q36" s="28"/>
      <c r="R36" s="27"/>
      <c r="S36" s="28"/>
      <c r="T36" s="27"/>
      <c r="U36" s="74" t="str">
        <f t="shared" si="8"/>
        <v/>
      </c>
      <c r="V36" s="74"/>
      <c r="W36" s="74" t="str">
        <f t="shared" si="9"/>
        <v/>
      </c>
      <c r="X36" s="74"/>
      <c r="Y36" s="74" t="str">
        <f t="shared" si="10"/>
        <v/>
      </c>
      <c r="Z36" s="74"/>
      <c r="AA36" s="74" t="str">
        <f t="shared" si="11"/>
        <v/>
      </c>
      <c r="AB36" s="74"/>
      <c r="AC36" s="74" t="str">
        <f t="shared" si="12"/>
        <v/>
      </c>
      <c r="AD36" s="74"/>
      <c r="AE36" s="74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4"/>
      <c r="AG36" s="74" t="str">
        <f t="shared" si="14"/>
        <v/>
      </c>
      <c r="AH36" s="74"/>
      <c r="AI36" s="74" t="str">
        <f t="shared" si="15"/>
        <v/>
      </c>
      <c r="AJ36" s="74"/>
    </row>
    <row r="37" spans="1:36" s="60" customFormat="1" x14ac:dyDescent="0.25">
      <c r="A37" s="69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4" t="s">
        <v>294</v>
      </c>
      <c r="C37" s="21" t="s">
        <v>1129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1137</v>
      </c>
      <c r="Q37" s="28"/>
      <c r="R37" s="27"/>
      <c r="S37" s="28"/>
      <c r="T37" s="27"/>
      <c r="U37" s="74" t="str">
        <f t="shared" si="8"/>
        <v/>
      </c>
      <c r="V37" s="74"/>
      <c r="W37" s="74" t="str">
        <f t="shared" si="9"/>
        <v/>
      </c>
      <c r="X37" s="74"/>
      <c r="Y37" s="74" t="str">
        <f t="shared" si="10"/>
        <v/>
      </c>
      <c r="Z37" s="74"/>
      <c r="AA37" s="74" t="str">
        <f t="shared" si="11"/>
        <v/>
      </c>
      <c r="AB37" s="74"/>
      <c r="AC37" s="74" t="str">
        <f t="shared" si="12"/>
        <v/>
      </c>
      <c r="AD37" s="74"/>
      <c r="AE37" s="74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4"/>
      <c r="AG37" s="74" t="str">
        <f t="shared" si="14"/>
        <v/>
      </c>
      <c r="AH37" s="74"/>
      <c r="AI37" s="74" t="str">
        <f t="shared" si="15"/>
        <v/>
      </c>
      <c r="AJ37" s="74"/>
    </row>
    <row r="38" spans="1:36" s="60" customFormat="1" x14ac:dyDescent="0.25">
      <c r="A38" s="69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4" t="s">
        <v>294</v>
      </c>
      <c r="C38" s="21" t="s">
        <v>1130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1136</v>
      </c>
      <c r="Q38" s="28"/>
      <c r="R38" s="27"/>
      <c r="S38" s="28"/>
      <c r="T38" s="27"/>
      <c r="U38" s="74" t="str">
        <f t="shared" si="8"/>
        <v/>
      </c>
      <c r="V38" s="74"/>
      <c r="W38" s="74" t="str">
        <f t="shared" si="9"/>
        <v/>
      </c>
      <c r="X38" s="74"/>
      <c r="Y38" s="74" t="str">
        <f t="shared" si="10"/>
        <v/>
      </c>
      <c r="Z38" s="74"/>
      <c r="AA38" s="74" t="str">
        <f t="shared" si="11"/>
        <v/>
      </c>
      <c r="AB38" s="74"/>
      <c r="AC38" s="74" t="str">
        <f t="shared" si="12"/>
        <v/>
      </c>
      <c r="AD38" s="74"/>
      <c r="AE38" s="74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4"/>
      <c r="AG38" s="74" t="str">
        <f t="shared" si="14"/>
        <v/>
      </c>
      <c r="AH38" s="74"/>
      <c r="AI38" s="74" t="str">
        <f t="shared" si="15"/>
        <v/>
      </c>
      <c r="AJ38" s="74"/>
    </row>
    <row r="39" spans="1:36" s="60" customFormat="1" x14ac:dyDescent="0.25">
      <c r="A39" s="69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4" t="s">
        <v>294</v>
      </c>
      <c r="C39" s="21" t="s">
        <v>1131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1139</v>
      </c>
      <c r="Q39" s="28"/>
      <c r="R39" s="27"/>
      <c r="S39" s="28"/>
      <c r="T39" s="27"/>
      <c r="U39" s="74" t="str">
        <f t="shared" si="8"/>
        <v/>
      </c>
      <c r="V39" s="74"/>
      <c r="W39" s="74" t="str">
        <f t="shared" si="9"/>
        <v/>
      </c>
      <c r="X39" s="74"/>
      <c r="Y39" s="74" t="str">
        <f t="shared" si="10"/>
        <v/>
      </c>
      <c r="Z39" s="74"/>
      <c r="AA39" s="74" t="str">
        <f t="shared" si="11"/>
        <v/>
      </c>
      <c r="AB39" s="74"/>
      <c r="AC39" s="74" t="str">
        <f t="shared" si="12"/>
        <v/>
      </c>
      <c r="AD39" s="74"/>
      <c r="AE39" s="74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4"/>
      <c r="AG39" s="74" t="str">
        <f t="shared" si="14"/>
        <v/>
      </c>
      <c r="AH39" s="74"/>
      <c r="AI39" s="74" t="str">
        <f t="shared" si="15"/>
        <v/>
      </c>
      <c r="AJ39" s="74"/>
    </row>
    <row r="40" spans="1:36" s="60" customFormat="1" x14ac:dyDescent="0.25">
      <c r="A40" s="69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4" t="s">
        <v>294</v>
      </c>
      <c r="C40" s="21" t="s">
        <v>1120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1137</v>
      </c>
      <c r="Q40" s="28"/>
      <c r="R40" s="27"/>
      <c r="S40" s="28"/>
      <c r="T40" s="27"/>
      <c r="U40" s="74" t="str">
        <f t="shared" si="8"/>
        <v/>
      </c>
      <c r="V40" s="74"/>
      <c r="W40" s="74" t="str">
        <f t="shared" si="9"/>
        <v/>
      </c>
      <c r="X40" s="74"/>
      <c r="Y40" s="74" t="str">
        <f t="shared" si="10"/>
        <v/>
      </c>
      <c r="Z40" s="74"/>
      <c r="AA40" s="74" t="str">
        <f t="shared" si="11"/>
        <v/>
      </c>
      <c r="AB40" s="74"/>
      <c r="AC40" s="74" t="str">
        <f t="shared" si="12"/>
        <v/>
      </c>
      <c r="AD40" s="74"/>
      <c r="AE40" s="74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4"/>
      <c r="AG40" s="74" t="str">
        <f t="shared" si="14"/>
        <v/>
      </c>
      <c r="AH40" s="74"/>
      <c r="AI40" s="74" t="str">
        <f t="shared" si="15"/>
        <v/>
      </c>
      <c r="AJ40" s="74"/>
    </row>
    <row r="41" spans="1:36" s="60" customFormat="1" x14ac:dyDescent="0.25">
      <c r="A41" s="69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4" t="s">
        <v>294</v>
      </c>
      <c r="C41" s="21" t="s">
        <v>1142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1145</v>
      </c>
      <c r="M41" s="28"/>
      <c r="N41" s="27" t="s">
        <v>1145</v>
      </c>
      <c r="O41" s="28"/>
      <c r="P41" s="27" t="s">
        <v>1145</v>
      </c>
      <c r="Q41" s="28"/>
      <c r="R41" s="27"/>
      <c r="S41" s="28"/>
      <c r="T41" s="27"/>
      <c r="U41" s="74" t="str">
        <f t="shared" si="8"/>
        <v/>
      </c>
      <c r="V41" s="74"/>
      <c r="W41" s="74" t="str">
        <f t="shared" si="9"/>
        <v/>
      </c>
      <c r="X41" s="74"/>
      <c r="Y41" s="74" t="str">
        <f t="shared" si="10"/>
        <v/>
      </c>
      <c r="Z41" s="74"/>
      <c r="AA41" s="74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4"/>
      <c r="AC41" s="74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4"/>
      <c r="AE41" s="74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4"/>
      <c r="AG41" s="74" t="str">
        <f t="shared" si="14"/>
        <v/>
      </c>
      <c r="AH41" s="74"/>
      <c r="AI41" s="74" t="str">
        <f t="shared" si="15"/>
        <v/>
      </c>
      <c r="AJ41" s="74"/>
    </row>
    <row r="42" spans="1:36" s="60" customFormat="1" x14ac:dyDescent="0.25">
      <c r="A42" s="69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4" t="s">
        <v>294</v>
      </c>
      <c r="C42" s="21" t="s">
        <v>1143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1145</v>
      </c>
      <c r="M42" s="28"/>
      <c r="N42" s="27" t="s">
        <v>1145</v>
      </c>
      <c r="O42" s="28"/>
      <c r="P42" s="27" t="s">
        <v>1145</v>
      </c>
      <c r="Q42" s="28"/>
      <c r="R42" s="27"/>
      <c r="S42" s="28"/>
      <c r="T42" s="27"/>
      <c r="U42" s="74" t="str">
        <f t="shared" si="8"/>
        <v/>
      </c>
      <c r="V42" s="74"/>
      <c r="W42" s="74" t="str">
        <f t="shared" si="9"/>
        <v/>
      </c>
      <c r="X42" s="74"/>
      <c r="Y42" s="74" t="str">
        <f t="shared" si="10"/>
        <v/>
      </c>
      <c r="Z42" s="74"/>
      <c r="AA42" s="74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4"/>
      <c r="AC42" s="74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4"/>
      <c r="AE42" s="74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4"/>
      <c r="AG42" s="74" t="str">
        <f t="shared" si="14"/>
        <v/>
      </c>
      <c r="AH42" s="74"/>
      <c r="AI42" s="74" t="str">
        <f t="shared" si="15"/>
        <v/>
      </c>
      <c r="AJ42" s="74"/>
    </row>
    <row r="43" spans="1:36" ht="24" x14ac:dyDescent="0.25">
      <c r="A43" s="69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60" t="s">
        <v>294</v>
      </c>
      <c r="C43" s="22" t="s">
        <v>1274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7"/>
      <c r="F43" s="70"/>
      <c r="G43" s="157"/>
      <c r="H43" s="70"/>
      <c r="I43" s="157"/>
      <c r="J43" s="70" t="s">
        <v>1924</v>
      </c>
      <c r="K43" s="158"/>
      <c r="L43" s="70" t="s">
        <v>1924</v>
      </c>
      <c r="M43" s="158"/>
      <c r="N43" s="70" t="s">
        <v>1924</v>
      </c>
      <c r="O43" s="158"/>
      <c r="P43" s="70" t="s">
        <v>1924</v>
      </c>
      <c r="Q43" s="158"/>
      <c r="R43" s="70"/>
      <c r="S43" s="157"/>
      <c r="T43" s="70"/>
      <c r="U43" s="74" t="str">
        <f t="shared" si="8"/>
        <v/>
      </c>
      <c r="V43" s="74"/>
      <c r="W43" s="74" t="str">
        <f t="shared" si="9"/>
        <v/>
      </c>
      <c r="X43" s="74"/>
      <c r="Y43" s="74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4"/>
      <c r="AA43" s="74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4"/>
      <c r="AC43" s="74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4"/>
      <c r="AE43" s="74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4"/>
      <c r="AG43" s="74" t="str">
        <f t="shared" si="14"/>
        <v/>
      </c>
      <c r="AH43" s="74"/>
      <c r="AI43" s="74" t="str">
        <f t="shared" si="15"/>
        <v/>
      </c>
      <c r="AJ43" s="74"/>
    </row>
    <row r="44" spans="1:36" ht="24" x14ac:dyDescent="0.25">
      <c r="A44" s="69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60" t="s">
        <v>294</v>
      </c>
      <c r="C44" s="159" t="s">
        <v>1814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60"/>
      <c r="F44" s="161"/>
      <c r="G44" s="160"/>
      <c r="H44" s="161"/>
      <c r="I44" s="160"/>
      <c r="J44" s="70" t="s">
        <v>1908</v>
      </c>
      <c r="K44" s="158"/>
      <c r="L44" s="70" t="s">
        <v>1908</v>
      </c>
      <c r="M44" s="158"/>
      <c r="N44" s="70" t="s">
        <v>1908</v>
      </c>
      <c r="O44" s="158"/>
      <c r="P44" s="70" t="s">
        <v>1908</v>
      </c>
      <c r="Q44" s="158"/>
      <c r="R44" s="161"/>
      <c r="S44" s="160"/>
      <c r="T44" s="161"/>
      <c r="U44" s="74" t="str">
        <f t="shared" si="8"/>
        <v/>
      </c>
      <c r="V44" s="74"/>
      <c r="W44" s="74" t="str">
        <f t="shared" si="9"/>
        <v/>
      </c>
      <c r="X44" s="74"/>
      <c r="Y44" s="7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4"/>
      <c r="AA44" s="7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4"/>
      <c r="AC44" s="7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4"/>
      <c r="AE44" s="7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4"/>
      <c r="AG44" s="74" t="str">
        <f t="shared" si="14"/>
        <v/>
      </c>
      <c r="AH44" s="74"/>
      <c r="AI44" s="74" t="str">
        <f t="shared" si="15"/>
        <v/>
      </c>
      <c r="AJ44" s="74"/>
    </row>
    <row r="45" spans="1:36" ht="26.25" customHeight="1" x14ac:dyDescent="0.25">
      <c r="A45" s="69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60" t="s">
        <v>294</v>
      </c>
      <c r="C45" s="159" t="s">
        <v>1819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60"/>
      <c r="F45" s="161"/>
      <c r="G45" s="160"/>
      <c r="H45" s="161"/>
      <c r="I45" s="160"/>
      <c r="J45" s="162" t="s">
        <v>1909</v>
      </c>
      <c r="K45" s="158"/>
      <c r="L45" s="162" t="s">
        <v>1909</v>
      </c>
      <c r="M45" s="158"/>
      <c r="N45" s="162" t="s">
        <v>1909</v>
      </c>
      <c r="O45" s="158"/>
      <c r="P45" s="162" t="s">
        <v>1909</v>
      </c>
      <c r="Q45" s="158"/>
      <c r="R45" s="161"/>
      <c r="S45" s="160"/>
      <c r="T45" s="161"/>
      <c r="U45" s="74" t="str">
        <f t="shared" si="8"/>
        <v/>
      </c>
      <c r="V45" s="74"/>
      <c r="W45" s="74" t="str">
        <f t="shared" si="9"/>
        <v/>
      </c>
      <c r="X45" s="74"/>
      <c r="Y45" s="74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4"/>
      <c r="AA45" s="74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4"/>
      <c r="AC45" s="74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4"/>
      <c r="AE45" s="74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4"/>
      <c r="AG45" s="74" t="str">
        <f t="shared" si="14"/>
        <v/>
      </c>
      <c r="AH45" s="74"/>
      <c r="AI45" s="74" t="str">
        <f t="shared" si="15"/>
        <v/>
      </c>
      <c r="AJ45" s="74"/>
    </row>
    <row r="46" spans="1:36" ht="26.25" customHeight="1" x14ac:dyDescent="0.25">
      <c r="A46" s="69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60" t="s">
        <v>294</v>
      </c>
      <c r="C46" s="159" t="s">
        <v>1821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60"/>
      <c r="F46" s="161"/>
      <c r="G46" s="160"/>
      <c r="H46" s="161"/>
      <c r="I46" s="160"/>
      <c r="J46" s="162" t="s">
        <v>1910</v>
      </c>
      <c r="K46" s="158"/>
      <c r="L46" s="162" t="s">
        <v>1910</v>
      </c>
      <c r="M46" s="158"/>
      <c r="N46" s="162" t="s">
        <v>1910</v>
      </c>
      <c r="O46" s="158"/>
      <c r="P46" s="162" t="s">
        <v>1910</v>
      </c>
      <c r="Q46" s="158"/>
      <c r="R46" s="161"/>
      <c r="S46" s="160"/>
      <c r="T46" s="161"/>
      <c r="U46" s="74" t="str">
        <f t="shared" si="8"/>
        <v/>
      </c>
      <c r="V46" s="74"/>
      <c r="W46" s="74" t="str">
        <f t="shared" si="9"/>
        <v/>
      </c>
      <c r="X46" s="74"/>
      <c r="Y46" s="74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4"/>
      <c r="AA46" s="74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4"/>
      <c r="AC46" s="74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4"/>
      <c r="AE46" s="74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4"/>
      <c r="AG46" s="74" t="str">
        <f t="shared" si="14"/>
        <v/>
      </c>
      <c r="AH46" s="74"/>
      <c r="AI46" s="74" t="str">
        <f t="shared" si="15"/>
        <v/>
      </c>
      <c r="AJ46" s="74"/>
    </row>
    <row r="47" spans="1:36" ht="26.25" customHeight="1" x14ac:dyDescent="0.25">
      <c r="A47" s="6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4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4" t="str">
        <f t="shared" si="8"/>
        <v/>
      </c>
      <c r="V47" s="74"/>
      <c r="W47" s="74" t="str">
        <f t="shared" si="9"/>
        <v/>
      </c>
      <c r="X47" s="74"/>
      <c r="Y47" s="74" t="str">
        <f t="shared" si="10"/>
        <v/>
      </c>
      <c r="Z47" s="74"/>
      <c r="AA47" s="74" t="str">
        <f t="shared" si="11"/>
        <v/>
      </c>
      <c r="AB47" s="74"/>
      <c r="AC47" s="74" t="str">
        <f t="shared" si="12"/>
        <v/>
      </c>
      <c r="AD47" s="74"/>
      <c r="AE47" s="74" t="str">
        <f t="shared" si="13"/>
        <v/>
      </c>
      <c r="AF47" s="74"/>
      <c r="AG47" s="74" t="str">
        <f t="shared" si="14"/>
        <v/>
      </c>
      <c r="AH47" s="74"/>
      <c r="AI47" s="74" t="str">
        <f t="shared" si="15"/>
        <v/>
      </c>
      <c r="AJ47" s="74"/>
    </row>
    <row r="48" spans="1:36" ht="26.25" customHeight="1" x14ac:dyDescent="0.25">
      <c r="A48" s="69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4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4" t="str">
        <f t="shared" si="8"/>
        <v/>
      </c>
      <c r="V48" s="74"/>
      <c r="W48" s="74" t="str">
        <f t="shared" si="9"/>
        <v xml:space="preserve">INSERT INTO SC_SystemeProduits(RefDimension,NomSysteme,typePresta,ligne,Quantite,formule,DateModif) values (null,'ZI_PROFONDE','MOA',2,1,null,now());
</v>
      </c>
      <c r="X48" s="74"/>
      <c r="Y48" s="74" t="str">
        <f t="shared" si="10"/>
        <v xml:space="preserve">INSERT INTO SC_SystemeProduits(RefDimension,NomSysteme,typePresta,ligne,Quantite,formule,DateModif) values (null,'ZRV1','MOA',2,1,null,now());
</v>
      </c>
      <c r="Z48" s="74"/>
      <c r="AA48" s="74" t="str">
        <f t="shared" si="11"/>
        <v xml:space="preserve">INSERT INTO SC_SystemeProduits(RefDimension,NomSysteme,typePresta,ligne,Quantite,formule,DateModif) values (null,'ZRV1B','MOA',2,1,null,now());
</v>
      </c>
      <c r="AB48" s="74"/>
      <c r="AC48" s="74" t="str">
        <f t="shared" si="12"/>
        <v xml:space="preserve">INSERT INTO SC_SystemeProduits(RefDimension,NomSysteme,typePresta,ligne,Quantite,formule,DateModif) values (null,'ZRV1C','MOA',2,1,null,now());
</v>
      </c>
      <c r="AD48" s="74"/>
      <c r="AE48" s="74" t="str">
        <f t="shared" si="13"/>
        <v xml:space="preserve">INSERT INTO SC_SystemeProduits(RefDimension,NomSysteme,typePresta,ligne,Quantite,formule,DateModif) values (null,'ZRV1D','MOA',2,1,null,now());
</v>
      </c>
      <c r="AF48" s="74"/>
      <c r="AG48" s="74" t="str">
        <f t="shared" si="14"/>
        <v xml:space="preserve">INSERT INTO SC_SystemeProduits(RefDimension,NomSysteme,typePresta,ligne,Quantite,formule,DateModif) values (null,'ZRV2','MOA',2,1,null,now());
</v>
      </c>
      <c r="AH48" s="74"/>
      <c r="AI48" s="74" t="str">
        <f t="shared" si="15"/>
        <v/>
      </c>
      <c r="AJ48" s="74"/>
    </row>
    <row r="49" spans="1:36" ht="26.25" customHeight="1" x14ac:dyDescent="0.25">
      <c r="A49" s="69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4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4" t="str">
        <f t="shared" si="8"/>
        <v xml:space="preserve">INSERT INTO SC_SystemeProduits(RefDimension,NomSysteme,typePresta,ligne,Quantite,formule,DateModif) values (null,'ZI_PEU_PROFONDE','MOA',34,2,null,now());
</v>
      </c>
      <c r="V49" s="74"/>
      <c r="W49" s="74" t="str">
        <f t="shared" si="9"/>
        <v xml:space="preserve">INSERT INTO SC_SystemeProduits(RefDimension,NomSysteme,typePresta,ligne,Quantite,formule,DateModif) values (null,'ZI_PROFONDE','MOA',34,2,null,now());
</v>
      </c>
      <c r="X49" s="74"/>
      <c r="Y49" s="74" t="str">
        <f t="shared" si="10"/>
        <v/>
      </c>
      <c r="Z49" s="74"/>
      <c r="AA49" s="74" t="str">
        <f t="shared" si="11"/>
        <v/>
      </c>
      <c r="AB49" s="74"/>
      <c r="AC49" s="74" t="str">
        <f t="shared" si="12"/>
        <v/>
      </c>
      <c r="AD49" s="74"/>
      <c r="AE49" s="74" t="str">
        <f t="shared" si="13"/>
        <v/>
      </c>
      <c r="AF49" s="74"/>
      <c r="AG49" s="74" t="str">
        <f t="shared" si="14"/>
        <v/>
      </c>
      <c r="AH49" s="74"/>
      <c r="AI49" s="74" t="str">
        <f t="shared" si="15"/>
        <v/>
      </c>
      <c r="AJ49" s="74"/>
    </row>
    <row r="50" spans="1:36" ht="26.25" customHeight="1" x14ac:dyDescent="0.25">
      <c r="A50" s="6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4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4" t="str">
        <f t="shared" si="8"/>
        <v/>
      </c>
      <c r="V50" s="74"/>
      <c r="W50" s="74" t="str">
        <f t="shared" si="9"/>
        <v/>
      </c>
      <c r="X50" s="74"/>
      <c r="Y50" s="74" t="str">
        <f t="shared" si="10"/>
        <v/>
      </c>
      <c r="Z50" s="74"/>
      <c r="AA50" s="74" t="str">
        <f t="shared" si="11"/>
        <v/>
      </c>
      <c r="AB50" s="74"/>
      <c r="AC50" s="74" t="str">
        <f t="shared" si="12"/>
        <v/>
      </c>
      <c r="AD50" s="74"/>
      <c r="AE50" s="74" t="str">
        <f t="shared" si="13"/>
        <v/>
      </c>
      <c r="AF50" s="74"/>
      <c r="AG50" s="74" t="str">
        <f t="shared" si="14"/>
        <v/>
      </c>
      <c r="AH50" s="74"/>
      <c r="AI50" s="74" t="str">
        <f t="shared" si="15"/>
        <v/>
      </c>
      <c r="AJ50" s="74"/>
    </row>
    <row r="51" spans="1:36" ht="26.25" customHeight="1" x14ac:dyDescent="0.25">
      <c r="A51" s="69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4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4" t="str">
        <f t="shared" si="8"/>
        <v xml:space="preserve">INSERT INTO SC_SystemeProduits(RefDimension,NomSysteme,typePresta,ligne,Quantite,formule,DateModif) values (null,'ZI_PEU_PROFONDE','MOC',23,2,null,now());
</v>
      </c>
      <c r="V51" s="74"/>
      <c r="W51" s="74" t="str">
        <f t="shared" si="9"/>
        <v xml:space="preserve">INSERT INTO SC_SystemeProduits(RefDimension,NomSysteme,typePresta,ligne,Quantite,formule,DateModif) values (null,'ZI_PROFONDE','MOC',23,2,null,now());
</v>
      </c>
      <c r="X51" s="74"/>
      <c r="Y51" s="74" t="str">
        <f t="shared" si="10"/>
        <v xml:space="preserve">INSERT INTO SC_SystemeProduits(RefDimension,NomSysteme,typePresta,ligne,Quantite,formule,DateModif) values (null,'ZRV1','MOC',23,2,null,now());
</v>
      </c>
      <c r="Z51" s="74"/>
      <c r="AA51" s="74" t="str">
        <f t="shared" si="11"/>
        <v xml:space="preserve">INSERT INTO SC_SystemeProduits(RefDimension,NomSysteme,typePresta,ligne,Quantite,formule,DateModif) values (null,'ZRV1B','MOC',23,2,null,now());
</v>
      </c>
      <c r="AB51" s="74"/>
      <c r="AC51" s="74" t="str">
        <f t="shared" si="12"/>
        <v xml:space="preserve">INSERT INTO SC_SystemeProduits(RefDimension,NomSysteme,typePresta,ligne,Quantite,formule,DateModif) values (null,'ZRV1C','MOC',23,2,null,now());
</v>
      </c>
      <c r="AD51" s="74"/>
      <c r="AE51" s="74" t="str">
        <f t="shared" si="13"/>
        <v xml:space="preserve">INSERT INTO SC_SystemeProduits(RefDimension,NomSysteme,typePresta,ligne,Quantite,formule,DateModif) values (null,'ZRV1D','MOC',23,2,null,now());
</v>
      </c>
      <c r="AF51" s="74"/>
      <c r="AG51" s="74" t="str">
        <f t="shared" si="14"/>
        <v xml:space="preserve">INSERT INTO SC_SystemeProduits(RefDimension,NomSysteme,typePresta,ligne,Quantite,formule,DateModif) values (null,'ZRV2','MOC',23,2,null,now());
</v>
      </c>
      <c r="AH51" s="74"/>
      <c r="AI51" s="74" t="str">
        <f t="shared" si="15"/>
        <v xml:space="preserve">INSERT INTO SC_SystemeProduits(RefDimension,NomSysteme,typePresta,ligne,Quantite,formule,DateModif) values (null,'EPANDRAIN','MOC',23,0,null,now());
</v>
      </c>
      <c r="AJ51" s="74"/>
    </row>
    <row r="52" spans="1:36" ht="26.25" customHeight="1" x14ac:dyDescent="0.25">
      <c r="A52" s="69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4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4" t="str">
        <f t="shared" si="8"/>
        <v xml:space="preserve">INSERT INTO SC_SystemeProduits(RefDimension,NomSysteme,typePresta,ligne,Quantite,formule,DateModif) values (null,'ZI_PEU_PROFONDE','MOC',24,2,null,now());
</v>
      </c>
      <c r="V52" s="74"/>
      <c r="W52" s="74" t="str">
        <f t="shared" si="9"/>
        <v xml:space="preserve">INSERT INTO SC_SystemeProduits(RefDimension,NomSysteme,typePresta,ligne,Quantite,formule,DateModif) values (null,'ZI_PROFONDE','MOC',24,4,null,now());
</v>
      </c>
      <c r="X52" s="74"/>
      <c r="Y52" s="74" t="str">
        <f t="shared" si="10"/>
        <v xml:space="preserve">INSERT INTO SC_SystemeProduits(RefDimension,NomSysteme,typePresta,ligne,Quantite,formule,DateModif) values (null,'ZRV1','MOC',24,2,null,now());
</v>
      </c>
      <c r="Z52" s="74"/>
      <c r="AA52" s="74" t="str">
        <f t="shared" si="11"/>
        <v xml:space="preserve">INSERT INTO SC_SystemeProduits(RefDimension,NomSysteme,typePresta,ligne,Quantite,formule,DateModif) values (null,'ZRV1B','MOC',24,2,null,now());
</v>
      </c>
      <c r="AB52" s="74"/>
      <c r="AC52" s="74" t="str">
        <f t="shared" si="12"/>
        <v xml:space="preserve">INSERT INTO SC_SystemeProduits(RefDimension,NomSysteme,typePresta,ligne,Quantite,formule,DateModif) values (null,'ZRV1C','MOC',24,2,null,now());
</v>
      </c>
      <c r="AD52" s="74"/>
      <c r="AE52" s="74" t="str">
        <f t="shared" si="13"/>
        <v xml:space="preserve">INSERT INTO SC_SystemeProduits(RefDimension,NomSysteme,typePresta,ligne,Quantite,formule,DateModif) values (null,'ZRV1D','MOC',24,2,null,now());
</v>
      </c>
      <c r="AF52" s="74"/>
      <c r="AG52" s="74" t="str">
        <f t="shared" si="14"/>
        <v xml:space="preserve">INSERT INTO SC_SystemeProduits(RefDimension,NomSysteme,typePresta,ligne,Quantite,formule,DateModif) values (null,'ZRV2','MOC',24,2,null,now());
</v>
      </c>
      <c r="AH52" s="74"/>
      <c r="AI52" s="74" t="str">
        <f t="shared" si="15"/>
        <v xml:space="preserve">INSERT INTO SC_SystemeProduits(RefDimension,NomSysteme,typePresta,ligne,Quantite,formule,DateModif) values (null,'EPANDRAIN','MOC',24,0,null,now());
</v>
      </c>
      <c r="AJ52" s="74"/>
    </row>
    <row r="53" spans="1:36" ht="26.25" customHeight="1" x14ac:dyDescent="0.25">
      <c r="A53" s="69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4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850</v>
      </c>
      <c r="G53" s="26"/>
      <c r="H53" s="27" t="s">
        <v>850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859</v>
      </c>
      <c r="S53" s="26"/>
      <c r="T53" s="33" t="s">
        <v>863</v>
      </c>
      <c r="U53" s="74" t="str">
        <f t="shared" si="8"/>
        <v xml:space="preserve">INSERT INTO SC_SystemeProduits(RefDimension,NomSysteme,typePresta,ligne,Quantite,formule,DateModif) values (null,'ZI_PEU_PROFONDE','MOC',20,null,'SURFACE_ZI',now());
</v>
      </c>
      <c r="V53" s="74"/>
      <c r="W53" s="74" t="str">
        <f t="shared" si="9"/>
        <v xml:space="preserve">INSERT INTO SC_SystemeProduits(RefDimension,NomSysteme,typePresta,ligne,Quantite,formule,DateModif) values (null,'ZI_PROFONDE','MOC',20,null,'SURFACE_ZI',now());
</v>
      </c>
      <c r="X53" s="74"/>
      <c r="Y53" s="74" t="str">
        <f t="shared" si="10"/>
        <v/>
      </c>
      <c r="Z53" s="74"/>
      <c r="AA53" s="74" t="str">
        <f t="shared" si="11"/>
        <v/>
      </c>
      <c r="AB53" s="74"/>
      <c r="AC53" s="74" t="str">
        <f t="shared" si="12"/>
        <v/>
      </c>
      <c r="AD53" s="74"/>
      <c r="AE53" s="74" t="str">
        <f t="shared" si="13"/>
        <v/>
      </c>
      <c r="AF53" s="74"/>
      <c r="AG53" s="74" t="str">
        <f t="shared" si="14"/>
        <v xml:space="preserve">INSERT INTO SC_SystemeProduits(RefDimension,NomSysteme,typePresta,ligne,Quantite,formule,DateModif) values (null,'ZRV2','MOC',20,null,'SURFACE_ZRV2',now());
</v>
      </c>
      <c r="AH53" s="74"/>
      <c r="AI53" s="74" t="str">
        <f t="shared" si="15"/>
        <v xml:space="preserve">INSERT INTO SC_SystemeProduits(RefDimension,NomSysteme,typePresta,ligne,Quantite,formule,DateModif) values (null,'EPANDRAIN','MOC',20,null,'0.5*EPANDRAIN',now());
</v>
      </c>
      <c r="AJ53" s="74"/>
    </row>
    <row r="54" spans="1:36" ht="26.25" customHeight="1" x14ac:dyDescent="0.25">
      <c r="A54" s="69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4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852</v>
      </c>
      <c r="G54" s="26"/>
      <c r="H54" s="27" t="s">
        <v>852</v>
      </c>
      <c r="I54" s="26"/>
      <c r="J54" s="33" t="s">
        <v>1008</v>
      </c>
      <c r="K54" s="26"/>
      <c r="L54" s="33" t="s">
        <v>1008</v>
      </c>
      <c r="M54" s="26"/>
      <c r="N54" s="33" t="s">
        <v>1008</v>
      </c>
      <c r="O54" s="26"/>
      <c r="P54" s="33" t="s">
        <v>1008</v>
      </c>
      <c r="Q54" s="26"/>
      <c r="R54" s="33" t="s">
        <v>860</v>
      </c>
      <c r="S54" s="26"/>
      <c r="T54" s="33"/>
      <c r="U54" s="74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4"/>
      <c r="W54" s="74" t="str">
        <f t="shared" si="9"/>
        <v xml:space="preserve">INSERT INTO SC_SystemeProduits(RefDimension,NomSysteme,typePresta,ligne,Quantite,formule,DateModif) values (null,'ZI_PROFONDE','MOC',26,null,'0.3*SURFACE_ZI',now());
</v>
      </c>
      <c r="X54" s="74"/>
      <c r="Y54" s="74" t="str">
        <f t="shared" si="10"/>
        <v xml:space="preserve">INSERT INTO SC_SystemeProduits(RefDimension,NomSysteme,typePresta,ligne,Quantite,formule,DateModif) values (null,'ZRV1','MOC',26,null,'0.4*1.6*SURFACE_ZRV1',now());
</v>
      </c>
      <c r="Z54" s="74"/>
      <c r="AA54" s="74" t="str">
        <f t="shared" si="11"/>
        <v xml:space="preserve">INSERT INTO SC_SystemeProduits(RefDimension,NomSysteme,typePresta,ligne,Quantite,formule,DateModif) values (null,'ZRV1B','MOC',26,null,'0.4*1.6*SURFACE_ZRV1',now());
</v>
      </c>
      <c r="AB54" s="74"/>
      <c r="AC54" s="74" t="str">
        <f t="shared" si="12"/>
        <v xml:space="preserve">INSERT INTO SC_SystemeProduits(RefDimension,NomSysteme,typePresta,ligne,Quantite,formule,DateModif) values (null,'ZRV1C','MOC',26,null,'0.4*1.6*SURFACE_ZRV1',now());
</v>
      </c>
      <c r="AD54" s="74"/>
      <c r="AE54" s="74" t="str">
        <f t="shared" si="13"/>
        <v xml:space="preserve">INSERT INTO SC_SystemeProduits(RefDimension,NomSysteme,typePresta,ligne,Quantite,formule,DateModif) values (null,'ZRV1D','MOC',26,null,'0.4*1.6*SURFACE_ZRV1',now());
</v>
      </c>
      <c r="AF54" s="74"/>
      <c r="AG54" s="74" t="str">
        <f t="shared" si="14"/>
        <v xml:space="preserve">INSERT INTO SC_SystemeProduits(RefDimension,NomSysteme,typePresta,ligne,Quantite,formule,DateModif) values (null,'ZRV2','MOC',26,null,'1.6*0.3*SURFACE_ZRV2',now());
</v>
      </c>
      <c r="AH54" s="74"/>
      <c r="AI54" s="74" t="str">
        <f t="shared" si="15"/>
        <v/>
      </c>
      <c r="AJ54" s="74"/>
    </row>
    <row r="55" spans="1:36" ht="26.25" customHeight="1" x14ac:dyDescent="0.25">
      <c r="A55" s="69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4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859</v>
      </c>
      <c r="S55" s="26"/>
      <c r="T55" s="33"/>
      <c r="U55" s="74" t="str">
        <f t="shared" si="8"/>
        <v/>
      </c>
      <c r="V55" s="74"/>
      <c r="W55" s="74" t="str">
        <f t="shared" si="9"/>
        <v/>
      </c>
      <c r="X55" s="74"/>
      <c r="Y55" s="74" t="str">
        <f t="shared" si="10"/>
        <v/>
      </c>
      <c r="Z55" s="74"/>
      <c r="AA55" s="74" t="str">
        <f t="shared" si="11"/>
        <v/>
      </c>
      <c r="AB55" s="74"/>
      <c r="AC55" s="74" t="str">
        <f t="shared" si="12"/>
        <v/>
      </c>
      <c r="AD55" s="74"/>
      <c r="AE55" s="74" t="str">
        <f t="shared" si="13"/>
        <v/>
      </c>
      <c r="AF55" s="74"/>
      <c r="AG55" s="74" t="str">
        <f t="shared" si="14"/>
        <v xml:space="preserve">INSERT INTO SC_SystemeProduits(RefDimension,NomSysteme,typePresta,ligne,Quantite,formule,DateModif) values (null,'ZRV2','MOC',63,null,'SURFACE_ZRV2',now());
</v>
      </c>
      <c r="AH55" s="74"/>
      <c r="AI55" s="74" t="str">
        <f t="shared" si="15"/>
        <v/>
      </c>
      <c r="AJ55" s="74"/>
    </row>
    <row r="56" spans="1:36" ht="26.25" customHeight="1" x14ac:dyDescent="0.25">
      <c r="A56" s="69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60" t="s">
        <v>298</v>
      </c>
      <c r="C56" s="61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7"/>
      <c r="F56" s="163"/>
      <c r="G56" s="157"/>
      <c r="H56" s="163"/>
      <c r="I56" s="157"/>
      <c r="J56" s="70" t="s">
        <v>1903</v>
      </c>
      <c r="K56" s="157"/>
      <c r="L56" s="70" t="s">
        <v>1904</v>
      </c>
      <c r="M56" s="157"/>
      <c r="N56" s="70" t="s">
        <v>1904</v>
      </c>
      <c r="O56" s="157"/>
      <c r="P56" s="70" t="s">
        <v>1904</v>
      </c>
      <c r="Q56" s="157"/>
      <c r="R56" s="163"/>
      <c r="S56" s="157"/>
      <c r="T56" s="163"/>
      <c r="U56" s="74" t="str">
        <f t="shared" si="8"/>
        <v/>
      </c>
      <c r="V56" s="74"/>
      <c r="W56" s="74" t="str">
        <f t="shared" si="9"/>
        <v/>
      </c>
      <c r="X56" s="74"/>
      <c r="Y56" s="74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4"/>
      <c r="AA56" s="74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4"/>
      <c r="AC56" s="74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4"/>
      <c r="AE56" s="74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4"/>
      <c r="AG56" s="74" t="str">
        <f t="shared" si="14"/>
        <v/>
      </c>
      <c r="AH56" s="74"/>
      <c r="AI56" s="74" t="str">
        <f t="shared" si="15"/>
        <v/>
      </c>
      <c r="AJ56" s="74"/>
    </row>
    <row r="57" spans="1:36" ht="26.25" customHeight="1" x14ac:dyDescent="0.25">
      <c r="A57" s="69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60" t="s">
        <v>298</v>
      </c>
      <c r="C57" s="61" t="s">
        <v>1907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7"/>
      <c r="F57" s="163"/>
      <c r="G57" s="157"/>
      <c r="H57" s="163"/>
      <c r="I57" s="157"/>
      <c r="J57" s="70" t="s">
        <v>1905</v>
      </c>
      <c r="K57" s="157"/>
      <c r="L57" s="70" t="s">
        <v>1906</v>
      </c>
      <c r="M57" s="157"/>
      <c r="N57" s="70" t="s">
        <v>1906</v>
      </c>
      <c r="O57" s="157"/>
      <c r="P57" s="70" t="s">
        <v>1906</v>
      </c>
      <c r="Q57" s="157"/>
      <c r="R57" s="163"/>
      <c r="S57" s="157"/>
      <c r="T57" s="163"/>
      <c r="U57" s="74" t="str">
        <f t="shared" si="8"/>
        <v/>
      </c>
      <c r="V57" s="74"/>
      <c r="W57" s="74" t="str">
        <f t="shared" si="9"/>
        <v/>
      </c>
      <c r="X57" s="74"/>
      <c r="Y57" s="74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4"/>
      <c r="AA57" s="74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4"/>
      <c r="AC57" s="74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4"/>
      <c r="AE57" s="74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4"/>
      <c r="AG57" s="74" t="str">
        <f t="shared" si="14"/>
        <v/>
      </c>
      <c r="AH57" s="74"/>
      <c r="AI57" s="74" t="str">
        <f t="shared" si="15"/>
        <v/>
      </c>
      <c r="AJ57" s="74"/>
    </row>
    <row r="58" spans="1:36" ht="26.25" customHeight="1" x14ac:dyDescent="0.25">
      <c r="A58" s="69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4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858</v>
      </c>
      <c r="K58" s="26"/>
      <c r="L58" s="164" t="s">
        <v>858</v>
      </c>
      <c r="M58" s="26"/>
      <c r="N58" s="33" t="s">
        <v>858</v>
      </c>
      <c r="O58" s="26"/>
      <c r="P58" s="33" t="s">
        <v>858</v>
      </c>
      <c r="Q58" s="26"/>
      <c r="R58" s="33"/>
      <c r="S58" s="26"/>
      <c r="T58" s="33"/>
      <c r="U58" s="74" t="str">
        <f t="shared" si="8"/>
        <v/>
      </c>
      <c r="V58" s="74"/>
      <c r="W58" s="74" t="str">
        <f t="shared" si="9"/>
        <v/>
      </c>
      <c r="X58" s="74"/>
      <c r="Y58" s="74" t="str">
        <f t="shared" si="10"/>
        <v xml:space="preserve">INSERT INTO SC_SystemeProduits(RefDimension,NomSysteme,typePresta,ligne,Quantite,formule,DateModif) values (null,'ZRV1','MOC',62,null,'5*SURFACE_ZRV1',now());
</v>
      </c>
      <c r="Z58" s="74"/>
      <c r="AA58" s="74" t="str">
        <f t="shared" si="11"/>
        <v xml:space="preserve">INSERT INTO SC_SystemeProduits(RefDimension,NomSysteme,typePresta,ligne,Quantite,formule,DateModif) values (null,'ZRV1B','MOC',62,null,'5*SURFACE_ZRV1',now());
</v>
      </c>
      <c r="AB58" s="74"/>
      <c r="AC58" s="74" t="str">
        <f t="shared" si="12"/>
        <v xml:space="preserve">INSERT INTO SC_SystemeProduits(RefDimension,NomSysteme,typePresta,ligne,Quantite,formule,DateModif) values (null,'ZRV1C','MOC',62,null,'5*SURFACE_ZRV1',now());
</v>
      </c>
      <c r="AD58" s="74"/>
      <c r="AE58" s="74" t="str">
        <f t="shared" si="13"/>
        <v xml:space="preserve">INSERT INTO SC_SystemeProduits(RefDimension,NomSysteme,typePresta,ligne,Quantite,formule,DateModif) values (null,'ZRV1D','MOC',62,null,'5*SURFACE_ZRV1',now());
</v>
      </c>
      <c r="AF58" s="74"/>
      <c r="AG58" s="74" t="str">
        <f t="shared" si="14"/>
        <v/>
      </c>
      <c r="AH58" s="74"/>
      <c r="AI58" s="74" t="str">
        <f t="shared" si="15"/>
        <v/>
      </c>
      <c r="AJ58" s="74"/>
    </row>
    <row r="59" spans="1:36" ht="26.25" customHeight="1" x14ac:dyDescent="0.25">
      <c r="A59" s="6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4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4" t="str">
        <f t="shared" si="8"/>
        <v/>
      </c>
      <c r="V59" s="74"/>
      <c r="W59" s="74" t="str">
        <f t="shared" si="9"/>
        <v/>
      </c>
      <c r="X59" s="74"/>
      <c r="Y59" s="74" t="str">
        <f t="shared" si="10"/>
        <v/>
      </c>
      <c r="Z59" s="74"/>
      <c r="AA59" s="74" t="str">
        <f t="shared" si="11"/>
        <v/>
      </c>
      <c r="AB59" s="74"/>
      <c r="AC59" s="74" t="str">
        <f t="shared" si="12"/>
        <v/>
      </c>
      <c r="AD59" s="74"/>
      <c r="AE59" s="74" t="str">
        <f t="shared" si="13"/>
        <v/>
      </c>
      <c r="AF59" s="74"/>
      <c r="AG59" s="74" t="str">
        <f t="shared" si="14"/>
        <v/>
      </c>
      <c r="AH59" s="74"/>
      <c r="AI59" s="74" t="str">
        <f t="shared" si="15"/>
        <v/>
      </c>
      <c r="AJ59" s="74"/>
    </row>
    <row r="60" spans="1:36" ht="24" x14ac:dyDescent="0.25">
      <c r="A60" s="69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4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853</v>
      </c>
      <c r="G60" s="26"/>
      <c r="H60" s="27" t="s">
        <v>853</v>
      </c>
      <c r="I60" s="26"/>
      <c r="J60" s="33" t="s">
        <v>1009</v>
      </c>
      <c r="K60" s="26"/>
      <c r="L60" s="33" t="s">
        <v>1009</v>
      </c>
      <c r="M60" s="26"/>
      <c r="N60" s="33" t="s">
        <v>1009</v>
      </c>
      <c r="O60" s="26"/>
      <c r="P60" s="33" t="s">
        <v>1009</v>
      </c>
      <c r="Q60" s="26"/>
      <c r="R60" s="40" t="s">
        <v>1006</v>
      </c>
      <c r="S60" s="26"/>
      <c r="T60" s="33" t="s">
        <v>863</v>
      </c>
      <c r="U60" s="74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4"/>
      <c r="W60" s="74" t="str">
        <f t="shared" si="9"/>
        <v xml:space="preserve">INSERT INTO SC_SystemeProduits(RefDimension,NomSysteme,typePresta,ligne,Quantite,formule,DateModif) values (null,'ZI_PROFONDE','MP',13,null,'0.5*SURFACE_ZI',now());
</v>
      </c>
      <c r="X60" s="74"/>
      <c r="Y60" s="74" t="str">
        <f t="shared" si="10"/>
        <v xml:space="preserve">INSERT INTO SC_SystemeProduits(RefDimension,NomSysteme,typePresta,ligne,Quantite,formule,DateModif) values (null,'ZRV1','MP',13,null,'0.4*SURFACE_ZRV1',now());
</v>
      </c>
      <c r="Z60" s="74"/>
      <c r="AA60" s="74" t="str">
        <f t="shared" si="11"/>
        <v xml:space="preserve">INSERT INTO SC_SystemeProduits(RefDimension,NomSysteme,typePresta,ligne,Quantite,formule,DateModif) values (null,'ZRV1B','MP',13,null,'0.4*SURFACE_ZRV1',now());
</v>
      </c>
      <c r="AB60" s="74"/>
      <c r="AC60" s="74" t="str">
        <f t="shared" si="12"/>
        <v xml:space="preserve">INSERT INTO SC_SystemeProduits(RefDimension,NomSysteme,typePresta,ligne,Quantite,formule,DateModif) values (null,'ZRV1C','MP',13,null,'0.4*SURFACE_ZRV1',now());
</v>
      </c>
      <c r="AD60" s="74"/>
      <c r="AE60" s="74" t="str">
        <f t="shared" si="13"/>
        <v xml:space="preserve">INSERT INTO SC_SystemeProduits(RefDimension,NomSysteme,typePresta,ligne,Quantite,formule,DateModif) values (null,'ZRV1D','MP',13,null,'0.4*SURFACE_ZRV1',now());
</v>
      </c>
      <c r="AF60" s="74"/>
      <c r="AG60" s="74" t="str">
        <f t="shared" si="14"/>
        <v xml:space="preserve">INSERT INTO SC_SystemeProduits(RefDimension,NomSysteme,typePresta,ligne,Quantite,formule,DateModif) values (null,'ZRV2','MP',13,null,'0.4*SURFACE_ZRV2',now());
</v>
      </c>
      <c r="AH60" s="74"/>
      <c r="AI60" s="74" t="str">
        <f t="shared" si="15"/>
        <v xml:space="preserve">INSERT INTO SC_SystemeProduits(RefDimension,NomSysteme,typePresta,ligne,Quantite,formule,DateModif) values (null,'EPANDRAIN','MP',13,null,'0.5*EPANDRAIN',now());
</v>
      </c>
      <c r="AJ60" s="74"/>
    </row>
    <row r="61" spans="1:36" ht="24" x14ac:dyDescent="0.25">
      <c r="A61" s="69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4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852</v>
      </c>
      <c r="G61" s="26"/>
      <c r="H61" s="27" t="s">
        <v>852</v>
      </c>
      <c r="I61" s="26"/>
      <c r="J61" s="33" t="s">
        <v>1009</v>
      </c>
      <c r="K61" s="26"/>
      <c r="L61" s="33" t="s">
        <v>1009</v>
      </c>
      <c r="M61" s="26"/>
      <c r="N61" s="33" t="s">
        <v>1009</v>
      </c>
      <c r="O61" s="26"/>
      <c r="P61" s="33" t="s">
        <v>1009</v>
      </c>
      <c r="Q61" s="26"/>
      <c r="R61" s="40" t="s">
        <v>861</v>
      </c>
      <c r="S61" s="26"/>
      <c r="T61" s="33" t="s">
        <v>1004</v>
      </c>
      <c r="U61" s="74" t="str">
        <f t="shared" si="8"/>
        <v xml:space="preserve">INSERT INTO SC_SystemeProduits(RefDimension,NomSysteme,typePresta,ligne,Quantite,formule,DateModif) values (null,'ZI_PEU_PROFONDE','MP',3,null,'0.3*SURFACE_ZI',now());
</v>
      </c>
      <c r="V61" s="74"/>
      <c r="W61" s="74" t="str">
        <f t="shared" si="9"/>
        <v xml:space="preserve">INSERT INTO SC_SystemeProduits(RefDimension,NomSysteme,typePresta,ligne,Quantite,formule,DateModif) values (null,'ZI_PROFONDE','MP',3,null,'0.3*SURFACE_ZI',now());
</v>
      </c>
      <c r="X61" s="74"/>
      <c r="Y61" s="74" t="str">
        <f t="shared" si="10"/>
        <v xml:space="preserve">INSERT INTO SC_SystemeProduits(RefDimension,NomSysteme,typePresta,ligne,Quantite,formule,DateModif) values (null,'ZRV1','MP',3,null,'0.4*SURFACE_ZRV1',now());
</v>
      </c>
      <c r="Z61" s="74"/>
      <c r="AA61" s="74" t="str">
        <f t="shared" si="11"/>
        <v xml:space="preserve">INSERT INTO SC_SystemeProduits(RefDimension,NomSysteme,typePresta,ligne,Quantite,formule,DateModif) values (null,'ZRV1B','MP',3,null,'0.4*SURFACE_ZRV1',now());
</v>
      </c>
      <c r="AB61" s="74"/>
      <c r="AC61" s="74" t="str">
        <f t="shared" si="12"/>
        <v xml:space="preserve">INSERT INTO SC_SystemeProduits(RefDimension,NomSysteme,typePresta,ligne,Quantite,formule,DateModif) values (null,'ZRV1C','MP',3,null,'0.4*SURFACE_ZRV1',now());
</v>
      </c>
      <c r="AD61" s="74"/>
      <c r="AE61" s="74" t="str">
        <f t="shared" si="13"/>
        <v xml:space="preserve">INSERT INTO SC_SystemeProduits(RefDimension,NomSysteme,typePresta,ligne,Quantite,formule,DateModif) values (null,'ZRV1D','MP',3,null,'0.4*SURFACE_ZRV1',now());
</v>
      </c>
      <c r="AF61" s="74"/>
      <c r="AG61" s="74" t="str">
        <f t="shared" si="14"/>
        <v xml:space="preserve">INSERT INTO SC_SystemeProduits(RefDimension,NomSysteme,typePresta,ligne,Quantite,formule,DateModif) values (null,'ZRV2','MP',3,null,'0.3*SURFACE_ZRV2',now());
</v>
      </c>
      <c r="AH61" s="74"/>
      <c r="AI61" s="74" t="str">
        <f t="shared" si="15"/>
        <v xml:space="preserve">INSERT INTO SC_SystemeProduits(RefDimension,NomSysteme,typePresta,ligne,Quantite,formule,DateModif) values (null,'EPANDRAIN','MP',3,null,'0.3*EPANDRAIN',now());
</v>
      </c>
      <c r="AJ61" s="74"/>
    </row>
    <row r="62" spans="1:36" ht="24" x14ac:dyDescent="0.25">
      <c r="A62" s="69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4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854</v>
      </c>
      <c r="G62" s="26"/>
      <c r="H62" s="27" t="s">
        <v>855</v>
      </c>
      <c r="I62" s="26">
        <v>1</v>
      </c>
      <c r="J62" s="33" t="s">
        <v>1141</v>
      </c>
      <c r="K62" s="26">
        <v>1</v>
      </c>
      <c r="L62" s="33" t="s">
        <v>1141</v>
      </c>
      <c r="M62" s="26">
        <v>1</v>
      </c>
      <c r="N62" s="33" t="s">
        <v>1141</v>
      </c>
      <c r="O62" s="26">
        <v>1</v>
      </c>
      <c r="P62" s="33" t="s">
        <v>1141</v>
      </c>
      <c r="Q62" s="26"/>
      <c r="R62" s="40" t="s">
        <v>1007</v>
      </c>
      <c r="S62" s="26"/>
      <c r="T62" s="33" t="s">
        <v>1005</v>
      </c>
      <c r="U62" s="74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4"/>
      <c r="W62" s="74" t="str">
        <f t="shared" si="9"/>
        <v xml:space="preserve">INSERT INTO SC_SystemeProduits(RefDimension,NomSysteme,typePresta,ligne,Quantite,formule,DateModif) values (null,'ZI_PROFONDE','MP',18,null,'0.6*SURFACE_ZI',now());
</v>
      </c>
      <c r="X62" s="74"/>
      <c r="Y62" s="74" t="str">
        <f t="shared" si="10"/>
        <v xml:space="preserve">INSERT INTO SC_SystemeProduits(RefDimension,NomSysteme,typePresta,ligne,Quantite,formule,DateModif) values (null,'ZRV1','MP',18,null,'0.1*SURFACE_ZRV1',now());
</v>
      </c>
      <c r="Z62" s="74"/>
      <c r="AA62" s="74" t="str">
        <f t="shared" si="11"/>
        <v xml:space="preserve">INSERT INTO SC_SystemeProduits(RefDimension,NomSysteme,typePresta,ligne,Quantite,formule,DateModif) values (null,'ZRV1B','MP',18,null,'0.1*SURFACE_ZRV1',now());
</v>
      </c>
      <c r="AB62" s="74"/>
      <c r="AC62" s="74" t="str">
        <f t="shared" si="12"/>
        <v xml:space="preserve">INSERT INTO SC_SystemeProduits(RefDimension,NomSysteme,typePresta,ligne,Quantite,formule,DateModif) values (null,'ZRV1C','MP',18,null,'0.1*SURFACE_ZRV1',now());
</v>
      </c>
      <c r="AD62" s="74"/>
      <c r="AE62" s="74" t="str">
        <f t="shared" si="13"/>
        <v xml:space="preserve">INSERT INTO SC_SystemeProduits(RefDimension,NomSysteme,typePresta,ligne,Quantite,formule,DateModif) values (null,'ZRV1D','MP',18,null,'0.1*SURFACE_ZRV1',now());
</v>
      </c>
      <c r="AF62" s="74"/>
      <c r="AG62" s="74" t="str">
        <f t="shared" si="14"/>
        <v xml:space="preserve">INSERT INTO SC_SystemeProduits(RefDimension,NomSysteme,typePresta,ligne,Quantite,formule,DateModif) values (null,'ZRV2','MP',18,null,'0.1*SURFACE_ZRV2',now());
</v>
      </c>
      <c r="AH62" s="74"/>
      <c r="AI62" s="74" t="str">
        <f t="shared" si="15"/>
        <v xml:space="preserve">INSERT INTO SC_SystemeProduits(RefDimension,NomSysteme,typePresta,ligne,Quantite,formule,DateModif) values (null,'EPANDRAIN','MP',18,null,'0.2*EPANDRAIN',now());
</v>
      </c>
      <c r="AJ62" s="74"/>
    </row>
    <row r="69" spans="2:3" x14ac:dyDescent="0.25">
      <c r="B69" s="57"/>
      <c r="C69" s="57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5" x14ac:dyDescent="0.25"/>
  <cols>
    <col min="3" max="3" width="24.42578125" customWidth="1"/>
    <col min="6" max="6" width="18.28515625" customWidth="1"/>
    <col min="7" max="7" width="14.85546875" customWidth="1"/>
    <col min="15" max="16" width="4.5703125" customWidth="1"/>
    <col min="18" max="19" width="3.7109375" customWidth="1"/>
    <col min="21" max="22" width="5.140625" customWidth="1"/>
  </cols>
  <sheetData>
    <row r="1" spans="1:20" x14ac:dyDescent="0.25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1274</v>
      </c>
      <c r="D4" t="s">
        <v>42</v>
      </c>
      <c r="E4">
        <v>1</v>
      </c>
      <c r="F4" s="14" t="s">
        <v>1925</v>
      </c>
      <c r="G4" s="14" t="s">
        <v>629</v>
      </c>
      <c r="H4">
        <v>1</v>
      </c>
      <c r="I4" s="75" t="s">
        <v>1925</v>
      </c>
      <c r="J4" s="14" t="s">
        <v>629</v>
      </c>
      <c r="K4">
        <v>1</v>
      </c>
      <c r="L4" s="75" t="s">
        <v>1925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25">
      <c r="A5" s="58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958</v>
      </c>
      <c r="G6" s="14" t="s">
        <v>629</v>
      </c>
      <c r="H6">
        <v>1</v>
      </c>
      <c r="I6" s="14" t="s">
        <v>958</v>
      </c>
      <c r="J6" s="14" t="s">
        <v>629</v>
      </c>
      <c r="K6">
        <v>1</v>
      </c>
      <c r="L6" s="14" t="s">
        <v>958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25">
      <c r="F7" s="14"/>
      <c r="G7" s="14"/>
      <c r="I7" s="14"/>
      <c r="J7" s="14"/>
      <c r="L7" s="14"/>
      <c r="M7" s="14"/>
    </row>
    <row r="8" spans="1:20" x14ac:dyDescent="0.25">
      <c r="F8" s="14"/>
      <c r="G8" s="14"/>
      <c r="I8" s="14"/>
      <c r="J8" s="14"/>
      <c r="L8" s="14"/>
      <c r="M8" s="14"/>
    </row>
    <row r="9" spans="1:20" x14ac:dyDescent="0.25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2" width="4.28515625" customWidth="1"/>
  </cols>
  <sheetData>
    <row r="1" spans="1:112" x14ac:dyDescent="0.25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25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25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25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25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25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25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25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5" x14ac:dyDescent="0.25"/>
  <cols>
    <col min="1" max="1" width="17.140625" customWidth="1"/>
    <col min="3" max="3" width="33.5703125" customWidth="1"/>
    <col min="7" max="7" width="11.42578125" style="57"/>
    <col min="9" max="25" width="3.140625" customWidth="1"/>
    <col min="26" max="40" width="2.7109375" customWidth="1"/>
    <col min="41" max="41" width="4.42578125" customWidth="1"/>
    <col min="42" max="42" width="5.140625" customWidth="1"/>
    <col min="43" max="43" width="6.5703125" customWidth="1"/>
  </cols>
  <sheetData>
    <row r="1" spans="1:43" x14ac:dyDescent="0.25">
      <c r="A1" t="s">
        <v>915</v>
      </c>
      <c r="D1" t="s">
        <v>296</v>
      </c>
      <c r="E1" s="14"/>
      <c r="F1" s="14"/>
      <c r="G1" s="59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25">
      <c r="A2" s="19" t="s">
        <v>916</v>
      </c>
      <c r="C2" t="s">
        <v>242</v>
      </c>
      <c r="D2" t="s">
        <v>243</v>
      </c>
      <c r="E2" s="14"/>
      <c r="F2" s="14"/>
      <c r="G2" s="59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25">
      <c r="D3" t="s">
        <v>244</v>
      </c>
      <c r="E3" s="14"/>
      <c r="F3" s="14"/>
      <c r="G3" s="59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25">
      <c r="A4" s="58">
        <f>IF(B4="MATIERE",VLOOKUP($C4,[8]MATIERE!$B$2:$K$601,10,0),IF(B4="MOA",VLOOKUP($C4,[8]ATELIER!$B$2:$K$291,10,0),IF(B4="MOC",VLOOKUP($C4,[8]CHANTIER!$B$2:$K$291,10,0),IF(B4="MP",VLOOKUP($C4,[8]MINIPELLE!$B$2:$K$291,10,0),""))))</f>
        <v>320</v>
      </c>
      <c r="B4" s="57" t="s">
        <v>294</v>
      </c>
      <c r="C4" s="22" t="s">
        <v>542</v>
      </c>
      <c r="D4" s="25" t="e">
        <f>IF($C4="","",VLOOKUP($C4,[2]MATIERES!$B$2:$F$413,5,0))</f>
        <v>#N/A</v>
      </c>
      <c r="E4" s="22" t="s">
        <v>686</v>
      </c>
      <c r="F4" s="60" t="s">
        <v>873</v>
      </c>
      <c r="G4" s="60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7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7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7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7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7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7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7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7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7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7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7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7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7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7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7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7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7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25">
      <c r="A5" s="58">
        <f>IF(B5="MATIERE",VLOOKUP($C5,[8]MATIERE!$B$2:$K$601,10,0),IF(B5="MOA",VLOOKUP($C5,[8]ATELIER!$B$2:$K$291,10,0),IF(B5="MOC",VLOOKUP($C5,[8]CHANTIER!$B$2:$K$291,10,0),IF(B5="MP",VLOOKUP($C5,[8]MINIPELLE!$B$2:$K$291,10,0),""))))</f>
        <v>27</v>
      </c>
      <c r="B5" s="57" t="s">
        <v>294</v>
      </c>
      <c r="C5" s="22" t="s">
        <v>363</v>
      </c>
      <c r="D5" s="25" t="str">
        <f>IF($C5="","",VLOOKUP($C5,[2]MATIERES!$A$2:$F$413,5,0))</f>
        <v>pc</v>
      </c>
      <c r="E5" s="60" t="s">
        <v>686</v>
      </c>
      <c r="F5" s="60" t="s">
        <v>874</v>
      </c>
      <c r="G5" s="60"/>
      <c r="Z5" s="57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7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7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7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7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7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7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7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7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7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7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7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7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7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7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7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7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7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25">
      <c r="A6" s="58">
        <f>IF(B6="MATIERE",VLOOKUP($C6,[8]MATIERE!$B$2:$K$601,10,0),IF(B6="MOA",VLOOKUP($C6,[8]ATELIER!$B$2:$K$291,10,0),IF(B6="MOC",VLOOKUP($C6,[8]CHANTIER!$B$2:$K$291,10,0),IF(B6="MP",VLOOKUP($C6,[8]MINIPELLE!$B$2:$K$291,10,0),""))))</f>
        <v>498</v>
      </c>
      <c r="B6" s="57" t="s">
        <v>294</v>
      </c>
      <c r="C6" s="22" t="s">
        <v>1285</v>
      </c>
      <c r="D6" s="25" t="e">
        <f>IF($C6="","",VLOOKUP($C6,[2]MATIERES!$A$2:$F$413,5,0))</f>
        <v>#N/A</v>
      </c>
      <c r="E6" s="60" t="s">
        <v>686</v>
      </c>
      <c r="F6" s="60" t="s">
        <v>871</v>
      </c>
      <c r="G6" s="60"/>
      <c r="Z6" s="57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7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7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7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7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7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7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7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7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7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7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7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7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7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7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7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7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7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IF(B7="MATIERE",VLOOKUP($C7,[8]MATIERE!$B$2:$K$601,10,0),IF(B7="MOA",VLOOKUP($C7,[8]ATELIER!$B$2:$K$291,10,0),IF(B7="MOC",VLOOKUP($C7,[8]CHANTIER!$B$2:$K$291,10,0),IF(B7="MP",VLOOKUP($C7,[8]MINIPELLE!$B$2:$K$291,10,0),""))))</f>
        <v>18</v>
      </c>
      <c r="B7" s="57" t="s">
        <v>294</v>
      </c>
      <c r="C7" s="22" t="s">
        <v>1237</v>
      </c>
      <c r="D7" s="25" t="e">
        <f>IF($C7="","",VLOOKUP($C7,[2]MATIERES!$A$2:$F$413,5,0))</f>
        <v>#N/A</v>
      </c>
      <c r="E7" s="60" t="s">
        <v>686</v>
      </c>
      <c r="F7" s="60" t="s">
        <v>872</v>
      </c>
      <c r="G7" s="60"/>
      <c r="Z7" s="5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25">
      <c r="A8" s="58" t="str">
        <f>IF(B8="MATIERE",VLOOKUP($C8,[8]MATIERE!$B$2:$K$601,10,0),IF(B8="MOA",VLOOKUP($C8,[8]ATELIER!$B$2:$K$291,10,0),IF(B8="MOC",VLOOKUP($C8,[8]CHANTIER!$B$2:$K$291,10,0),IF(B8="MP",VLOOKUP($C8,[8]MINIPELLE!$B$2:$K$291,10,0),""))))</f>
        <v/>
      </c>
      <c r="B8" s="57"/>
      <c r="C8" s="60"/>
      <c r="D8" s="57"/>
      <c r="E8" s="60"/>
      <c r="F8" s="60"/>
      <c r="G8" s="60"/>
      <c r="Z8" s="57" t="str">
        <f t="shared" si="1"/>
        <v/>
      </c>
      <c r="AA8" s="57" t="str">
        <f t="shared" si="0"/>
        <v/>
      </c>
      <c r="AB8" s="57" t="str">
        <f t="shared" si="0"/>
        <v/>
      </c>
      <c r="AC8" s="57" t="str">
        <f t="shared" si="0"/>
        <v/>
      </c>
      <c r="AD8" s="57" t="str">
        <f t="shared" si="0"/>
        <v/>
      </c>
      <c r="AE8" s="57" t="str">
        <f t="shared" si="0"/>
        <v/>
      </c>
      <c r="AF8" s="57" t="str">
        <f t="shared" si="0"/>
        <v/>
      </c>
      <c r="AG8" s="57" t="str">
        <f t="shared" si="0"/>
        <v/>
      </c>
      <c r="AH8" s="57" t="str">
        <f t="shared" si="0"/>
        <v/>
      </c>
      <c r="AI8" s="57" t="str">
        <f t="shared" si="0"/>
        <v/>
      </c>
      <c r="AJ8" s="57" t="str">
        <f t="shared" si="0"/>
        <v/>
      </c>
      <c r="AK8" s="57" t="str">
        <f t="shared" si="0"/>
        <v/>
      </c>
      <c r="AL8" s="57" t="str">
        <f t="shared" si="0"/>
        <v/>
      </c>
      <c r="AM8" s="57" t="str">
        <f t="shared" si="0"/>
        <v/>
      </c>
      <c r="AN8" s="57" t="str">
        <f t="shared" si="0"/>
        <v/>
      </c>
      <c r="AO8" s="57" t="str">
        <f t="shared" si="0"/>
        <v/>
      </c>
      <c r="AP8" s="57" t="str">
        <f t="shared" si="0"/>
        <v/>
      </c>
      <c r="AQ8" s="57" t="str">
        <f t="shared" si="0"/>
        <v/>
      </c>
    </row>
    <row r="9" spans="1:43" x14ac:dyDescent="0.25">
      <c r="A9" s="58">
        <f>IF(B9="MATIERE",VLOOKUP($C9,[8]MATIERE!$B$2:$K$601,10,0),IF(B9="MOA",VLOOKUP($C9,[8]ATELIER!$B$2:$K$291,10,0),IF(B9="MOC",VLOOKUP($C9,[8]CHANTIER!$B$2:$K$291,10,0),IF(B9="MP",VLOOKUP($C9,[8]MINIPELLE!$B$2:$K$291,10,0),""))))</f>
        <v>2</v>
      </c>
      <c r="B9" s="57" t="s">
        <v>297</v>
      </c>
      <c r="C9" s="60" t="s">
        <v>1522</v>
      </c>
      <c r="D9" s="57"/>
      <c r="E9" s="60" t="s">
        <v>686</v>
      </c>
      <c r="F9" s="60" t="s">
        <v>871</v>
      </c>
      <c r="G9" s="60"/>
      <c r="Z9" s="57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7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7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7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7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7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7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7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7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7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7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7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7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7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7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7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7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7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25">
      <c r="A10" s="58" t="str">
        <f>IF(B10="MATIERE",VLOOKUP($C10,[8]MATIERE!$B$2:$K$601,10,0),IF(B10="MOA",VLOOKUP($C10,[8]ATELIER!$B$2:$K$291,10,0),IF(B10="MOC",VLOOKUP($C10,[8]CHANTIER!$B$2:$K$291,10,0),IF(B10="MP",VLOOKUP($C10,[8]MINIPELLE!$B$2:$K$291,10,0),""))))</f>
        <v/>
      </c>
      <c r="B10" s="57"/>
      <c r="C10" s="60"/>
      <c r="D10" s="57"/>
      <c r="E10" s="60"/>
      <c r="F10" s="60"/>
      <c r="G10" s="60"/>
      <c r="Z10" s="57" t="str">
        <f t="shared" si="1"/>
        <v/>
      </c>
      <c r="AA10" s="57" t="str">
        <f t="shared" si="0"/>
        <v/>
      </c>
      <c r="AB10" s="57" t="str">
        <f t="shared" si="0"/>
        <v/>
      </c>
      <c r="AC10" s="57" t="str">
        <f t="shared" si="0"/>
        <v/>
      </c>
      <c r="AD10" s="57" t="str">
        <f t="shared" si="0"/>
        <v/>
      </c>
      <c r="AE10" s="57" t="str">
        <f t="shared" si="0"/>
        <v/>
      </c>
      <c r="AF10" s="57" t="str">
        <f t="shared" si="0"/>
        <v/>
      </c>
      <c r="AG10" s="57" t="str">
        <f t="shared" si="0"/>
        <v/>
      </c>
      <c r="AH10" s="57" t="str">
        <f t="shared" si="0"/>
        <v/>
      </c>
      <c r="AI10" s="57" t="str">
        <f t="shared" si="0"/>
        <v/>
      </c>
      <c r="AJ10" s="57" t="str">
        <f t="shared" si="0"/>
        <v/>
      </c>
      <c r="AK10" s="57" t="str">
        <f t="shared" si="0"/>
        <v/>
      </c>
      <c r="AL10" s="57" t="str">
        <f t="shared" si="0"/>
        <v/>
      </c>
      <c r="AM10" s="57" t="str">
        <f t="shared" si="0"/>
        <v/>
      </c>
      <c r="AN10" s="57" t="str">
        <f t="shared" si="0"/>
        <v/>
      </c>
      <c r="AO10" s="57" t="str">
        <f t="shared" si="0"/>
        <v/>
      </c>
      <c r="AP10" s="57" t="str">
        <f t="shared" si="0"/>
        <v/>
      </c>
      <c r="AQ10" s="57" t="str">
        <f t="shared" si="0"/>
        <v/>
      </c>
    </row>
    <row r="11" spans="1:43" x14ac:dyDescent="0.25">
      <c r="A11" s="58">
        <f>IF(B11="MATIERE",VLOOKUP($C11,[8]MATIERE!$B$2:$K$601,10,0),IF(B11="MOA",VLOOKUP($C11,[8]ATELIER!$B$2:$K$291,10,0),IF(B11="MOC",VLOOKUP($C11,[8]CHANTIER!$B$2:$K$291,10,0),IF(B11="MP",VLOOKUP($C11,[8]MINIPELLE!$B$2:$K$291,10,0),""))))</f>
        <v>10</v>
      </c>
      <c r="B11" s="57" t="s">
        <v>298</v>
      </c>
      <c r="C11" s="61" t="s">
        <v>1523</v>
      </c>
      <c r="D11" s="57" t="s">
        <v>8</v>
      </c>
      <c r="E11" s="60" t="s">
        <v>694</v>
      </c>
      <c r="F11" s="60" t="s">
        <v>873</v>
      </c>
      <c r="G11" s="60"/>
      <c r="Z11" s="57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7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7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7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7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7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7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7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7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7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7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7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7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7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7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7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7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7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25">
      <c r="A12" s="58">
        <f>IF(B12="MATIERE",VLOOKUP($C12,[8]MATIERE!$B$2:$K$601,10,0),IF(B12="MOA",VLOOKUP($C12,[8]ATELIER!$B$2:$K$291,10,0),IF(B12="MOC",VLOOKUP($C12,[8]CHANTIER!$B$2:$K$291,10,0),IF(B12="MP",VLOOKUP($C12,[8]MINIPELLE!$B$2:$K$291,10,0),""))))</f>
        <v>17</v>
      </c>
      <c r="B12" s="57" t="s">
        <v>298</v>
      </c>
      <c r="C12" s="61" t="s">
        <v>1524</v>
      </c>
      <c r="D12" s="25" t="str">
        <f>IF(C12="","",VLOOKUP($C12,[2]CHANTIER!$A$2:$C$83,3,0))</f>
        <v>pc</v>
      </c>
      <c r="E12" s="60" t="s">
        <v>1525</v>
      </c>
      <c r="F12" s="60" t="s">
        <v>872</v>
      </c>
      <c r="G12" s="60" t="s">
        <v>874</v>
      </c>
      <c r="Z12" s="57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7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7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7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7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7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7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7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7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7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7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7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7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7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7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7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7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7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25">
      <c r="A13" s="58" t="str">
        <f>IF(B13="MATIERE",VLOOKUP($C13,[8]MATIERE!$B$2:$K$601,10,0),IF(B13="MOA",VLOOKUP($C13,[8]ATELIER!$B$2:$K$291,10,0),IF(B13="MOC",VLOOKUP($C13,[8]CHANTIER!$B$2:$K$291,10,0),IF(B13="MP",VLOOKUP($C13,[8]MINIPELLE!$B$2:$K$291,10,0),""))))</f>
        <v/>
      </c>
      <c r="B13" s="57"/>
      <c r="C13" s="61"/>
      <c r="D13" s="25" t="str">
        <f>IF(C13="","",VLOOKUP($C13,[2]CHANTIER!$A$2:$C$83,3,0))</f>
        <v/>
      </c>
      <c r="E13" s="60"/>
      <c r="F13" s="60"/>
      <c r="G13" s="60"/>
      <c r="Z13" s="57" t="str">
        <f t="shared" si="1"/>
        <v/>
      </c>
      <c r="AA13" s="57" t="str">
        <f t="shared" si="0"/>
        <v/>
      </c>
      <c r="AB13" s="57" t="str">
        <f t="shared" si="0"/>
        <v/>
      </c>
      <c r="AC13" s="57" t="str">
        <f t="shared" si="0"/>
        <v/>
      </c>
      <c r="AD13" s="57" t="str">
        <f t="shared" si="0"/>
        <v/>
      </c>
      <c r="AE13" s="57" t="str">
        <f t="shared" si="0"/>
        <v/>
      </c>
      <c r="AF13" s="57" t="str">
        <f t="shared" si="0"/>
        <v/>
      </c>
      <c r="AG13" s="57" t="str">
        <f t="shared" si="0"/>
        <v/>
      </c>
      <c r="AH13" s="57" t="str">
        <f t="shared" si="0"/>
        <v/>
      </c>
      <c r="AI13" s="57" t="str">
        <f t="shared" si="0"/>
        <v/>
      </c>
      <c r="AJ13" s="57" t="str">
        <f t="shared" si="0"/>
        <v/>
      </c>
      <c r="AK13" s="57" t="str">
        <f t="shared" si="0"/>
        <v/>
      </c>
      <c r="AL13" s="57" t="str">
        <f t="shared" si="0"/>
        <v/>
      </c>
      <c r="AM13" s="57" t="str">
        <f t="shared" si="0"/>
        <v/>
      </c>
      <c r="AN13" s="57" t="str">
        <f t="shared" si="0"/>
        <v/>
      </c>
      <c r="AO13" s="57" t="str">
        <f t="shared" si="0"/>
        <v/>
      </c>
      <c r="AP13" s="57" t="str">
        <f t="shared" si="0"/>
        <v/>
      </c>
      <c r="AQ13" s="57" t="str">
        <f t="shared" si="0"/>
        <v/>
      </c>
    </row>
    <row r="14" spans="1:43" x14ac:dyDescent="0.25">
      <c r="A14" s="58" t="str">
        <f>IF(B14="MATIERE",VLOOKUP($C14,[8]MATIERE!$B$2:$K$601,10,0),IF(B14="MOA",VLOOKUP($C14,[8]ATELIER!$B$2:$K$291,10,0),IF(B14="MOC",VLOOKUP($C14,[8]CHANTIER!$B$2:$K$291,10,0),IF(B14="MP",VLOOKUP($C14,[8]MINIPELLE!$B$2:$K$291,10,0),""))))</f>
        <v/>
      </c>
      <c r="B14" s="57"/>
      <c r="C14" s="60"/>
      <c r="D14" s="57"/>
      <c r="E14" s="60"/>
      <c r="F14" s="60"/>
      <c r="G14" s="60"/>
      <c r="Z14" s="57" t="str">
        <f t="shared" si="1"/>
        <v/>
      </c>
      <c r="AA14" s="57" t="str">
        <f t="shared" si="0"/>
        <v/>
      </c>
      <c r="AB14" s="57" t="str">
        <f t="shared" si="0"/>
        <v/>
      </c>
      <c r="AC14" s="57" t="str">
        <f t="shared" si="0"/>
        <v/>
      </c>
      <c r="AD14" s="57" t="str">
        <f t="shared" si="0"/>
        <v/>
      </c>
      <c r="AE14" s="57" t="str">
        <f t="shared" si="0"/>
        <v/>
      </c>
      <c r="AF14" s="57" t="str">
        <f t="shared" si="0"/>
        <v/>
      </c>
      <c r="AG14" s="57" t="str">
        <f t="shared" si="0"/>
        <v/>
      </c>
      <c r="AH14" s="57" t="str">
        <f t="shared" si="0"/>
        <v/>
      </c>
      <c r="AI14" s="57" t="str">
        <f t="shared" si="0"/>
        <v/>
      </c>
      <c r="AJ14" s="57" t="str">
        <f t="shared" si="0"/>
        <v/>
      </c>
      <c r="AK14" s="57" t="str">
        <f t="shared" si="0"/>
        <v/>
      </c>
      <c r="AL14" s="57" t="str">
        <f t="shared" si="0"/>
        <v/>
      </c>
      <c r="AM14" s="57" t="str">
        <f t="shared" si="0"/>
        <v/>
      </c>
      <c r="AN14" s="57" t="str">
        <f t="shared" si="0"/>
        <v/>
      </c>
      <c r="AO14" s="57" t="str">
        <f t="shared" si="0"/>
        <v/>
      </c>
      <c r="AP14" s="57" t="str">
        <f t="shared" si="0"/>
        <v/>
      </c>
      <c r="AQ14" s="57" t="str">
        <f t="shared" si="0"/>
        <v/>
      </c>
    </row>
    <row r="15" spans="1:43" x14ac:dyDescent="0.25">
      <c r="A15" s="58">
        <f>IF(B15="MATIERE",VLOOKUP($C15,[8]MATIERE!$B$2:$K$601,10,0),IF(B15="MOA",VLOOKUP($C15,[8]ATELIER!$B$2:$K$291,10,0),IF(B15="MOC",VLOOKUP($C15,[8]CHANTIER!$B$2:$K$291,10,0),IF(B15="MP",VLOOKUP($C15,[8]MINIPELLE!$B$2:$K$291,10,0),""))))</f>
        <v>20</v>
      </c>
      <c r="B15" s="57" t="s">
        <v>299</v>
      </c>
      <c r="C15" s="61" t="s">
        <v>1526</v>
      </c>
      <c r="D15" s="25" t="str">
        <f>IF(C15="","",VLOOKUP($C15,[2]MINIPELLE!$A$2:$C$28,3,0))</f>
        <v>ml</v>
      </c>
      <c r="E15" s="60" t="s">
        <v>686</v>
      </c>
      <c r="F15" s="60" t="s">
        <v>871</v>
      </c>
      <c r="G15" s="60"/>
      <c r="Z15" s="57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7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7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7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7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7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7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7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7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7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7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7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7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7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7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7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7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7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25">
      <c r="A18" s="19" t="s">
        <v>917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5" x14ac:dyDescent="0.25"/>
  <cols>
    <col min="3" max="3" width="30.7109375" customWidth="1"/>
    <col min="5" max="5" width="11.5703125" customWidth="1"/>
    <col min="6" max="6" width="6" style="14" customWidth="1"/>
    <col min="7" max="7" width="21.85546875" style="14" customWidth="1"/>
    <col min="8" max="8" width="4.42578125" customWidth="1"/>
    <col min="9" max="9" width="4.140625" style="14" customWidth="1"/>
    <col min="10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7" width="4.28515625" style="14" customWidth="1"/>
    <col min="28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0" width="3.5703125" customWidth="1"/>
  </cols>
  <sheetData>
    <row r="1" spans="1:110" x14ac:dyDescent="0.25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[9]TCFH!E4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[9]TCFH!E5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5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[9]TCFH!E19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3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[9]TCFH!E20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25">
      <c r="A21" s="58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[9]TCFH!E21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[9]TCFH!E22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[9]TCFH!E23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25">
      <c r="A24" s="58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[9]TCFH!E24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72" t="s">
        <v>1297</v>
      </c>
      <c r="D25" t="s">
        <v>8</v>
      </c>
      <c r="E25">
        <f>[9]TCFH!E25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[9]TCFH!E26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[9]TCFH!E27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[9]TCFH!E28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[9]TCFH!E29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[9]TCFH!E30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[9]TCFH!E31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[9]TCFH!E32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[9]TCFH!E33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[9]TCFH!E34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[9]TCFH!E35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58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[9]TCFH!E38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[9]TCFH!E39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[9]TCFH!E40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[9]TCFH!E41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25">
      <c r="A42" s="58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[9]TCFH!E43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[9]TCFH!E44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[9]TCFH!E45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[9]TCFH!E46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[9]TCFH!E47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[9]TCFH!E48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[9]TCFH!E49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[9]TCFH!E50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[9]TCFH!E51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1574</v>
      </c>
      <c r="D52" t="s">
        <v>8</v>
      </c>
      <c r="E52">
        <f>[9]TCFH!E52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[9]TCFH!E53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25">
      <c r="A54" s="5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25">
      <c r="A55" s="58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[9]TCFH!E55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25">
      <c r="A56" s="58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[9]TCFH!E56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25">
      <c r="A57" s="58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[9]TCFH!E57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25">
      <c r="A5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5" x14ac:dyDescent="0.25"/>
  <cols>
    <col min="1" max="1" width="17.140625" customWidth="1"/>
    <col min="3" max="3" width="33.5703125" customWidth="1"/>
    <col min="8" max="24" width="3.140625" customWidth="1"/>
    <col min="25" max="42" width="2.7109375" customWidth="1"/>
  </cols>
  <sheetData>
    <row r="1" spans="1:42" x14ac:dyDescent="0.25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25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25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694</v>
      </c>
      <c r="F4" s="14" t="s">
        <v>873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25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25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25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25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25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25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25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25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25">
      <c r="A18" s="19" t="s">
        <v>917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5" x14ac:dyDescent="0.25"/>
  <cols>
    <col min="3" max="3" width="26.28515625" customWidth="1"/>
    <col min="5" max="5" width="4.42578125" customWidth="1"/>
    <col min="6" max="6" width="13.140625" style="14" customWidth="1"/>
    <col min="7" max="7" width="23" style="14" customWidth="1"/>
    <col min="8" max="8" width="16.5703125" style="14" customWidth="1"/>
    <col min="9" max="9" width="3.28515625" customWidth="1"/>
    <col min="10" max="11" width="3.28515625" style="14" customWidth="1"/>
    <col min="12" max="12" width="3.28515625" customWidth="1"/>
    <col min="13" max="14" width="3.28515625" style="14" customWidth="1"/>
    <col min="15" max="26" width="3.28515625" customWidth="1"/>
  </cols>
  <sheetData>
    <row r="1" spans="1:26" x14ac:dyDescent="0.25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25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25">
      <c r="D3" t="s">
        <v>244</v>
      </c>
      <c r="E3" t="s">
        <v>245</v>
      </c>
    </row>
    <row r="4" spans="1:26" ht="14.25" customHeight="1" x14ac:dyDescent="0.25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25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25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25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25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25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25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25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25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25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25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25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12" style="14" customWidth="1"/>
    <col min="7" max="7" width="27.425781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25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25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25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25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25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25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25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25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888</v>
      </c>
      <c r="H13" s="19">
        <f>IF(J2&lt;12,2,4)</f>
        <v>2</v>
      </c>
      <c r="I13" s="20" t="s">
        <v>686</v>
      </c>
      <c r="J13" s="20" t="s">
        <v>888</v>
      </c>
      <c r="K13" s="19">
        <f>IF(M2&lt;12,2,4)</f>
        <v>2</v>
      </c>
      <c r="L13" s="20" t="s">
        <v>686</v>
      </c>
      <c r="M13" s="20" t="s">
        <v>888</v>
      </c>
      <c r="N13" s="19">
        <f>IF(P2&lt;12,2,4)</f>
        <v>2</v>
      </c>
      <c r="O13" s="20" t="s">
        <v>686</v>
      </c>
      <c r="P13" s="20" t="s">
        <v>888</v>
      </c>
      <c r="Q13" s="19">
        <f>IF(S2&lt;12,2,4)</f>
        <v>2</v>
      </c>
      <c r="R13" s="20" t="s">
        <v>686</v>
      </c>
      <c r="S13" s="20" t="s">
        <v>888</v>
      </c>
      <c r="T13" s="19">
        <f>IF(V2&lt;12,2,4)</f>
        <v>2</v>
      </c>
      <c r="U13" s="20" t="s">
        <v>686</v>
      </c>
      <c r="V13" s="20" t="s">
        <v>888</v>
      </c>
      <c r="W13" s="19">
        <f>IF(Y2&lt;12,2,4)</f>
        <v>2</v>
      </c>
      <c r="X13" s="20" t="s">
        <v>686</v>
      </c>
      <c r="Y13" s="20" t="s">
        <v>888</v>
      </c>
      <c r="Z13" s="19">
        <f>IF(AB2&lt;12,2,4)</f>
        <v>2</v>
      </c>
      <c r="AA13" s="20" t="s">
        <v>686</v>
      </c>
      <c r="AB13" s="20" t="s">
        <v>888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25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25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886</v>
      </c>
      <c r="I15" s="20" t="s">
        <v>686</v>
      </c>
      <c r="J15" s="14" t="s">
        <v>886</v>
      </c>
      <c r="L15" s="20" t="s">
        <v>686</v>
      </c>
      <c r="M15" s="14" t="s">
        <v>886</v>
      </c>
      <c r="O15" s="20" t="s">
        <v>686</v>
      </c>
      <c r="P15" s="14" t="s">
        <v>886</v>
      </c>
      <c r="R15" s="20" t="s">
        <v>686</v>
      </c>
      <c r="S15" s="14" t="s">
        <v>886</v>
      </c>
      <c r="U15" s="20" t="s">
        <v>686</v>
      </c>
      <c r="V15" s="14" t="s">
        <v>886</v>
      </c>
      <c r="X15" s="20" t="s">
        <v>686</v>
      </c>
      <c r="Y15" s="14" t="s">
        <v>886</v>
      </c>
      <c r="AA15" s="20" t="s">
        <v>686</v>
      </c>
      <c r="AB15" s="14" t="s">
        <v>886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25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7" width="5.710937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25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25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25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25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25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25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25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878</v>
      </c>
      <c r="H14" s="19">
        <f>IF(K2&lt;12,2,4)</f>
        <v>2</v>
      </c>
      <c r="I14" s="20" t="s">
        <v>686</v>
      </c>
      <c r="J14" s="20" t="s">
        <v>878</v>
      </c>
      <c r="K14" s="19">
        <f>IF(M2&lt;12,2,4)</f>
        <v>2</v>
      </c>
      <c r="L14" s="20" t="s">
        <v>686</v>
      </c>
      <c r="M14" s="20" t="s">
        <v>878</v>
      </c>
      <c r="N14" s="19">
        <f>IF(X2&lt;12,2,4)</f>
        <v>2</v>
      </c>
      <c r="O14" s="20" t="s">
        <v>686</v>
      </c>
      <c r="P14" s="20" t="s">
        <v>878</v>
      </c>
      <c r="Q14" s="19">
        <f>IF(AC2&lt;12,2,4)</f>
        <v>2</v>
      </c>
      <c r="R14" s="20" t="s">
        <v>686</v>
      </c>
      <c r="S14" s="20" t="s">
        <v>878</v>
      </c>
      <c r="T14" s="19"/>
      <c r="U14" s="20" t="s">
        <v>686</v>
      </c>
      <c r="V14" s="20" t="s">
        <v>878</v>
      </c>
      <c r="W14" s="19">
        <f>IF(AK2&lt;12,2,4)</f>
        <v>2</v>
      </c>
      <c r="X14" s="20" t="s">
        <v>686</v>
      </c>
      <c r="Y14" s="20" t="s">
        <v>878</v>
      </c>
      <c r="Z14" s="19">
        <f>IF(AN2&lt;12,2,4)</f>
        <v>2</v>
      </c>
      <c r="AA14" s="20" t="s">
        <v>686</v>
      </c>
      <c r="AB14" s="20" t="s">
        <v>878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1"/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8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8" t="str">
        <f t="shared" si="0"/>
        <v/>
      </c>
      <c r="Y5" s="48"/>
      <c r="Z5" s="48" t="str">
        <f t="shared" si="0"/>
        <v xml:space="preserve">INSERT INTO SC_SystemeProduits(RefDimension,NomSysteme,typePresta,ligne,Quantite,formule,cte1,DateModif) values (4,'FVBAC1','MATIERE',374,2.5,null,null,now());
</v>
      </c>
      <c r="AA5" s="48" t="str">
        <f t="shared" si="0"/>
        <v/>
      </c>
      <c r="AB5" s="48"/>
      <c r="AC5" s="48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8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8"/>
      <c r="AF5" s="48" t="str">
        <f t="shared" si="1"/>
        <v xml:space="preserve">INSERT INTO SC_SystemeProduits(RefDimension,NomSysteme,typePresta,ligne,Quantite,formule,cte1,DateModif) values (9,'FVBAC1','MATIERE',374,5,null,null,now());
</v>
      </c>
      <c r="AG5" s="48" t="str">
        <f t="shared" si="1"/>
        <v/>
      </c>
      <c r="AH5" s="48"/>
      <c r="AI5" s="48" t="str">
        <f t="shared" si="1"/>
        <v xml:space="preserve">INSERT INTO SC_SystemeProduits(RefDimension,NomSysteme,typePresta,ligne,Quantite,formule,cte1,DateModif) values (10,'FVBAC1','MATIERE',374,6,null,null,now());
</v>
      </c>
      <c r="AJ5" s="48" t="str">
        <f t="shared" si="1"/>
        <v/>
      </c>
      <c r="AK5" s="48"/>
      <c r="AL5" s="48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25">
      <c r="W6" s="48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8"/>
      <c r="Z6" s="48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8"/>
      <c r="AC6" s="48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8"/>
      <c r="AF6" s="48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8"/>
      <c r="AL6" s="48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8" t="str">
        <f t="shared" si="2"/>
        <v/>
      </c>
      <c r="X7" s="48" t="str">
        <f t="shared" si="3"/>
        <v/>
      </c>
      <c r="Y7" s="48"/>
      <c r="Z7" s="48" t="str">
        <f t="shared" si="4"/>
        <v/>
      </c>
      <c r="AA7" s="48" t="str">
        <f t="shared" si="5"/>
        <v/>
      </c>
      <c r="AB7" s="48"/>
      <c r="AC7" s="48" t="str">
        <f t="shared" si="6"/>
        <v/>
      </c>
      <c r="AD7" s="48" t="str">
        <f t="shared" si="7"/>
        <v/>
      </c>
      <c r="AE7" s="48"/>
      <c r="AF7" s="48" t="str">
        <f t="shared" si="8"/>
        <v/>
      </c>
      <c r="AG7" s="48" t="str">
        <f t="shared" si="9"/>
        <v/>
      </c>
      <c r="AH7" s="48"/>
      <c r="AI7" s="48" t="str">
        <f t="shared" si="10"/>
        <v/>
      </c>
      <c r="AJ7" s="48" t="str">
        <f t="shared" si="11"/>
        <v/>
      </c>
      <c r="AK7" s="48"/>
      <c r="AL7" s="48" t="str">
        <f t="shared" si="12"/>
        <v/>
      </c>
      <c r="BH7"/>
      <c r="BI7"/>
      <c r="BK7"/>
      <c r="BL7"/>
    </row>
    <row r="8" spans="1:112" x14ac:dyDescent="0.25">
      <c r="W8" s="48" t="str">
        <f t="shared" si="2"/>
        <v/>
      </c>
      <c r="X8" s="48" t="str">
        <f t="shared" si="3"/>
        <v/>
      </c>
      <c r="Y8" s="48"/>
      <c r="Z8" s="48" t="str">
        <f t="shared" si="4"/>
        <v/>
      </c>
      <c r="AA8" s="48" t="str">
        <f t="shared" si="5"/>
        <v/>
      </c>
      <c r="AB8" s="48"/>
      <c r="AC8" s="48" t="str">
        <f t="shared" si="6"/>
        <v/>
      </c>
      <c r="AD8" s="48" t="str">
        <f t="shared" si="7"/>
        <v/>
      </c>
      <c r="AE8" s="48"/>
      <c r="AF8" s="48" t="str">
        <f t="shared" si="8"/>
        <v/>
      </c>
      <c r="AG8" s="48" t="str">
        <f t="shared" si="9"/>
        <v/>
      </c>
      <c r="AH8" s="48"/>
      <c r="AI8" s="48" t="str">
        <f t="shared" si="10"/>
        <v/>
      </c>
      <c r="AJ8" s="48" t="str">
        <f t="shared" si="11"/>
        <v/>
      </c>
      <c r="AK8" s="48"/>
      <c r="AL8" s="48" t="str">
        <f t="shared" si="12"/>
        <v/>
      </c>
      <c r="BH8"/>
      <c r="BI8"/>
      <c r="BK8"/>
      <c r="BL8"/>
    </row>
    <row r="9" spans="1:112" x14ac:dyDescent="0.25">
      <c r="W9" s="48" t="str">
        <f t="shared" si="2"/>
        <v/>
      </c>
      <c r="X9" s="48" t="str">
        <f t="shared" si="3"/>
        <v/>
      </c>
      <c r="Y9" s="48"/>
      <c r="Z9" s="48" t="str">
        <f t="shared" si="4"/>
        <v/>
      </c>
      <c r="AA9" s="48" t="str">
        <f t="shared" si="5"/>
        <v/>
      </c>
      <c r="AB9" s="48"/>
      <c r="AC9" s="48" t="str">
        <f t="shared" si="6"/>
        <v/>
      </c>
      <c r="AD9" s="48" t="str">
        <f t="shared" si="7"/>
        <v/>
      </c>
      <c r="AE9" s="48"/>
      <c r="AF9" s="48" t="str">
        <f t="shared" si="8"/>
        <v/>
      </c>
      <c r="AG9" s="48" t="str">
        <f t="shared" si="9"/>
        <v/>
      </c>
      <c r="AH9" s="48"/>
      <c r="AI9" s="48" t="str">
        <f t="shared" si="10"/>
        <v/>
      </c>
      <c r="AJ9" s="48" t="str">
        <f t="shared" si="11"/>
        <v/>
      </c>
      <c r="AK9" s="48"/>
      <c r="AL9" s="48" t="str">
        <f t="shared" si="12"/>
        <v/>
      </c>
      <c r="BH9"/>
      <c r="BI9"/>
      <c r="BK9"/>
      <c r="BL9"/>
    </row>
    <row r="10" spans="1:112" x14ac:dyDescent="0.25">
      <c r="W10" s="48" t="str">
        <f t="shared" si="2"/>
        <v/>
      </c>
      <c r="X10" s="48" t="str">
        <f t="shared" si="3"/>
        <v/>
      </c>
      <c r="Y10" s="48"/>
      <c r="Z10" s="48" t="str">
        <f t="shared" si="4"/>
        <v/>
      </c>
      <c r="AA10" s="48" t="str">
        <f t="shared" si="5"/>
        <v/>
      </c>
      <c r="AB10" s="48"/>
      <c r="AC10" s="48" t="str">
        <f t="shared" si="6"/>
        <v/>
      </c>
      <c r="AD10" s="48" t="str">
        <f t="shared" si="7"/>
        <v/>
      </c>
      <c r="AE10" s="48"/>
      <c r="AF10" s="48" t="str">
        <f t="shared" si="8"/>
        <v/>
      </c>
      <c r="AG10" s="48" t="str">
        <f t="shared" si="9"/>
        <v/>
      </c>
      <c r="AH10" s="48"/>
      <c r="AI10" s="48" t="str">
        <f t="shared" si="10"/>
        <v/>
      </c>
      <c r="AJ10" s="48" t="str">
        <f t="shared" si="11"/>
        <v/>
      </c>
      <c r="AK10" s="48"/>
      <c r="AL10" s="48" t="str">
        <f t="shared" si="12"/>
        <v/>
      </c>
      <c r="BH10"/>
      <c r="BI10"/>
      <c r="BK10"/>
      <c r="BL10"/>
    </row>
    <row r="11" spans="1:112" x14ac:dyDescent="0.25">
      <c r="W11" s="48" t="str">
        <f t="shared" si="2"/>
        <v/>
      </c>
      <c r="X11" s="48" t="str">
        <f t="shared" si="3"/>
        <v/>
      </c>
      <c r="Y11" s="48"/>
      <c r="Z11" s="48" t="str">
        <f t="shared" si="4"/>
        <v/>
      </c>
      <c r="AA11" s="48" t="str">
        <f t="shared" si="5"/>
        <v/>
      </c>
      <c r="AB11" s="48"/>
      <c r="AC11" s="48" t="str">
        <f t="shared" si="6"/>
        <v/>
      </c>
      <c r="AD11" s="48" t="str">
        <f t="shared" si="7"/>
        <v/>
      </c>
      <c r="AE11" s="48"/>
      <c r="AF11" s="48" t="str">
        <f t="shared" si="8"/>
        <v/>
      </c>
      <c r="AG11" s="48" t="str">
        <f t="shared" si="9"/>
        <v/>
      </c>
      <c r="AH11" s="48"/>
      <c r="AI11" s="48" t="str">
        <f t="shared" si="10"/>
        <v/>
      </c>
      <c r="AJ11" s="48" t="str">
        <f t="shared" si="11"/>
        <v/>
      </c>
      <c r="AK11" s="48"/>
      <c r="AL11" s="48" t="str">
        <f t="shared" si="12"/>
        <v/>
      </c>
      <c r="BH11"/>
      <c r="BI11"/>
      <c r="BK11"/>
      <c r="BL11"/>
    </row>
    <row r="12" spans="1:112" x14ac:dyDescent="0.25">
      <c r="W12" s="48" t="str">
        <f t="shared" si="2"/>
        <v/>
      </c>
      <c r="X12" s="48" t="str">
        <f t="shared" si="3"/>
        <v/>
      </c>
      <c r="Y12" s="48"/>
      <c r="Z12" s="48" t="str">
        <f t="shared" si="4"/>
        <v/>
      </c>
      <c r="AA12" s="48" t="str">
        <f t="shared" si="5"/>
        <v/>
      </c>
      <c r="AB12" s="48"/>
      <c r="AC12" s="48" t="str">
        <f t="shared" si="6"/>
        <v/>
      </c>
      <c r="AD12" s="48" t="str">
        <f t="shared" si="7"/>
        <v/>
      </c>
      <c r="AE12" s="48"/>
      <c r="AF12" s="48" t="str">
        <f t="shared" si="8"/>
        <v/>
      </c>
      <c r="AG12" s="48" t="str">
        <f t="shared" si="9"/>
        <v/>
      </c>
      <c r="AH12" s="48"/>
      <c r="AI12" s="48" t="str">
        <f t="shared" si="10"/>
        <v/>
      </c>
      <c r="AJ12" s="48" t="str">
        <f t="shared" si="11"/>
        <v/>
      </c>
      <c r="AK12" s="48"/>
      <c r="AL12" s="48" t="str">
        <f t="shared" si="12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8" t="str">
        <f t="shared" si="2"/>
        <v xml:space="preserve">INSERT INTO SC_SystemeProduits(RefDimension,NomSysteme,typePresta,ligne,Quantite,formule,cte1,DateModif) values (2,'FVBAC1','MP',13,5.94,null,null,now());
</v>
      </c>
      <c r="X13" s="48" t="str">
        <f t="shared" si="3"/>
        <v/>
      </c>
      <c r="Y13" s="48"/>
      <c r="Z13" s="48" t="str">
        <f t="shared" si="4"/>
        <v xml:space="preserve">INSERT INTO SC_SystemeProduits(RefDimension,NomSysteme,typePresta,ligne,Quantite,formule,cte1,DateModif) values (4,'FVBAC1','MP',13,9.9,null,null,now());
</v>
      </c>
      <c r="AA13" s="48" t="str">
        <f t="shared" si="5"/>
        <v/>
      </c>
      <c r="AB13" s="48"/>
      <c r="AC13" s="48" t="str">
        <f t="shared" si="6"/>
        <v xml:space="preserve">INSERT INTO SC_SystemeProduits(RefDimension,NomSysteme,typePresta,ligne,Quantite,formule,cte1,DateModif) values (5,'FVBAC1','MP',13,10.56,null,null,now());
</v>
      </c>
      <c r="AD13" s="48" t="str">
        <f t="shared" si="7"/>
        <v/>
      </c>
      <c r="AE13" s="48"/>
      <c r="AF13" s="48" t="str">
        <f t="shared" si="8"/>
        <v xml:space="preserve">INSERT INTO SC_SystemeProduits(RefDimension,NomSysteme,typePresta,ligne,Quantite,formule,cte1,DateModif) values (9,'FVBAC1','MP',13,19.8,null,null,now());
</v>
      </c>
      <c r="AG13" s="48" t="str">
        <f t="shared" si="9"/>
        <v/>
      </c>
      <c r="AH13" s="48"/>
      <c r="AI13" s="48" t="str">
        <f t="shared" si="10"/>
        <v xml:space="preserve">INSERT INTO SC_SystemeProduits(RefDimension,NomSysteme,typePresta,ligne,Quantite,formule,cte1,DateModif) values (10,'FVBAC1','MP',13,23.76,null,null,now());
</v>
      </c>
      <c r="AJ13" s="48" t="str">
        <f t="shared" si="11"/>
        <v/>
      </c>
      <c r="AK13" s="48"/>
      <c r="AL13" s="48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8" t="str">
        <f t="shared" si="2"/>
        <v xml:space="preserve">INSERT INTO SC_SystemeProduits(RefDimension,NomSysteme,typePresta,ligne,Quantite,formule,cte1,DateModif) values (2,'FVBAC1','MP',25,1,null,null,now());
</v>
      </c>
      <c r="X14" s="48" t="str">
        <f t="shared" si="3"/>
        <v/>
      </c>
      <c r="Y14" s="48"/>
      <c r="Z14" s="48" t="str">
        <f t="shared" si="4"/>
        <v xml:space="preserve">INSERT INTO SC_SystemeProduits(RefDimension,NomSysteme,typePresta,ligne,Quantite,formule,cte1,DateModif) values (4,'FVBAC1','MP',25,2,null,null,now());
</v>
      </c>
      <c r="AA14" s="48" t="str">
        <f t="shared" si="5"/>
        <v/>
      </c>
      <c r="AB14" s="48"/>
      <c r="AC14" s="48" t="str">
        <f t="shared" si="6"/>
        <v xml:space="preserve">INSERT INTO SC_SystemeProduits(RefDimension,NomSysteme,typePresta,ligne,Quantite,formule,cte1,DateModif) values (5,'FVBAC1','MP',25,2,null,null,now());
</v>
      </c>
      <c r="AD14" s="48" t="str">
        <f t="shared" si="7"/>
        <v/>
      </c>
      <c r="AE14" s="48"/>
      <c r="AF14" s="48" t="str">
        <f t="shared" si="8"/>
        <v xml:space="preserve">INSERT INTO SC_SystemeProduits(RefDimension,NomSysteme,typePresta,ligne,Quantite,formule,cte1,DateModif) values (9,'FVBAC1','MP',25,4,null,null,now());
</v>
      </c>
      <c r="AG14" s="48" t="str">
        <f t="shared" si="9"/>
        <v/>
      </c>
      <c r="AH14" s="48"/>
      <c r="AI14" s="48" t="str">
        <f t="shared" si="10"/>
        <v xml:space="preserve">INSERT INTO SC_SystemeProduits(RefDimension,NomSysteme,typePresta,ligne,Quantite,formule,cte1,DateModif) values (10,'FVBAC1','MP',25,4,null,null,now());
</v>
      </c>
      <c r="AJ14" s="48" t="str">
        <f t="shared" si="11"/>
        <v/>
      </c>
      <c r="AK14" s="48"/>
      <c r="AL14" s="48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25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E15" s="48"/>
      <c r="F15" s="51" t="s">
        <v>686</v>
      </c>
      <c r="G15" s="51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si="2"/>
        <v xml:space="preserve">INSERT INTO SC_SystemeProduits(RefDimension,NomSysteme,typePresta,ligne,Quantite,formule,cte1,DateModif) values (2,'FVBAC1','MP',27,null,'1*CTE1','PERIMETRE',now());
</v>
      </c>
      <c r="X15" s="48"/>
      <c r="Y15" s="48"/>
      <c r="Z15" s="48" t="str">
        <f t="shared" si="4"/>
        <v xml:space="preserve">INSERT INTO SC_SystemeProduits(RefDimension,NomSysteme,typePresta,ligne,Quantite,formule,cte1,DateModif) values (4,'FVBAC1','MP',27,null,'1*CTE1','PERIMETRE',now());
</v>
      </c>
      <c r="AA15" s="48"/>
      <c r="AB15" s="48"/>
      <c r="AC15" s="48" t="str">
        <f t="shared" si="6"/>
        <v xml:space="preserve">INSERT INTO SC_SystemeProduits(RefDimension,NomSysteme,typePresta,ligne,Quantite,formule,cte1,DateModif) values (5,'FVBAC1','MP',27,null,'1*CTE1','PERIMETRE',now());
</v>
      </c>
      <c r="AD15" s="48"/>
      <c r="AE15" s="48"/>
      <c r="AF15" s="48" t="str">
        <f t="shared" si="8"/>
        <v xml:space="preserve">INSERT INTO SC_SystemeProduits(RefDimension,NomSysteme,typePresta,ligne,Quantite,formule,cte1,DateModif) values (9,'FVBAC1','MP',27,null,'1*CTE1','PERIMETRE',now());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8"/>
      <c r="AK15" s="48"/>
      <c r="AL15" s="48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8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8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W4" s="48"/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8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8"/>
      <c r="Y5" s="48"/>
      <c r="Z5" s="48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8"/>
      <c r="AB5" s="48"/>
      <c r="AC5" s="48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8"/>
      <c r="AE5" s="48"/>
      <c r="AF5" s="48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8"/>
      <c r="AH5" s="48"/>
      <c r="AI5" s="48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8"/>
      <c r="AK5" s="48"/>
      <c r="AL5" s="48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25">
      <c r="W6" s="48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/>
      <c r="Y6" s="48"/>
      <c r="Z6" s="48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/>
      <c r="AB6" s="48"/>
      <c r="AC6" s="48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/>
      <c r="AE6" s="48"/>
      <c r="AF6" s="48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/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/>
      <c r="AK6" s="48"/>
      <c r="AL6" s="48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8" t="str">
        <f t="shared" si="6"/>
        <v/>
      </c>
      <c r="X7" s="48"/>
      <c r="Y7" s="48"/>
      <c r="Z7" s="48" t="str">
        <f t="shared" si="7"/>
        <v/>
      </c>
      <c r="AA7" s="48"/>
      <c r="AB7" s="48"/>
      <c r="AC7" s="48" t="str">
        <f t="shared" si="8"/>
        <v/>
      </c>
      <c r="AD7" s="48"/>
      <c r="AE7" s="48"/>
      <c r="AF7" s="48" t="str">
        <f t="shared" si="9"/>
        <v/>
      </c>
      <c r="AG7" s="48"/>
      <c r="AH7" s="48"/>
      <c r="AI7" s="48" t="str">
        <f t="shared" si="10"/>
        <v/>
      </c>
      <c r="AJ7" s="48"/>
      <c r="AK7" s="48"/>
      <c r="AL7" s="48" t="str">
        <f t="shared" si="11"/>
        <v/>
      </c>
      <c r="BH7"/>
      <c r="BI7"/>
      <c r="BK7"/>
      <c r="BL7"/>
    </row>
    <row r="8" spans="1:112" x14ac:dyDescent="0.25">
      <c r="W8" s="48" t="str">
        <f t="shared" si="6"/>
        <v/>
      </c>
      <c r="X8" s="48"/>
      <c r="Y8" s="48"/>
      <c r="Z8" s="48" t="str">
        <f t="shared" si="7"/>
        <v/>
      </c>
      <c r="AA8" s="48"/>
      <c r="AB8" s="48"/>
      <c r="AC8" s="48" t="str">
        <f t="shared" si="8"/>
        <v/>
      </c>
      <c r="AD8" s="48"/>
      <c r="AE8" s="48"/>
      <c r="AF8" s="48" t="str">
        <f t="shared" si="9"/>
        <v/>
      </c>
      <c r="AG8" s="48"/>
      <c r="AH8" s="48"/>
      <c r="AI8" s="48" t="str">
        <f t="shared" si="10"/>
        <v/>
      </c>
      <c r="AJ8" s="48"/>
      <c r="AK8" s="48"/>
      <c r="AL8" s="48" t="str">
        <f t="shared" si="11"/>
        <v/>
      </c>
      <c r="BH8"/>
      <c r="BI8"/>
      <c r="BK8"/>
      <c r="BL8"/>
    </row>
    <row r="9" spans="1:112" x14ac:dyDescent="0.25">
      <c r="W9" s="48" t="str">
        <f t="shared" si="6"/>
        <v/>
      </c>
      <c r="X9" s="48"/>
      <c r="Y9" s="48"/>
      <c r="Z9" s="48" t="str">
        <f t="shared" si="7"/>
        <v/>
      </c>
      <c r="AA9" s="48"/>
      <c r="AB9" s="48"/>
      <c r="AC9" s="48" t="str">
        <f t="shared" si="8"/>
        <v/>
      </c>
      <c r="AD9" s="48"/>
      <c r="AE9" s="48"/>
      <c r="AF9" s="48" t="str">
        <f t="shared" si="9"/>
        <v/>
      </c>
      <c r="AG9" s="48"/>
      <c r="AH9" s="48"/>
      <c r="AI9" s="48" t="str">
        <f t="shared" si="10"/>
        <v/>
      </c>
      <c r="AJ9" s="48"/>
      <c r="AK9" s="48"/>
      <c r="AL9" s="48" t="str">
        <f t="shared" si="11"/>
        <v/>
      </c>
      <c r="BH9"/>
      <c r="BI9"/>
      <c r="BK9"/>
      <c r="BL9"/>
    </row>
    <row r="10" spans="1:112" x14ac:dyDescent="0.25">
      <c r="W10" s="48" t="str">
        <f t="shared" si="6"/>
        <v/>
      </c>
      <c r="X10" s="48"/>
      <c r="Y10" s="48"/>
      <c r="Z10" s="48" t="str">
        <f t="shared" si="7"/>
        <v/>
      </c>
      <c r="AA10" s="48"/>
      <c r="AB10" s="48"/>
      <c r="AC10" s="48" t="str">
        <f t="shared" si="8"/>
        <v/>
      </c>
      <c r="AD10" s="48"/>
      <c r="AE10" s="48"/>
      <c r="AF10" s="48" t="str">
        <f t="shared" si="9"/>
        <v/>
      </c>
      <c r="AG10" s="48"/>
      <c r="AH10" s="48"/>
      <c r="AI10" s="48" t="str">
        <f t="shared" si="10"/>
        <v/>
      </c>
      <c r="AJ10" s="48"/>
      <c r="AK10" s="48"/>
      <c r="AL10" s="48" t="str">
        <f t="shared" si="11"/>
        <v/>
      </c>
      <c r="BH10"/>
      <c r="BI10"/>
      <c r="BK10"/>
      <c r="BL10"/>
    </row>
    <row r="11" spans="1:112" x14ac:dyDescent="0.25">
      <c r="W11" s="48" t="str">
        <f t="shared" si="6"/>
        <v/>
      </c>
      <c r="X11" s="48"/>
      <c r="Y11" s="48"/>
      <c r="Z11" s="48" t="str">
        <f t="shared" si="7"/>
        <v/>
      </c>
      <c r="AA11" s="48"/>
      <c r="AB11" s="48"/>
      <c r="AC11" s="48" t="str">
        <f t="shared" si="8"/>
        <v/>
      </c>
      <c r="AD11" s="48"/>
      <c r="AE11" s="48"/>
      <c r="AF11" s="48" t="str">
        <f t="shared" si="9"/>
        <v/>
      </c>
      <c r="AG11" s="48"/>
      <c r="AH11" s="48"/>
      <c r="AI11" s="48" t="str">
        <f t="shared" si="10"/>
        <v/>
      </c>
      <c r="AJ11" s="48"/>
      <c r="AK11" s="48"/>
      <c r="AL11" s="48" t="str">
        <f t="shared" si="11"/>
        <v/>
      </c>
      <c r="BH11"/>
      <c r="BI11"/>
      <c r="BK11"/>
      <c r="BL11"/>
    </row>
    <row r="12" spans="1:112" x14ac:dyDescent="0.25">
      <c r="W12" s="48" t="str">
        <f t="shared" si="6"/>
        <v/>
      </c>
      <c r="X12" s="48"/>
      <c r="Y12" s="48"/>
      <c r="Z12" s="48" t="str">
        <f t="shared" si="7"/>
        <v/>
      </c>
      <c r="AA12" s="48"/>
      <c r="AB12" s="48"/>
      <c r="AC12" s="48" t="str">
        <f t="shared" si="8"/>
        <v/>
      </c>
      <c r="AD12" s="48"/>
      <c r="AE12" s="48"/>
      <c r="AF12" s="48" t="str">
        <f t="shared" si="9"/>
        <v/>
      </c>
      <c r="AG12" s="48"/>
      <c r="AH12" s="48"/>
      <c r="AI12" s="48" t="str">
        <f t="shared" si="10"/>
        <v/>
      </c>
      <c r="AJ12" s="48"/>
      <c r="AK12" s="48"/>
      <c r="AL12" s="48" t="str">
        <f t="shared" si="11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8" t="str">
        <f t="shared" si="6"/>
        <v xml:space="preserve">INSERT INTO SC_SystemeProduits(RefDimension,NomSysteme,typePresta,ligne,Quantite,formule,cte1,DateModif) values (2,'FVBAC2','MP',13,2.64,null,null,now());
</v>
      </c>
      <c r="X13" s="48"/>
      <c r="Y13" s="48"/>
      <c r="Z13" s="48" t="str">
        <f t="shared" si="7"/>
        <v xml:space="preserve">INSERT INTO SC_SystemeProduits(RefDimension,NomSysteme,typePresta,ligne,Quantite,formule,cte1,DateModif) values (4,'FVBAC2','MP',13,4.4,null,null,now());
</v>
      </c>
      <c r="AA13" s="48"/>
      <c r="AB13" s="48"/>
      <c r="AC13" s="48" t="str">
        <f t="shared" si="8"/>
        <v xml:space="preserve">INSERT INTO SC_SystemeProduits(RefDimension,NomSysteme,typePresta,ligne,Quantite,formule,cte1,DateModif) values (5,'FVBAC2','MP',13,5.28,null,null,now());
</v>
      </c>
      <c r="AD13" s="48"/>
      <c r="AE13" s="48"/>
      <c r="AF13" s="48" t="str">
        <f t="shared" si="9"/>
        <v xml:space="preserve">INSERT INTO SC_SystemeProduits(RefDimension,NomSysteme,typePresta,ligne,Quantite,formule,cte1,DateModif) values (9,'FVBAC2','MP',13,8.8,null,null,now());
</v>
      </c>
      <c r="AG13" s="48"/>
      <c r="AH13" s="48"/>
      <c r="AI13" s="48" t="str">
        <f t="shared" si="10"/>
        <v xml:space="preserve">INSERT INTO SC_SystemeProduits(RefDimension,NomSysteme,typePresta,ligne,Quantite,formule,cte1,DateModif) values (10,'FVBAC2','MP',13,10.56,null,null,now());
</v>
      </c>
      <c r="AJ13" s="48"/>
      <c r="AK13" s="48"/>
      <c r="AL13" s="48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8" t="str">
        <f t="shared" si="6"/>
        <v xml:space="preserve">INSERT INTO SC_SystemeProduits(RefDimension,NomSysteme,typePresta,ligne,Quantite,formule,cte1,DateModif) values (2,'FVBAC2','MP',25,0.5,null,null,now());
</v>
      </c>
      <c r="X14" s="48"/>
      <c r="Y14" s="48"/>
      <c r="Z14" s="48" t="str">
        <f t="shared" si="7"/>
        <v xml:space="preserve">INSERT INTO SC_SystemeProduits(RefDimension,NomSysteme,typePresta,ligne,Quantite,formule,cte1,DateModif) values (4,'FVBAC2','MP',25,1,null,null,now());
</v>
      </c>
      <c r="AA14" s="48"/>
      <c r="AB14" s="48"/>
      <c r="AC14" s="48" t="str">
        <f t="shared" si="8"/>
        <v xml:space="preserve">INSERT INTO SC_SystemeProduits(RefDimension,NomSysteme,typePresta,ligne,Quantite,formule,cte1,DateModif) values (5,'FVBAC2','MP',25,1,null,null,now());
</v>
      </c>
      <c r="AD14" s="48"/>
      <c r="AE14" s="48"/>
      <c r="AF14" s="48" t="str">
        <f t="shared" si="9"/>
        <v xml:space="preserve">INSERT INTO SC_SystemeProduits(RefDimension,NomSysteme,typePresta,ligne,Quantite,formule,cte1,DateModif) values (9,'FVBAC2','MP',25,2,null,null,now());
</v>
      </c>
      <c r="AG14" s="48"/>
      <c r="AH14" s="48"/>
      <c r="AI14" s="48" t="str">
        <f t="shared" si="10"/>
        <v xml:space="preserve">INSERT INTO SC_SystemeProduits(RefDimension,NomSysteme,typePresta,ligne,Quantite,formule,cte1,DateModif) values (10,'FVBAC2','MP',25,2,null,null,now());
</v>
      </c>
      <c r="AJ14" s="48"/>
      <c r="AK14" s="48"/>
      <c r="AL14" s="48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25">
      <c r="A15" s="49">
        <f>VLOOKUP($C15,[1]MINIPELLE!$A$2:$K$291,11,0)</f>
        <v>26</v>
      </c>
      <c r="B15" s="48" t="s">
        <v>299</v>
      </c>
      <c r="C15" s="48" t="s">
        <v>236</v>
      </c>
      <c r="F15" s="14" t="s">
        <v>686</v>
      </c>
      <c r="G15" s="14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si="6"/>
        <v xml:space="preserve">INSERT INTO SC_SystemeProduits(RefDimension,NomSysteme,typePresta,ligne,Quantite,formule,cte1,DateModif) values (2,'FVBAC2','MP',26,null,'1*CTE1','PERIMETRE',now());
</v>
      </c>
      <c r="X15" s="48"/>
      <c r="Y15" s="48"/>
      <c r="Z15" s="48" t="str">
        <f t="shared" si="7"/>
        <v xml:space="preserve">INSERT INTO SC_SystemeProduits(RefDimension,NomSysteme,typePresta,ligne,Quantite,formule,cte1,DateModif) values (4,'FVBAC2','MP',26,null,'1*CTE1','PERIMETRE',now());
</v>
      </c>
      <c r="AA15" s="48"/>
      <c r="AB15" s="48"/>
      <c r="AC15" s="48" t="str">
        <f t="shared" si="8"/>
        <v xml:space="preserve">INSERT INTO SC_SystemeProduits(RefDimension,NomSysteme,typePresta,ligne,Quantite,formule,cte1,DateModif) values (5,'FVBAC2','MP',26,null,'1*CTE1','PERIMETRE',now());
</v>
      </c>
      <c r="AD15" s="48"/>
      <c r="AE15" s="48"/>
      <c r="AF15" s="48" t="str">
        <f t="shared" si="9"/>
        <v xml:space="preserve">INSERT INTO SC_SystemeProduits(RefDimension,NomSysteme,typePresta,ligne,Quantite,formule,cte1,DateModif) values (9,'FVBAC2','MP',26,null,'1*CTE1','PERIMETRE',now());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8"/>
      <c r="AK15" s="48"/>
      <c r="AL15" s="48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2578125" defaultRowHeight="15" x14ac:dyDescent="0.25"/>
  <cols>
    <col min="1" max="4" width="11.42578125" style="48"/>
    <col min="5" max="5" width="4.42578125" style="48" customWidth="1"/>
    <col min="6" max="7" width="4.42578125" style="51" customWidth="1"/>
    <col min="8" max="8" width="4.42578125" style="48" customWidth="1"/>
    <col min="9" max="10" width="4.42578125" style="51" customWidth="1"/>
    <col min="11" max="11" width="4.42578125" style="48" customWidth="1"/>
    <col min="12" max="13" width="4.42578125" style="51" customWidth="1"/>
    <col min="14" max="14" width="4.42578125" style="48" customWidth="1"/>
    <col min="15" max="16" width="4.42578125" style="51" customWidth="1"/>
    <col min="17" max="17" width="4.42578125" style="48" customWidth="1"/>
    <col min="18" max="19" width="4.42578125" style="51" customWidth="1"/>
    <col min="20" max="20" width="4.42578125" style="48" customWidth="1"/>
    <col min="21" max="22" width="4.42578125" style="51" customWidth="1"/>
    <col min="23" max="23" width="4.42578125" style="48" customWidth="1"/>
    <col min="24" max="25" width="4.42578125" style="51" customWidth="1"/>
    <col min="26" max="26" width="4.42578125" style="48" customWidth="1"/>
    <col min="27" max="28" width="4.42578125" style="51" customWidth="1"/>
    <col min="29" max="29" width="4.42578125" style="48" customWidth="1"/>
    <col min="30" max="31" width="4.42578125" style="51" customWidth="1"/>
    <col min="32" max="32" width="4.42578125" style="48" customWidth="1"/>
    <col min="33" max="34" width="4.42578125" style="51" customWidth="1"/>
    <col min="35" max="35" width="4.42578125" style="48" customWidth="1"/>
    <col min="36" max="37" width="4.42578125" style="51" customWidth="1"/>
    <col min="38" max="38" width="4.42578125" style="48" customWidth="1"/>
    <col min="39" max="40" width="4.42578125" style="51" customWidth="1"/>
    <col min="41" max="41" width="4.42578125" style="48" customWidth="1"/>
    <col min="42" max="43" width="4.42578125" style="51" customWidth="1"/>
    <col min="44" max="44" width="4.42578125" style="48" customWidth="1"/>
    <col min="45" max="46" width="4.42578125" style="51" customWidth="1"/>
    <col min="47" max="47" width="4.42578125" style="48" customWidth="1"/>
    <col min="48" max="49" width="4.42578125" style="51" customWidth="1"/>
    <col min="50" max="50" width="4.42578125" style="48" customWidth="1"/>
    <col min="51" max="52" width="4.42578125" style="51" customWidth="1"/>
    <col min="53" max="53" width="4.42578125" style="48" customWidth="1"/>
    <col min="54" max="55" width="4.42578125" style="51" customWidth="1"/>
    <col min="56" max="56" width="4.42578125" style="48" customWidth="1"/>
    <col min="57" max="58" width="4.42578125" style="51" customWidth="1"/>
    <col min="59" max="59" width="3.28515625" style="48" customWidth="1"/>
    <col min="60" max="61" width="3.28515625" style="51" customWidth="1"/>
    <col min="62" max="62" width="3.28515625" style="48" customWidth="1"/>
    <col min="63" max="64" width="3.28515625" style="51" customWidth="1"/>
    <col min="65" max="112" width="3.28515625" style="48" customWidth="1"/>
    <col min="113" max="16384" width="11.42578125" style="48"/>
  </cols>
  <sheetData>
    <row r="1" spans="1:112" x14ac:dyDescent="0.25">
      <c r="A1" s="48" t="s">
        <v>997</v>
      </c>
      <c r="D1" s="48" t="s">
        <v>296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>
        <v>12</v>
      </c>
      <c r="T2" s="48">
        <v>20</v>
      </c>
      <c r="W2" s="48">
        <v>3</v>
      </c>
      <c r="Z2" s="48">
        <v>5</v>
      </c>
      <c r="AC2" s="48">
        <v>6</v>
      </c>
      <c r="AF2" s="48">
        <v>10</v>
      </c>
      <c r="AI2" s="48">
        <v>12</v>
      </c>
      <c r="AL2" s="48">
        <v>20</v>
      </c>
      <c r="BN2" s="51"/>
      <c r="BO2" s="51"/>
      <c r="BQ2" s="51"/>
      <c r="BR2" s="51"/>
      <c r="BT2" s="51"/>
      <c r="BU2" s="51"/>
      <c r="BW2" s="51"/>
      <c r="BX2" s="51"/>
      <c r="BZ2" s="51"/>
      <c r="CA2" s="51"/>
      <c r="CC2" s="51"/>
      <c r="CD2" s="51"/>
      <c r="CF2" s="51"/>
      <c r="CG2" s="51"/>
      <c r="CI2" s="51"/>
      <c r="CJ2" s="51"/>
      <c r="CL2" s="51"/>
      <c r="CM2" s="51"/>
      <c r="CO2" s="51"/>
      <c r="CP2" s="51"/>
      <c r="CR2" s="51"/>
      <c r="CS2" s="51"/>
      <c r="CU2" s="51"/>
      <c r="CV2" s="51"/>
      <c r="CX2" s="51"/>
      <c r="CY2" s="51"/>
      <c r="DA2" s="51"/>
      <c r="DB2" s="51"/>
      <c r="DD2" s="51"/>
      <c r="DE2" s="51"/>
      <c r="DG2" s="51"/>
      <c r="DH2" s="51"/>
    </row>
    <row r="3" spans="1:112" x14ac:dyDescent="0.25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F3" s="48" t="s">
        <v>245</v>
      </c>
      <c r="AI3" s="48" t="s">
        <v>245</v>
      </c>
      <c r="AL3" s="48" t="s">
        <v>245</v>
      </c>
    </row>
    <row r="4" spans="1:112" x14ac:dyDescent="0.25">
      <c r="D4" s="48" t="s">
        <v>285</v>
      </c>
      <c r="BH4" s="48"/>
      <c r="BI4" s="48"/>
      <c r="BK4" s="48"/>
      <c r="BL4" s="48"/>
    </row>
    <row r="5" spans="1:112" x14ac:dyDescent="0.25">
      <c r="A5" s="49"/>
      <c r="X5" s="48"/>
      <c r="Y5" s="48"/>
      <c r="AA5" s="48"/>
      <c r="AB5" s="48"/>
      <c r="AD5" s="48"/>
      <c r="AE5" s="48"/>
      <c r="AG5" s="48"/>
      <c r="AH5" s="48"/>
      <c r="AJ5" s="48"/>
      <c r="AK5" s="48"/>
      <c r="BH5" s="48"/>
      <c r="BI5" s="48"/>
      <c r="BK5" s="48"/>
      <c r="BL5" s="48"/>
    </row>
    <row r="6" spans="1:112" ht="30" customHeight="1" x14ac:dyDescent="0.25">
      <c r="X6" s="48"/>
      <c r="Y6" s="48"/>
      <c r="AA6" s="48"/>
      <c r="AB6" s="48"/>
      <c r="AD6" s="48"/>
      <c r="AE6" s="48"/>
      <c r="AG6" s="48"/>
      <c r="AH6" s="48"/>
      <c r="AJ6" s="48"/>
      <c r="AK6" s="48"/>
      <c r="BH6" s="48"/>
      <c r="BI6" s="48"/>
      <c r="BK6" s="48"/>
      <c r="BL6" s="48"/>
    </row>
    <row r="7" spans="1:112" x14ac:dyDescent="0.25">
      <c r="X7" s="48"/>
      <c r="Y7" s="48"/>
      <c r="AA7" s="48"/>
      <c r="AB7" s="48"/>
      <c r="AD7" s="48"/>
      <c r="AE7" s="48"/>
      <c r="AG7" s="48"/>
      <c r="AH7" s="48"/>
      <c r="AJ7" s="48"/>
      <c r="AK7" s="48"/>
      <c r="BH7" s="48"/>
      <c r="BI7" s="48"/>
      <c r="BK7" s="48"/>
      <c r="BL7" s="48"/>
    </row>
    <row r="8" spans="1:112" x14ac:dyDescent="0.25">
      <c r="X8" s="48"/>
      <c r="Y8" s="48"/>
      <c r="AA8" s="48"/>
      <c r="AB8" s="48"/>
      <c r="AD8" s="48"/>
      <c r="AE8" s="48"/>
      <c r="AG8" s="48"/>
      <c r="AH8" s="48"/>
      <c r="AJ8" s="48"/>
      <c r="AK8" s="48"/>
      <c r="BH8" s="48"/>
      <c r="BI8" s="48"/>
      <c r="BK8" s="48"/>
      <c r="BL8" s="48"/>
    </row>
    <row r="9" spans="1:112" x14ac:dyDescent="0.25">
      <c r="X9" s="48"/>
      <c r="Y9" s="48"/>
      <c r="AA9" s="48"/>
      <c r="AB9" s="48"/>
      <c r="AD9" s="48"/>
      <c r="AE9" s="48"/>
      <c r="AG9" s="48"/>
      <c r="AH9" s="48"/>
      <c r="AJ9" s="48"/>
      <c r="AK9" s="48"/>
      <c r="BH9" s="48"/>
      <c r="BI9" s="48"/>
      <c r="BK9" s="48"/>
      <c r="BL9" s="48"/>
    </row>
    <row r="10" spans="1:112" x14ac:dyDescent="0.25">
      <c r="X10" s="48"/>
      <c r="Y10" s="48"/>
      <c r="AA10" s="48"/>
      <c r="AB10" s="48"/>
      <c r="AD10" s="48"/>
      <c r="AE10" s="48"/>
      <c r="AG10" s="48"/>
      <c r="AH10" s="48"/>
      <c r="AJ10" s="48"/>
      <c r="AK10" s="48"/>
      <c r="BH10" s="48"/>
      <c r="BI10" s="48"/>
      <c r="BK10" s="48"/>
      <c r="BL10" s="48"/>
    </row>
    <row r="11" spans="1:112" x14ac:dyDescent="0.25">
      <c r="X11" s="48"/>
      <c r="Y11" s="48"/>
      <c r="AA11" s="48"/>
      <c r="AB11" s="48"/>
      <c r="AD11" s="48"/>
      <c r="AE11" s="48"/>
      <c r="AG11" s="48"/>
      <c r="AH11" s="48"/>
      <c r="AJ11" s="48"/>
      <c r="AK11" s="48"/>
      <c r="BH11" s="48"/>
      <c r="BI11" s="48"/>
      <c r="BK11" s="48"/>
      <c r="BL11" s="48"/>
    </row>
    <row r="12" spans="1:112" x14ac:dyDescent="0.25">
      <c r="X12" s="48"/>
      <c r="Y12" s="48"/>
      <c r="AA12" s="48"/>
      <c r="AB12" s="48"/>
      <c r="AD12" s="48"/>
      <c r="AE12" s="48"/>
      <c r="AG12" s="48"/>
      <c r="AH12" s="48"/>
      <c r="AJ12" s="48"/>
      <c r="AK12" s="48"/>
      <c r="BH12" s="48"/>
      <c r="BI12" s="48"/>
      <c r="BK12" s="48"/>
      <c r="BL12" s="48"/>
    </row>
    <row r="13" spans="1:112" x14ac:dyDescent="0.25">
      <c r="A13" s="49"/>
      <c r="X13" s="48"/>
      <c r="Y13" s="48"/>
      <c r="AA13" s="48"/>
      <c r="AB13" s="48"/>
      <c r="AD13" s="48"/>
      <c r="AE13" s="48"/>
      <c r="AG13" s="48"/>
      <c r="AH13" s="48"/>
      <c r="AJ13" s="48"/>
      <c r="AK13" s="48"/>
      <c r="BH13" s="48"/>
      <c r="BI13" s="48"/>
      <c r="BK13" s="48"/>
      <c r="BL13" s="48"/>
    </row>
    <row r="14" spans="1:112" x14ac:dyDescent="0.25">
      <c r="A14" s="49"/>
      <c r="X14" s="48"/>
      <c r="Y14" s="48"/>
      <c r="AA14" s="48"/>
      <c r="AB14" s="48"/>
      <c r="AD14" s="48"/>
      <c r="AE14" s="48"/>
      <c r="AG14" s="48"/>
      <c r="AH14" s="48"/>
      <c r="AJ14" s="48"/>
      <c r="AK14" s="48"/>
      <c r="BH14" s="48"/>
      <c r="BI14" s="48"/>
      <c r="BK14" s="48"/>
      <c r="BL14" s="48"/>
    </row>
    <row r="15" spans="1:112" x14ac:dyDescent="0.25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F15" s="51" t="s">
        <v>686</v>
      </c>
      <c r="G15" s="51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8"/>
      <c r="Y15" s="48"/>
      <c r="Z15" s="48" t="str">
        <f t="shared" si="0"/>
        <v xml:space="preserve">INSERT INTO SC_SystemeProduits(RefDimension,NomSysteme,typePresta,ligne,Quantite,formule,cte1,DateModif) values (4,'FVBAC3','MP',27,null,'1*CTE1','PERIMETRE',now());
</v>
      </c>
      <c r="AA15" s="48"/>
      <c r="AB15" s="48"/>
      <c r="AC15" s="48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8"/>
      <c r="AE15" s="48"/>
      <c r="AF15" s="48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8"/>
      <c r="AH15" s="48"/>
      <c r="AI15" s="48" t="str">
        <f t="shared" si="2"/>
        <v xml:space="preserve">INSERT INTO SC_SystemeProduits(RefDimension,NomSysteme,typePresta,ligne,Quantite,formule,cte1,DateModif) values (10,'FVBAC3','MP',27,null,'1*CTE1','PERIMETRE',now());
</v>
      </c>
      <c r="AJ15" s="48"/>
      <c r="AK15" s="48"/>
      <c r="AL15" s="48" t="str">
        <f t="shared" si="2"/>
        <v xml:space="preserve">INSERT INTO SC_SystemeProduits(RefDimension,NomSysteme,typePresta,ligne,Quantite,formule,cte1,DateModif) values (17,'FVBAC3','MP',27,null,'1*CTE1','PERIMETRE',now());
</v>
      </c>
      <c r="BH15" s="48"/>
      <c r="BI15" s="48"/>
      <c r="BK15" s="48"/>
      <c r="BL15" s="48"/>
    </row>
    <row r="16" spans="1:112" x14ac:dyDescent="0.25">
      <c r="BH16" s="48"/>
      <c r="BI16" s="48"/>
      <c r="BK16" s="48"/>
      <c r="BL16" s="48"/>
    </row>
    <row r="17" spans="60:64" x14ac:dyDescent="0.25">
      <c r="BH17" s="48"/>
      <c r="BI17" s="48"/>
      <c r="BK17" s="48"/>
      <c r="BL17" s="48"/>
    </row>
    <row r="18" spans="60:64" x14ac:dyDescent="0.25">
      <c r="BH18" s="48"/>
      <c r="BI18" s="48"/>
      <c r="BK18" s="48"/>
      <c r="BL18" s="48"/>
    </row>
    <row r="19" spans="60:64" x14ac:dyDescent="0.25">
      <c r="BH19" s="48"/>
      <c r="BI19" s="48"/>
      <c r="BK19" s="48"/>
      <c r="BL19" s="48"/>
    </row>
    <row r="20" spans="60:64" x14ac:dyDescent="0.25">
      <c r="BH20" s="48"/>
      <c r="BI20" s="48"/>
      <c r="BK20" s="48"/>
      <c r="BL20" s="48"/>
    </row>
    <row r="21" spans="60:64" x14ac:dyDescent="0.25">
      <c r="BH21" s="48"/>
      <c r="BI21" s="48"/>
      <c r="BK21" s="48"/>
      <c r="BL21" s="48"/>
    </row>
    <row r="22" spans="60:64" x14ac:dyDescent="0.25">
      <c r="BH22" s="48"/>
      <c r="BI22" s="48"/>
      <c r="BK22" s="48"/>
      <c r="BL22" s="48"/>
    </row>
    <row r="23" spans="60:64" x14ac:dyDescent="0.25">
      <c r="BH23" s="48"/>
      <c r="BI23" s="48"/>
      <c r="BK23" s="48"/>
      <c r="BL23" s="4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5" x14ac:dyDescent="0.25"/>
  <cols>
    <col min="1" max="1" width="35.28515625" customWidth="1"/>
    <col min="3" max="3" width="31.42578125" customWidth="1"/>
    <col min="5" max="5" width="8.8554687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25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25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25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25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25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25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25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25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25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25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25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25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25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25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25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25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25">
      <c r="BH22"/>
      <c r="BI22"/>
      <c r="BK22"/>
      <c r="BL22"/>
    </row>
    <row r="23" spans="1:110" x14ac:dyDescent="0.25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25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25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25">
      <c r="C7" t="s">
        <v>344</v>
      </c>
      <c r="D7" t="s">
        <v>8</v>
      </c>
      <c r="BH7"/>
      <c r="BI7"/>
      <c r="BK7"/>
      <c r="BL7"/>
    </row>
    <row r="8" spans="1:112" x14ac:dyDescent="0.25">
      <c r="D8" t="s">
        <v>285</v>
      </c>
      <c r="BH8"/>
      <c r="BI8"/>
      <c r="BK8"/>
      <c r="BL8"/>
    </row>
    <row r="9" spans="1:112" x14ac:dyDescent="0.25">
      <c r="C9" t="s">
        <v>703</v>
      </c>
      <c r="D9" t="s">
        <v>704</v>
      </c>
      <c r="BH9"/>
      <c r="BI9"/>
      <c r="BK9"/>
      <c r="BL9"/>
    </row>
    <row r="10" spans="1:112" x14ac:dyDescent="0.25">
      <c r="C10" t="s">
        <v>32</v>
      </c>
      <c r="D10" t="s">
        <v>8</v>
      </c>
      <c r="BH10"/>
      <c r="BI10"/>
      <c r="BK10"/>
      <c r="BL10"/>
    </row>
    <row r="11" spans="1:112" x14ac:dyDescent="0.25">
      <c r="C11" t="s">
        <v>25</v>
      </c>
      <c r="D11" t="s">
        <v>8</v>
      </c>
      <c r="BH11"/>
      <c r="BI11"/>
      <c r="BK11"/>
      <c r="BL11"/>
    </row>
    <row r="12" spans="1:112" x14ac:dyDescent="0.25">
      <c r="C12" t="s">
        <v>26</v>
      </c>
      <c r="D12" t="s">
        <v>8</v>
      </c>
      <c r="BH12"/>
      <c r="BI12"/>
      <c r="BK12"/>
      <c r="BL12"/>
    </row>
    <row r="13" spans="1:112" x14ac:dyDescent="0.25">
      <c r="D13" t="s">
        <v>285</v>
      </c>
      <c r="BH13"/>
      <c r="BI13"/>
      <c r="BK13"/>
      <c r="BL13"/>
    </row>
    <row r="14" spans="1:112" x14ac:dyDescent="0.25">
      <c r="C14" t="s">
        <v>705</v>
      </c>
      <c r="D14" t="s">
        <v>706</v>
      </c>
      <c r="BH14"/>
      <c r="BI14"/>
      <c r="BK14"/>
      <c r="BL14"/>
    </row>
    <row r="15" spans="1:112" x14ac:dyDescent="0.25">
      <c r="C15" t="s">
        <v>138</v>
      </c>
      <c r="D15" t="s">
        <v>42</v>
      </c>
      <c r="BH15"/>
      <c r="BI15"/>
      <c r="BK15"/>
      <c r="BL15"/>
    </row>
    <row r="16" spans="1:112" x14ac:dyDescent="0.25">
      <c r="C16" t="s">
        <v>140</v>
      </c>
      <c r="D16" t="s">
        <v>42</v>
      </c>
      <c r="BH16"/>
      <c r="BI16"/>
      <c r="BK16"/>
      <c r="BL16"/>
    </row>
    <row r="17" spans="3:64" x14ac:dyDescent="0.25">
      <c r="C17" t="s">
        <v>151</v>
      </c>
      <c r="D17" t="s">
        <v>42</v>
      </c>
      <c r="BH17"/>
      <c r="BI17"/>
      <c r="BK17"/>
      <c r="BL17"/>
    </row>
    <row r="18" spans="3:64" x14ac:dyDescent="0.25">
      <c r="D18" t="s">
        <v>285</v>
      </c>
      <c r="BH18"/>
      <c r="BI18"/>
      <c r="BK18"/>
      <c r="BL18"/>
    </row>
    <row r="19" spans="3:64" x14ac:dyDescent="0.25">
      <c r="C19" t="s">
        <v>705</v>
      </c>
      <c r="D19" t="s">
        <v>706</v>
      </c>
      <c r="BH19"/>
      <c r="BI19"/>
      <c r="BK19"/>
      <c r="BL19"/>
    </row>
    <row r="20" spans="3:64" x14ac:dyDescent="0.25">
      <c r="C20" t="s">
        <v>215</v>
      </c>
      <c r="D20" t="s">
        <v>42</v>
      </c>
      <c r="BH20"/>
      <c r="BI20"/>
      <c r="BK20"/>
      <c r="BL20"/>
    </row>
    <row r="21" spans="3:64" x14ac:dyDescent="0.25">
      <c r="C21" t="s">
        <v>159</v>
      </c>
      <c r="D21" t="s">
        <v>160</v>
      </c>
      <c r="BH21"/>
      <c r="BI21"/>
      <c r="BK21"/>
      <c r="BL21"/>
    </row>
    <row r="22" spans="3:64" x14ac:dyDescent="0.25">
      <c r="BH22"/>
      <c r="BI22"/>
      <c r="BK22"/>
      <c r="BL22"/>
    </row>
    <row r="23" spans="3:64" x14ac:dyDescent="0.25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25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25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25">
      <c r="BH7"/>
      <c r="BI7"/>
      <c r="BK7"/>
      <c r="BL7"/>
    </row>
    <row r="8" spans="1:112" x14ac:dyDescent="0.25">
      <c r="BH8"/>
      <c r="BI8"/>
      <c r="BK8"/>
      <c r="BL8"/>
    </row>
    <row r="9" spans="1:112" x14ac:dyDescent="0.25">
      <c r="BH9"/>
      <c r="BI9"/>
      <c r="BK9"/>
      <c r="BL9"/>
    </row>
    <row r="10" spans="1:112" x14ac:dyDescent="0.25">
      <c r="BH10"/>
      <c r="BI10"/>
      <c r="BK10"/>
      <c r="BL10"/>
    </row>
    <row r="11" spans="1:112" x14ac:dyDescent="0.25">
      <c r="BH11"/>
      <c r="BI11"/>
      <c r="BK11"/>
      <c r="BL11"/>
    </row>
    <row r="12" spans="1:112" x14ac:dyDescent="0.25">
      <c r="BH12"/>
      <c r="BI12"/>
      <c r="BK12"/>
      <c r="BL12"/>
    </row>
    <row r="13" spans="1:112" x14ac:dyDescent="0.25">
      <c r="BH13"/>
      <c r="BI13"/>
      <c r="BK13"/>
      <c r="BL13"/>
    </row>
    <row r="14" spans="1:112" x14ac:dyDescent="0.25">
      <c r="BH14"/>
      <c r="BI14"/>
      <c r="BK14"/>
      <c r="BL14"/>
    </row>
    <row r="15" spans="1:112" x14ac:dyDescent="0.25"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5" x14ac:dyDescent="0.25"/>
  <cols>
    <col min="5" max="5" width="4.42578125" customWidth="1"/>
    <col min="6" max="6" width="32.42578125" style="14" customWidth="1"/>
    <col min="7" max="7" width="4.42578125" style="14" customWidth="1"/>
    <col min="8" max="8" width="4.42578125" customWidth="1"/>
    <col min="9" max="9" width="19.85546875" style="14" customWidth="1"/>
    <col min="10" max="10" width="4.42578125" style="14" customWidth="1"/>
    <col min="11" max="11" width="4.42578125" customWidth="1"/>
    <col min="12" max="12" width="21.5703125" style="14" customWidth="1"/>
    <col min="13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51" customWidth="1"/>
    <col min="23" max="23" width="4.42578125" customWidth="1"/>
    <col min="24" max="25" width="4.42578125" style="51" customWidth="1"/>
    <col min="26" max="26" width="4.42578125" customWidth="1"/>
    <col min="27" max="28" width="4.42578125" style="51" customWidth="1"/>
    <col min="29" max="29" width="4.42578125" customWidth="1"/>
    <col min="30" max="31" width="4.42578125" style="51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s="48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D2" t="s">
        <v>243</v>
      </c>
      <c r="E2" t="s">
        <v>582</v>
      </c>
      <c r="F2" s="14" t="s">
        <v>1010</v>
      </c>
      <c r="H2" t="s">
        <v>583</v>
      </c>
      <c r="I2" s="14" t="s">
        <v>1011</v>
      </c>
      <c r="K2" t="s">
        <v>584</v>
      </c>
      <c r="L2" s="14" t="s">
        <v>1012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25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s="48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8"/>
      <c r="V4" s="48"/>
      <c r="W4" s="48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8"/>
      <c r="Y4" s="48"/>
      <c r="Z4" s="48" t="str">
        <f t="shared" si="0"/>
        <v/>
      </c>
      <c r="AA4" s="48" t="str">
        <f t="shared" si="0"/>
        <v/>
      </c>
      <c r="AB4" s="48" t="str">
        <f t="shared" si="0"/>
        <v/>
      </c>
      <c r="AC4" s="48" t="str">
        <f t="shared" si="0"/>
        <v/>
      </c>
      <c r="AF4" s="48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25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1013</v>
      </c>
      <c r="J5" s="14" t="s">
        <v>629</v>
      </c>
      <c r="T5" s="48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8"/>
      <c r="V5" s="48"/>
      <c r="W5" s="48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8"/>
      <c r="Y5" s="48"/>
      <c r="Z5" s="48" t="str">
        <f t="shared" si="0"/>
        <v/>
      </c>
      <c r="AA5" s="48" t="str">
        <f t="shared" si="0"/>
        <v/>
      </c>
      <c r="AB5" s="48" t="str">
        <f t="shared" si="0"/>
        <v/>
      </c>
      <c r="AC5" s="48" t="str">
        <f t="shared" si="0"/>
        <v/>
      </c>
      <c r="AF5" s="48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25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1014</v>
      </c>
      <c r="T6" s="48" t="str">
        <f t="shared" si="2"/>
        <v/>
      </c>
      <c r="U6" s="48"/>
      <c r="V6" s="48"/>
      <c r="W6" s="48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8"/>
      <c r="Y6" s="48"/>
      <c r="Z6" s="48" t="str">
        <f t="shared" si="0"/>
        <v/>
      </c>
      <c r="AA6" s="48" t="str">
        <f t="shared" si="0"/>
        <v/>
      </c>
      <c r="AB6" s="48" t="str">
        <f t="shared" si="0"/>
        <v/>
      </c>
      <c r="AC6" s="48" t="str">
        <f t="shared" si="0"/>
        <v/>
      </c>
      <c r="AF6" s="48" t="str">
        <f t="shared" si="3"/>
        <v/>
      </c>
      <c r="BH6"/>
      <c r="BI6"/>
      <c r="BK6"/>
      <c r="BL6"/>
    </row>
    <row r="7" spans="1:112" x14ac:dyDescent="0.25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1015</v>
      </c>
      <c r="T7" s="48" t="str">
        <f t="shared" si="2"/>
        <v/>
      </c>
      <c r="U7" s="48"/>
      <c r="V7" s="48"/>
      <c r="W7" s="48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8"/>
      <c r="Y7" s="48"/>
      <c r="Z7" s="48" t="str">
        <f t="shared" si="0"/>
        <v/>
      </c>
      <c r="AA7" s="48" t="str">
        <f t="shared" si="0"/>
        <v/>
      </c>
      <c r="AB7" s="48" t="str">
        <f t="shared" si="0"/>
        <v/>
      </c>
      <c r="AC7" s="48" t="str">
        <f t="shared" si="0"/>
        <v/>
      </c>
      <c r="AF7" s="48" t="str">
        <f t="shared" si="3"/>
        <v/>
      </c>
      <c r="BH7"/>
      <c r="BI7"/>
      <c r="BK7"/>
      <c r="BL7"/>
    </row>
    <row r="8" spans="1:112" x14ac:dyDescent="0.25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8" t="str">
        <f t="shared" si="2"/>
        <v/>
      </c>
      <c r="U8" s="48"/>
      <c r="V8" s="48"/>
      <c r="W8" s="48" t="str">
        <f t="shared" si="0"/>
        <v xml:space="preserve">INSERT INTO SC_SystemeProduits(RefDimension,NomSysteme,typePresta,ligne,Quantite,formule,cte1,DateModif) values (null,'HAB2','MATIERE',300,null,'12',null,now());
</v>
      </c>
      <c r="X8" s="48"/>
      <c r="Y8" s="48"/>
      <c r="Z8" s="48" t="str">
        <f t="shared" si="0"/>
        <v/>
      </c>
      <c r="AA8" s="48" t="str">
        <f t="shared" si="0"/>
        <v/>
      </c>
      <c r="AB8" s="48" t="str">
        <f t="shared" si="0"/>
        <v/>
      </c>
      <c r="AC8" s="48" t="str">
        <f t="shared" si="0"/>
        <v/>
      </c>
      <c r="AF8" s="48" t="str">
        <f t="shared" si="3"/>
        <v/>
      </c>
      <c r="BH8"/>
      <c r="BI8"/>
      <c r="BK8"/>
      <c r="BL8"/>
    </row>
    <row r="9" spans="1:112" x14ac:dyDescent="0.25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1016</v>
      </c>
      <c r="J9" s="14" t="s">
        <v>629</v>
      </c>
      <c r="T9" s="48" t="str">
        <f t="shared" si="2"/>
        <v/>
      </c>
      <c r="U9" s="48"/>
      <c r="V9" s="48"/>
      <c r="W9" s="48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8"/>
      <c r="Y9" s="48"/>
      <c r="Z9" s="48" t="str">
        <f t="shared" si="0"/>
        <v/>
      </c>
      <c r="AA9" s="48" t="str">
        <f t="shared" si="0"/>
        <v/>
      </c>
      <c r="AB9" s="48" t="str">
        <f t="shared" si="0"/>
        <v/>
      </c>
      <c r="AC9" s="48" t="str">
        <f t="shared" si="0"/>
        <v/>
      </c>
      <c r="AF9" s="48" t="str">
        <f t="shared" si="3"/>
        <v/>
      </c>
      <c r="BH9"/>
      <c r="BI9"/>
      <c r="BK9"/>
      <c r="BL9"/>
    </row>
    <row r="10" spans="1:112" x14ac:dyDescent="0.25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8" t="str">
        <f t="shared" si="2"/>
        <v/>
      </c>
      <c r="U10" s="48"/>
      <c r="V10" s="48"/>
      <c r="W10" s="48" t="str">
        <f t="shared" si="0"/>
        <v/>
      </c>
      <c r="X10" s="48"/>
      <c r="Y10" s="48"/>
      <c r="Z10" s="48" t="str">
        <f t="shared" si="0"/>
        <v/>
      </c>
      <c r="AA10" s="48" t="str">
        <f t="shared" si="0"/>
        <v/>
      </c>
      <c r="AB10" s="48" t="str">
        <f t="shared" si="0"/>
        <v/>
      </c>
      <c r="AC10" s="48" t="str">
        <f t="shared" si="0"/>
        <v/>
      </c>
      <c r="AF10" s="48" t="str">
        <f t="shared" si="3"/>
        <v/>
      </c>
      <c r="BH10"/>
      <c r="BI10"/>
      <c r="BK10"/>
      <c r="BL10"/>
    </row>
    <row r="11" spans="1:112" x14ac:dyDescent="0.25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8" t="str">
        <f t="shared" si="2"/>
        <v/>
      </c>
      <c r="U11" s="48"/>
      <c r="V11" s="48"/>
      <c r="W11" s="48" t="str">
        <f t="shared" si="0"/>
        <v/>
      </c>
      <c r="X11" s="48"/>
      <c r="Y11" s="48"/>
      <c r="Z11" s="48" t="str">
        <f t="shared" si="0"/>
        <v/>
      </c>
      <c r="AA11" s="48" t="str">
        <f t="shared" si="0"/>
        <v/>
      </c>
      <c r="AB11" s="48" t="str">
        <f t="shared" si="0"/>
        <v/>
      </c>
      <c r="AC11" s="48" t="str">
        <f t="shared" si="0"/>
        <v/>
      </c>
      <c r="AF11" s="48" t="str">
        <f t="shared" si="3"/>
        <v/>
      </c>
      <c r="BH11"/>
      <c r="BI11"/>
      <c r="BK11"/>
      <c r="BL11"/>
    </row>
    <row r="12" spans="1:112" x14ac:dyDescent="0.25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8" t="str">
        <f t="shared" si="2"/>
        <v/>
      </c>
      <c r="U12" s="48"/>
      <c r="V12" s="48"/>
      <c r="W12" s="48" t="str">
        <f t="shared" si="0"/>
        <v/>
      </c>
      <c r="X12" s="48"/>
      <c r="Y12" s="48"/>
      <c r="Z12" s="48" t="str">
        <f t="shared" si="0"/>
        <v/>
      </c>
      <c r="AA12" s="48" t="str">
        <f t="shared" si="0"/>
        <v/>
      </c>
      <c r="AB12" s="48" t="str">
        <f t="shared" si="0"/>
        <v/>
      </c>
      <c r="AC12" s="48" t="str">
        <f t="shared" si="0"/>
        <v/>
      </c>
      <c r="AF12" s="48" t="str">
        <f t="shared" si="3"/>
        <v/>
      </c>
      <c r="BH12"/>
      <c r="BI12"/>
      <c r="BK12"/>
      <c r="BL12"/>
    </row>
    <row r="13" spans="1:112" x14ac:dyDescent="0.25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8" t="str">
        <f t="shared" si="2"/>
        <v/>
      </c>
      <c r="U13" s="48"/>
      <c r="V13" s="48"/>
      <c r="W13" s="48" t="str">
        <f t="shared" si="0"/>
        <v/>
      </c>
      <c r="X13" s="48"/>
      <c r="Y13" s="48"/>
      <c r="Z13" s="48" t="str">
        <f t="shared" si="0"/>
        <v/>
      </c>
      <c r="AA13" s="48" t="str">
        <f t="shared" si="0"/>
        <v/>
      </c>
      <c r="AB13" s="48" t="str">
        <f t="shared" si="0"/>
        <v/>
      </c>
      <c r="AC13" s="48" t="str">
        <f t="shared" si="0"/>
        <v/>
      </c>
      <c r="AF13" s="48" t="str">
        <f t="shared" si="3"/>
        <v/>
      </c>
      <c r="BH13"/>
      <c r="BI13"/>
      <c r="BK13"/>
      <c r="BL13"/>
    </row>
    <row r="14" spans="1:112" x14ac:dyDescent="0.25">
      <c r="T14" s="48" t="str">
        <f t="shared" si="2"/>
        <v/>
      </c>
      <c r="U14" s="48"/>
      <c r="V14" s="48"/>
      <c r="W14" s="48" t="str">
        <f t="shared" si="0"/>
        <v/>
      </c>
      <c r="X14" s="48"/>
      <c r="Y14" s="48"/>
      <c r="Z14" s="48" t="str">
        <f t="shared" si="0"/>
        <v/>
      </c>
      <c r="AA14" s="48" t="str">
        <f t="shared" si="0"/>
        <v/>
      </c>
      <c r="AB14" s="48" t="str">
        <f t="shared" si="0"/>
        <v/>
      </c>
      <c r="AC14" s="48" t="str">
        <f t="shared" si="0"/>
        <v/>
      </c>
      <c r="AF14" s="48" t="str">
        <f t="shared" si="3"/>
        <v/>
      </c>
      <c r="BH14"/>
      <c r="BI14"/>
      <c r="BK14"/>
      <c r="BL14"/>
    </row>
    <row r="15" spans="1:112" x14ac:dyDescent="0.25">
      <c r="T15" s="48" t="str">
        <f t="shared" si="2"/>
        <v/>
      </c>
      <c r="U15" s="48"/>
      <c r="V15" s="48"/>
      <c r="W15" s="48" t="str">
        <f t="shared" si="0"/>
        <v/>
      </c>
      <c r="X15" s="48"/>
      <c r="Y15" s="48"/>
      <c r="Z15" s="48" t="str">
        <f t="shared" si="0"/>
        <v/>
      </c>
      <c r="AA15" s="48" t="str">
        <f t="shared" si="0"/>
        <v/>
      </c>
      <c r="AB15" s="48" t="str">
        <f t="shared" si="0"/>
        <v/>
      </c>
      <c r="AC15" s="48" t="str">
        <f t="shared" si="0"/>
        <v/>
      </c>
      <c r="AF15" s="48" t="str">
        <f t="shared" si="3"/>
        <v/>
      </c>
      <c r="BH15"/>
      <c r="BI15"/>
      <c r="BK15"/>
      <c r="BL15"/>
    </row>
    <row r="16" spans="1:112" x14ac:dyDescent="0.25">
      <c r="T16" s="48" t="str">
        <f t="shared" si="2"/>
        <v/>
      </c>
      <c r="U16" s="48"/>
      <c r="V16" s="48"/>
      <c r="W16" s="48" t="str">
        <f t="shared" si="0"/>
        <v/>
      </c>
      <c r="X16" s="48"/>
      <c r="Y16" s="48"/>
      <c r="Z16" s="48" t="str">
        <f t="shared" si="0"/>
        <v/>
      </c>
      <c r="AA16" s="48" t="str">
        <f t="shared" si="0"/>
        <v/>
      </c>
      <c r="AB16" s="48" t="str">
        <f t="shared" si="0"/>
        <v/>
      </c>
      <c r="AC16" s="48" t="str">
        <f t="shared" si="0"/>
        <v/>
      </c>
      <c r="AF16" s="48" t="str">
        <f t="shared" si="3"/>
        <v/>
      </c>
      <c r="BH16"/>
      <c r="BI16"/>
      <c r="BK16"/>
      <c r="BL16"/>
    </row>
    <row r="17" spans="1:64" x14ac:dyDescent="0.25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s="48" t="str">
        <f t="shared" si="2"/>
        <v/>
      </c>
      <c r="U17" s="48"/>
      <c r="V17" s="48"/>
      <c r="W17" s="48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8"/>
      <c r="Y17" s="48"/>
      <c r="Z17" s="48" t="str">
        <f t="shared" si="0"/>
        <v/>
      </c>
      <c r="AA17" s="48" t="str">
        <f t="shared" si="0"/>
        <v/>
      </c>
      <c r="AB17" s="48" t="str">
        <f t="shared" si="0"/>
        <v/>
      </c>
      <c r="AC17" s="48" t="str">
        <f t="shared" si="0"/>
        <v/>
      </c>
      <c r="AF17" s="48" t="str">
        <f t="shared" si="3"/>
        <v/>
      </c>
      <c r="BH17"/>
      <c r="BI17"/>
      <c r="BK17"/>
      <c r="BL17"/>
    </row>
    <row r="18" spans="1:64" x14ac:dyDescent="0.25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8" t="str">
        <f t="shared" si="2"/>
        <v/>
      </c>
      <c r="U18" s="48"/>
      <c r="V18" s="48"/>
      <c r="W18" s="48" t="str">
        <f t="shared" si="0"/>
        <v/>
      </c>
      <c r="X18" s="48"/>
      <c r="Y18" s="48"/>
      <c r="Z18" s="48" t="str">
        <f t="shared" si="0"/>
        <v/>
      </c>
      <c r="AA18" s="48" t="str">
        <f t="shared" si="0"/>
        <v/>
      </c>
      <c r="AB18" s="48" t="str">
        <f t="shared" si="0"/>
        <v/>
      </c>
      <c r="AC18" s="48" t="str">
        <f t="shared" si="0"/>
        <v/>
      </c>
      <c r="AF18" s="48" t="str">
        <f t="shared" si="3"/>
        <v/>
      </c>
      <c r="BH18"/>
      <c r="BI18"/>
      <c r="BK18"/>
      <c r="BL18"/>
    </row>
    <row r="19" spans="1:64" x14ac:dyDescent="0.25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8" t="str">
        <f t="shared" si="2"/>
        <v/>
      </c>
      <c r="U19" s="48"/>
      <c r="V19" s="48"/>
      <c r="W19" s="48" t="str">
        <f t="shared" si="0"/>
        <v/>
      </c>
      <c r="X19" s="48"/>
      <c r="Y19" s="48"/>
      <c r="Z19" s="48" t="str">
        <f t="shared" si="0"/>
        <v/>
      </c>
      <c r="AA19" s="48" t="str">
        <f t="shared" si="0"/>
        <v/>
      </c>
      <c r="AB19" s="48" t="str">
        <f t="shared" si="0"/>
        <v/>
      </c>
      <c r="AC19" s="48" t="str">
        <f t="shared" si="0"/>
        <v/>
      </c>
      <c r="AF19" s="48" t="str">
        <f t="shared" si="3"/>
        <v/>
      </c>
      <c r="BH19"/>
      <c r="BI19"/>
      <c r="BK19"/>
      <c r="BL19"/>
    </row>
    <row r="20" spans="1:64" x14ac:dyDescent="0.25">
      <c r="T20" s="48" t="str">
        <f t="shared" si="2"/>
        <v/>
      </c>
      <c r="U20" s="48"/>
      <c r="V20" s="48"/>
      <c r="W20" s="48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8"/>
      <c r="Y20" s="48"/>
      <c r="Z20" s="48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8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8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8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8" t="str">
        <f t="shared" si="3"/>
        <v/>
      </c>
      <c r="BH20"/>
      <c r="BI20"/>
      <c r="BK20"/>
      <c r="BL20"/>
    </row>
    <row r="21" spans="1:64" x14ac:dyDescent="0.25">
      <c r="T21" s="48" t="str">
        <f t="shared" si="2"/>
        <v/>
      </c>
      <c r="U21" s="48"/>
      <c r="V21" s="48"/>
      <c r="W21" s="48" t="str">
        <f t="shared" si="4"/>
        <v/>
      </c>
      <c r="X21" s="48"/>
      <c r="Y21" s="48"/>
      <c r="Z21" s="48" t="str">
        <f t="shared" si="5"/>
        <v/>
      </c>
      <c r="AA21" s="48" t="str">
        <f t="shared" si="6"/>
        <v/>
      </c>
      <c r="AB21" s="48" t="str">
        <f t="shared" si="7"/>
        <v/>
      </c>
      <c r="AC21" s="48" t="str">
        <f t="shared" si="8"/>
        <v/>
      </c>
      <c r="AF21" s="48" t="str">
        <f t="shared" si="3"/>
        <v/>
      </c>
      <c r="BH21"/>
      <c r="BI21"/>
      <c r="BK21"/>
      <c r="BL21"/>
    </row>
    <row r="22" spans="1:64" x14ac:dyDescent="0.25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s="48" t="str">
        <f t="shared" si="2"/>
        <v/>
      </c>
      <c r="U22" s="48"/>
      <c r="V22" s="48"/>
      <c r="W22" s="48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8"/>
      <c r="Y22" s="48"/>
      <c r="Z22" s="48" t="str">
        <f t="shared" si="5"/>
        <v/>
      </c>
      <c r="AA22" s="48" t="str">
        <f t="shared" si="6"/>
        <v/>
      </c>
      <c r="AB22" s="48" t="str">
        <f t="shared" si="7"/>
        <v/>
      </c>
      <c r="AC22" s="48" t="str">
        <f t="shared" si="8"/>
        <v/>
      </c>
      <c r="AF22" s="48" t="str">
        <f t="shared" si="3"/>
        <v/>
      </c>
      <c r="BH22"/>
      <c r="BI22"/>
      <c r="BK22"/>
      <c r="BL22"/>
    </row>
    <row r="23" spans="1:64" x14ac:dyDescent="0.25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8" t="str">
        <f t="shared" si="2"/>
        <v/>
      </c>
      <c r="U23" s="48"/>
      <c r="V23" s="48"/>
      <c r="W23" s="48" t="str">
        <f t="shared" si="4"/>
        <v/>
      </c>
      <c r="X23" s="48"/>
      <c r="Y23" s="48"/>
      <c r="Z23" s="48" t="str">
        <f t="shared" si="5"/>
        <v/>
      </c>
      <c r="AA23" s="48" t="str">
        <f t="shared" si="6"/>
        <v/>
      </c>
      <c r="AB23" s="48" t="str">
        <f t="shared" si="7"/>
        <v/>
      </c>
      <c r="AC23" s="48" t="str">
        <f t="shared" si="8"/>
        <v/>
      </c>
      <c r="AF23" s="48" t="str">
        <f t="shared" si="3"/>
        <v/>
      </c>
      <c r="BH23"/>
      <c r="BI23"/>
      <c r="BK23"/>
      <c r="BL23"/>
    </row>
    <row r="24" spans="1:64" x14ac:dyDescent="0.25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8" t="str">
        <f t="shared" si="2"/>
        <v/>
      </c>
      <c r="U24" s="48"/>
      <c r="V24" s="48"/>
      <c r="W24" s="48" t="str">
        <f t="shared" si="4"/>
        <v/>
      </c>
      <c r="X24" s="48"/>
      <c r="Y24" s="48"/>
      <c r="Z24" s="48" t="str">
        <f t="shared" si="5"/>
        <v/>
      </c>
      <c r="AA24" s="48" t="str">
        <f t="shared" si="6"/>
        <v/>
      </c>
      <c r="AB24" s="48" t="str">
        <f t="shared" si="7"/>
        <v/>
      </c>
      <c r="AC24" s="48" t="str">
        <f t="shared" si="8"/>
        <v/>
      </c>
      <c r="AF24" s="48" t="str">
        <f t="shared" si="3"/>
        <v/>
      </c>
    </row>
    <row r="25" spans="1:64" x14ac:dyDescent="0.25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8" t="str">
        <f t="shared" si="2"/>
        <v/>
      </c>
      <c r="U25" s="48"/>
      <c r="V25" s="48"/>
      <c r="W25" s="48" t="str">
        <f t="shared" si="4"/>
        <v/>
      </c>
      <c r="X25" s="48"/>
      <c r="Y25" s="48"/>
      <c r="Z25" s="48" t="str">
        <f t="shared" si="5"/>
        <v/>
      </c>
      <c r="AA25" s="48" t="str">
        <f t="shared" si="6"/>
        <v/>
      </c>
      <c r="AB25" s="48" t="str">
        <f t="shared" si="7"/>
        <v/>
      </c>
      <c r="AC25" s="48" t="str">
        <f t="shared" si="8"/>
        <v/>
      </c>
      <c r="AF25" s="48" t="str">
        <f t="shared" si="3"/>
        <v/>
      </c>
    </row>
    <row r="26" spans="1:64" x14ac:dyDescent="0.25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8" t="str">
        <f t="shared" si="2"/>
        <v/>
      </c>
      <c r="U26" s="48"/>
      <c r="V26" s="48"/>
      <c r="W26" s="48" t="str">
        <f t="shared" si="4"/>
        <v/>
      </c>
      <c r="X26" s="48"/>
      <c r="Y26" s="48"/>
      <c r="Z26" s="48" t="str">
        <f t="shared" si="5"/>
        <v/>
      </c>
      <c r="AA26" s="48" t="str">
        <f t="shared" si="6"/>
        <v/>
      </c>
      <c r="AB26" s="48" t="str">
        <f t="shared" si="7"/>
        <v/>
      </c>
      <c r="AC26" s="48" t="str">
        <f t="shared" si="8"/>
        <v/>
      </c>
      <c r="AF26" s="48" t="str">
        <f t="shared" si="3"/>
        <v/>
      </c>
    </row>
    <row r="27" spans="1:64" x14ac:dyDescent="0.25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1013</v>
      </c>
      <c r="J27" s="14" t="s">
        <v>629</v>
      </c>
      <c r="T27" s="48" t="str">
        <f t="shared" si="2"/>
        <v/>
      </c>
      <c r="U27" s="48"/>
      <c r="V27" s="48"/>
      <c r="W27" s="48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8"/>
      <c r="Y27" s="48"/>
      <c r="Z27" s="48" t="str">
        <f t="shared" si="5"/>
        <v/>
      </c>
      <c r="AA27" s="48" t="str">
        <f t="shared" si="6"/>
        <v/>
      </c>
      <c r="AB27" s="48" t="str">
        <f t="shared" si="7"/>
        <v/>
      </c>
      <c r="AC27" s="48" t="str">
        <f t="shared" si="8"/>
        <v/>
      </c>
      <c r="AF27" s="48" t="str">
        <f t="shared" si="3"/>
        <v/>
      </c>
    </row>
    <row r="28" spans="1:64" x14ac:dyDescent="0.25">
      <c r="T28" s="48" t="str">
        <f t="shared" si="2"/>
        <v/>
      </c>
      <c r="U28" s="48"/>
      <c r="V28" s="48"/>
      <c r="W28" s="48" t="str">
        <f t="shared" si="4"/>
        <v/>
      </c>
      <c r="X28" s="48"/>
      <c r="Y28" s="48"/>
      <c r="Z28" s="48" t="str">
        <f t="shared" si="5"/>
        <v/>
      </c>
      <c r="AA28" s="48" t="str">
        <f t="shared" si="6"/>
        <v/>
      </c>
      <c r="AB28" s="48" t="str">
        <f t="shared" si="7"/>
        <v/>
      </c>
      <c r="AC28" s="48" t="str">
        <f t="shared" si="8"/>
        <v/>
      </c>
      <c r="AF28" s="48" t="str">
        <f t="shared" si="3"/>
        <v/>
      </c>
    </row>
    <row r="29" spans="1:64" x14ac:dyDescent="0.25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1017</v>
      </c>
      <c r="G29" s="14" t="s">
        <v>629</v>
      </c>
      <c r="T29" s="48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8"/>
      <c r="V29" s="48"/>
      <c r="W29" s="48" t="str">
        <f t="shared" si="4"/>
        <v/>
      </c>
      <c r="X29" s="48"/>
      <c r="Y29" s="48"/>
      <c r="Z29" s="48" t="str">
        <f t="shared" si="5"/>
        <v/>
      </c>
      <c r="AA29" s="48" t="str">
        <f t="shared" si="6"/>
        <v/>
      </c>
      <c r="AB29" s="48" t="str">
        <f t="shared" si="7"/>
        <v/>
      </c>
      <c r="AC29" s="48" t="str">
        <f t="shared" si="8"/>
        <v/>
      </c>
      <c r="AF29" s="48" t="str">
        <f t="shared" si="3"/>
        <v/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5" x14ac:dyDescent="0.25"/>
  <cols>
    <col min="3" max="3" width="28.5703125" customWidth="1"/>
    <col min="5" max="5" width="5.42578125" customWidth="1"/>
    <col min="6" max="6" width="20.5703125" customWidth="1"/>
    <col min="7" max="8" width="5.42578125" customWidth="1"/>
    <col min="9" max="9" width="16" customWidth="1"/>
    <col min="10" max="11" width="5.42578125" customWidth="1"/>
    <col min="12" max="12" width="14.5703125" customWidth="1"/>
    <col min="13" max="13" width="5.42578125" customWidth="1"/>
  </cols>
  <sheetData>
    <row r="1" spans="1:20" x14ac:dyDescent="0.25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25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25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999</v>
      </c>
      <c r="G4" s="14" t="s">
        <v>629</v>
      </c>
      <c r="H4">
        <v>8.0000000000000016E-2</v>
      </c>
      <c r="I4" s="51" t="s">
        <v>999</v>
      </c>
      <c r="J4" s="14" t="s">
        <v>629</v>
      </c>
      <c r="K4">
        <v>8.0000000000000016E-2</v>
      </c>
      <c r="L4" s="51" t="s">
        <v>999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25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962</v>
      </c>
      <c r="G5" s="14" t="s">
        <v>629</v>
      </c>
      <c r="H5">
        <v>1</v>
      </c>
      <c r="I5" s="51" t="s">
        <v>962</v>
      </c>
      <c r="J5" s="14" t="s">
        <v>629</v>
      </c>
      <c r="K5">
        <v>1</v>
      </c>
      <c r="L5" s="51" t="s">
        <v>962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25">
      <c r="F6" s="14"/>
      <c r="G6" s="14"/>
      <c r="I6" s="51"/>
      <c r="J6" s="14"/>
      <c r="L6" s="51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25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962</v>
      </c>
      <c r="G7" s="14" t="s">
        <v>629</v>
      </c>
      <c r="H7">
        <v>1</v>
      </c>
      <c r="I7" s="51" t="s">
        <v>962</v>
      </c>
      <c r="J7" s="14" t="s">
        <v>629</v>
      </c>
      <c r="K7">
        <v>1</v>
      </c>
      <c r="L7" s="51" t="s">
        <v>962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25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51" t="s">
        <v>999</v>
      </c>
      <c r="G8" s="14" t="s">
        <v>629</v>
      </c>
      <c r="H8">
        <v>8.0000000000000016E-2</v>
      </c>
      <c r="I8" s="51" t="s">
        <v>999</v>
      </c>
      <c r="J8" s="14" t="s">
        <v>629</v>
      </c>
      <c r="K8">
        <v>8.0000000000000016E-2</v>
      </c>
      <c r="L8" s="51" t="s">
        <v>999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25">
      <c r="F9" s="14"/>
      <c r="G9" s="14"/>
      <c r="I9" s="51"/>
      <c r="J9" s="14"/>
      <c r="L9" s="51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25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51" t="s">
        <v>1000</v>
      </c>
      <c r="G10" s="14" t="s">
        <v>629</v>
      </c>
      <c r="H10">
        <v>1</v>
      </c>
      <c r="I10" s="51" t="s">
        <v>1000</v>
      </c>
      <c r="J10" s="14" t="s">
        <v>629</v>
      </c>
      <c r="K10">
        <v>1</v>
      </c>
      <c r="L10" s="51" t="s">
        <v>1000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5" x14ac:dyDescent="0.25"/>
  <cols>
    <col min="3" max="3" width="17" customWidth="1"/>
    <col min="5" max="5" width="11.7109375" customWidth="1"/>
    <col min="6" max="6" width="20.85546875" style="14" customWidth="1"/>
    <col min="7" max="7" width="4.42578125" style="14" customWidth="1"/>
    <col min="8" max="16" width="1.42578125" style="42" customWidth="1"/>
    <col min="17" max="17" width="13.140625" customWidth="1"/>
    <col min="18" max="18" width="19.7109375" style="14" customWidth="1"/>
    <col min="19" max="19" width="4.42578125" style="14" customWidth="1"/>
    <col min="20" max="22" width="4.42578125" style="42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25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960</v>
      </c>
      <c r="G4" s="14" t="s">
        <v>629</v>
      </c>
      <c r="L4" s="42" t="s">
        <v>641</v>
      </c>
      <c r="M4" s="42" t="s">
        <v>629</v>
      </c>
      <c r="R4" s="14" t="s">
        <v>960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25">
      <c r="A5" s="12">
        <f>VLOOKUP($C5,[1]MATIERES!$A$2:$K$379,11,0)</f>
        <v>295</v>
      </c>
      <c r="B5" t="s">
        <v>294</v>
      </c>
      <c r="C5" s="45" t="s">
        <v>961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25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7" t="s">
        <v>663</v>
      </c>
      <c r="G6" s="46" t="s">
        <v>629</v>
      </c>
      <c r="R6" s="52" t="s">
        <v>663</v>
      </c>
      <c r="S6" s="50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25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25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25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25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25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25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25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25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25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960</v>
      </c>
      <c r="G15" s="14" t="s">
        <v>629</v>
      </c>
      <c r="R15" s="14" t="s">
        <v>960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25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25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25">
      <c r="BH18"/>
      <c r="BI18"/>
      <c r="BK18"/>
      <c r="BL18"/>
    </row>
    <row r="19" spans="1:64" x14ac:dyDescent="0.25">
      <c r="BH19"/>
      <c r="BI19"/>
      <c r="BK19"/>
      <c r="BL19"/>
    </row>
    <row r="20" spans="1:64" x14ac:dyDescent="0.25">
      <c r="BH20"/>
      <c r="BI20"/>
      <c r="BK20"/>
      <c r="BL20"/>
    </row>
    <row r="21" spans="1:64" x14ac:dyDescent="0.25">
      <c r="BH21"/>
      <c r="BI21"/>
      <c r="BK21"/>
      <c r="BL21"/>
    </row>
    <row r="22" spans="1:64" x14ac:dyDescent="0.25">
      <c r="BH22"/>
      <c r="BI22"/>
      <c r="BK22"/>
      <c r="BL22"/>
    </row>
    <row r="23" spans="1:64" x14ac:dyDescent="0.25">
      <c r="BH23"/>
      <c r="BI23"/>
      <c r="BK23"/>
      <c r="BL23"/>
    </row>
    <row r="32" spans="1:64" x14ac:dyDescent="0.25">
      <c r="D32" t="s">
        <v>285</v>
      </c>
    </row>
    <row r="33" spans="4:4" x14ac:dyDescent="0.25">
      <c r="D33" t="s">
        <v>285</v>
      </c>
    </row>
    <row r="34" spans="4:4" x14ac:dyDescent="0.25">
      <c r="D34" t="s">
        <v>285</v>
      </c>
    </row>
    <row r="35" spans="4:4" x14ac:dyDescent="0.25">
      <c r="D35" t="s">
        <v>285</v>
      </c>
    </row>
    <row r="36" spans="4:4" x14ac:dyDescent="0.25">
      <c r="D36" t="s">
        <v>285</v>
      </c>
    </row>
    <row r="37" spans="4:4" x14ac:dyDescent="0.25">
      <c r="D37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5" x14ac:dyDescent="0.25"/>
  <cols>
    <col min="1" max="1" width="18.140625" customWidth="1"/>
    <col min="2" max="2" width="19.5703125" customWidth="1"/>
    <col min="3" max="3" width="32.28515625" customWidth="1"/>
    <col min="4" max="4" width="13.7109375" customWidth="1"/>
    <col min="5" max="5" width="12.7109375" customWidth="1"/>
  </cols>
  <sheetData>
    <row r="1" spans="1:6" x14ac:dyDescent="0.25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25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25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25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25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25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25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25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53</vt:i4>
      </vt:variant>
    </vt:vector>
  </HeadingPairs>
  <TitlesOfParts>
    <vt:vector size="53" baseType="lpstr">
      <vt:lpstr>Lots</vt:lpstr>
      <vt:lpstr>TexteDevis</vt:lpstr>
      <vt:lpstr>MATIERE</vt:lpstr>
      <vt:lpstr>EXUTOIRE_FCE_new</vt:lpstr>
      <vt:lpstr>COLLECTE_new</vt:lpstr>
      <vt:lpstr>TCPREFILTRECAREX</vt:lpstr>
      <vt:lpstr>TCCAREX</vt:lpstr>
      <vt:lpstr>DISTRI</vt:lpstr>
      <vt:lpstr>CALCUL</vt:lpstr>
      <vt:lpstr>MINIPELLE</vt:lpstr>
      <vt:lpstr>CHANTIER</vt:lpstr>
      <vt:lpstr>FVCAREXPVC1</vt:lpstr>
      <vt:lpstr>FVCAREXECOP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Stephane</cp:lastModifiedBy>
  <dcterms:created xsi:type="dcterms:W3CDTF">2018-11-02T09:03:05Z</dcterms:created>
  <dcterms:modified xsi:type="dcterms:W3CDTF">2022-06-22T15:36:50Z</dcterms:modified>
</cp:coreProperties>
</file>