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MVC\Procedures\Saskit\MajPrix\"/>
    </mc:Choice>
  </mc:AlternateContent>
  <bookViews>
    <workbookView xWindow="0" yWindow="0" windowWidth="24000" windowHeight="9300" activeTab="6"/>
  </bookViews>
  <sheets>
    <sheet name="Sans decli" sheetId="1" r:id="rId1"/>
    <sheet name="Sans decli actif" sheetId="4" r:id="rId2"/>
    <sheet name="Avec decli" sheetId="3" r:id="rId3"/>
    <sheet name="Avec decli actif" sheetId="5" r:id="rId4"/>
    <sheet name="Requetes Extraction" sheetId="2" r:id="rId5"/>
    <sheet name="Feuil1" sheetId="6" r:id="rId6"/>
    <sheet name="Feuil2" sheetId="7" r:id="rId7"/>
  </sheets>
  <externalReferences>
    <externalReference r:id="rId8"/>
  </externalReferences>
  <definedNames>
    <definedName name="_xlnm._FilterDatabase" localSheetId="2" hidden="1">'Avec decli'!$I$1:$I$224</definedName>
    <definedName name="_xlnm._FilterDatabase" localSheetId="5" hidden="1">Feuil1!$A$1:$BZ$784</definedName>
    <definedName name="_xlnm._FilterDatabase" localSheetId="6" hidden="1">Feuil2!$A$1:$D$344</definedName>
    <definedName name="_xlnm._FilterDatabase" localSheetId="1" hidden="1">'Sans decli actif'!$A$1:$J$134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9" i="7" l="1"/>
  <c r="J209" i="7"/>
  <c r="I209" i="7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91" i="5"/>
  <c r="K6" i="1" l="1"/>
  <c r="K10" i="1"/>
  <c r="K14" i="1"/>
  <c r="K18" i="1"/>
  <c r="K22" i="1"/>
  <c r="K26" i="1"/>
  <c r="K30" i="1"/>
  <c r="K34" i="1"/>
  <c r="K38" i="1"/>
  <c r="K42" i="1"/>
  <c r="K46" i="1"/>
  <c r="K50" i="1"/>
  <c r="K54" i="1"/>
  <c r="K56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7" i="1"/>
  <c r="K119" i="1"/>
  <c r="K121" i="1"/>
  <c r="K122" i="1"/>
  <c r="K123" i="1"/>
  <c r="K124" i="1"/>
  <c r="K127" i="1"/>
  <c r="K128" i="1"/>
  <c r="K129" i="1"/>
  <c r="Q179" i="3"/>
  <c r="Q187" i="3"/>
  <c r="Q188" i="3"/>
  <c r="Q210" i="3"/>
  <c r="Q211" i="3"/>
  <c r="Q212" i="3"/>
  <c r="Q213" i="3"/>
  <c r="Q214" i="3"/>
  <c r="Q215" i="3"/>
  <c r="Q216" i="3"/>
  <c r="Q217" i="3"/>
  <c r="Q219" i="3"/>
  <c r="Q221" i="3"/>
  <c r="Q222" i="3"/>
  <c r="Q223" i="3"/>
  <c r="Q2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O179" i="3" s="1"/>
  <c r="N180" i="3"/>
  <c r="N181" i="3"/>
  <c r="N182" i="3"/>
  <c r="N183" i="3"/>
  <c r="N184" i="3"/>
  <c r="N185" i="3"/>
  <c r="N186" i="3"/>
  <c r="N187" i="3"/>
  <c r="O187" i="3" s="1"/>
  <c r="N188" i="3"/>
  <c r="O188" i="3" s="1"/>
  <c r="P188" i="3" s="1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O210" i="3" s="1"/>
  <c r="P210" i="3" s="1"/>
  <c r="N211" i="3"/>
  <c r="O211" i="3" s="1"/>
  <c r="P211" i="3" s="1"/>
  <c r="N212" i="3"/>
  <c r="O212" i="3" s="1"/>
  <c r="P212" i="3" s="1"/>
  <c r="N213" i="3"/>
  <c r="O213" i="3" s="1"/>
  <c r="P213" i="3" s="1"/>
  <c r="N214" i="3"/>
  <c r="O214" i="3" s="1"/>
  <c r="P214" i="3" s="1"/>
  <c r="N215" i="3"/>
  <c r="O215" i="3" s="1"/>
  <c r="P215" i="3" s="1"/>
  <c r="N216" i="3"/>
  <c r="O216" i="3" s="1"/>
  <c r="N217" i="3"/>
  <c r="O217" i="3" s="1"/>
  <c r="P217" i="3" s="1"/>
  <c r="N218" i="3"/>
  <c r="N219" i="3"/>
  <c r="O219" i="3" s="1"/>
  <c r="N220" i="3"/>
  <c r="N221" i="3"/>
  <c r="O221" i="3" s="1"/>
  <c r="P221" i="3" s="1"/>
  <c r="N222" i="3"/>
  <c r="O222" i="3" s="1"/>
  <c r="N223" i="3"/>
  <c r="O223" i="3" s="1"/>
  <c r="N224" i="3"/>
  <c r="O224" i="3" s="1"/>
  <c r="P224" i="3" s="1"/>
  <c r="R179" i="3"/>
  <c r="R187" i="3"/>
  <c r="R188" i="3"/>
  <c r="R210" i="3"/>
  <c r="R211" i="3"/>
  <c r="R212" i="3"/>
  <c r="R213" i="3"/>
  <c r="R214" i="3"/>
  <c r="R215" i="3"/>
  <c r="R216" i="3"/>
  <c r="R217" i="3"/>
  <c r="R219" i="3"/>
  <c r="R221" i="3"/>
  <c r="R222" i="3"/>
  <c r="R223" i="3"/>
  <c r="R224" i="3"/>
  <c r="P216" i="3"/>
  <c r="P223" i="3"/>
  <c r="L121" i="1"/>
  <c r="M121" i="1" s="1"/>
  <c r="L122" i="1"/>
  <c r="M122" i="1" s="1"/>
  <c r="N122" i="1" s="1"/>
  <c r="L123" i="1"/>
  <c r="M123" i="1" s="1"/>
  <c r="L124" i="1"/>
  <c r="M124" i="1" s="1"/>
  <c r="L125" i="1"/>
  <c r="L126" i="1"/>
  <c r="L127" i="1"/>
  <c r="M127" i="1" s="1"/>
  <c r="L128" i="1"/>
  <c r="M128" i="1"/>
  <c r="O128" i="1" s="1"/>
  <c r="L129" i="1"/>
  <c r="M129" i="1" s="1"/>
  <c r="F3" i="1"/>
  <c r="K3" i="1" s="1"/>
  <c r="F4" i="1"/>
  <c r="K4" i="1" s="1"/>
  <c r="F5" i="1"/>
  <c r="K5" i="1" s="1"/>
  <c r="F6" i="1"/>
  <c r="F7" i="1"/>
  <c r="K7" i="1" s="1"/>
  <c r="F8" i="1"/>
  <c r="K8" i="1" s="1"/>
  <c r="F9" i="1"/>
  <c r="K9" i="1" s="1"/>
  <c r="F10" i="1"/>
  <c r="F11" i="1"/>
  <c r="K11" i="1" s="1"/>
  <c r="F12" i="1"/>
  <c r="K12" i="1" s="1"/>
  <c r="F13" i="1"/>
  <c r="K13" i="1" s="1"/>
  <c r="F14" i="1"/>
  <c r="F15" i="1"/>
  <c r="K15" i="1" s="1"/>
  <c r="F16" i="1"/>
  <c r="K16" i="1" s="1"/>
  <c r="F17" i="1"/>
  <c r="K17" i="1" s="1"/>
  <c r="F18" i="1"/>
  <c r="F19" i="1"/>
  <c r="K19" i="1" s="1"/>
  <c r="F20" i="1"/>
  <c r="K20" i="1" s="1"/>
  <c r="F21" i="1"/>
  <c r="K21" i="1" s="1"/>
  <c r="F22" i="1"/>
  <c r="F23" i="1"/>
  <c r="K23" i="1" s="1"/>
  <c r="F24" i="1"/>
  <c r="K24" i="1" s="1"/>
  <c r="F25" i="1"/>
  <c r="K25" i="1" s="1"/>
  <c r="F26" i="1"/>
  <c r="F27" i="1"/>
  <c r="K27" i="1" s="1"/>
  <c r="F28" i="1"/>
  <c r="K28" i="1" s="1"/>
  <c r="F29" i="1"/>
  <c r="K29" i="1" s="1"/>
  <c r="F30" i="1"/>
  <c r="F31" i="1"/>
  <c r="K31" i="1" s="1"/>
  <c r="F32" i="1"/>
  <c r="K32" i="1" s="1"/>
  <c r="F33" i="1"/>
  <c r="K33" i="1" s="1"/>
  <c r="F34" i="1"/>
  <c r="F35" i="1"/>
  <c r="K35" i="1" s="1"/>
  <c r="F36" i="1"/>
  <c r="K36" i="1" s="1"/>
  <c r="F37" i="1"/>
  <c r="K37" i="1" s="1"/>
  <c r="F38" i="1"/>
  <c r="F39" i="1"/>
  <c r="K39" i="1" s="1"/>
  <c r="F40" i="1"/>
  <c r="K40" i="1" s="1"/>
  <c r="F41" i="1"/>
  <c r="K41" i="1" s="1"/>
  <c r="F42" i="1"/>
  <c r="F43" i="1"/>
  <c r="K43" i="1" s="1"/>
  <c r="F44" i="1"/>
  <c r="K44" i="1" s="1"/>
  <c r="F45" i="1"/>
  <c r="K45" i="1" s="1"/>
  <c r="F46" i="1"/>
  <c r="F47" i="1"/>
  <c r="K47" i="1" s="1"/>
  <c r="F48" i="1"/>
  <c r="K48" i="1" s="1"/>
  <c r="F49" i="1"/>
  <c r="K49" i="1" s="1"/>
  <c r="F50" i="1"/>
  <c r="F51" i="1"/>
  <c r="K51" i="1" s="1"/>
  <c r="F52" i="1"/>
  <c r="K52" i="1" s="1"/>
  <c r="F53" i="1"/>
  <c r="K53" i="1" s="1"/>
  <c r="F54" i="1"/>
  <c r="F55" i="1"/>
  <c r="K55" i="1" s="1"/>
  <c r="F57" i="1"/>
  <c r="K57" i="1" s="1"/>
  <c r="F58" i="1"/>
  <c r="F59" i="1"/>
  <c r="K59" i="1" s="1"/>
  <c r="F60" i="1"/>
  <c r="K60" i="1" s="1"/>
  <c r="F61" i="1"/>
  <c r="K61" i="1" s="1"/>
  <c r="F62" i="1"/>
  <c r="F63" i="1"/>
  <c r="K63" i="1" s="1"/>
  <c r="F64" i="1"/>
  <c r="K64" i="1" s="1"/>
  <c r="F65" i="1"/>
  <c r="K65" i="1" s="1"/>
  <c r="F66" i="1"/>
  <c r="F67" i="1"/>
  <c r="K67" i="1" s="1"/>
  <c r="F68" i="1"/>
  <c r="K68" i="1" s="1"/>
  <c r="F69" i="1"/>
  <c r="K69" i="1" s="1"/>
  <c r="F70" i="1"/>
  <c r="F71" i="1"/>
  <c r="K71" i="1" s="1"/>
  <c r="F72" i="1"/>
  <c r="K72" i="1" s="1"/>
  <c r="F73" i="1"/>
  <c r="K73" i="1" s="1"/>
  <c r="F74" i="1"/>
  <c r="F75" i="1"/>
  <c r="K75" i="1" s="1"/>
  <c r="F76" i="1"/>
  <c r="K76" i="1" s="1"/>
  <c r="F77" i="1"/>
  <c r="K77" i="1" s="1"/>
  <c r="F78" i="1"/>
  <c r="F79" i="1"/>
  <c r="K79" i="1" s="1"/>
  <c r="F80" i="1"/>
  <c r="K80" i="1" s="1"/>
  <c r="F81" i="1"/>
  <c r="K81" i="1" s="1"/>
  <c r="F82" i="1"/>
  <c r="F83" i="1"/>
  <c r="K83" i="1" s="1"/>
  <c r="F84" i="1"/>
  <c r="K84" i="1" s="1"/>
  <c r="F85" i="1"/>
  <c r="K85" i="1" s="1"/>
  <c r="F86" i="1"/>
  <c r="F87" i="1"/>
  <c r="K87" i="1" s="1"/>
  <c r="F88" i="1"/>
  <c r="K88" i="1" s="1"/>
  <c r="F89" i="1"/>
  <c r="K89" i="1" s="1"/>
  <c r="F90" i="1"/>
  <c r="F91" i="1"/>
  <c r="K91" i="1" s="1"/>
  <c r="F92" i="1"/>
  <c r="K92" i="1" s="1"/>
  <c r="F93" i="1"/>
  <c r="K93" i="1" s="1"/>
  <c r="F94" i="1"/>
  <c r="F95" i="1"/>
  <c r="K95" i="1" s="1"/>
  <c r="F96" i="1"/>
  <c r="K96" i="1" s="1"/>
  <c r="F97" i="1"/>
  <c r="K97" i="1" s="1"/>
  <c r="F98" i="1"/>
  <c r="F99" i="1"/>
  <c r="K99" i="1" s="1"/>
  <c r="F100" i="1"/>
  <c r="K100" i="1" s="1"/>
  <c r="F101" i="1"/>
  <c r="K101" i="1" s="1"/>
  <c r="F102" i="1"/>
  <c r="F103" i="1"/>
  <c r="K103" i="1" s="1"/>
  <c r="F104" i="1"/>
  <c r="K104" i="1" s="1"/>
  <c r="F105" i="1"/>
  <c r="K105" i="1" s="1"/>
  <c r="F106" i="1"/>
  <c r="F107" i="1"/>
  <c r="K107" i="1" s="1"/>
  <c r="F108" i="1"/>
  <c r="K108" i="1" s="1"/>
  <c r="F109" i="1"/>
  <c r="K109" i="1" s="1"/>
  <c r="F110" i="1"/>
  <c r="F111" i="1"/>
  <c r="K111" i="1" s="1"/>
  <c r="F112" i="1"/>
  <c r="K112" i="1" s="1"/>
  <c r="F113" i="1"/>
  <c r="K113" i="1" s="1"/>
  <c r="F114" i="1"/>
  <c r="F115" i="1"/>
  <c r="K115" i="1" s="1"/>
  <c r="F116" i="1"/>
  <c r="K116" i="1" s="1"/>
  <c r="F118" i="1"/>
  <c r="K118" i="1" s="1"/>
  <c r="F120" i="1"/>
  <c r="K120" i="1" s="1"/>
  <c r="F125" i="1"/>
  <c r="M125" i="1" s="1"/>
  <c r="F126" i="1"/>
  <c r="K126" i="1" s="1"/>
  <c r="M117" i="1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S179" i="3"/>
  <c r="S187" i="3"/>
  <c r="S188" i="3"/>
  <c r="S210" i="3"/>
  <c r="V210" i="3" s="1"/>
  <c r="S211" i="3"/>
  <c r="S212" i="3"/>
  <c r="S213" i="3"/>
  <c r="S214" i="3"/>
  <c r="V214" i="3" s="1"/>
  <c r="S215" i="3"/>
  <c r="S216" i="3"/>
  <c r="S217" i="3"/>
  <c r="S219" i="3"/>
  <c r="S221" i="3"/>
  <c r="S222" i="3"/>
  <c r="V222" i="3" s="1"/>
  <c r="S223" i="3"/>
  <c r="S224" i="3"/>
  <c r="L30" i="1"/>
  <c r="P179" i="3"/>
  <c r="P187" i="3"/>
  <c r="P219" i="3"/>
  <c r="P22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M119" i="1" s="1"/>
  <c r="N119" i="1" s="1"/>
  <c r="L120" i="1"/>
  <c r="L2" i="1"/>
  <c r="M56" i="1"/>
  <c r="O56" i="1" s="1"/>
  <c r="O129" i="1" l="1"/>
  <c r="N129" i="1"/>
  <c r="N125" i="1"/>
  <c r="N124" i="1"/>
  <c r="O124" i="1"/>
  <c r="K125" i="1"/>
  <c r="O125" i="1" s="1"/>
  <c r="M126" i="1"/>
  <c r="N126" i="1" s="1"/>
  <c r="N123" i="1"/>
  <c r="O123" i="1"/>
  <c r="O121" i="1"/>
  <c r="N121" i="1"/>
  <c r="N127" i="1"/>
  <c r="O127" i="1"/>
  <c r="N128" i="1"/>
  <c r="O126" i="1"/>
  <c r="O122" i="1"/>
  <c r="N56" i="1"/>
  <c r="O119" i="1"/>
  <c r="O117" i="1"/>
  <c r="N117" i="1"/>
  <c r="T222" i="3"/>
  <c r="T214" i="3"/>
  <c r="T210" i="3"/>
  <c r="U210" i="3"/>
  <c r="V221" i="3"/>
  <c r="U221" i="3"/>
  <c r="T221" i="3"/>
  <c r="V217" i="3"/>
  <c r="U217" i="3"/>
  <c r="T217" i="3"/>
  <c r="V213" i="3"/>
  <c r="U213" i="3"/>
  <c r="T213" i="3"/>
  <c r="V224" i="3"/>
  <c r="U224" i="3"/>
  <c r="V216" i="3"/>
  <c r="U216" i="3"/>
  <c r="V212" i="3"/>
  <c r="U212" i="3"/>
  <c r="V188" i="3"/>
  <c r="U188" i="3"/>
  <c r="U222" i="3"/>
  <c r="V223" i="3"/>
  <c r="U223" i="3"/>
  <c r="V219" i="3"/>
  <c r="U219" i="3"/>
  <c r="U215" i="3"/>
  <c r="V215" i="3"/>
  <c r="V211" i="3"/>
  <c r="U211" i="3"/>
  <c r="U187" i="3"/>
  <c r="V187" i="3"/>
  <c r="V179" i="3"/>
  <c r="U179" i="3"/>
  <c r="T224" i="3"/>
  <c r="T216" i="3"/>
  <c r="T212" i="3"/>
  <c r="T188" i="3"/>
  <c r="T223" i="3"/>
  <c r="T219" i="3"/>
  <c r="T215" i="3"/>
  <c r="T211" i="3"/>
  <c r="T187" i="3"/>
  <c r="T179" i="3"/>
  <c r="U214" i="3"/>
  <c r="K2" i="5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2" i="3"/>
  <c r="I191" i="3" l="1"/>
  <c r="I190" i="3"/>
  <c r="I189" i="3"/>
  <c r="I154" i="3"/>
  <c r="I25" i="3"/>
  <c r="N6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M54" i="4" s="1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2" i="4"/>
  <c r="P134" i="5"/>
  <c r="N134" i="5"/>
  <c r="Q134" i="5" s="1"/>
  <c r="N135" i="5"/>
  <c r="Q135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L134" i="5" s="1"/>
  <c r="M134" i="5" s="1"/>
  <c r="K135" i="5"/>
  <c r="L135" i="5" s="1"/>
  <c r="M135" i="5" s="1"/>
  <c r="P135" i="5" s="1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D134" i="5"/>
  <c r="O134" i="5" s="1"/>
  <c r="D135" i="5"/>
  <c r="O135" i="5" s="1"/>
  <c r="Q190" i="3" l="1"/>
  <c r="O190" i="3"/>
  <c r="R190" i="3"/>
  <c r="Q191" i="3"/>
  <c r="O191" i="3"/>
  <c r="R191" i="3"/>
  <c r="Q154" i="3"/>
  <c r="O154" i="3"/>
  <c r="P154" i="3" s="1"/>
  <c r="R154" i="3"/>
  <c r="Q25" i="3"/>
  <c r="O25" i="3"/>
  <c r="P25" i="3" s="1"/>
  <c r="R25" i="3"/>
  <c r="Q189" i="3"/>
  <c r="R189" i="3"/>
  <c r="O189" i="3"/>
  <c r="P189" i="3" s="1"/>
  <c r="S25" i="3"/>
  <c r="S191" i="3"/>
  <c r="S154" i="3"/>
  <c r="S190" i="3"/>
  <c r="S189" i="3"/>
  <c r="P191" i="3"/>
  <c r="P190" i="3"/>
  <c r="M102" i="1"/>
  <c r="M101" i="1"/>
  <c r="G29" i="5"/>
  <c r="N29" i="5" s="1"/>
  <c r="Q29" i="5" s="1"/>
  <c r="G30" i="5"/>
  <c r="N30" i="5" s="1"/>
  <c r="Q30" i="5" s="1"/>
  <c r="G31" i="5"/>
  <c r="N31" i="5" s="1"/>
  <c r="Q31" i="5" s="1"/>
  <c r="G32" i="5"/>
  <c r="N32" i="5" s="1"/>
  <c r="Q32" i="5" s="1"/>
  <c r="G33" i="5"/>
  <c r="N33" i="5" s="1"/>
  <c r="Q33" i="5" s="1"/>
  <c r="G34" i="5"/>
  <c r="N34" i="5" s="1"/>
  <c r="Q34" i="5" s="1"/>
  <c r="G35" i="5"/>
  <c r="N35" i="5" s="1"/>
  <c r="Q35" i="5" s="1"/>
  <c r="G36" i="5"/>
  <c r="N36" i="5" s="1"/>
  <c r="Q36" i="5" s="1"/>
  <c r="G37" i="5"/>
  <c r="N37" i="5" s="1"/>
  <c r="Q37" i="5" s="1"/>
  <c r="G38" i="5"/>
  <c r="N38" i="5" s="1"/>
  <c r="Q38" i="5" s="1"/>
  <c r="G3" i="5"/>
  <c r="N3" i="5" s="1"/>
  <c r="Q3" i="5" s="1"/>
  <c r="G4" i="5"/>
  <c r="N4" i="5" s="1"/>
  <c r="Q4" i="5" s="1"/>
  <c r="G5" i="5"/>
  <c r="N5" i="5" s="1"/>
  <c r="Q5" i="5" s="1"/>
  <c r="G6" i="5"/>
  <c r="N6" i="5" s="1"/>
  <c r="Q6" i="5" s="1"/>
  <c r="G7" i="5"/>
  <c r="N7" i="5" s="1"/>
  <c r="Q7" i="5" s="1"/>
  <c r="G8" i="5"/>
  <c r="N8" i="5" s="1"/>
  <c r="Q8" i="5" s="1"/>
  <c r="G9" i="5"/>
  <c r="N9" i="5" s="1"/>
  <c r="Q9" i="5" s="1"/>
  <c r="G10" i="5"/>
  <c r="N10" i="5" s="1"/>
  <c r="Q10" i="5" s="1"/>
  <c r="G11" i="5"/>
  <c r="N11" i="5" s="1"/>
  <c r="Q11" i="5" s="1"/>
  <c r="G12" i="5"/>
  <c r="N12" i="5" s="1"/>
  <c r="Q12" i="5" s="1"/>
  <c r="G13" i="5"/>
  <c r="N13" i="5" s="1"/>
  <c r="Q13" i="5" s="1"/>
  <c r="G14" i="5"/>
  <c r="N14" i="5" s="1"/>
  <c r="Q14" i="5" s="1"/>
  <c r="G15" i="5"/>
  <c r="N15" i="5" s="1"/>
  <c r="Q15" i="5" s="1"/>
  <c r="G16" i="5"/>
  <c r="N16" i="5" s="1"/>
  <c r="Q16" i="5" s="1"/>
  <c r="G17" i="5"/>
  <c r="N17" i="5" s="1"/>
  <c r="Q17" i="5" s="1"/>
  <c r="G18" i="5"/>
  <c r="N18" i="5" s="1"/>
  <c r="Q18" i="5" s="1"/>
  <c r="G19" i="5"/>
  <c r="N19" i="5" s="1"/>
  <c r="Q19" i="5" s="1"/>
  <c r="G20" i="5"/>
  <c r="N20" i="5" s="1"/>
  <c r="Q20" i="5" s="1"/>
  <c r="G21" i="5"/>
  <c r="N21" i="5" s="1"/>
  <c r="Q21" i="5" s="1"/>
  <c r="G22" i="5"/>
  <c r="N22" i="5" s="1"/>
  <c r="Q22" i="5" s="1"/>
  <c r="G23" i="5"/>
  <c r="N23" i="5" s="1"/>
  <c r="Q23" i="5" s="1"/>
  <c r="G24" i="5"/>
  <c r="N24" i="5" s="1"/>
  <c r="Q24" i="5" s="1"/>
  <c r="G25" i="5"/>
  <c r="N25" i="5" s="1"/>
  <c r="Q25" i="5" s="1"/>
  <c r="G26" i="5"/>
  <c r="N26" i="5" s="1"/>
  <c r="Q26" i="5" s="1"/>
  <c r="G27" i="5"/>
  <c r="N27" i="5" s="1"/>
  <c r="Q27" i="5" s="1"/>
  <c r="G28" i="5"/>
  <c r="N28" i="5" s="1"/>
  <c r="Q28" i="5" s="1"/>
  <c r="G39" i="5"/>
  <c r="N39" i="5" s="1"/>
  <c r="Q39" i="5" s="1"/>
  <c r="G40" i="5"/>
  <c r="N40" i="5" s="1"/>
  <c r="Q40" i="5" s="1"/>
  <c r="G41" i="5"/>
  <c r="N41" i="5" s="1"/>
  <c r="Q41" i="5" s="1"/>
  <c r="G42" i="5"/>
  <c r="N42" i="5" s="1"/>
  <c r="Q42" i="5" s="1"/>
  <c r="G43" i="5"/>
  <c r="N43" i="5" s="1"/>
  <c r="Q43" i="5" s="1"/>
  <c r="G44" i="5"/>
  <c r="N44" i="5" s="1"/>
  <c r="Q44" i="5" s="1"/>
  <c r="G45" i="5"/>
  <c r="N45" i="5" s="1"/>
  <c r="Q45" i="5" s="1"/>
  <c r="G46" i="5"/>
  <c r="N46" i="5" s="1"/>
  <c r="Q46" i="5" s="1"/>
  <c r="G47" i="5"/>
  <c r="N47" i="5" s="1"/>
  <c r="Q47" i="5" s="1"/>
  <c r="G48" i="5"/>
  <c r="N48" i="5" s="1"/>
  <c r="Q48" i="5" s="1"/>
  <c r="G49" i="5"/>
  <c r="N49" i="5" s="1"/>
  <c r="Q49" i="5" s="1"/>
  <c r="G50" i="5"/>
  <c r="N50" i="5" s="1"/>
  <c r="Q50" i="5" s="1"/>
  <c r="G51" i="5"/>
  <c r="N51" i="5" s="1"/>
  <c r="Q51" i="5" s="1"/>
  <c r="G52" i="5"/>
  <c r="N52" i="5" s="1"/>
  <c r="Q52" i="5" s="1"/>
  <c r="G53" i="5"/>
  <c r="N53" i="5" s="1"/>
  <c r="Q53" i="5" s="1"/>
  <c r="G54" i="5"/>
  <c r="N54" i="5" s="1"/>
  <c r="Q54" i="5" s="1"/>
  <c r="G55" i="5"/>
  <c r="N55" i="5" s="1"/>
  <c r="Q55" i="5" s="1"/>
  <c r="G56" i="5"/>
  <c r="N56" i="5" s="1"/>
  <c r="Q56" i="5" s="1"/>
  <c r="G57" i="5"/>
  <c r="N57" i="5" s="1"/>
  <c r="Q57" i="5" s="1"/>
  <c r="G58" i="5"/>
  <c r="N58" i="5" s="1"/>
  <c r="Q58" i="5" s="1"/>
  <c r="G59" i="5"/>
  <c r="N59" i="5" s="1"/>
  <c r="Q59" i="5" s="1"/>
  <c r="G60" i="5"/>
  <c r="N60" i="5" s="1"/>
  <c r="Q60" i="5" s="1"/>
  <c r="G61" i="5"/>
  <c r="N61" i="5" s="1"/>
  <c r="Q61" i="5" s="1"/>
  <c r="G62" i="5"/>
  <c r="N62" i="5" s="1"/>
  <c r="Q62" i="5" s="1"/>
  <c r="G63" i="5"/>
  <c r="N63" i="5" s="1"/>
  <c r="Q63" i="5" s="1"/>
  <c r="G64" i="5"/>
  <c r="N64" i="5" s="1"/>
  <c r="Q64" i="5" s="1"/>
  <c r="G65" i="5"/>
  <c r="N65" i="5" s="1"/>
  <c r="Q65" i="5" s="1"/>
  <c r="G66" i="5"/>
  <c r="N66" i="5" s="1"/>
  <c r="Q66" i="5" s="1"/>
  <c r="G67" i="5"/>
  <c r="N67" i="5" s="1"/>
  <c r="Q67" i="5" s="1"/>
  <c r="G68" i="5"/>
  <c r="N68" i="5" s="1"/>
  <c r="Q68" i="5" s="1"/>
  <c r="G69" i="5"/>
  <c r="N69" i="5" s="1"/>
  <c r="Q69" i="5" s="1"/>
  <c r="G70" i="5"/>
  <c r="N70" i="5" s="1"/>
  <c r="Q70" i="5" s="1"/>
  <c r="G71" i="5"/>
  <c r="N71" i="5" s="1"/>
  <c r="Q71" i="5" s="1"/>
  <c r="G72" i="5"/>
  <c r="N72" i="5" s="1"/>
  <c r="Q72" i="5" s="1"/>
  <c r="G73" i="5"/>
  <c r="N73" i="5" s="1"/>
  <c r="Q73" i="5" s="1"/>
  <c r="G74" i="5"/>
  <c r="N74" i="5" s="1"/>
  <c r="Q74" i="5" s="1"/>
  <c r="G75" i="5"/>
  <c r="N75" i="5" s="1"/>
  <c r="Q75" i="5" s="1"/>
  <c r="G76" i="5"/>
  <c r="N76" i="5" s="1"/>
  <c r="Q76" i="5" s="1"/>
  <c r="G77" i="5"/>
  <c r="N77" i="5" s="1"/>
  <c r="Q77" i="5" s="1"/>
  <c r="G78" i="5"/>
  <c r="N78" i="5" s="1"/>
  <c r="Q78" i="5" s="1"/>
  <c r="G79" i="5"/>
  <c r="N79" i="5" s="1"/>
  <c r="Q79" i="5" s="1"/>
  <c r="G80" i="5"/>
  <c r="N80" i="5" s="1"/>
  <c r="Q80" i="5" s="1"/>
  <c r="G81" i="5"/>
  <c r="N81" i="5" s="1"/>
  <c r="Q81" i="5" s="1"/>
  <c r="G82" i="5"/>
  <c r="N82" i="5" s="1"/>
  <c r="Q82" i="5" s="1"/>
  <c r="G83" i="5"/>
  <c r="N83" i="5" s="1"/>
  <c r="Q83" i="5" s="1"/>
  <c r="G84" i="5"/>
  <c r="N84" i="5" s="1"/>
  <c r="Q84" i="5" s="1"/>
  <c r="G85" i="5"/>
  <c r="N85" i="5" s="1"/>
  <c r="Q85" i="5" s="1"/>
  <c r="G86" i="5"/>
  <c r="N86" i="5" s="1"/>
  <c r="Q86" i="5" s="1"/>
  <c r="G87" i="5"/>
  <c r="N87" i="5" s="1"/>
  <c r="Q87" i="5" s="1"/>
  <c r="G88" i="5"/>
  <c r="N88" i="5" s="1"/>
  <c r="Q88" i="5" s="1"/>
  <c r="G89" i="5"/>
  <c r="N89" i="5" s="1"/>
  <c r="Q89" i="5" s="1"/>
  <c r="G90" i="5"/>
  <c r="N90" i="5" s="1"/>
  <c r="Q90" i="5" s="1"/>
  <c r="N91" i="5"/>
  <c r="Q91" i="5" s="1"/>
  <c r="N92" i="5"/>
  <c r="Q92" i="5" s="1"/>
  <c r="N93" i="5"/>
  <c r="Q93" i="5" s="1"/>
  <c r="N94" i="5"/>
  <c r="Q94" i="5" s="1"/>
  <c r="N95" i="5"/>
  <c r="Q95" i="5" s="1"/>
  <c r="N96" i="5"/>
  <c r="Q96" i="5" s="1"/>
  <c r="N97" i="5"/>
  <c r="Q97" i="5" s="1"/>
  <c r="N98" i="5"/>
  <c r="Q98" i="5" s="1"/>
  <c r="N99" i="5"/>
  <c r="Q99" i="5" s="1"/>
  <c r="N100" i="5"/>
  <c r="Q100" i="5" s="1"/>
  <c r="N101" i="5"/>
  <c r="Q101" i="5" s="1"/>
  <c r="N102" i="5"/>
  <c r="Q102" i="5" s="1"/>
  <c r="N103" i="5"/>
  <c r="Q103" i="5" s="1"/>
  <c r="N104" i="5"/>
  <c r="Q104" i="5" s="1"/>
  <c r="N105" i="5"/>
  <c r="Q105" i="5" s="1"/>
  <c r="N106" i="5"/>
  <c r="Q106" i="5" s="1"/>
  <c r="N107" i="5"/>
  <c r="Q107" i="5" s="1"/>
  <c r="N108" i="5"/>
  <c r="Q108" i="5" s="1"/>
  <c r="N109" i="5"/>
  <c r="Q109" i="5" s="1"/>
  <c r="N110" i="5"/>
  <c r="Q110" i="5" s="1"/>
  <c r="G111" i="5"/>
  <c r="G112" i="5"/>
  <c r="G113" i="5"/>
  <c r="N113" i="5" s="1"/>
  <c r="Q113" i="5" s="1"/>
  <c r="G114" i="5"/>
  <c r="N114" i="5" s="1"/>
  <c r="Q114" i="5" s="1"/>
  <c r="G115" i="5"/>
  <c r="N115" i="5" s="1"/>
  <c r="Q115" i="5" s="1"/>
  <c r="G116" i="5"/>
  <c r="N116" i="5" s="1"/>
  <c r="Q116" i="5" s="1"/>
  <c r="G117" i="5"/>
  <c r="N117" i="5" s="1"/>
  <c r="Q117" i="5" s="1"/>
  <c r="G118" i="5"/>
  <c r="N118" i="5" s="1"/>
  <c r="Q118" i="5" s="1"/>
  <c r="G119" i="5"/>
  <c r="N119" i="5" s="1"/>
  <c r="Q119" i="5" s="1"/>
  <c r="G120" i="5"/>
  <c r="N120" i="5" s="1"/>
  <c r="Q120" i="5" s="1"/>
  <c r="G121" i="5"/>
  <c r="N121" i="5" s="1"/>
  <c r="Q121" i="5" s="1"/>
  <c r="G122" i="5"/>
  <c r="N122" i="5" s="1"/>
  <c r="Q122" i="5" s="1"/>
  <c r="G123" i="5"/>
  <c r="N123" i="5" s="1"/>
  <c r="Q123" i="5" s="1"/>
  <c r="G124" i="5"/>
  <c r="N124" i="5" s="1"/>
  <c r="Q124" i="5" s="1"/>
  <c r="G125" i="5"/>
  <c r="N125" i="5" s="1"/>
  <c r="Q125" i="5" s="1"/>
  <c r="G126" i="5"/>
  <c r="N126" i="5" s="1"/>
  <c r="Q126" i="5" s="1"/>
  <c r="G127" i="5"/>
  <c r="N127" i="5" s="1"/>
  <c r="Q127" i="5" s="1"/>
  <c r="G128" i="5"/>
  <c r="N128" i="5" s="1"/>
  <c r="Q128" i="5" s="1"/>
  <c r="G129" i="5"/>
  <c r="N129" i="5" s="1"/>
  <c r="Q129" i="5" s="1"/>
  <c r="G130" i="5"/>
  <c r="N130" i="5" s="1"/>
  <c r="Q130" i="5" s="1"/>
  <c r="G131" i="5"/>
  <c r="N131" i="5" s="1"/>
  <c r="Q131" i="5" s="1"/>
  <c r="G132" i="5"/>
  <c r="N132" i="5" s="1"/>
  <c r="Q132" i="5" s="1"/>
  <c r="G133" i="5"/>
  <c r="N133" i="5" s="1"/>
  <c r="Q133" i="5" s="1"/>
  <c r="G136" i="5"/>
  <c r="N136" i="5" s="1"/>
  <c r="Q136" i="5" s="1"/>
  <c r="G137" i="5"/>
  <c r="N137" i="5" s="1"/>
  <c r="Q137" i="5" s="1"/>
  <c r="G138" i="5"/>
  <c r="N138" i="5" s="1"/>
  <c r="Q138" i="5" s="1"/>
  <c r="G139" i="5"/>
  <c r="N139" i="5" s="1"/>
  <c r="Q139" i="5" s="1"/>
  <c r="G140" i="5"/>
  <c r="N140" i="5" s="1"/>
  <c r="Q140" i="5" s="1"/>
  <c r="G141" i="5"/>
  <c r="N141" i="5" s="1"/>
  <c r="Q141" i="5" s="1"/>
  <c r="G142" i="5"/>
  <c r="N142" i="5" s="1"/>
  <c r="Q142" i="5" s="1"/>
  <c r="G143" i="5"/>
  <c r="N143" i="5" s="1"/>
  <c r="Q143" i="5" s="1"/>
  <c r="G144" i="5"/>
  <c r="N144" i="5" s="1"/>
  <c r="Q144" i="5" s="1"/>
  <c r="G145" i="5"/>
  <c r="N145" i="5" s="1"/>
  <c r="Q145" i="5" s="1"/>
  <c r="G146" i="5"/>
  <c r="N146" i="5" s="1"/>
  <c r="Q146" i="5" s="1"/>
  <c r="G147" i="5"/>
  <c r="N147" i="5" s="1"/>
  <c r="Q147" i="5" s="1"/>
  <c r="G148" i="5"/>
  <c r="N148" i="5" s="1"/>
  <c r="Q148" i="5" s="1"/>
  <c r="G149" i="5"/>
  <c r="N149" i="5" s="1"/>
  <c r="Q149" i="5" s="1"/>
  <c r="G150" i="5"/>
  <c r="N150" i="5" s="1"/>
  <c r="Q150" i="5" s="1"/>
  <c r="G151" i="5"/>
  <c r="N151" i="5" s="1"/>
  <c r="Q151" i="5" s="1"/>
  <c r="G152" i="5"/>
  <c r="N152" i="5" s="1"/>
  <c r="Q152" i="5" s="1"/>
  <c r="G153" i="5"/>
  <c r="N153" i="5" s="1"/>
  <c r="Q153" i="5" s="1"/>
  <c r="G154" i="5"/>
  <c r="N154" i="5" s="1"/>
  <c r="Q154" i="5" s="1"/>
  <c r="G155" i="5"/>
  <c r="N155" i="5" s="1"/>
  <c r="Q155" i="5" s="1"/>
  <c r="G156" i="5"/>
  <c r="N156" i="5" s="1"/>
  <c r="Q156" i="5" s="1"/>
  <c r="G157" i="5"/>
  <c r="N157" i="5" s="1"/>
  <c r="Q157" i="5" s="1"/>
  <c r="G158" i="5"/>
  <c r="N158" i="5" s="1"/>
  <c r="Q158" i="5" s="1"/>
  <c r="G159" i="5"/>
  <c r="N159" i="5" s="1"/>
  <c r="Q159" i="5" s="1"/>
  <c r="G160" i="5"/>
  <c r="N160" i="5" s="1"/>
  <c r="Q160" i="5" s="1"/>
  <c r="G161" i="5"/>
  <c r="N161" i="5" s="1"/>
  <c r="Q161" i="5" s="1"/>
  <c r="G162" i="5"/>
  <c r="N162" i="5" s="1"/>
  <c r="Q162" i="5" s="1"/>
  <c r="G163" i="5"/>
  <c r="N163" i="5" s="1"/>
  <c r="Q163" i="5" s="1"/>
  <c r="G164" i="5"/>
  <c r="N164" i="5" s="1"/>
  <c r="Q164" i="5" s="1"/>
  <c r="G165" i="5"/>
  <c r="N165" i="5" s="1"/>
  <c r="Q165" i="5" s="1"/>
  <c r="G166" i="5"/>
  <c r="N166" i="5" s="1"/>
  <c r="Q166" i="5" s="1"/>
  <c r="G167" i="5"/>
  <c r="N167" i="5" s="1"/>
  <c r="Q167" i="5" s="1"/>
  <c r="G168" i="5"/>
  <c r="N168" i="5" s="1"/>
  <c r="Q168" i="5" s="1"/>
  <c r="G169" i="5"/>
  <c r="N169" i="5" s="1"/>
  <c r="Q169" i="5" s="1"/>
  <c r="G170" i="5"/>
  <c r="N170" i="5" s="1"/>
  <c r="Q170" i="5" s="1"/>
  <c r="G171" i="5"/>
  <c r="N171" i="5" s="1"/>
  <c r="Q171" i="5" s="1"/>
  <c r="G172" i="5"/>
  <c r="N172" i="5" s="1"/>
  <c r="Q172" i="5" s="1"/>
  <c r="G173" i="5"/>
  <c r="N173" i="5" s="1"/>
  <c r="Q173" i="5" s="1"/>
  <c r="G174" i="5"/>
  <c r="N174" i="5" s="1"/>
  <c r="Q174" i="5" s="1"/>
  <c r="G175" i="5"/>
  <c r="N175" i="5" s="1"/>
  <c r="Q175" i="5" s="1"/>
  <c r="G176" i="5"/>
  <c r="N176" i="5" s="1"/>
  <c r="Q176" i="5" s="1"/>
  <c r="G177" i="5"/>
  <c r="N177" i="5" s="1"/>
  <c r="Q177" i="5" s="1"/>
  <c r="G178" i="5"/>
  <c r="N178" i="5" s="1"/>
  <c r="Q178" i="5" s="1"/>
  <c r="G179" i="5"/>
  <c r="N179" i="5" s="1"/>
  <c r="Q179" i="5" s="1"/>
  <c r="G180" i="5"/>
  <c r="N180" i="5" s="1"/>
  <c r="Q180" i="5" s="1"/>
  <c r="G181" i="5"/>
  <c r="N181" i="5" s="1"/>
  <c r="Q181" i="5" s="1"/>
  <c r="G182" i="5"/>
  <c r="N182" i="5" s="1"/>
  <c r="Q182" i="5" s="1"/>
  <c r="G183" i="5"/>
  <c r="N183" i="5" s="1"/>
  <c r="Q183" i="5" s="1"/>
  <c r="G184" i="5"/>
  <c r="N184" i="5" s="1"/>
  <c r="Q184" i="5" s="1"/>
  <c r="G185" i="5"/>
  <c r="N185" i="5" s="1"/>
  <c r="Q185" i="5" s="1"/>
  <c r="G186" i="5"/>
  <c r="N186" i="5" s="1"/>
  <c r="Q186" i="5" s="1"/>
  <c r="G187" i="5"/>
  <c r="N187" i="5" s="1"/>
  <c r="Q187" i="5" s="1"/>
  <c r="G188" i="5"/>
  <c r="N188" i="5" s="1"/>
  <c r="Q188" i="5" s="1"/>
  <c r="G189" i="5"/>
  <c r="N189" i="5" s="1"/>
  <c r="Q189" i="5" s="1"/>
  <c r="G190" i="5"/>
  <c r="N190" i="5" s="1"/>
  <c r="Q190" i="5" s="1"/>
  <c r="G191" i="5"/>
  <c r="N191" i="5" s="1"/>
  <c r="Q191" i="5" s="1"/>
  <c r="G192" i="5"/>
  <c r="N192" i="5" s="1"/>
  <c r="Q192" i="5" s="1"/>
  <c r="G193" i="5"/>
  <c r="N193" i="5" s="1"/>
  <c r="Q193" i="5" s="1"/>
  <c r="G194" i="5"/>
  <c r="N194" i="5" s="1"/>
  <c r="Q194" i="5" s="1"/>
  <c r="G195" i="5"/>
  <c r="N195" i="5" s="1"/>
  <c r="Q195" i="5" s="1"/>
  <c r="G196" i="5"/>
  <c r="N196" i="5" s="1"/>
  <c r="Q196" i="5" s="1"/>
  <c r="G197" i="5"/>
  <c r="N197" i="5" s="1"/>
  <c r="Q197" i="5" s="1"/>
  <c r="G198" i="5"/>
  <c r="N198" i="5" s="1"/>
  <c r="Q198" i="5" s="1"/>
  <c r="G199" i="5"/>
  <c r="N199" i="5" s="1"/>
  <c r="Q199" i="5" s="1"/>
  <c r="G200" i="5"/>
  <c r="N200" i="5" s="1"/>
  <c r="Q200" i="5" s="1"/>
  <c r="G201" i="5"/>
  <c r="N201" i="5" s="1"/>
  <c r="Q201" i="5" s="1"/>
  <c r="G202" i="5"/>
  <c r="N202" i="5" s="1"/>
  <c r="Q202" i="5" s="1"/>
  <c r="G203" i="5"/>
  <c r="N203" i="5" s="1"/>
  <c r="Q203" i="5" s="1"/>
  <c r="G204" i="5"/>
  <c r="N204" i="5" s="1"/>
  <c r="Q204" i="5" s="1"/>
  <c r="G205" i="5"/>
  <c r="N205" i="5" s="1"/>
  <c r="Q205" i="5" s="1"/>
  <c r="G206" i="5"/>
  <c r="N206" i="5" s="1"/>
  <c r="Q206" i="5" s="1"/>
  <c r="G207" i="5"/>
  <c r="N207" i="5" s="1"/>
  <c r="Q207" i="5" s="1"/>
  <c r="G208" i="5"/>
  <c r="N208" i="5" s="1"/>
  <c r="Q208" i="5" s="1"/>
  <c r="G209" i="5"/>
  <c r="N209" i="5" s="1"/>
  <c r="Q209" i="5" s="1"/>
  <c r="G210" i="5"/>
  <c r="N210" i="5" s="1"/>
  <c r="Q210" i="5" s="1"/>
  <c r="G2" i="5"/>
  <c r="N2" i="5" s="1"/>
  <c r="Q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2" i="4"/>
  <c r="G111" i="4"/>
  <c r="G3" i="4"/>
  <c r="G4" i="4"/>
  <c r="G5" i="4"/>
  <c r="G6" i="4"/>
  <c r="K6" i="4" s="1"/>
  <c r="G7" i="4"/>
  <c r="G8" i="4"/>
  <c r="G9" i="4"/>
  <c r="G10" i="4"/>
  <c r="K10" i="4" s="1"/>
  <c r="G11" i="4"/>
  <c r="G12" i="4"/>
  <c r="G13" i="4"/>
  <c r="G14" i="4"/>
  <c r="K14" i="4" s="1"/>
  <c r="G15" i="4"/>
  <c r="G16" i="4"/>
  <c r="G17" i="4"/>
  <c r="G18" i="4"/>
  <c r="K18" i="4" s="1"/>
  <c r="G19" i="4"/>
  <c r="G20" i="4"/>
  <c r="G21" i="4"/>
  <c r="G22" i="4"/>
  <c r="K22" i="4" s="1"/>
  <c r="G23" i="4"/>
  <c r="G24" i="4"/>
  <c r="G25" i="4"/>
  <c r="G26" i="4"/>
  <c r="K26" i="4" s="1"/>
  <c r="G27" i="4"/>
  <c r="G28" i="4"/>
  <c r="G29" i="4"/>
  <c r="G30" i="4"/>
  <c r="K30" i="4" s="1"/>
  <c r="G31" i="4"/>
  <c r="G32" i="4"/>
  <c r="G33" i="4"/>
  <c r="G34" i="4"/>
  <c r="K34" i="4" s="1"/>
  <c r="G35" i="4"/>
  <c r="G36" i="4"/>
  <c r="G37" i="4"/>
  <c r="G38" i="4"/>
  <c r="K38" i="4" s="1"/>
  <c r="G39" i="4"/>
  <c r="G40" i="4"/>
  <c r="G41" i="4"/>
  <c r="G42" i="4"/>
  <c r="K42" i="4" s="1"/>
  <c r="G43" i="4"/>
  <c r="G44" i="4"/>
  <c r="G45" i="4"/>
  <c r="G46" i="4"/>
  <c r="K46" i="4" s="1"/>
  <c r="G47" i="4"/>
  <c r="G48" i="4"/>
  <c r="G49" i="4"/>
  <c r="G50" i="4"/>
  <c r="K50" i="4" s="1"/>
  <c r="G51" i="4"/>
  <c r="G52" i="4"/>
  <c r="G53" i="4"/>
  <c r="K54" i="4"/>
  <c r="N54" i="4" s="1"/>
  <c r="G55" i="4"/>
  <c r="G56" i="4"/>
  <c r="G57" i="4"/>
  <c r="G58" i="4"/>
  <c r="K58" i="4" s="1"/>
  <c r="G59" i="4"/>
  <c r="G60" i="4"/>
  <c r="G61" i="4"/>
  <c r="G62" i="4"/>
  <c r="K62" i="4" s="1"/>
  <c r="G63" i="4"/>
  <c r="G64" i="4"/>
  <c r="G65" i="4"/>
  <c r="G66" i="4"/>
  <c r="K66" i="4" s="1"/>
  <c r="G67" i="4"/>
  <c r="G68" i="4"/>
  <c r="G69" i="4"/>
  <c r="G70" i="4"/>
  <c r="K70" i="4" s="1"/>
  <c r="G71" i="4"/>
  <c r="G72" i="4"/>
  <c r="G73" i="4"/>
  <c r="G74" i="4"/>
  <c r="K74" i="4" s="1"/>
  <c r="G75" i="4"/>
  <c r="G76" i="4"/>
  <c r="G77" i="4"/>
  <c r="G78" i="4"/>
  <c r="K78" i="4" s="1"/>
  <c r="G79" i="4"/>
  <c r="G80" i="4"/>
  <c r="G81" i="4"/>
  <c r="G82" i="4"/>
  <c r="K82" i="4" s="1"/>
  <c r="G83" i="4"/>
  <c r="G84" i="4"/>
  <c r="G85" i="4"/>
  <c r="G86" i="4"/>
  <c r="K86" i="4" s="1"/>
  <c r="G87" i="4"/>
  <c r="G88" i="4"/>
  <c r="G89" i="4"/>
  <c r="G90" i="4"/>
  <c r="K90" i="4" s="1"/>
  <c r="G91" i="4"/>
  <c r="G92" i="4"/>
  <c r="G93" i="4"/>
  <c r="G94" i="4"/>
  <c r="K94" i="4" s="1"/>
  <c r="G95" i="4"/>
  <c r="G96" i="4"/>
  <c r="G97" i="4"/>
  <c r="G98" i="4"/>
  <c r="K98" i="4" s="1"/>
  <c r="G99" i="4"/>
  <c r="G100" i="4"/>
  <c r="G101" i="4"/>
  <c r="G102" i="4"/>
  <c r="K102" i="4" s="1"/>
  <c r="G103" i="4"/>
  <c r="G104" i="4"/>
  <c r="G105" i="4"/>
  <c r="G106" i="4"/>
  <c r="K106" i="4" s="1"/>
  <c r="G107" i="4"/>
  <c r="G108" i="4"/>
  <c r="G109" i="4"/>
  <c r="G110" i="4"/>
  <c r="K110" i="4" s="1"/>
  <c r="G112" i="4"/>
  <c r="G113" i="4"/>
  <c r="G114" i="4"/>
  <c r="K114" i="4" s="1"/>
  <c r="G115" i="4"/>
  <c r="G116" i="4"/>
  <c r="G117" i="4"/>
  <c r="G118" i="4"/>
  <c r="K118" i="4" s="1"/>
  <c r="G119" i="4"/>
  <c r="G120" i="4"/>
  <c r="G121" i="4"/>
  <c r="G122" i="4"/>
  <c r="K122" i="4" s="1"/>
  <c r="G123" i="4"/>
  <c r="G124" i="4"/>
  <c r="G125" i="4"/>
  <c r="G126" i="4"/>
  <c r="K126" i="4" s="1"/>
  <c r="G127" i="4"/>
  <c r="G128" i="4"/>
  <c r="G129" i="4"/>
  <c r="G130" i="4"/>
  <c r="K130" i="4" s="1"/>
  <c r="G131" i="4"/>
  <c r="G132" i="4"/>
  <c r="G133" i="4"/>
  <c r="G134" i="4"/>
  <c r="K134" i="4" s="1"/>
  <c r="G2" i="4"/>
  <c r="K2" i="4" s="1"/>
  <c r="O101" i="1" l="1"/>
  <c r="N101" i="1"/>
  <c r="O102" i="1"/>
  <c r="N102" i="1"/>
  <c r="U191" i="3"/>
  <c r="T191" i="3"/>
  <c r="V191" i="3"/>
  <c r="V189" i="3"/>
  <c r="U189" i="3"/>
  <c r="T189" i="3"/>
  <c r="V154" i="3"/>
  <c r="U154" i="3"/>
  <c r="T154" i="3"/>
  <c r="V25" i="3"/>
  <c r="U25" i="3"/>
  <c r="T25" i="3"/>
  <c r="V190" i="3"/>
  <c r="U190" i="3"/>
  <c r="T190" i="3"/>
  <c r="M18" i="4"/>
  <c r="M82" i="4"/>
  <c r="M70" i="4"/>
  <c r="M134" i="4"/>
  <c r="M26" i="4"/>
  <c r="M90" i="4"/>
  <c r="M78" i="4"/>
  <c r="M6" i="4"/>
  <c r="K108" i="4"/>
  <c r="M108" i="4"/>
  <c r="K76" i="4"/>
  <c r="M76" i="4"/>
  <c r="K44" i="4"/>
  <c r="M44" i="4"/>
  <c r="K12" i="4"/>
  <c r="M12" i="4"/>
  <c r="K116" i="4"/>
  <c r="M116" i="4"/>
  <c r="K75" i="4"/>
  <c r="M75" i="4"/>
  <c r="K43" i="4"/>
  <c r="M43" i="4"/>
  <c r="K11" i="4"/>
  <c r="M11" i="4"/>
  <c r="K40" i="4"/>
  <c r="M40" i="4"/>
  <c r="K16" i="4"/>
  <c r="M16" i="4"/>
  <c r="M34" i="4"/>
  <c r="M98" i="4"/>
  <c r="M86" i="4"/>
  <c r="M14" i="4"/>
  <c r="K125" i="4"/>
  <c r="M125" i="4"/>
  <c r="K84" i="4"/>
  <c r="M84" i="4"/>
  <c r="K52" i="4"/>
  <c r="M52" i="4"/>
  <c r="K20" i="4"/>
  <c r="M20" i="4"/>
  <c r="K107" i="4"/>
  <c r="M107" i="4"/>
  <c r="K91" i="4"/>
  <c r="M91" i="4"/>
  <c r="K59" i="4"/>
  <c r="M59" i="4"/>
  <c r="K35" i="4"/>
  <c r="M35" i="4"/>
  <c r="K3" i="4"/>
  <c r="M3" i="4"/>
  <c r="K97" i="4"/>
  <c r="M97" i="4"/>
  <c r="K81" i="4"/>
  <c r="M81" i="4"/>
  <c r="K65" i="4"/>
  <c r="M65" i="4"/>
  <c r="K49" i="4"/>
  <c r="M49" i="4"/>
  <c r="K33" i="4"/>
  <c r="M33" i="4"/>
  <c r="K17" i="4"/>
  <c r="M17" i="4"/>
  <c r="K121" i="4"/>
  <c r="M121" i="4"/>
  <c r="K104" i="4"/>
  <c r="M104" i="4"/>
  <c r="K96" i="4"/>
  <c r="M96" i="4"/>
  <c r="K88" i="4"/>
  <c r="M88" i="4"/>
  <c r="K80" i="4"/>
  <c r="M80" i="4"/>
  <c r="K72" i="4"/>
  <c r="M72" i="4"/>
  <c r="K64" i="4"/>
  <c r="M64" i="4"/>
  <c r="K56" i="4"/>
  <c r="M56" i="4"/>
  <c r="K48" i="4"/>
  <c r="M48" i="4"/>
  <c r="K32" i="4"/>
  <c r="M32" i="4"/>
  <c r="K24" i="4"/>
  <c r="M24" i="4"/>
  <c r="K8" i="4"/>
  <c r="M8" i="4"/>
  <c r="K128" i="4"/>
  <c r="M128" i="4"/>
  <c r="K120" i="4"/>
  <c r="M120" i="4"/>
  <c r="K112" i="4"/>
  <c r="M112" i="4"/>
  <c r="K103" i="4"/>
  <c r="M103" i="4"/>
  <c r="K95" i="4"/>
  <c r="M95" i="4"/>
  <c r="K87" i="4"/>
  <c r="M87" i="4"/>
  <c r="K79" i="4"/>
  <c r="M79" i="4"/>
  <c r="K71" i="4"/>
  <c r="M71" i="4"/>
  <c r="K63" i="4"/>
  <c r="M63" i="4"/>
  <c r="O63" i="4" s="1"/>
  <c r="K55" i="4"/>
  <c r="M55" i="4"/>
  <c r="K47" i="4"/>
  <c r="M47" i="4"/>
  <c r="K39" i="4"/>
  <c r="M39" i="4"/>
  <c r="K31" i="4"/>
  <c r="M31" i="4"/>
  <c r="K23" i="4"/>
  <c r="M23" i="4"/>
  <c r="K15" i="4"/>
  <c r="M15" i="4"/>
  <c r="K7" i="4"/>
  <c r="M7" i="4"/>
  <c r="M42" i="4"/>
  <c r="M106" i="4"/>
  <c r="M94" i="4"/>
  <c r="M22" i="4"/>
  <c r="K117" i="4"/>
  <c r="M117" i="4"/>
  <c r="K92" i="4"/>
  <c r="M92" i="4"/>
  <c r="K60" i="4"/>
  <c r="M60" i="4"/>
  <c r="K28" i="4"/>
  <c r="M28" i="4"/>
  <c r="K4" i="4"/>
  <c r="M4" i="4"/>
  <c r="K124" i="4"/>
  <c r="M124" i="4"/>
  <c r="K83" i="4"/>
  <c r="M83" i="4"/>
  <c r="K51" i="4"/>
  <c r="M51" i="4"/>
  <c r="K19" i="4"/>
  <c r="M19" i="4"/>
  <c r="K123" i="4"/>
  <c r="M123" i="4"/>
  <c r="K115" i="4"/>
  <c r="M115" i="4"/>
  <c r="K111" i="4"/>
  <c r="M111" i="4"/>
  <c r="K105" i="4"/>
  <c r="M105" i="4"/>
  <c r="K89" i="4"/>
  <c r="M89" i="4"/>
  <c r="K73" i="4"/>
  <c r="M73" i="4"/>
  <c r="K57" i="4"/>
  <c r="M57" i="4"/>
  <c r="K41" i="4"/>
  <c r="M41" i="4"/>
  <c r="K25" i="4"/>
  <c r="M25" i="4"/>
  <c r="K9" i="4"/>
  <c r="M9" i="4"/>
  <c r="K129" i="4"/>
  <c r="M129" i="4"/>
  <c r="K113" i="4"/>
  <c r="M113" i="4"/>
  <c r="K127" i="4"/>
  <c r="M127" i="4"/>
  <c r="K119" i="4"/>
  <c r="M119" i="4"/>
  <c r="M50" i="4"/>
  <c r="M114" i="4"/>
  <c r="M102" i="4"/>
  <c r="M30" i="4"/>
  <c r="K133" i="4"/>
  <c r="M133" i="4"/>
  <c r="K100" i="4"/>
  <c r="M100" i="4"/>
  <c r="K68" i="4"/>
  <c r="M68" i="4"/>
  <c r="K36" i="4"/>
  <c r="M36" i="4"/>
  <c r="K132" i="4"/>
  <c r="M132" i="4"/>
  <c r="K99" i="4"/>
  <c r="M99" i="4"/>
  <c r="K67" i="4"/>
  <c r="M67" i="4"/>
  <c r="K27" i="4"/>
  <c r="M27" i="4"/>
  <c r="K131" i="4"/>
  <c r="M131" i="4"/>
  <c r="K109" i="4"/>
  <c r="M109" i="4"/>
  <c r="K101" i="4"/>
  <c r="M101" i="4"/>
  <c r="K93" i="4"/>
  <c r="M93" i="4"/>
  <c r="K85" i="4"/>
  <c r="M85" i="4"/>
  <c r="K77" i="4"/>
  <c r="M77" i="4"/>
  <c r="K69" i="4"/>
  <c r="M69" i="4"/>
  <c r="K61" i="4"/>
  <c r="M61" i="4"/>
  <c r="K53" i="4"/>
  <c r="M53" i="4"/>
  <c r="K45" i="4"/>
  <c r="M45" i="4"/>
  <c r="K37" i="4"/>
  <c r="M37" i="4"/>
  <c r="K29" i="4"/>
  <c r="M29" i="4"/>
  <c r="K21" i="4"/>
  <c r="M21" i="4"/>
  <c r="K13" i="4"/>
  <c r="M13" i="4"/>
  <c r="K5" i="4"/>
  <c r="M5" i="4"/>
  <c r="M58" i="4"/>
  <c r="M122" i="4"/>
  <c r="M110" i="4"/>
  <c r="M38" i="4"/>
  <c r="M66" i="4"/>
  <c r="M130" i="4"/>
  <c r="M118" i="4"/>
  <c r="M46" i="4"/>
  <c r="M10" i="4"/>
  <c r="M74" i="4"/>
  <c r="M62" i="4"/>
  <c r="M126" i="4"/>
  <c r="M2" i="4"/>
  <c r="O54" i="4"/>
  <c r="D112" i="5"/>
  <c r="O112" i="5" s="1"/>
  <c r="N112" i="5"/>
  <c r="Q112" i="5" s="1"/>
  <c r="D111" i="5"/>
  <c r="O111" i="5" s="1"/>
  <c r="N111" i="5"/>
  <c r="Q111" i="5" s="1"/>
  <c r="D208" i="5"/>
  <c r="O208" i="5" s="1"/>
  <c r="L208" i="5"/>
  <c r="M208" i="5" s="1"/>
  <c r="P208" i="5" s="1"/>
  <c r="L184" i="5"/>
  <c r="M184" i="5" s="1"/>
  <c r="P184" i="5" s="1"/>
  <c r="D184" i="5"/>
  <c r="O184" i="5" s="1"/>
  <c r="L180" i="5"/>
  <c r="M180" i="5" s="1"/>
  <c r="P180" i="5" s="1"/>
  <c r="D180" i="5"/>
  <c r="O180" i="5" s="1"/>
  <c r="L176" i="5"/>
  <c r="M176" i="5" s="1"/>
  <c r="P176" i="5" s="1"/>
  <c r="D176" i="5"/>
  <c r="O176" i="5" s="1"/>
  <c r="L172" i="5"/>
  <c r="M172" i="5" s="1"/>
  <c r="P172" i="5" s="1"/>
  <c r="D172" i="5"/>
  <c r="O172" i="5" s="1"/>
  <c r="L168" i="5"/>
  <c r="M168" i="5" s="1"/>
  <c r="P168" i="5" s="1"/>
  <c r="D168" i="5"/>
  <c r="O168" i="5" s="1"/>
  <c r="L164" i="5"/>
  <c r="M164" i="5" s="1"/>
  <c r="P164" i="5" s="1"/>
  <c r="D164" i="5"/>
  <c r="O164" i="5" s="1"/>
  <c r="L160" i="5"/>
  <c r="M160" i="5" s="1"/>
  <c r="P160" i="5" s="1"/>
  <c r="D160" i="5"/>
  <c r="O160" i="5" s="1"/>
  <c r="L156" i="5"/>
  <c r="M156" i="5" s="1"/>
  <c r="P156" i="5" s="1"/>
  <c r="D156" i="5"/>
  <c r="O156" i="5" s="1"/>
  <c r="L152" i="5"/>
  <c r="M152" i="5" s="1"/>
  <c r="P152" i="5" s="1"/>
  <c r="D152" i="5"/>
  <c r="O152" i="5" s="1"/>
  <c r="L148" i="5"/>
  <c r="M148" i="5" s="1"/>
  <c r="P148" i="5" s="1"/>
  <c r="D148" i="5"/>
  <c r="O148" i="5" s="1"/>
  <c r="L144" i="5"/>
  <c r="M144" i="5" s="1"/>
  <c r="P144" i="5" s="1"/>
  <c r="D144" i="5"/>
  <c r="O144" i="5" s="1"/>
  <c r="L140" i="5"/>
  <c r="M140" i="5" s="1"/>
  <c r="P140" i="5" s="1"/>
  <c r="D140" i="5"/>
  <c r="O140" i="5" s="1"/>
  <c r="L136" i="5"/>
  <c r="M136" i="5" s="1"/>
  <c r="P136" i="5" s="1"/>
  <c r="D136" i="5"/>
  <c r="O136" i="5" s="1"/>
  <c r="L130" i="5"/>
  <c r="M130" i="5" s="1"/>
  <c r="P130" i="5" s="1"/>
  <c r="D130" i="5"/>
  <c r="O130" i="5" s="1"/>
  <c r="L126" i="5"/>
  <c r="M126" i="5" s="1"/>
  <c r="P126" i="5" s="1"/>
  <c r="D126" i="5"/>
  <c r="O126" i="5" s="1"/>
  <c r="L122" i="5"/>
  <c r="M122" i="5" s="1"/>
  <c r="P122" i="5" s="1"/>
  <c r="D122" i="5"/>
  <c r="O122" i="5" s="1"/>
  <c r="L118" i="5"/>
  <c r="M118" i="5" s="1"/>
  <c r="P118" i="5" s="1"/>
  <c r="D118" i="5"/>
  <c r="O118" i="5" s="1"/>
  <c r="L114" i="5"/>
  <c r="M114" i="5" s="1"/>
  <c r="P114" i="5" s="1"/>
  <c r="D114" i="5"/>
  <c r="O114" i="5" s="1"/>
  <c r="L110" i="5"/>
  <c r="M110" i="5" s="1"/>
  <c r="P110" i="5" s="1"/>
  <c r="D110" i="5"/>
  <c r="O110" i="5" s="1"/>
  <c r="L106" i="5"/>
  <c r="M106" i="5" s="1"/>
  <c r="P106" i="5" s="1"/>
  <c r="D106" i="5"/>
  <c r="O106" i="5" s="1"/>
  <c r="L102" i="5"/>
  <c r="M102" i="5" s="1"/>
  <c r="P102" i="5" s="1"/>
  <c r="D102" i="5"/>
  <c r="O102" i="5" s="1"/>
  <c r="L98" i="5"/>
  <c r="M98" i="5" s="1"/>
  <c r="P98" i="5" s="1"/>
  <c r="D98" i="5"/>
  <c r="O98" i="5" s="1"/>
  <c r="L94" i="5"/>
  <c r="M94" i="5" s="1"/>
  <c r="P94" i="5" s="1"/>
  <c r="D94" i="5"/>
  <c r="O94" i="5" s="1"/>
  <c r="L88" i="5"/>
  <c r="M88" i="5" s="1"/>
  <c r="P88" i="5" s="1"/>
  <c r="D88" i="5"/>
  <c r="O88" i="5" s="1"/>
  <c r="L84" i="5"/>
  <c r="M84" i="5" s="1"/>
  <c r="P84" i="5" s="1"/>
  <c r="D84" i="5"/>
  <c r="O84" i="5" s="1"/>
  <c r="L80" i="5"/>
  <c r="M80" i="5" s="1"/>
  <c r="P80" i="5" s="1"/>
  <c r="D80" i="5"/>
  <c r="O80" i="5" s="1"/>
  <c r="L76" i="5"/>
  <c r="M76" i="5" s="1"/>
  <c r="P76" i="5" s="1"/>
  <c r="D76" i="5"/>
  <c r="O76" i="5" s="1"/>
  <c r="L72" i="5"/>
  <c r="M72" i="5" s="1"/>
  <c r="P72" i="5" s="1"/>
  <c r="D72" i="5"/>
  <c r="O72" i="5" s="1"/>
  <c r="L68" i="5"/>
  <c r="M68" i="5" s="1"/>
  <c r="P68" i="5" s="1"/>
  <c r="D68" i="5"/>
  <c r="O68" i="5" s="1"/>
  <c r="L64" i="5"/>
  <c r="M64" i="5" s="1"/>
  <c r="P64" i="5" s="1"/>
  <c r="D64" i="5"/>
  <c r="O64" i="5" s="1"/>
  <c r="L60" i="5"/>
  <c r="M60" i="5" s="1"/>
  <c r="P60" i="5" s="1"/>
  <c r="D60" i="5"/>
  <c r="O60" i="5" s="1"/>
  <c r="L56" i="5"/>
  <c r="M56" i="5" s="1"/>
  <c r="P56" i="5" s="1"/>
  <c r="D56" i="5"/>
  <c r="O56" i="5" s="1"/>
  <c r="L52" i="5"/>
  <c r="M52" i="5" s="1"/>
  <c r="P52" i="5" s="1"/>
  <c r="D52" i="5"/>
  <c r="O52" i="5" s="1"/>
  <c r="L48" i="5"/>
  <c r="M48" i="5" s="1"/>
  <c r="P48" i="5" s="1"/>
  <c r="D48" i="5"/>
  <c r="O48" i="5" s="1"/>
  <c r="L44" i="5"/>
  <c r="M44" i="5" s="1"/>
  <c r="P44" i="5" s="1"/>
  <c r="D44" i="5"/>
  <c r="O44" i="5" s="1"/>
  <c r="L40" i="5"/>
  <c r="M40" i="5" s="1"/>
  <c r="P40" i="5" s="1"/>
  <c r="D40" i="5"/>
  <c r="O40" i="5" s="1"/>
  <c r="L26" i="5"/>
  <c r="M26" i="5" s="1"/>
  <c r="P26" i="5" s="1"/>
  <c r="D26" i="5"/>
  <c r="O26" i="5" s="1"/>
  <c r="L22" i="5"/>
  <c r="M22" i="5" s="1"/>
  <c r="P22" i="5" s="1"/>
  <c r="D22" i="5"/>
  <c r="O22" i="5" s="1"/>
  <c r="L18" i="5"/>
  <c r="M18" i="5" s="1"/>
  <c r="P18" i="5" s="1"/>
  <c r="D18" i="5"/>
  <c r="O18" i="5" s="1"/>
  <c r="L14" i="5"/>
  <c r="M14" i="5" s="1"/>
  <c r="P14" i="5" s="1"/>
  <c r="D14" i="5"/>
  <c r="O14" i="5" s="1"/>
  <c r="L10" i="5"/>
  <c r="M10" i="5" s="1"/>
  <c r="P10" i="5" s="1"/>
  <c r="D10" i="5"/>
  <c r="O10" i="5" s="1"/>
  <c r="L6" i="5"/>
  <c r="M6" i="5" s="1"/>
  <c r="P6" i="5" s="1"/>
  <c r="D6" i="5"/>
  <c r="O6" i="5" s="1"/>
  <c r="L38" i="5"/>
  <c r="M38" i="5" s="1"/>
  <c r="P38" i="5" s="1"/>
  <c r="D38" i="5"/>
  <c r="O38" i="5" s="1"/>
  <c r="L34" i="5"/>
  <c r="M34" i="5" s="1"/>
  <c r="P34" i="5" s="1"/>
  <c r="D34" i="5"/>
  <c r="O34" i="5" s="1"/>
  <c r="L30" i="5"/>
  <c r="M30" i="5" s="1"/>
  <c r="P30" i="5" s="1"/>
  <c r="D30" i="5"/>
  <c r="O30" i="5" s="1"/>
  <c r="L201" i="5"/>
  <c r="M201" i="5" s="1"/>
  <c r="P201" i="5" s="1"/>
  <c r="D201" i="5"/>
  <c r="O201" i="5" s="1"/>
  <c r="D197" i="5"/>
  <c r="O197" i="5" s="1"/>
  <c r="L197" i="5"/>
  <c r="M197" i="5" s="1"/>
  <c r="P197" i="5" s="1"/>
  <c r="L193" i="5"/>
  <c r="M193" i="5" s="1"/>
  <c r="P193" i="5" s="1"/>
  <c r="D193" i="5"/>
  <c r="O193" i="5" s="1"/>
  <c r="L210" i="5"/>
  <c r="M210" i="5" s="1"/>
  <c r="P210" i="5" s="1"/>
  <c r="D210" i="5"/>
  <c r="O210" i="5" s="1"/>
  <c r="L206" i="5"/>
  <c r="M206" i="5" s="1"/>
  <c r="P206" i="5" s="1"/>
  <c r="D206" i="5"/>
  <c r="O206" i="5" s="1"/>
  <c r="L202" i="5"/>
  <c r="M202" i="5" s="1"/>
  <c r="P202" i="5" s="1"/>
  <c r="D202" i="5"/>
  <c r="O202" i="5" s="1"/>
  <c r="L196" i="5"/>
  <c r="M196" i="5" s="1"/>
  <c r="P196" i="5" s="1"/>
  <c r="D196" i="5"/>
  <c r="O196" i="5" s="1"/>
  <c r="L192" i="5"/>
  <c r="M192" i="5" s="1"/>
  <c r="P192" i="5" s="1"/>
  <c r="D192" i="5"/>
  <c r="O192" i="5" s="1"/>
  <c r="L189" i="5"/>
  <c r="M189" i="5" s="1"/>
  <c r="P189" i="5" s="1"/>
  <c r="D189" i="5"/>
  <c r="O189" i="5" s="1"/>
  <c r="L187" i="5"/>
  <c r="M187" i="5" s="1"/>
  <c r="P187" i="5" s="1"/>
  <c r="D187" i="5"/>
  <c r="O187" i="5" s="1"/>
  <c r="L183" i="5"/>
  <c r="M183" i="5" s="1"/>
  <c r="P183" i="5" s="1"/>
  <c r="D183" i="5"/>
  <c r="O183" i="5" s="1"/>
  <c r="L179" i="5"/>
  <c r="M179" i="5" s="1"/>
  <c r="P179" i="5" s="1"/>
  <c r="D179" i="5"/>
  <c r="O179" i="5" s="1"/>
  <c r="L175" i="5"/>
  <c r="M175" i="5" s="1"/>
  <c r="P175" i="5" s="1"/>
  <c r="D175" i="5"/>
  <c r="O175" i="5" s="1"/>
  <c r="L171" i="5"/>
  <c r="M171" i="5" s="1"/>
  <c r="P171" i="5" s="1"/>
  <c r="D171" i="5"/>
  <c r="O171" i="5" s="1"/>
  <c r="L167" i="5"/>
  <c r="M167" i="5" s="1"/>
  <c r="P167" i="5" s="1"/>
  <c r="D167" i="5"/>
  <c r="O167" i="5" s="1"/>
  <c r="L163" i="5"/>
  <c r="M163" i="5" s="1"/>
  <c r="P163" i="5" s="1"/>
  <c r="D163" i="5"/>
  <c r="O163" i="5" s="1"/>
  <c r="L159" i="5"/>
  <c r="M159" i="5" s="1"/>
  <c r="P159" i="5" s="1"/>
  <c r="D159" i="5"/>
  <c r="O159" i="5" s="1"/>
  <c r="L155" i="5"/>
  <c r="M155" i="5" s="1"/>
  <c r="P155" i="5" s="1"/>
  <c r="D155" i="5"/>
  <c r="O155" i="5" s="1"/>
  <c r="L151" i="5"/>
  <c r="M151" i="5" s="1"/>
  <c r="P151" i="5" s="1"/>
  <c r="D151" i="5"/>
  <c r="O151" i="5" s="1"/>
  <c r="L147" i="5"/>
  <c r="M147" i="5" s="1"/>
  <c r="P147" i="5" s="1"/>
  <c r="D147" i="5"/>
  <c r="O147" i="5" s="1"/>
  <c r="L143" i="5"/>
  <c r="M143" i="5" s="1"/>
  <c r="P143" i="5" s="1"/>
  <c r="D143" i="5"/>
  <c r="O143" i="5" s="1"/>
  <c r="L139" i="5"/>
  <c r="M139" i="5" s="1"/>
  <c r="P139" i="5" s="1"/>
  <c r="D139" i="5"/>
  <c r="O139" i="5" s="1"/>
  <c r="L131" i="5"/>
  <c r="M131" i="5" s="1"/>
  <c r="P131" i="5" s="1"/>
  <c r="D131" i="5"/>
  <c r="O131" i="5" s="1"/>
  <c r="L127" i="5"/>
  <c r="M127" i="5" s="1"/>
  <c r="P127" i="5" s="1"/>
  <c r="D127" i="5"/>
  <c r="O127" i="5" s="1"/>
  <c r="L123" i="5"/>
  <c r="M123" i="5" s="1"/>
  <c r="P123" i="5" s="1"/>
  <c r="D123" i="5"/>
  <c r="O123" i="5" s="1"/>
  <c r="L119" i="5"/>
  <c r="M119" i="5" s="1"/>
  <c r="P119" i="5" s="1"/>
  <c r="D119" i="5"/>
  <c r="O119" i="5" s="1"/>
  <c r="L115" i="5"/>
  <c r="M115" i="5" s="1"/>
  <c r="P115" i="5" s="1"/>
  <c r="D115" i="5"/>
  <c r="O115" i="5" s="1"/>
  <c r="L113" i="5"/>
  <c r="M113" i="5" s="1"/>
  <c r="P113" i="5" s="1"/>
  <c r="D113" i="5"/>
  <c r="O113" i="5" s="1"/>
  <c r="L109" i="5"/>
  <c r="M109" i="5" s="1"/>
  <c r="P109" i="5" s="1"/>
  <c r="D109" i="5"/>
  <c r="O109" i="5" s="1"/>
  <c r="L105" i="5"/>
  <c r="M105" i="5" s="1"/>
  <c r="P105" i="5" s="1"/>
  <c r="D105" i="5"/>
  <c r="O105" i="5" s="1"/>
  <c r="L101" i="5"/>
  <c r="M101" i="5" s="1"/>
  <c r="P101" i="5" s="1"/>
  <c r="D101" i="5"/>
  <c r="O101" i="5" s="1"/>
  <c r="L97" i="5"/>
  <c r="M97" i="5" s="1"/>
  <c r="P97" i="5" s="1"/>
  <c r="D97" i="5"/>
  <c r="O97" i="5" s="1"/>
  <c r="L93" i="5"/>
  <c r="M93" i="5" s="1"/>
  <c r="P93" i="5" s="1"/>
  <c r="D93" i="5"/>
  <c r="O93" i="5" s="1"/>
  <c r="L87" i="5"/>
  <c r="M87" i="5" s="1"/>
  <c r="P87" i="5" s="1"/>
  <c r="D87" i="5"/>
  <c r="O87" i="5" s="1"/>
  <c r="L83" i="5"/>
  <c r="M83" i="5" s="1"/>
  <c r="P83" i="5" s="1"/>
  <c r="D83" i="5"/>
  <c r="O83" i="5" s="1"/>
  <c r="L79" i="5"/>
  <c r="M79" i="5" s="1"/>
  <c r="P79" i="5" s="1"/>
  <c r="D79" i="5"/>
  <c r="O79" i="5" s="1"/>
  <c r="L75" i="5"/>
  <c r="M75" i="5" s="1"/>
  <c r="P75" i="5" s="1"/>
  <c r="D75" i="5"/>
  <c r="O75" i="5" s="1"/>
  <c r="L71" i="5"/>
  <c r="M71" i="5" s="1"/>
  <c r="P71" i="5" s="1"/>
  <c r="D71" i="5"/>
  <c r="O71" i="5" s="1"/>
  <c r="L67" i="5"/>
  <c r="M67" i="5" s="1"/>
  <c r="P67" i="5" s="1"/>
  <c r="D67" i="5"/>
  <c r="O67" i="5" s="1"/>
  <c r="L63" i="5"/>
  <c r="M63" i="5" s="1"/>
  <c r="P63" i="5" s="1"/>
  <c r="D63" i="5"/>
  <c r="O63" i="5" s="1"/>
  <c r="L59" i="5"/>
  <c r="M59" i="5" s="1"/>
  <c r="P59" i="5" s="1"/>
  <c r="D59" i="5"/>
  <c r="O59" i="5" s="1"/>
  <c r="L55" i="5"/>
  <c r="M55" i="5" s="1"/>
  <c r="P55" i="5" s="1"/>
  <c r="D55" i="5"/>
  <c r="O55" i="5" s="1"/>
  <c r="L51" i="5"/>
  <c r="M51" i="5" s="1"/>
  <c r="P51" i="5" s="1"/>
  <c r="D51" i="5"/>
  <c r="O51" i="5" s="1"/>
  <c r="L47" i="5"/>
  <c r="M47" i="5" s="1"/>
  <c r="P47" i="5" s="1"/>
  <c r="D47" i="5"/>
  <c r="O47" i="5" s="1"/>
  <c r="L43" i="5"/>
  <c r="M43" i="5" s="1"/>
  <c r="P43" i="5" s="1"/>
  <c r="D43" i="5"/>
  <c r="O43" i="5" s="1"/>
  <c r="L39" i="5"/>
  <c r="M39" i="5" s="1"/>
  <c r="P39" i="5" s="1"/>
  <c r="D39" i="5"/>
  <c r="O39" i="5" s="1"/>
  <c r="L25" i="5"/>
  <c r="M25" i="5" s="1"/>
  <c r="P25" i="5" s="1"/>
  <c r="D25" i="5"/>
  <c r="O25" i="5" s="1"/>
  <c r="L21" i="5"/>
  <c r="M21" i="5" s="1"/>
  <c r="P21" i="5" s="1"/>
  <c r="D21" i="5"/>
  <c r="O21" i="5" s="1"/>
  <c r="D17" i="5"/>
  <c r="O17" i="5" s="1"/>
  <c r="L17" i="5"/>
  <c r="M17" i="5" s="1"/>
  <c r="P17" i="5" s="1"/>
  <c r="D13" i="5"/>
  <c r="O13" i="5" s="1"/>
  <c r="L13" i="5"/>
  <c r="M13" i="5" s="1"/>
  <c r="P13" i="5" s="1"/>
  <c r="L9" i="5"/>
  <c r="M9" i="5" s="1"/>
  <c r="P9" i="5" s="1"/>
  <c r="D9" i="5"/>
  <c r="O9" i="5" s="1"/>
  <c r="L5" i="5"/>
  <c r="M5" i="5" s="1"/>
  <c r="P5" i="5" s="1"/>
  <c r="D5" i="5"/>
  <c r="O5" i="5" s="1"/>
  <c r="L37" i="5"/>
  <c r="M37" i="5" s="1"/>
  <c r="P37" i="5" s="1"/>
  <c r="D37" i="5"/>
  <c r="O37" i="5" s="1"/>
  <c r="D33" i="5"/>
  <c r="O33" i="5" s="1"/>
  <c r="L33" i="5"/>
  <c r="M33" i="5" s="1"/>
  <c r="P33" i="5" s="1"/>
  <c r="D29" i="5"/>
  <c r="O29" i="5" s="1"/>
  <c r="L29" i="5"/>
  <c r="M29" i="5" s="1"/>
  <c r="P29" i="5" s="1"/>
  <c r="L204" i="5"/>
  <c r="M204" i="5" s="1"/>
  <c r="P204" i="5" s="1"/>
  <c r="D204" i="5"/>
  <c r="O204" i="5" s="1"/>
  <c r="D200" i="5"/>
  <c r="O200" i="5" s="1"/>
  <c r="L200" i="5"/>
  <c r="M200" i="5" s="1"/>
  <c r="P200" i="5" s="1"/>
  <c r="L198" i="5"/>
  <c r="M198" i="5" s="1"/>
  <c r="P198" i="5" s="1"/>
  <c r="D198" i="5"/>
  <c r="O198" i="5" s="1"/>
  <c r="L209" i="5"/>
  <c r="M209" i="5" s="1"/>
  <c r="P209" i="5" s="1"/>
  <c r="D209" i="5"/>
  <c r="O209" i="5" s="1"/>
  <c r="L205" i="5"/>
  <c r="M205" i="5" s="1"/>
  <c r="P205" i="5" s="1"/>
  <c r="D205" i="5"/>
  <c r="O205" i="5" s="1"/>
  <c r="L190" i="5"/>
  <c r="M190" i="5" s="1"/>
  <c r="P190" i="5" s="1"/>
  <c r="D190" i="5"/>
  <c r="O190" i="5" s="1"/>
  <c r="D2" i="5"/>
  <c r="O2" i="5" s="1"/>
  <c r="L2" i="5"/>
  <c r="M2" i="5" s="1"/>
  <c r="P2" i="5" s="1"/>
  <c r="D207" i="5"/>
  <c r="O207" i="5" s="1"/>
  <c r="L207" i="5"/>
  <c r="M207" i="5" s="1"/>
  <c r="P207" i="5" s="1"/>
  <c r="D203" i="5"/>
  <c r="O203" i="5" s="1"/>
  <c r="L203" i="5"/>
  <c r="M203" i="5" s="1"/>
  <c r="P203" i="5" s="1"/>
  <c r="L199" i="5"/>
  <c r="M199" i="5" s="1"/>
  <c r="P199" i="5" s="1"/>
  <c r="D199" i="5"/>
  <c r="O199" i="5" s="1"/>
  <c r="D195" i="5"/>
  <c r="O195" i="5" s="1"/>
  <c r="L195" i="5"/>
  <c r="M195" i="5" s="1"/>
  <c r="P195" i="5" s="1"/>
  <c r="L188" i="5"/>
  <c r="M188" i="5" s="1"/>
  <c r="P188" i="5" s="1"/>
  <c r="D188" i="5"/>
  <c r="O188" i="5" s="1"/>
  <c r="L186" i="5"/>
  <c r="M186" i="5" s="1"/>
  <c r="P186" i="5" s="1"/>
  <c r="D186" i="5"/>
  <c r="O186" i="5" s="1"/>
  <c r="D182" i="5"/>
  <c r="O182" i="5" s="1"/>
  <c r="L182" i="5"/>
  <c r="M182" i="5" s="1"/>
  <c r="P182" i="5" s="1"/>
  <c r="L178" i="5"/>
  <c r="M178" i="5" s="1"/>
  <c r="P178" i="5" s="1"/>
  <c r="D178" i="5"/>
  <c r="O178" i="5" s="1"/>
  <c r="L174" i="5"/>
  <c r="M174" i="5" s="1"/>
  <c r="P174" i="5" s="1"/>
  <c r="D174" i="5"/>
  <c r="O174" i="5" s="1"/>
  <c r="L170" i="5"/>
  <c r="M170" i="5" s="1"/>
  <c r="P170" i="5" s="1"/>
  <c r="D170" i="5"/>
  <c r="O170" i="5" s="1"/>
  <c r="L166" i="5"/>
  <c r="M166" i="5" s="1"/>
  <c r="P166" i="5" s="1"/>
  <c r="D166" i="5"/>
  <c r="O166" i="5" s="1"/>
  <c r="L162" i="5"/>
  <c r="M162" i="5" s="1"/>
  <c r="P162" i="5" s="1"/>
  <c r="D162" i="5"/>
  <c r="O162" i="5" s="1"/>
  <c r="L158" i="5"/>
  <c r="M158" i="5" s="1"/>
  <c r="P158" i="5" s="1"/>
  <c r="D158" i="5"/>
  <c r="O158" i="5" s="1"/>
  <c r="L154" i="5"/>
  <c r="M154" i="5" s="1"/>
  <c r="P154" i="5" s="1"/>
  <c r="D154" i="5"/>
  <c r="O154" i="5" s="1"/>
  <c r="L150" i="5"/>
  <c r="M150" i="5" s="1"/>
  <c r="P150" i="5" s="1"/>
  <c r="D150" i="5"/>
  <c r="O150" i="5" s="1"/>
  <c r="L146" i="5"/>
  <c r="M146" i="5" s="1"/>
  <c r="P146" i="5" s="1"/>
  <c r="D146" i="5"/>
  <c r="O146" i="5" s="1"/>
  <c r="L142" i="5"/>
  <c r="M142" i="5" s="1"/>
  <c r="P142" i="5" s="1"/>
  <c r="D142" i="5"/>
  <c r="O142" i="5" s="1"/>
  <c r="L138" i="5"/>
  <c r="M138" i="5" s="1"/>
  <c r="P138" i="5" s="1"/>
  <c r="D138" i="5"/>
  <c r="O138" i="5" s="1"/>
  <c r="L132" i="5"/>
  <c r="M132" i="5" s="1"/>
  <c r="P132" i="5" s="1"/>
  <c r="D132" i="5"/>
  <c r="O132" i="5" s="1"/>
  <c r="L128" i="5"/>
  <c r="M128" i="5" s="1"/>
  <c r="P128" i="5" s="1"/>
  <c r="D128" i="5"/>
  <c r="O128" i="5" s="1"/>
  <c r="L124" i="5"/>
  <c r="M124" i="5" s="1"/>
  <c r="P124" i="5" s="1"/>
  <c r="D124" i="5"/>
  <c r="O124" i="5" s="1"/>
  <c r="L120" i="5"/>
  <c r="M120" i="5" s="1"/>
  <c r="P120" i="5" s="1"/>
  <c r="D120" i="5"/>
  <c r="O120" i="5" s="1"/>
  <c r="L116" i="5"/>
  <c r="M116" i="5" s="1"/>
  <c r="P116" i="5" s="1"/>
  <c r="D116" i="5"/>
  <c r="O116" i="5" s="1"/>
  <c r="L108" i="5"/>
  <c r="M108" i="5" s="1"/>
  <c r="P108" i="5" s="1"/>
  <c r="D108" i="5"/>
  <c r="O108" i="5" s="1"/>
  <c r="L104" i="5"/>
  <c r="M104" i="5" s="1"/>
  <c r="P104" i="5" s="1"/>
  <c r="D104" i="5"/>
  <c r="O104" i="5" s="1"/>
  <c r="L100" i="5"/>
  <c r="M100" i="5" s="1"/>
  <c r="P100" i="5" s="1"/>
  <c r="D100" i="5"/>
  <c r="O100" i="5" s="1"/>
  <c r="L96" i="5"/>
  <c r="M96" i="5" s="1"/>
  <c r="P96" i="5" s="1"/>
  <c r="D96" i="5"/>
  <c r="O96" i="5" s="1"/>
  <c r="L92" i="5"/>
  <c r="M92" i="5" s="1"/>
  <c r="P92" i="5" s="1"/>
  <c r="D92" i="5"/>
  <c r="O92" i="5" s="1"/>
  <c r="L90" i="5"/>
  <c r="M90" i="5" s="1"/>
  <c r="P90" i="5" s="1"/>
  <c r="D90" i="5"/>
  <c r="O90" i="5" s="1"/>
  <c r="L86" i="5"/>
  <c r="M86" i="5" s="1"/>
  <c r="P86" i="5" s="1"/>
  <c r="D86" i="5"/>
  <c r="O86" i="5" s="1"/>
  <c r="L82" i="5"/>
  <c r="M82" i="5" s="1"/>
  <c r="P82" i="5" s="1"/>
  <c r="D82" i="5"/>
  <c r="O82" i="5" s="1"/>
  <c r="L78" i="5"/>
  <c r="M78" i="5" s="1"/>
  <c r="P78" i="5" s="1"/>
  <c r="D78" i="5"/>
  <c r="O78" i="5" s="1"/>
  <c r="L74" i="5"/>
  <c r="M74" i="5" s="1"/>
  <c r="P74" i="5" s="1"/>
  <c r="D74" i="5"/>
  <c r="O74" i="5" s="1"/>
  <c r="L70" i="5"/>
  <c r="M70" i="5" s="1"/>
  <c r="P70" i="5" s="1"/>
  <c r="D70" i="5"/>
  <c r="O70" i="5" s="1"/>
  <c r="L66" i="5"/>
  <c r="M66" i="5" s="1"/>
  <c r="P66" i="5" s="1"/>
  <c r="D66" i="5"/>
  <c r="O66" i="5" s="1"/>
  <c r="L62" i="5"/>
  <c r="M62" i="5" s="1"/>
  <c r="P62" i="5" s="1"/>
  <c r="D62" i="5"/>
  <c r="O62" i="5" s="1"/>
  <c r="L58" i="5"/>
  <c r="M58" i="5" s="1"/>
  <c r="P58" i="5" s="1"/>
  <c r="D58" i="5"/>
  <c r="O58" i="5" s="1"/>
  <c r="L54" i="5"/>
  <c r="M54" i="5" s="1"/>
  <c r="P54" i="5" s="1"/>
  <c r="D54" i="5"/>
  <c r="O54" i="5" s="1"/>
  <c r="L50" i="5"/>
  <c r="M50" i="5" s="1"/>
  <c r="P50" i="5" s="1"/>
  <c r="D50" i="5"/>
  <c r="O50" i="5" s="1"/>
  <c r="L46" i="5"/>
  <c r="M46" i="5" s="1"/>
  <c r="P46" i="5" s="1"/>
  <c r="D46" i="5"/>
  <c r="O46" i="5" s="1"/>
  <c r="L42" i="5"/>
  <c r="M42" i="5" s="1"/>
  <c r="P42" i="5" s="1"/>
  <c r="D42" i="5"/>
  <c r="O42" i="5" s="1"/>
  <c r="L28" i="5"/>
  <c r="M28" i="5" s="1"/>
  <c r="P28" i="5" s="1"/>
  <c r="D28" i="5"/>
  <c r="O28" i="5" s="1"/>
  <c r="L24" i="5"/>
  <c r="M24" i="5" s="1"/>
  <c r="P24" i="5" s="1"/>
  <c r="D24" i="5"/>
  <c r="O24" i="5" s="1"/>
  <c r="L20" i="5"/>
  <c r="M20" i="5" s="1"/>
  <c r="P20" i="5" s="1"/>
  <c r="D20" i="5"/>
  <c r="O20" i="5" s="1"/>
  <c r="L16" i="5"/>
  <c r="M16" i="5" s="1"/>
  <c r="P16" i="5" s="1"/>
  <c r="D16" i="5"/>
  <c r="O16" i="5" s="1"/>
  <c r="L12" i="5"/>
  <c r="M12" i="5" s="1"/>
  <c r="P12" i="5" s="1"/>
  <c r="D12" i="5"/>
  <c r="O12" i="5" s="1"/>
  <c r="L8" i="5"/>
  <c r="M8" i="5" s="1"/>
  <c r="P8" i="5" s="1"/>
  <c r="D8" i="5"/>
  <c r="O8" i="5" s="1"/>
  <c r="L4" i="5"/>
  <c r="M4" i="5" s="1"/>
  <c r="P4" i="5" s="1"/>
  <c r="D4" i="5"/>
  <c r="O4" i="5" s="1"/>
  <c r="L36" i="5"/>
  <c r="M36" i="5" s="1"/>
  <c r="P36" i="5" s="1"/>
  <c r="D36" i="5"/>
  <c r="O36" i="5" s="1"/>
  <c r="L32" i="5"/>
  <c r="M32" i="5" s="1"/>
  <c r="P32" i="5" s="1"/>
  <c r="D32" i="5"/>
  <c r="O32" i="5" s="1"/>
  <c r="L111" i="5"/>
  <c r="M111" i="5" s="1"/>
  <c r="P111" i="5" s="1"/>
  <c r="D194" i="5"/>
  <c r="O194" i="5" s="1"/>
  <c r="L194" i="5"/>
  <c r="M194" i="5" s="1"/>
  <c r="P194" i="5" s="1"/>
  <c r="D191" i="5"/>
  <c r="O191" i="5" s="1"/>
  <c r="L191" i="5"/>
  <c r="M191" i="5" s="1"/>
  <c r="P191" i="5" s="1"/>
  <c r="D185" i="5"/>
  <c r="O185" i="5" s="1"/>
  <c r="L185" i="5"/>
  <c r="M185" i="5" s="1"/>
  <c r="P185" i="5" s="1"/>
  <c r="L181" i="5"/>
  <c r="M181" i="5" s="1"/>
  <c r="P181" i="5" s="1"/>
  <c r="D181" i="5"/>
  <c r="O181" i="5" s="1"/>
  <c r="L177" i="5"/>
  <c r="M177" i="5" s="1"/>
  <c r="P177" i="5" s="1"/>
  <c r="D177" i="5"/>
  <c r="O177" i="5" s="1"/>
  <c r="L173" i="5"/>
  <c r="M173" i="5" s="1"/>
  <c r="P173" i="5" s="1"/>
  <c r="D173" i="5"/>
  <c r="O173" i="5" s="1"/>
  <c r="L169" i="5"/>
  <c r="M169" i="5" s="1"/>
  <c r="P169" i="5" s="1"/>
  <c r="D169" i="5"/>
  <c r="O169" i="5" s="1"/>
  <c r="L165" i="5"/>
  <c r="M165" i="5" s="1"/>
  <c r="P165" i="5" s="1"/>
  <c r="D165" i="5"/>
  <c r="O165" i="5" s="1"/>
  <c r="L161" i="5"/>
  <c r="M161" i="5" s="1"/>
  <c r="P161" i="5" s="1"/>
  <c r="D161" i="5"/>
  <c r="O161" i="5" s="1"/>
  <c r="L157" i="5"/>
  <c r="M157" i="5" s="1"/>
  <c r="P157" i="5" s="1"/>
  <c r="D157" i="5"/>
  <c r="O157" i="5" s="1"/>
  <c r="L153" i="5"/>
  <c r="M153" i="5" s="1"/>
  <c r="P153" i="5" s="1"/>
  <c r="D153" i="5"/>
  <c r="O153" i="5" s="1"/>
  <c r="L149" i="5"/>
  <c r="M149" i="5" s="1"/>
  <c r="P149" i="5" s="1"/>
  <c r="D149" i="5"/>
  <c r="O149" i="5" s="1"/>
  <c r="L145" i="5"/>
  <c r="M145" i="5" s="1"/>
  <c r="P145" i="5" s="1"/>
  <c r="D145" i="5"/>
  <c r="O145" i="5" s="1"/>
  <c r="L141" i="5"/>
  <c r="M141" i="5" s="1"/>
  <c r="P141" i="5" s="1"/>
  <c r="D141" i="5"/>
  <c r="O141" i="5" s="1"/>
  <c r="L137" i="5"/>
  <c r="M137" i="5" s="1"/>
  <c r="P137" i="5" s="1"/>
  <c r="D137" i="5"/>
  <c r="O137" i="5" s="1"/>
  <c r="L133" i="5"/>
  <c r="M133" i="5" s="1"/>
  <c r="P133" i="5" s="1"/>
  <c r="D133" i="5"/>
  <c r="O133" i="5" s="1"/>
  <c r="L129" i="5"/>
  <c r="M129" i="5" s="1"/>
  <c r="P129" i="5" s="1"/>
  <c r="D129" i="5"/>
  <c r="O129" i="5" s="1"/>
  <c r="L125" i="5"/>
  <c r="M125" i="5" s="1"/>
  <c r="P125" i="5" s="1"/>
  <c r="D125" i="5"/>
  <c r="O125" i="5" s="1"/>
  <c r="L121" i="5"/>
  <c r="M121" i="5" s="1"/>
  <c r="P121" i="5" s="1"/>
  <c r="D121" i="5"/>
  <c r="O121" i="5" s="1"/>
  <c r="L117" i="5"/>
  <c r="M117" i="5" s="1"/>
  <c r="P117" i="5" s="1"/>
  <c r="D117" i="5"/>
  <c r="O117" i="5" s="1"/>
  <c r="L107" i="5"/>
  <c r="M107" i="5" s="1"/>
  <c r="P107" i="5" s="1"/>
  <c r="D107" i="5"/>
  <c r="O107" i="5" s="1"/>
  <c r="D103" i="5"/>
  <c r="O103" i="5" s="1"/>
  <c r="L103" i="5"/>
  <c r="M103" i="5" s="1"/>
  <c r="P103" i="5" s="1"/>
  <c r="D99" i="5"/>
  <c r="O99" i="5" s="1"/>
  <c r="L99" i="5"/>
  <c r="M99" i="5" s="1"/>
  <c r="P99" i="5" s="1"/>
  <c r="L95" i="5"/>
  <c r="M95" i="5" s="1"/>
  <c r="P95" i="5" s="1"/>
  <c r="D95" i="5"/>
  <c r="O95" i="5" s="1"/>
  <c r="L91" i="5"/>
  <c r="M91" i="5" s="1"/>
  <c r="P91" i="5" s="1"/>
  <c r="D91" i="5"/>
  <c r="O91" i="5" s="1"/>
  <c r="L89" i="5"/>
  <c r="M89" i="5" s="1"/>
  <c r="P89" i="5" s="1"/>
  <c r="D89" i="5"/>
  <c r="O89" i="5" s="1"/>
  <c r="L85" i="5"/>
  <c r="M85" i="5" s="1"/>
  <c r="P85" i="5" s="1"/>
  <c r="D85" i="5"/>
  <c r="O85" i="5" s="1"/>
  <c r="D81" i="5"/>
  <c r="O81" i="5" s="1"/>
  <c r="L81" i="5"/>
  <c r="M81" i="5" s="1"/>
  <c r="P81" i="5" s="1"/>
  <c r="D77" i="5"/>
  <c r="O77" i="5" s="1"/>
  <c r="L77" i="5"/>
  <c r="M77" i="5" s="1"/>
  <c r="P77" i="5" s="1"/>
  <c r="L73" i="5"/>
  <c r="M73" i="5" s="1"/>
  <c r="P73" i="5" s="1"/>
  <c r="D73" i="5"/>
  <c r="O73" i="5" s="1"/>
  <c r="L69" i="5"/>
  <c r="M69" i="5" s="1"/>
  <c r="P69" i="5" s="1"/>
  <c r="D69" i="5"/>
  <c r="O69" i="5" s="1"/>
  <c r="D65" i="5"/>
  <c r="O65" i="5" s="1"/>
  <c r="L65" i="5"/>
  <c r="M65" i="5" s="1"/>
  <c r="P65" i="5" s="1"/>
  <c r="D61" i="5"/>
  <c r="O61" i="5" s="1"/>
  <c r="L61" i="5"/>
  <c r="M61" i="5" s="1"/>
  <c r="P61" i="5" s="1"/>
  <c r="L57" i="5"/>
  <c r="M57" i="5" s="1"/>
  <c r="P57" i="5" s="1"/>
  <c r="D57" i="5"/>
  <c r="O57" i="5" s="1"/>
  <c r="L53" i="5"/>
  <c r="M53" i="5" s="1"/>
  <c r="P53" i="5" s="1"/>
  <c r="D53" i="5"/>
  <c r="O53" i="5" s="1"/>
  <c r="D49" i="5"/>
  <c r="O49" i="5" s="1"/>
  <c r="L49" i="5"/>
  <c r="M49" i="5" s="1"/>
  <c r="P49" i="5" s="1"/>
  <c r="D45" i="5"/>
  <c r="O45" i="5" s="1"/>
  <c r="L45" i="5"/>
  <c r="M45" i="5" s="1"/>
  <c r="P45" i="5" s="1"/>
  <c r="L41" i="5"/>
  <c r="M41" i="5" s="1"/>
  <c r="P41" i="5" s="1"/>
  <c r="D41" i="5"/>
  <c r="O41" i="5" s="1"/>
  <c r="L27" i="5"/>
  <c r="M27" i="5" s="1"/>
  <c r="P27" i="5" s="1"/>
  <c r="D27" i="5"/>
  <c r="O27" i="5" s="1"/>
  <c r="L23" i="5"/>
  <c r="M23" i="5" s="1"/>
  <c r="P23" i="5" s="1"/>
  <c r="D23" i="5"/>
  <c r="O23" i="5" s="1"/>
  <c r="L19" i="5"/>
  <c r="M19" i="5" s="1"/>
  <c r="P19" i="5" s="1"/>
  <c r="D19" i="5"/>
  <c r="O19" i="5" s="1"/>
  <c r="L15" i="5"/>
  <c r="M15" i="5" s="1"/>
  <c r="P15" i="5" s="1"/>
  <c r="D15" i="5"/>
  <c r="O15" i="5" s="1"/>
  <c r="L11" i="5"/>
  <c r="M11" i="5" s="1"/>
  <c r="P11" i="5" s="1"/>
  <c r="D11" i="5"/>
  <c r="O11" i="5" s="1"/>
  <c r="L7" i="5"/>
  <c r="M7" i="5" s="1"/>
  <c r="P7" i="5" s="1"/>
  <c r="D7" i="5"/>
  <c r="O7" i="5" s="1"/>
  <c r="L3" i="5"/>
  <c r="M3" i="5" s="1"/>
  <c r="P3" i="5" s="1"/>
  <c r="D3" i="5"/>
  <c r="O3" i="5" s="1"/>
  <c r="L35" i="5"/>
  <c r="M35" i="5" s="1"/>
  <c r="P35" i="5" s="1"/>
  <c r="D35" i="5"/>
  <c r="O35" i="5" s="1"/>
  <c r="L31" i="5"/>
  <c r="M31" i="5" s="1"/>
  <c r="P31" i="5" s="1"/>
  <c r="D31" i="5"/>
  <c r="O31" i="5" s="1"/>
  <c r="L112" i="5"/>
  <c r="M112" i="5" s="1"/>
  <c r="P112" i="5" s="1"/>
  <c r="O126" i="4" l="1"/>
  <c r="N126" i="4"/>
  <c r="N131" i="4"/>
  <c r="O131" i="4"/>
  <c r="N123" i="4"/>
  <c r="O123" i="4"/>
  <c r="O71" i="4"/>
  <c r="N71" i="4"/>
  <c r="N56" i="4"/>
  <c r="O56" i="4"/>
  <c r="O52" i="4"/>
  <c r="N52" i="4"/>
  <c r="N130" i="4"/>
  <c r="O130" i="4"/>
  <c r="O13" i="4"/>
  <c r="N13" i="4"/>
  <c r="O45" i="4"/>
  <c r="N45" i="4"/>
  <c r="O77" i="4"/>
  <c r="N77" i="4"/>
  <c r="O109" i="4"/>
  <c r="N109" i="4"/>
  <c r="N99" i="4"/>
  <c r="O99" i="4"/>
  <c r="O100" i="4"/>
  <c r="N100" i="4"/>
  <c r="O119" i="4"/>
  <c r="N119" i="4"/>
  <c r="N9" i="4"/>
  <c r="O9" i="4"/>
  <c r="N73" i="4"/>
  <c r="O73" i="4"/>
  <c r="N115" i="4"/>
  <c r="O115" i="4"/>
  <c r="N83" i="4"/>
  <c r="O83" i="4"/>
  <c r="O60" i="4"/>
  <c r="N60" i="4"/>
  <c r="N106" i="4"/>
  <c r="O106" i="4"/>
  <c r="N31" i="4"/>
  <c r="O31" i="4"/>
  <c r="O95" i="4"/>
  <c r="N95" i="4"/>
  <c r="N128" i="4"/>
  <c r="O128" i="4"/>
  <c r="N48" i="4"/>
  <c r="O48" i="4"/>
  <c r="N80" i="4"/>
  <c r="O80" i="4"/>
  <c r="N121" i="4"/>
  <c r="O121" i="4"/>
  <c r="N65" i="4"/>
  <c r="O65" i="4"/>
  <c r="O35" i="4"/>
  <c r="N35" i="4"/>
  <c r="O20" i="4"/>
  <c r="N20" i="4"/>
  <c r="N14" i="4"/>
  <c r="O14" i="4"/>
  <c r="O11" i="4"/>
  <c r="N11" i="4"/>
  <c r="O12" i="4"/>
  <c r="N12" i="4"/>
  <c r="N6" i="4"/>
  <c r="O6" i="4"/>
  <c r="O2" i="4"/>
  <c r="N2" i="4"/>
  <c r="N66" i="4"/>
  <c r="O66" i="4"/>
  <c r="N42" i="4"/>
  <c r="O42" i="4"/>
  <c r="O86" i="4"/>
  <c r="N86" i="4"/>
  <c r="O78" i="4"/>
  <c r="N78" i="4"/>
  <c r="O53" i="4"/>
  <c r="N53" i="4"/>
  <c r="O127" i="4"/>
  <c r="N127" i="4"/>
  <c r="N7" i="4"/>
  <c r="O7" i="4"/>
  <c r="N81" i="4"/>
  <c r="O81" i="4"/>
  <c r="N59" i="4"/>
  <c r="O59" i="4"/>
  <c r="O62" i="4"/>
  <c r="N62" i="4"/>
  <c r="O110" i="4"/>
  <c r="N110" i="4"/>
  <c r="N34" i="4"/>
  <c r="O34" i="4"/>
  <c r="N26" i="4"/>
  <c r="O26" i="4"/>
  <c r="O21" i="4"/>
  <c r="N21" i="4"/>
  <c r="N25" i="4"/>
  <c r="O25" i="4"/>
  <c r="O92" i="4"/>
  <c r="N92" i="4"/>
  <c r="N17" i="4"/>
  <c r="O17" i="4"/>
  <c r="O44" i="4"/>
  <c r="N44" i="4"/>
  <c r="N74" i="4"/>
  <c r="O74" i="4"/>
  <c r="N122" i="4"/>
  <c r="O122" i="4"/>
  <c r="O29" i="4"/>
  <c r="N29" i="4"/>
  <c r="O61" i="4"/>
  <c r="N61" i="4"/>
  <c r="O93" i="4"/>
  <c r="N93" i="4"/>
  <c r="O27" i="4"/>
  <c r="N27" i="4"/>
  <c r="O36" i="4"/>
  <c r="N36" i="4"/>
  <c r="N30" i="4"/>
  <c r="O30" i="4"/>
  <c r="N113" i="4"/>
  <c r="O113" i="4"/>
  <c r="N41" i="4"/>
  <c r="O41" i="4"/>
  <c r="N105" i="4"/>
  <c r="O105" i="4"/>
  <c r="O19" i="4"/>
  <c r="N19" i="4"/>
  <c r="O4" i="4"/>
  <c r="N4" i="4"/>
  <c r="O117" i="4"/>
  <c r="N117" i="4"/>
  <c r="N15" i="4"/>
  <c r="O15" i="4"/>
  <c r="N47" i="4"/>
  <c r="O47" i="4"/>
  <c r="O79" i="4"/>
  <c r="N79" i="4"/>
  <c r="N112" i="4"/>
  <c r="O112" i="4"/>
  <c r="N24" i="4"/>
  <c r="O24" i="4"/>
  <c r="N64" i="4"/>
  <c r="O64" i="4"/>
  <c r="N96" i="4"/>
  <c r="O96" i="4"/>
  <c r="N33" i="4"/>
  <c r="O33" i="4"/>
  <c r="N97" i="4"/>
  <c r="O97" i="4"/>
  <c r="N91" i="4"/>
  <c r="O91" i="4"/>
  <c r="O84" i="4"/>
  <c r="N84" i="4"/>
  <c r="N16" i="4"/>
  <c r="O16" i="4"/>
  <c r="N75" i="4"/>
  <c r="O75" i="4"/>
  <c r="O76" i="4"/>
  <c r="N76" i="4"/>
  <c r="O134" i="4"/>
  <c r="N134" i="4"/>
  <c r="N38" i="4"/>
  <c r="O38" i="4"/>
  <c r="O133" i="4"/>
  <c r="N133" i="4"/>
  <c r="N39" i="4"/>
  <c r="O39" i="4"/>
  <c r="N90" i="4"/>
  <c r="O90" i="4"/>
  <c r="N10" i="4"/>
  <c r="O10" i="4"/>
  <c r="N58" i="4"/>
  <c r="O58" i="4"/>
  <c r="O102" i="4"/>
  <c r="N102" i="4"/>
  <c r="O70" i="4"/>
  <c r="N70" i="4"/>
  <c r="O85" i="4"/>
  <c r="N85" i="4"/>
  <c r="N89" i="4"/>
  <c r="O89" i="4"/>
  <c r="O103" i="4"/>
  <c r="N103" i="4"/>
  <c r="N88" i="4"/>
  <c r="O88" i="4"/>
  <c r="N98" i="4"/>
  <c r="O98" i="4"/>
  <c r="N46" i="4"/>
  <c r="O46" i="4"/>
  <c r="O5" i="4"/>
  <c r="N5" i="4"/>
  <c r="O37" i="4"/>
  <c r="N37" i="4"/>
  <c r="O69" i="4"/>
  <c r="N69" i="4"/>
  <c r="O101" i="4"/>
  <c r="N101" i="4"/>
  <c r="N67" i="4"/>
  <c r="O67" i="4"/>
  <c r="O68" i="4"/>
  <c r="N68" i="4"/>
  <c r="N114" i="4"/>
  <c r="O114" i="4"/>
  <c r="N129" i="4"/>
  <c r="O129" i="4"/>
  <c r="N57" i="4"/>
  <c r="O57" i="4"/>
  <c r="O111" i="4"/>
  <c r="N111" i="4"/>
  <c r="O51" i="4"/>
  <c r="N51" i="4"/>
  <c r="O28" i="4"/>
  <c r="N28" i="4"/>
  <c r="N22" i="4"/>
  <c r="O22" i="4"/>
  <c r="N23" i="4"/>
  <c r="O23" i="4"/>
  <c r="N55" i="4"/>
  <c r="O55" i="4"/>
  <c r="O87" i="4"/>
  <c r="N87" i="4"/>
  <c r="N120" i="4"/>
  <c r="O120" i="4"/>
  <c r="N32" i="4"/>
  <c r="O32" i="4"/>
  <c r="N72" i="4"/>
  <c r="O72" i="4"/>
  <c r="N104" i="4"/>
  <c r="O104" i="4"/>
  <c r="N49" i="4"/>
  <c r="O49" i="4"/>
  <c r="O3" i="4"/>
  <c r="N3" i="4"/>
  <c r="N107" i="4"/>
  <c r="O107" i="4"/>
  <c r="O125" i="4"/>
  <c r="N125" i="4"/>
  <c r="N40" i="4"/>
  <c r="O40" i="4"/>
  <c r="O116" i="4"/>
  <c r="N116" i="4"/>
  <c r="O108" i="4"/>
  <c r="N108" i="4"/>
  <c r="N82" i="4"/>
  <c r="O82" i="4"/>
  <c r="O132" i="4"/>
  <c r="N132" i="4"/>
  <c r="O124" i="4"/>
  <c r="N124" i="4"/>
  <c r="N8" i="4"/>
  <c r="O8" i="4"/>
  <c r="O43" i="4"/>
  <c r="N43" i="4"/>
  <c r="O118" i="4"/>
  <c r="N118" i="4"/>
  <c r="N50" i="4"/>
  <c r="O50" i="4"/>
  <c r="O94" i="4"/>
  <c r="N94" i="4"/>
  <c r="N18" i="4"/>
  <c r="O18" i="4"/>
  <c r="M52" i="1" l="1"/>
  <c r="M53" i="1"/>
  <c r="M41" i="1"/>
  <c r="M40" i="1"/>
  <c r="M16" i="1"/>
  <c r="M51" i="1"/>
  <c r="M77" i="1"/>
  <c r="M65" i="1"/>
  <c r="M103" i="1"/>
  <c r="M4" i="1"/>
  <c r="M72" i="1"/>
  <c r="M106" i="1"/>
  <c r="M42" i="1"/>
  <c r="M99" i="1"/>
  <c r="M109" i="1"/>
  <c r="M63" i="1"/>
  <c r="M74" i="1"/>
  <c r="M68" i="1"/>
  <c r="M58" i="1"/>
  <c r="M79" i="1"/>
  <c r="M87" i="1"/>
  <c r="M43" i="1"/>
  <c r="M98" i="1"/>
  <c r="M61" i="1"/>
  <c r="M64" i="1"/>
  <c r="M75" i="1"/>
  <c r="M35" i="1"/>
  <c r="M49" i="1"/>
  <c r="I48" i="3"/>
  <c r="I218" i="3"/>
  <c r="I134" i="3"/>
  <c r="I192" i="3"/>
  <c r="I197" i="3"/>
  <c r="I87" i="3"/>
  <c r="F2" i="1"/>
  <c r="K2" i="1" s="1"/>
  <c r="I220" i="3"/>
  <c r="I47" i="3"/>
  <c r="I193" i="3"/>
  <c r="I203" i="3"/>
  <c r="I208" i="3"/>
  <c r="I24" i="3"/>
  <c r="I200" i="3"/>
  <c r="I202" i="3"/>
  <c r="I54" i="3"/>
  <c r="I205" i="3"/>
  <c r="I207" i="3"/>
  <c r="I199" i="3"/>
  <c r="I133" i="3"/>
  <c r="I204" i="3"/>
  <c r="I206" i="3"/>
  <c r="I83" i="3"/>
  <c r="I196" i="3"/>
  <c r="I52" i="3"/>
  <c r="I198" i="3"/>
  <c r="I201" i="3"/>
  <c r="I82" i="3"/>
  <c r="I86" i="3"/>
  <c r="I209" i="3"/>
  <c r="Q201" i="3" l="1"/>
  <c r="R201" i="3"/>
  <c r="O201" i="3"/>
  <c r="Q24" i="3"/>
  <c r="O24" i="3"/>
  <c r="R24" i="3"/>
  <c r="Q47" i="3"/>
  <c r="O47" i="3"/>
  <c r="P47" i="3" s="1"/>
  <c r="R47" i="3"/>
  <c r="Q197" i="3"/>
  <c r="O197" i="3"/>
  <c r="R197" i="3"/>
  <c r="Q83" i="3"/>
  <c r="O83" i="3"/>
  <c r="R83" i="3"/>
  <c r="Q205" i="3"/>
  <c r="R205" i="3"/>
  <c r="O205" i="3"/>
  <c r="Q133" i="3"/>
  <c r="O133" i="3"/>
  <c r="P133" i="3" s="1"/>
  <c r="R133" i="3"/>
  <c r="Q54" i="3"/>
  <c r="O54" i="3"/>
  <c r="R54" i="3"/>
  <c r="Q208" i="3"/>
  <c r="O208" i="3"/>
  <c r="R208" i="3"/>
  <c r="Q220" i="3"/>
  <c r="O220" i="3"/>
  <c r="R220" i="3"/>
  <c r="Q192" i="3"/>
  <c r="O192" i="3"/>
  <c r="P192" i="3" s="1"/>
  <c r="R192" i="3"/>
  <c r="Q218" i="3"/>
  <c r="O218" i="3"/>
  <c r="R218" i="3"/>
  <c r="Q48" i="3"/>
  <c r="O48" i="3"/>
  <c r="R48" i="3"/>
  <c r="Q204" i="3"/>
  <c r="O204" i="3"/>
  <c r="R204" i="3"/>
  <c r="Q209" i="3"/>
  <c r="O209" i="3"/>
  <c r="P209" i="3" s="1"/>
  <c r="R209" i="3"/>
  <c r="Q198" i="3"/>
  <c r="O198" i="3"/>
  <c r="R198" i="3"/>
  <c r="Q86" i="3"/>
  <c r="O86" i="3"/>
  <c r="R86" i="3"/>
  <c r="Q52" i="3"/>
  <c r="O52" i="3"/>
  <c r="R52" i="3"/>
  <c r="Q199" i="3"/>
  <c r="O199" i="3"/>
  <c r="P199" i="3" s="1"/>
  <c r="R199" i="3"/>
  <c r="Q202" i="3"/>
  <c r="O202" i="3"/>
  <c r="R202" i="3"/>
  <c r="Q203" i="3"/>
  <c r="O203" i="3"/>
  <c r="R203" i="3"/>
  <c r="Q134" i="3"/>
  <c r="O134" i="3"/>
  <c r="R134" i="3"/>
  <c r="O82" i="3"/>
  <c r="Q82" i="3"/>
  <c r="R82" i="3"/>
  <c r="Q196" i="3"/>
  <c r="O196" i="3"/>
  <c r="P196" i="3" s="1"/>
  <c r="R196" i="3"/>
  <c r="Q206" i="3"/>
  <c r="O206" i="3"/>
  <c r="R206" i="3"/>
  <c r="Q207" i="3"/>
  <c r="O207" i="3"/>
  <c r="R207" i="3"/>
  <c r="Q200" i="3"/>
  <c r="O200" i="3"/>
  <c r="R200" i="3"/>
  <c r="Q193" i="3"/>
  <c r="O193" i="3"/>
  <c r="R193" i="3"/>
  <c r="Q87" i="3"/>
  <c r="O87" i="3"/>
  <c r="R87" i="3"/>
  <c r="N75" i="1"/>
  <c r="O75" i="1"/>
  <c r="O43" i="1"/>
  <c r="N43" i="1"/>
  <c r="O106" i="1"/>
  <c r="N106" i="1"/>
  <c r="O51" i="1"/>
  <c r="N51" i="1"/>
  <c r="O52" i="1"/>
  <c r="N52" i="1"/>
  <c r="O63" i="1"/>
  <c r="N63" i="1"/>
  <c r="N65" i="1"/>
  <c r="O65" i="1"/>
  <c r="N49" i="1"/>
  <c r="O49" i="1"/>
  <c r="N79" i="1"/>
  <c r="O79" i="1"/>
  <c r="N99" i="1"/>
  <c r="O99" i="1"/>
  <c r="O64" i="1"/>
  <c r="N64" i="1"/>
  <c r="O98" i="1"/>
  <c r="N98" i="1"/>
  <c r="N87" i="1"/>
  <c r="O87" i="1"/>
  <c r="O58" i="1"/>
  <c r="N58" i="1"/>
  <c r="O74" i="1"/>
  <c r="N74" i="1"/>
  <c r="O109" i="1"/>
  <c r="N109" i="1"/>
  <c r="O42" i="1"/>
  <c r="N42" i="1"/>
  <c r="O72" i="1"/>
  <c r="N72" i="1"/>
  <c r="N103" i="1"/>
  <c r="O103" i="1"/>
  <c r="O16" i="1"/>
  <c r="N16" i="1"/>
  <c r="N41" i="1"/>
  <c r="O41" i="1"/>
  <c r="N61" i="1"/>
  <c r="O61" i="1"/>
  <c r="O68" i="1"/>
  <c r="N68" i="1"/>
  <c r="O4" i="1"/>
  <c r="N4" i="1"/>
  <c r="O40" i="1"/>
  <c r="N40" i="1"/>
  <c r="O35" i="1"/>
  <c r="N35" i="1"/>
  <c r="O77" i="1"/>
  <c r="N77" i="1"/>
  <c r="N53" i="1"/>
  <c r="O53" i="1"/>
  <c r="S205" i="3"/>
  <c r="S82" i="3"/>
  <c r="S198" i="3"/>
  <c r="S206" i="3"/>
  <c r="S54" i="3"/>
  <c r="S24" i="3"/>
  <c r="S208" i="3"/>
  <c r="S193" i="3"/>
  <c r="S220" i="3"/>
  <c r="S87" i="3"/>
  <c r="S196" i="3"/>
  <c r="S202" i="3"/>
  <c r="S83" i="3"/>
  <c r="S201" i="3"/>
  <c r="S133" i="3"/>
  <c r="S203" i="3"/>
  <c r="S47" i="3"/>
  <c r="S197" i="3"/>
  <c r="S134" i="3"/>
  <c r="S48" i="3"/>
  <c r="S209" i="3"/>
  <c r="S200" i="3"/>
  <c r="S86" i="3"/>
  <c r="S52" i="3"/>
  <c r="S204" i="3"/>
  <c r="S199" i="3"/>
  <c r="S207" i="3"/>
  <c r="S192" i="3"/>
  <c r="S218" i="3"/>
  <c r="P204" i="3"/>
  <c r="P202" i="3"/>
  <c r="P208" i="3"/>
  <c r="P220" i="3"/>
  <c r="P205" i="3"/>
  <c r="P200" i="3"/>
  <c r="P198" i="3"/>
  <c r="P206" i="3"/>
  <c r="P193" i="3"/>
  <c r="P201" i="3"/>
  <c r="P203" i="3"/>
  <c r="P197" i="3"/>
  <c r="P134" i="3"/>
  <c r="P207" i="3"/>
  <c r="P218" i="3"/>
  <c r="P82" i="3"/>
  <c r="P86" i="3"/>
  <c r="P54" i="3"/>
  <c r="P24" i="3"/>
  <c r="P87" i="3"/>
  <c r="P83" i="3"/>
  <c r="P48" i="3"/>
  <c r="P52" i="3"/>
  <c r="M32" i="1"/>
  <c r="M115" i="1"/>
  <c r="M111" i="1"/>
  <c r="M39" i="1"/>
  <c r="M44" i="1"/>
  <c r="M69" i="1"/>
  <c r="M66" i="1"/>
  <c r="M88" i="1"/>
  <c r="M54" i="1"/>
  <c r="M14" i="1"/>
  <c r="M105" i="1"/>
  <c r="M97" i="1"/>
  <c r="M13" i="1"/>
  <c r="M73" i="1"/>
  <c r="M45" i="1"/>
  <c r="M7" i="1"/>
  <c r="M114" i="1"/>
  <c r="M76" i="1"/>
  <c r="M94" i="1"/>
  <c r="M118" i="1"/>
  <c r="M11" i="1"/>
  <c r="M34" i="1"/>
  <c r="M78" i="1"/>
  <c r="M84" i="1"/>
  <c r="M104" i="1"/>
  <c r="M3" i="1"/>
  <c r="M8" i="1"/>
  <c r="M112" i="1"/>
  <c r="M86" i="1"/>
  <c r="M59" i="1"/>
  <c r="M81" i="1"/>
  <c r="M48" i="1"/>
  <c r="M80" i="1"/>
  <c r="M93" i="1"/>
  <c r="M83" i="1"/>
  <c r="M15" i="1"/>
  <c r="M67" i="1"/>
  <c r="M95" i="1"/>
  <c r="M12" i="1"/>
  <c r="M5" i="1"/>
  <c r="M90" i="1"/>
  <c r="M18" i="1"/>
  <c r="M25" i="1"/>
  <c r="M31" i="1"/>
  <c r="M6" i="1"/>
  <c r="M2" i="1"/>
  <c r="M10" i="1"/>
  <c r="M108" i="1"/>
  <c r="M57" i="1"/>
  <c r="M96" i="1"/>
  <c r="M71" i="1"/>
  <c r="M19" i="1"/>
  <c r="M30" i="1"/>
  <c r="M9" i="1"/>
  <c r="M60" i="1"/>
  <c r="M37" i="1"/>
  <c r="M116" i="1"/>
  <c r="I89" i="3"/>
  <c r="I16" i="3"/>
  <c r="I15" i="3"/>
  <c r="I21" i="3"/>
  <c r="I10" i="3"/>
  <c r="I36" i="3"/>
  <c r="I8" i="3"/>
  <c r="I6" i="3"/>
  <c r="I88" i="3"/>
  <c r="I194" i="3"/>
  <c r="I153" i="3"/>
  <c r="I85" i="3"/>
  <c r="I49" i="3"/>
  <c r="I152" i="3"/>
  <c r="I31" i="3"/>
  <c r="I37" i="3"/>
  <c r="I32" i="3"/>
  <c r="I29" i="3"/>
  <c r="I151" i="3"/>
  <c r="I84" i="3"/>
  <c r="I14" i="3"/>
  <c r="I50" i="3"/>
  <c r="I51" i="3"/>
  <c r="I195" i="3"/>
  <c r="I53" i="3"/>
  <c r="N2" i="1" l="1"/>
  <c r="O2" i="1"/>
  <c r="Q14" i="3"/>
  <c r="R14" i="3"/>
  <c r="O14" i="3"/>
  <c r="Q32" i="3"/>
  <c r="O32" i="3"/>
  <c r="R32" i="3"/>
  <c r="Q195" i="3"/>
  <c r="O195" i="3"/>
  <c r="P195" i="3" s="1"/>
  <c r="R195" i="3"/>
  <c r="Q51" i="3"/>
  <c r="O51" i="3"/>
  <c r="R51" i="3"/>
  <c r="Q151" i="3"/>
  <c r="O151" i="3"/>
  <c r="R151" i="3"/>
  <c r="Q31" i="3"/>
  <c r="O31" i="3"/>
  <c r="R31" i="3"/>
  <c r="Q153" i="3"/>
  <c r="R153" i="3"/>
  <c r="O153" i="3"/>
  <c r="Q8" i="3"/>
  <c r="O8" i="3"/>
  <c r="R8" i="3"/>
  <c r="Q15" i="3"/>
  <c r="O15" i="3"/>
  <c r="R15" i="3"/>
  <c r="Q49" i="3"/>
  <c r="O49" i="3"/>
  <c r="R49" i="3"/>
  <c r="Q84" i="3"/>
  <c r="O84" i="3"/>
  <c r="R84" i="3"/>
  <c r="O50" i="3"/>
  <c r="R50" i="3"/>
  <c r="Q50" i="3"/>
  <c r="Q29" i="3"/>
  <c r="O29" i="3"/>
  <c r="R29" i="3"/>
  <c r="Q152" i="3"/>
  <c r="O152" i="3"/>
  <c r="R152" i="3"/>
  <c r="Q194" i="3"/>
  <c r="O194" i="3"/>
  <c r="P194" i="3" s="1"/>
  <c r="R194" i="3"/>
  <c r="Q36" i="3"/>
  <c r="O36" i="3"/>
  <c r="R36" i="3"/>
  <c r="Q16" i="3"/>
  <c r="O16" i="3"/>
  <c r="R16" i="3"/>
  <c r="Q53" i="3"/>
  <c r="O53" i="3"/>
  <c r="R53" i="3"/>
  <c r="Q88" i="3"/>
  <c r="O88" i="3"/>
  <c r="R88" i="3"/>
  <c r="Q10" i="3"/>
  <c r="O10" i="3"/>
  <c r="R10" i="3"/>
  <c r="Q89" i="3"/>
  <c r="O89" i="3"/>
  <c r="R89" i="3"/>
  <c r="Q37" i="3"/>
  <c r="O37" i="3"/>
  <c r="R37" i="3"/>
  <c r="Q85" i="3"/>
  <c r="O85" i="3"/>
  <c r="R85" i="3"/>
  <c r="Q6" i="3"/>
  <c r="O6" i="3"/>
  <c r="R6" i="3"/>
  <c r="Q21" i="3"/>
  <c r="O21" i="3"/>
  <c r="R21" i="3"/>
  <c r="N57" i="1"/>
  <c r="O57" i="1"/>
  <c r="O90" i="1"/>
  <c r="N90" i="1"/>
  <c r="O86" i="1"/>
  <c r="N86" i="1"/>
  <c r="O78" i="1"/>
  <c r="N78" i="1"/>
  <c r="O114" i="1"/>
  <c r="N114" i="1"/>
  <c r="O88" i="1"/>
  <c r="N88" i="1"/>
  <c r="O44" i="1"/>
  <c r="N44" i="1"/>
  <c r="N9" i="1"/>
  <c r="O9" i="1"/>
  <c r="O30" i="1"/>
  <c r="N30" i="1"/>
  <c r="N71" i="1"/>
  <c r="O71" i="1"/>
  <c r="O96" i="1"/>
  <c r="N96" i="1"/>
  <c r="O108" i="1"/>
  <c r="N108" i="1"/>
  <c r="O31" i="1"/>
  <c r="N31" i="1"/>
  <c r="N25" i="1"/>
  <c r="O25" i="1"/>
  <c r="O67" i="1"/>
  <c r="N67" i="1"/>
  <c r="O81" i="1"/>
  <c r="N81" i="1"/>
  <c r="O97" i="1"/>
  <c r="N97" i="1"/>
  <c r="O39" i="1"/>
  <c r="N39" i="1"/>
  <c r="O12" i="1"/>
  <c r="N12" i="1"/>
  <c r="O80" i="1"/>
  <c r="N80" i="1"/>
  <c r="O8" i="1"/>
  <c r="N8" i="1"/>
  <c r="O94" i="1"/>
  <c r="N94" i="1"/>
  <c r="N5" i="1"/>
  <c r="O5" i="1"/>
  <c r="N95" i="1"/>
  <c r="O95" i="1"/>
  <c r="O15" i="1"/>
  <c r="N15" i="1"/>
  <c r="O48" i="1"/>
  <c r="N48" i="1"/>
  <c r="O59" i="1"/>
  <c r="N59" i="1"/>
  <c r="O112" i="1"/>
  <c r="N112" i="1"/>
  <c r="O3" i="1"/>
  <c r="N3" i="1"/>
  <c r="O84" i="1"/>
  <c r="N84" i="1"/>
  <c r="O34" i="1"/>
  <c r="N34" i="1"/>
  <c r="O118" i="1"/>
  <c r="N118" i="1"/>
  <c r="O76" i="1"/>
  <c r="N76" i="1"/>
  <c r="O7" i="1"/>
  <c r="N7" i="1"/>
  <c r="N13" i="1"/>
  <c r="O13" i="1"/>
  <c r="O105" i="1"/>
  <c r="N105" i="1"/>
  <c r="O54" i="1"/>
  <c r="N54" i="1"/>
  <c r="O66" i="1"/>
  <c r="N66" i="1"/>
  <c r="O32" i="1"/>
  <c r="N32" i="1"/>
  <c r="N83" i="1"/>
  <c r="O83" i="1"/>
  <c r="O104" i="1"/>
  <c r="N104" i="1"/>
  <c r="O11" i="1"/>
  <c r="N11" i="1"/>
  <c r="N45" i="1"/>
  <c r="O45" i="1"/>
  <c r="O14" i="1"/>
  <c r="N14" i="1"/>
  <c r="N69" i="1"/>
  <c r="O69" i="1"/>
  <c r="N115" i="1"/>
  <c r="O115" i="1"/>
  <c r="N37" i="1"/>
  <c r="O37" i="1"/>
  <c r="O116" i="1"/>
  <c r="N116" i="1"/>
  <c r="O60" i="1"/>
  <c r="N60" i="1"/>
  <c r="O19" i="1"/>
  <c r="N19" i="1"/>
  <c r="O10" i="1"/>
  <c r="N10" i="1"/>
  <c r="O6" i="1"/>
  <c r="N6" i="1"/>
  <c r="O18" i="1"/>
  <c r="N18" i="1"/>
  <c r="O93" i="1"/>
  <c r="N93" i="1"/>
  <c r="O73" i="1"/>
  <c r="N73" i="1"/>
  <c r="N111" i="1"/>
  <c r="O111" i="1"/>
  <c r="S151" i="3"/>
  <c r="S152" i="3"/>
  <c r="S16" i="3"/>
  <c r="V199" i="3"/>
  <c r="U199" i="3"/>
  <c r="T199" i="3"/>
  <c r="V200" i="3"/>
  <c r="U200" i="3"/>
  <c r="T200" i="3"/>
  <c r="V48" i="3"/>
  <c r="U48" i="3"/>
  <c r="T48" i="3"/>
  <c r="V197" i="3"/>
  <c r="U197" i="3"/>
  <c r="T197" i="3"/>
  <c r="V203" i="3"/>
  <c r="U203" i="3"/>
  <c r="T203" i="3"/>
  <c r="V202" i="3"/>
  <c r="U202" i="3"/>
  <c r="T202" i="3"/>
  <c r="V196" i="3"/>
  <c r="U196" i="3"/>
  <c r="T196" i="3"/>
  <c r="V220" i="3"/>
  <c r="U220" i="3"/>
  <c r="T220" i="3"/>
  <c r="V208" i="3"/>
  <c r="U208" i="3"/>
  <c r="T208" i="3"/>
  <c r="U24" i="3"/>
  <c r="V24" i="3"/>
  <c r="T24" i="3"/>
  <c r="V54" i="3"/>
  <c r="U54" i="3"/>
  <c r="T54" i="3"/>
  <c r="V198" i="3"/>
  <c r="U198" i="3"/>
  <c r="T198" i="3"/>
  <c r="S14" i="3"/>
  <c r="S29" i="3"/>
  <c r="S153" i="3"/>
  <c r="S194" i="3"/>
  <c r="S6" i="3"/>
  <c r="S10" i="3"/>
  <c r="S89" i="3"/>
  <c r="S85" i="3"/>
  <c r="S53" i="3"/>
  <c r="S195" i="3"/>
  <c r="S50" i="3"/>
  <c r="S32" i="3"/>
  <c r="S49" i="3"/>
  <c r="S8" i="3"/>
  <c r="S21" i="3"/>
  <c r="V218" i="3"/>
  <c r="U218" i="3"/>
  <c r="T218" i="3"/>
  <c r="V192" i="3"/>
  <c r="U192" i="3"/>
  <c r="T192" i="3"/>
  <c r="V207" i="3"/>
  <c r="U207" i="3"/>
  <c r="T207" i="3"/>
  <c r="V204" i="3"/>
  <c r="U204" i="3"/>
  <c r="T204" i="3"/>
  <c r="V52" i="3"/>
  <c r="U52" i="3"/>
  <c r="T52" i="3"/>
  <c r="V86" i="3"/>
  <c r="U86" i="3"/>
  <c r="T86" i="3"/>
  <c r="V209" i="3"/>
  <c r="U209" i="3"/>
  <c r="T209" i="3"/>
  <c r="V134" i="3"/>
  <c r="U134" i="3"/>
  <c r="T134" i="3"/>
  <c r="V47" i="3"/>
  <c r="U47" i="3"/>
  <c r="T47" i="3"/>
  <c r="V133" i="3"/>
  <c r="U133" i="3"/>
  <c r="T133" i="3"/>
  <c r="U201" i="3"/>
  <c r="V201" i="3"/>
  <c r="T201" i="3"/>
  <c r="V83" i="3"/>
  <c r="U83" i="3"/>
  <c r="T83" i="3"/>
  <c r="V87" i="3"/>
  <c r="U87" i="3"/>
  <c r="T87" i="3"/>
  <c r="V193" i="3"/>
  <c r="U193" i="3"/>
  <c r="T193" i="3"/>
  <c r="V206" i="3"/>
  <c r="U206" i="3"/>
  <c r="T206" i="3"/>
  <c r="U82" i="3"/>
  <c r="V82" i="3"/>
  <c r="T82" i="3"/>
  <c r="V205" i="3"/>
  <c r="U205" i="3"/>
  <c r="T205" i="3"/>
  <c r="S31" i="3"/>
  <c r="S51" i="3"/>
  <c r="S84" i="3"/>
  <c r="S37" i="3"/>
  <c r="S88" i="3"/>
  <c r="S36" i="3"/>
  <c r="S15" i="3"/>
  <c r="P151" i="3"/>
  <c r="P153" i="3"/>
  <c r="P152" i="3"/>
  <c r="P31" i="3"/>
  <c r="P14" i="3"/>
  <c r="P29" i="3"/>
  <c r="P6" i="3"/>
  <c r="P10" i="3"/>
  <c r="P89" i="3"/>
  <c r="P85" i="3"/>
  <c r="P16" i="3"/>
  <c r="P53" i="3"/>
  <c r="P50" i="3"/>
  <c r="P32" i="3"/>
  <c r="P49" i="3"/>
  <c r="P8" i="3"/>
  <c r="P21" i="3"/>
  <c r="P51" i="3"/>
  <c r="P84" i="3"/>
  <c r="P37" i="3"/>
  <c r="P88" i="3"/>
  <c r="P36" i="3"/>
  <c r="P15" i="3"/>
  <c r="M100" i="1"/>
  <c r="M70" i="1"/>
  <c r="M36" i="1"/>
  <c r="M28" i="1"/>
  <c r="M91" i="1"/>
  <c r="M50" i="1"/>
  <c r="M89" i="1"/>
  <c r="M120" i="1"/>
  <c r="M47" i="1"/>
  <c r="M55" i="1"/>
  <c r="M113" i="1"/>
  <c r="M21" i="1"/>
  <c r="M92" i="1"/>
  <c r="M110" i="1"/>
  <c r="M82" i="1"/>
  <c r="M107" i="1"/>
  <c r="M23" i="1"/>
  <c r="M46" i="1"/>
  <c r="M62" i="1"/>
  <c r="M27" i="1"/>
  <c r="M38" i="1"/>
  <c r="M26" i="1"/>
  <c r="M85" i="1"/>
  <c r="M17" i="1"/>
  <c r="M22" i="1"/>
  <c r="M33" i="1"/>
  <c r="M29" i="1"/>
  <c r="M20" i="1"/>
  <c r="I163" i="3"/>
  <c r="I161" i="3"/>
  <c r="I170" i="3"/>
  <c r="I169" i="3"/>
  <c r="I168" i="3"/>
  <c r="I167" i="3"/>
  <c r="I164" i="3"/>
  <c r="I162" i="3"/>
  <c r="I159" i="3"/>
  <c r="I157" i="3"/>
  <c r="I156" i="3"/>
  <c r="I155" i="3"/>
  <c r="I111" i="3"/>
  <c r="I110" i="3"/>
  <c r="I109" i="3"/>
  <c r="I108" i="3"/>
  <c r="I105" i="3"/>
  <c r="I97" i="3"/>
  <c r="I94" i="3"/>
  <c r="I101" i="3"/>
  <c r="I99" i="3"/>
  <c r="I98" i="3"/>
  <c r="I96" i="3"/>
  <c r="I95" i="3"/>
  <c r="I93" i="3"/>
  <c r="I92" i="3"/>
  <c r="I91" i="3"/>
  <c r="I81" i="3"/>
  <c r="I80" i="3"/>
  <c r="I78" i="3"/>
  <c r="I77" i="3"/>
  <c r="I79" i="3"/>
  <c r="I66" i="3"/>
  <c r="I76" i="3"/>
  <c r="I75" i="3"/>
  <c r="I74" i="3"/>
  <c r="I73" i="3"/>
  <c r="I72" i="3"/>
  <c r="I71" i="3"/>
  <c r="I70" i="3"/>
  <c r="I69" i="3"/>
  <c r="I68" i="3"/>
  <c r="I67" i="3"/>
  <c r="I64" i="3"/>
  <c r="I65" i="3"/>
  <c r="I62" i="3"/>
  <c r="I63" i="3"/>
  <c r="I33" i="3"/>
  <c r="I9" i="3"/>
  <c r="I61" i="3"/>
  <c r="I60" i="3"/>
  <c r="I59" i="3"/>
  <c r="I55" i="3"/>
  <c r="I56" i="3"/>
  <c r="I58" i="3"/>
  <c r="I57" i="3"/>
  <c r="I2" i="3"/>
  <c r="I44" i="3"/>
  <c r="I46" i="3"/>
  <c r="I45" i="3"/>
  <c r="I43" i="3"/>
  <c r="I4" i="3"/>
  <c r="I3" i="3"/>
  <c r="I42" i="3"/>
  <c r="I41" i="3"/>
  <c r="I40" i="3"/>
  <c r="I38" i="3"/>
  <c r="I34" i="3"/>
  <c r="I26" i="3"/>
  <c r="I39" i="3"/>
  <c r="I35" i="3"/>
  <c r="I30" i="3"/>
  <c r="I28" i="3"/>
  <c r="I5" i="3"/>
  <c r="I27" i="3"/>
  <c r="I23" i="3"/>
  <c r="I20" i="3"/>
  <c r="I18" i="3"/>
  <c r="I17" i="3"/>
  <c r="I11" i="3"/>
  <c r="I13" i="3"/>
  <c r="I7" i="3"/>
  <c r="I12" i="3"/>
  <c r="I22" i="3"/>
  <c r="I19" i="3"/>
  <c r="Q44" i="3" l="1"/>
  <c r="O44" i="3"/>
  <c r="R44" i="3"/>
  <c r="Q13" i="3"/>
  <c r="O13" i="3"/>
  <c r="R13" i="3"/>
  <c r="Q26" i="3"/>
  <c r="R26" i="3"/>
  <c r="Q12" i="3"/>
  <c r="O12" i="3"/>
  <c r="R12" i="3"/>
  <c r="Q17" i="3"/>
  <c r="O17" i="3"/>
  <c r="R17" i="3"/>
  <c r="Q27" i="3"/>
  <c r="O27" i="3"/>
  <c r="R27" i="3"/>
  <c r="Q35" i="3"/>
  <c r="O35" i="3"/>
  <c r="R35" i="3"/>
  <c r="Q38" i="3"/>
  <c r="O38" i="3"/>
  <c r="R38" i="3"/>
  <c r="Q3" i="3"/>
  <c r="O3" i="3"/>
  <c r="R3" i="3"/>
  <c r="Q46" i="3"/>
  <c r="O46" i="3"/>
  <c r="R46" i="3"/>
  <c r="Q58" i="3"/>
  <c r="O58" i="3"/>
  <c r="R58" i="3"/>
  <c r="Q60" i="3"/>
  <c r="O60" i="3"/>
  <c r="R60" i="3"/>
  <c r="Q63" i="3"/>
  <c r="O63" i="3"/>
  <c r="R63" i="3"/>
  <c r="Q67" i="3"/>
  <c r="O67" i="3"/>
  <c r="R67" i="3"/>
  <c r="Q71" i="3"/>
  <c r="O71" i="3"/>
  <c r="R71" i="3"/>
  <c r="Q75" i="3"/>
  <c r="O75" i="3"/>
  <c r="R75" i="3"/>
  <c r="Q77" i="3"/>
  <c r="O77" i="3"/>
  <c r="R77" i="3"/>
  <c r="Q91" i="3"/>
  <c r="R91" i="3"/>
  <c r="O91" i="3"/>
  <c r="Q96" i="3"/>
  <c r="O96" i="3"/>
  <c r="R96" i="3"/>
  <c r="Q94" i="3"/>
  <c r="O94" i="3"/>
  <c r="R94" i="3"/>
  <c r="Q109" i="3"/>
  <c r="O109" i="3"/>
  <c r="R109" i="3"/>
  <c r="Q156" i="3"/>
  <c r="O156" i="3"/>
  <c r="R156" i="3"/>
  <c r="Q164" i="3"/>
  <c r="O164" i="3"/>
  <c r="R164" i="3"/>
  <c r="Q170" i="3"/>
  <c r="O170" i="3"/>
  <c r="R170" i="3"/>
  <c r="Q5" i="3"/>
  <c r="O5" i="3"/>
  <c r="R5" i="3"/>
  <c r="Q4" i="3"/>
  <c r="O4" i="3"/>
  <c r="R4" i="3"/>
  <c r="Q62" i="3"/>
  <c r="O62" i="3"/>
  <c r="R62" i="3"/>
  <c r="Q68" i="3"/>
  <c r="O68" i="3"/>
  <c r="R68" i="3"/>
  <c r="Q72" i="3"/>
  <c r="O72" i="3"/>
  <c r="R72" i="3"/>
  <c r="Q76" i="3"/>
  <c r="O76" i="3"/>
  <c r="R76" i="3"/>
  <c r="Q78" i="3"/>
  <c r="R78" i="3"/>
  <c r="O78" i="3"/>
  <c r="Q92" i="3"/>
  <c r="O92" i="3"/>
  <c r="R92" i="3"/>
  <c r="Q98" i="3"/>
  <c r="R98" i="3"/>
  <c r="O98" i="3"/>
  <c r="O97" i="3"/>
  <c r="R97" i="3"/>
  <c r="Q97" i="3"/>
  <c r="Q110" i="3"/>
  <c r="O110" i="3"/>
  <c r="R110" i="3"/>
  <c r="Q157" i="3"/>
  <c r="R157" i="3"/>
  <c r="O157" i="3"/>
  <c r="Q167" i="3"/>
  <c r="O167" i="3"/>
  <c r="R167" i="3"/>
  <c r="O161" i="3"/>
  <c r="Q161" i="3"/>
  <c r="R161" i="3"/>
  <c r="Q7" i="3"/>
  <c r="O7" i="3"/>
  <c r="R7" i="3"/>
  <c r="Q56" i="3"/>
  <c r="O56" i="3"/>
  <c r="R56" i="3"/>
  <c r="Q19" i="3"/>
  <c r="O19" i="3"/>
  <c r="R19" i="3"/>
  <c r="Q20" i="3"/>
  <c r="O20" i="3"/>
  <c r="R20" i="3"/>
  <c r="Q41" i="3"/>
  <c r="O41" i="3"/>
  <c r="R41" i="3"/>
  <c r="Q2" i="3"/>
  <c r="R2" i="3"/>
  <c r="Q55" i="3"/>
  <c r="O55" i="3"/>
  <c r="R55" i="3"/>
  <c r="Q69" i="3"/>
  <c r="O69" i="3"/>
  <c r="R69" i="3"/>
  <c r="Q73" i="3"/>
  <c r="O73" i="3"/>
  <c r="R73" i="3"/>
  <c r="O66" i="3"/>
  <c r="R66" i="3"/>
  <c r="Q66" i="3"/>
  <c r="Q80" i="3"/>
  <c r="O80" i="3"/>
  <c r="R80" i="3"/>
  <c r="O93" i="3"/>
  <c r="Q93" i="3"/>
  <c r="R93" i="3"/>
  <c r="Q99" i="3"/>
  <c r="O99" i="3"/>
  <c r="R99" i="3"/>
  <c r="O105" i="3"/>
  <c r="Q105" i="3"/>
  <c r="R105" i="3"/>
  <c r="Q111" i="3"/>
  <c r="O111" i="3"/>
  <c r="R111" i="3"/>
  <c r="Q159" i="3"/>
  <c r="O159" i="3"/>
  <c r="R159" i="3"/>
  <c r="Q168" i="3"/>
  <c r="O168" i="3"/>
  <c r="R168" i="3"/>
  <c r="Q163" i="3"/>
  <c r="O163" i="3"/>
  <c r="R163" i="3"/>
  <c r="O18" i="3"/>
  <c r="Q18" i="3"/>
  <c r="R18" i="3"/>
  <c r="Q39" i="3"/>
  <c r="O39" i="3"/>
  <c r="R39" i="3"/>
  <c r="Q40" i="3"/>
  <c r="O40" i="3"/>
  <c r="R40" i="3"/>
  <c r="Q61" i="3"/>
  <c r="O61" i="3"/>
  <c r="R61" i="3"/>
  <c r="Q28" i="3"/>
  <c r="O28" i="3"/>
  <c r="R28" i="3"/>
  <c r="Q43" i="3"/>
  <c r="O43" i="3"/>
  <c r="R43" i="3"/>
  <c r="Q9" i="3"/>
  <c r="O9" i="3"/>
  <c r="R9" i="3"/>
  <c r="Q65" i="3"/>
  <c r="O65" i="3"/>
  <c r="R65" i="3"/>
  <c r="Q22" i="3"/>
  <c r="O22" i="3"/>
  <c r="R22" i="3"/>
  <c r="Q11" i="3"/>
  <c r="O11" i="3"/>
  <c r="R11" i="3"/>
  <c r="Q23" i="3"/>
  <c r="O23" i="3"/>
  <c r="R23" i="3"/>
  <c r="Q30" i="3"/>
  <c r="O30" i="3"/>
  <c r="R30" i="3"/>
  <c r="O34" i="3"/>
  <c r="R34" i="3"/>
  <c r="Q34" i="3"/>
  <c r="Q42" i="3"/>
  <c r="O42" i="3"/>
  <c r="R42" i="3"/>
  <c r="Q45" i="3"/>
  <c r="O45" i="3"/>
  <c r="R45" i="3"/>
  <c r="Q57" i="3"/>
  <c r="O57" i="3"/>
  <c r="R57" i="3"/>
  <c r="Q59" i="3"/>
  <c r="O59" i="3"/>
  <c r="R59" i="3"/>
  <c r="Q33" i="3"/>
  <c r="O33" i="3"/>
  <c r="R33" i="3"/>
  <c r="Q64" i="3"/>
  <c r="O64" i="3"/>
  <c r="R64" i="3"/>
  <c r="Q70" i="3"/>
  <c r="O70" i="3"/>
  <c r="R70" i="3"/>
  <c r="Q74" i="3"/>
  <c r="O74" i="3"/>
  <c r="R74" i="3"/>
  <c r="Q79" i="3"/>
  <c r="O79" i="3"/>
  <c r="R79" i="3"/>
  <c r="Q81" i="3"/>
  <c r="O81" i="3"/>
  <c r="R81" i="3"/>
  <c r="Q95" i="3"/>
  <c r="O95" i="3"/>
  <c r="R95" i="3"/>
  <c r="Q101" i="3"/>
  <c r="O101" i="3"/>
  <c r="R101" i="3"/>
  <c r="Q108" i="3"/>
  <c r="O108" i="3"/>
  <c r="R108" i="3"/>
  <c r="Q155" i="3"/>
  <c r="O155" i="3"/>
  <c r="R155" i="3"/>
  <c r="Q162" i="3"/>
  <c r="O162" i="3"/>
  <c r="R162" i="3"/>
  <c r="Q169" i="3"/>
  <c r="R169" i="3"/>
  <c r="O169" i="3"/>
  <c r="N17" i="1"/>
  <c r="O17" i="1"/>
  <c r="O46" i="1"/>
  <c r="N46" i="1"/>
  <c r="N107" i="1"/>
  <c r="O107" i="1"/>
  <c r="O55" i="1"/>
  <c r="N55" i="1"/>
  <c r="N33" i="1"/>
  <c r="O33" i="1"/>
  <c r="O27" i="1"/>
  <c r="N27" i="1"/>
  <c r="O110" i="1"/>
  <c r="N110" i="1"/>
  <c r="O120" i="1"/>
  <c r="N120" i="1"/>
  <c r="O70" i="1"/>
  <c r="N70" i="1"/>
  <c r="O22" i="1"/>
  <c r="N22" i="1"/>
  <c r="O38" i="1"/>
  <c r="N38" i="1"/>
  <c r="O100" i="1"/>
  <c r="N100" i="1"/>
  <c r="O20" i="1"/>
  <c r="N20" i="1"/>
  <c r="O26" i="1"/>
  <c r="N26" i="1"/>
  <c r="N21" i="1"/>
  <c r="O21" i="1"/>
  <c r="O50" i="1"/>
  <c r="N50" i="1"/>
  <c r="O28" i="1"/>
  <c r="N28" i="1"/>
  <c r="O62" i="1"/>
  <c r="N62" i="1"/>
  <c r="O82" i="1"/>
  <c r="N82" i="1"/>
  <c r="O92" i="1"/>
  <c r="N92" i="1"/>
  <c r="N91" i="1"/>
  <c r="O91" i="1"/>
  <c r="O36" i="1"/>
  <c r="N36" i="1"/>
  <c r="N29" i="1"/>
  <c r="O29" i="1"/>
  <c r="O85" i="1"/>
  <c r="N85" i="1"/>
  <c r="O23" i="1"/>
  <c r="N23" i="1"/>
  <c r="O113" i="1"/>
  <c r="N113" i="1"/>
  <c r="O47" i="1"/>
  <c r="N47" i="1"/>
  <c r="O89" i="1"/>
  <c r="N89" i="1"/>
  <c r="S12" i="3"/>
  <c r="S17" i="3"/>
  <c r="S35" i="3"/>
  <c r="S58" i="3"/>
  <c r="S60" i="3"/>
  <c r="S75" i="3"/>
  <c r="S77" i="3"/>
  <c r="S94" i="3"/>
  <c r="S164" i="3"/>
  <c r="V32" i="3"/>
  <c r="U32" i="3"/>
  <c r="T32" i="3"/>
  <c r="V85" i="3"/>
  <c r="U85" i="3"/>
  <c r="T85" i="3"/>
  <c r="V194" i="3"/>
  <c r="U194" i="3"/>
  <c r="T194" i="3"/>
  <c r="V29" i="3"/>
  <c r="U29" i="3"/>
  <c r="T29" i="3"/>
  <c r="V152" i="3"/>
  <c r="U152" i="3"/>
  <c r="T152" i="3"/>
  <c r="S18" i="3"/>
  <c r="S39" i="3"/>
  <c r="S44" i="3"/>
  <c r="S56" i="3"/>
  <c r="S61" i="3"/>
  <c r="S62" i="3"/>
  <c r="S68" i="3"/>
  <c r="S72" i="3"/>
  <c r="S76" i="3"/>
  <c r="S78" i="3"/>
  <c r="S92" i="3"/>
  <c r="S98" i="3"/>
  <c r="S97" i="3"/>
  <c r="S110" i="3"/>
  <c r="S157" i="3"/>
  <c r="S167" i="3"/>
  <c r="S161" i="3"/>
  <c r="S27" i="3"/>
  <c r="S38" i="3"/>
  <c r="S3" i="3"/>
  <c r="S63" i="3"/>
  <c r="S67" i="3"/>
  <c r="S91" i="3"/>
  <c r="S109" i="3"/>
  <c r="S170" i="3"/>
  <c r="U8" i="3"/>
  <c r="V8" i="3"/>
  <c r="T8" i="3"/>
  <c r="V195" i="3"/>
  <c r="U195" i="3"/>
  <c r="T195" i="3"/>
  <c r="U10" i="3"/>
  <c r="V10" i="3"/>
  <c r="T10" i="3"/>
  <c r="S7" i="3"/>
  <c r="S5" i="3"/>
  <c r="S40" i="3"/>
  <c r="S4" i="3"/>
  <c r="S19" i="3"/>
  <c r="S13" i="3"/>
  <c r="S20" i="3"/>
  <c r="S28" i="3"/>
  <c r="S26" i="3"/>
  <c r="S41" i="3"/>
  <c r="S43" i="3"/>
  <c r="S2" i="3"/>
  <c r="S55" i="3"/>
  <c r="S9" i="3"/>
  <c r="S65" i="3"/>
  <c r="S69" i="3"/>
  <c r="S73" i="3"/>
  <c r="S66" i="3"/>
  <c r="S80" i="3"/>
  <c r="S93" i="3"/>
  <c r="S99" i="3"/>
  <c r="S105" i="3"/>
  <c r="S111" i="3"/>
  <c r="S159" i="3"/>
  <c r="S168" i="3"/>
  <c r="S163" i="3"/>
  <c r="V15" i="3"/>
  <c r="U15" i="3"/>
  <c r="T15" i="3"/>
  <c r="V88" i="3"/>
  <c r="U88" i="3"/>
  <c r="T88" i="3"/>
  <c r="V84" i="3"/>
  <c r="U84" i="3"/>
  <c r="T84" i="3"/>
  <c r="V31" i="3"/>
  <c r="U31" i="3"/>
  <c r="T31" i="3"/>
  <c r="V21" i="3"/>
  <c r="U21" i="3"/>
  <c r="T21" i="3"/>
  <c r="V49" i="3"/>
  <c r="U49" i="3"/>
  <c r="T49" i="3"/>
  <c r="U50" i="3"/>
  <c r="V50" i="3"/>
  <c r="T50" i="3"/>
  <c r="V53" i="3"/>
  <c r="U53" i="3"/>
  <c r="T53" i="3"/>
  <c r="V89" i="3"/>
  <c r="U89" i="3"/>
  <c r="T89" i="3"/>
  <c r="U6" i="3"/>
  <c r="V6" i="3"/>
  <c r="T6" i="3"/>
  <c r="V153" i="3"/>
  <c r="U153" i="3"/>
  <c r="T153" i="3"/>
  <c r="U14" i="3"/>
  <c r="V14" i="3"/>
  <c r="T14" i="3"/>
  <c r="U16" i="3"/>
  <c r="V16" i="3"/>
  <c r="T16" i="3"/>
  <c r="U151" i="3"/>
  <c r="V151" i="3"/>
  <c r="T151" i="3"/>
  <c r="S46" i="3"/>
  <c r="S71" i="3"/>
  <c r="S96" i="3"/>
  <c r="S156" i="3"/>
  <c r="V36" i="3"/>
  <c r="U36" i="3"/>
  <c r="T36" i="3"/>
  <c r="V37" i="3"/>
  <c r="U37" i="3"/>
  <c r="T37" i="3"/>
  <c r="V51" i="3"/>
  <c r="U51" i="3"/>
  <c r="T51" i="3"/>
  <c r="S22" i="3"/>
  <c r="S11" i="3"/>
  <c r="S23" i="3"/>
  <c r="S30" i="3"/>
  <c r="S34" i="3"/>
  <c r="S42" i="3"/>
  <c r="S45" i="3"/>
  <c r="S57" i="3"/>
  <c r="S59" i="3"/>
  <c r="S33" i="3"/>
  <c r="S64" i="3"/>
  <c r="S70" i="3"/>
  <c r="S74" i="3"/>
  <c r="S79" i="3"/>
  <c r="S81" i="3"/>
  <c r="S95" i="3"/>
  <c r="S101" i="3"/>
  <c r="S108" i="3"/>
  <c r="S155" i="3"/>
  <c r="S162" i="3"/>
  <c r="S169" i="3"/>
  <c r="P163" i="3"/>
  <c r="P155" i="3"/>
  <c r="P162" i="3"/>
  <c r="P169" i="3"/>
  <c r="P168" i="3"/>
  <c r="P156" i="3"/>
  <c r="P164" i="3"/>
  <c r="P170" i="3"/>
  <c r="P159" i="3"/>
  <c r="P157" i="3"/>
  <c r="P167" i="3"/>
  <c r="P161" i="3"/>
  <c r="P22" i="3"/>
  <c r="P42" i="3"/>
  <c r="P12" i="3"/>
  <c r="P35" i="3"/>
  <c r="P38" i="3"/>
  <c r="P19" i="3"/>
  <c r="P13" i="3"/>
  <c r="P20" i="3"/>
  <c r="P28" i="3"/>
  <c r="P41" i="3"/>
  <c r="P43" i="3"/>
  <c r="P55" i="3"/>
  <c r="P9" i="3"/>
  <c r="P65" i="3"/>
  <c r="P69" i="3"/>
  <c r="P73" i="3"/>
  <c r="P66" i="3"/>
  <c r="P80" i="3"/>
  <c r="P93" i="3"/>
  <c r="P99" i="3"/>
  <c r="P105" i="3"/>
  <c r="P111" i="3"/>
  <c r="P11" i="3"/>
  <c r="P57" i="3"/>
  <c r="P59" i="3"/>
  <c r="P33" i="3"/>
  <c r="P64" i="3"/>
  <c r="P70" i="3"/>
  <c r="P74" i="3"/>
  <c r="P79" i="3"/>
  <c r="P81" i="3"/>
  <c r="P95" i="3"/>
  <c r="P101" i="3"/>
  <c r="P108" i="3"/>
  <c r="P45" i="3"/>
  <c r="P27" i="3"/>
  <c r="P3" i="3"/>
  <c r="P58" i="3"/>
  <c r="P60" i="3"/>
  <c r="P63" i="3"/>
  <c r="P67" i="3"/>
  <c r="P71" i="3"/>
  <c r="P75" i="3"/>
  <c r="P77" i="3"/>
  <c r="P91" i="3"/>
  <c r="P96" i="3"/>
  <c r="P94" i="3"/>
  <c r="P109" i="3"/>
  <c r="P23" i="3"/>
  <c r="P30" i="3"/>
  <c r="P34" i="3"/>
  <c r="P17" i="3"/>
  <c r="P46" i="3"/>
  <c r="P7" i="3"/>
  <c r="P18" i="3"/>
  <c r="P5" i="3"/>
  <c r="P39" i="3"/>
  <c r="P40" i="3"/>
  <c r="P4" i="3"/>
  <c r="P44" i="3"/>
  <c r="P56" i="3"/>
  <c r="P61" i="3"/>
  <c r="P62" i="3"/>
  <c r="P68" i="3"/>
  <c r="P72" i="3"/>
  <c r="P76" i="3"/>
  <c r="P78" i="3"/>
  <c r="P92" i="3"/>
  <c r="P98" i="3"/>
  <c r="P97" i="3"/>
  <c r="P110" i="3"/>
  <c r="M24" i="1"/>
  <c r="K26" i="3"/>
  <c r="N26" i="3" s="1"/>
  <c r="O26" i="3" s="1"/>
  <c r="K2" i="3"/>
  <c r="N2" i="3" s="1"/>
  <c r="O2" i="3" s="1"/>
  <c r="I186" i="3"/>
  <c r="I185" i="3"/>
  <c r="I184" i="3"/>
  <c r="I183" i="3"/>
  <c r="I182" i="3"/>
  <c r="I181" i="3"/>
  <c r="I180" i="3"/>
  <c r="I177" i="3"/>
  <c r="I178" i="3"/>
  <c r="I176" i="3"/>
  <c r="I175" i="3"/>
  <c r="I174" i="3"/>
  <c r="I173" i="3"/>
  <c r="I172" i="3"/>
  <c r="I171" i="3"/>
  <c r="I166" i="3"/>
  <c r="I165" i="3"/>
  <c r="I160" i="3"/>
  <c r="I158" i="3"/>
  <c r="I141" i="3"/>
  <c r="I143" i="3"/>
  <c r="I150" i="3"/>
  <c r="I149" i="3"/>
  <c r="I148" i="3"/>
  <c r="I147" i="3"/>
  <c r="I146" i="3"/>
  <c r="I145" i="3"/>
  <c r="I144" i="3"/>
  <c r="I142" i="3"/>
  <c r="I140" i="3"/>
  <c r="I139" i="3"/>
  <c r="I138" i="3"/>
  <c r="I137" i="3"/>
  <c r="I136" i="3"/>
  <c r="I135" i="3"/>
  <c r="I128" i="3"/>
  <c r="I131" i="3"/>
  <c r="I123" i="3"/>
  <c r="I127" i="3"/>
  <c r="I113" i="3"/>
  <c r="I112" i="3"/>
  <c r="I107" i="3"/>
  <c r="I106" i="3"/>
  <c r="I104" i="3"/>
  <c r="I103" i="3"/>
  <c r="I102" i="3"/>
  <c r="I100" i="3"/>
  <c r="I90" i="3"/>
  <c r="I132" i="3"/>
  <c r="I126" i="3"/>
  <c r="I125" i="3"/>
  <c r="I121" i="3"/>
  <c r="I116" i="3"/>
  <c r="I120" i="3"/>
  <c r="I117" i="3"/>
  <c r="I130" i="3"/>
  <c r="I124" i="3"/>
  <c r="I119" i="3"/>
  <c r="I114" i="3"/>
  <c r="I118" i="3"/>
  <c r="I122" i="3"/>
  <c r="I115" i="3"/>
  <c r="I129" i="3"/>
  <c r="Q114" i="3" l="1"/>
  <c r="O114" i="3"/>
  <c r="R114" i="3"/>
  <c r="Q100" i="3"/>
  <c r="O100" i="3"/>
  <c r="R100" i="3"/>
  <c r="Q127" i="3"/>
  <c r="O127" i="3"/>
  <c r="R127" i="3"/>
  <c r="Q135" i="3"/>
  <c r="O135" i="3"/>
  <c r="R135" i="3"/>
  <c r="Q139" i="3"/>
  <c r="O139" i="3"/>
  <c r="R139" i="3"/>
  <c r="O145" i="3"/>
  <c r="P145" i="3" s="1"/>
  <c r="R145" i="3"/>
  <c r="Q145" i="3"/>
  <c r="Q149" i="3"/>
  <c r="O149" i="3"/>
  <c r="R149" i="3"/>
  <c r="Q158" i="3"/>
  <c r="O158" i="3"/>
  <c r="R158" i="3"/>
  <c r="Q171" i="3"/>
  <c r="O171" i="3"/>
  <c r="R171" i="3"/>
  <c r="Q175" i="3"/>
  <c r="O175" i="3"/>
  <c r="R175" i="3"/>
  <c r="Q180" i="3"/>
  <c r="O180" i="3"/>
  <c r="R180" i="3"/>
  <c r="Q184" i="3"/>
  <c r="O184" i="3"/>
  <c r="R184" i="3"/>
  <c r="Q117" i="3"/>
  <c r="O117" i="3"/>
  <c r="R117" i="3"/>
  <c r="Q119" i="3"/>
  <c r="O119" i="3"/>
  <c r="R119" i="3"/>
  <c r="Q123" i="3"/>
  <c r="O123" i="3"/>
  <c r="R123" i="3"/>
  <c r="Q136" i="3"/>
  <c r="O136" i="3"/>
  <c r="R136" i="3"/>
  <c r="Q140" i="3"/>
  <c r="O140" i="3"/>
  <c r="R140" i="3"/>
  <c r="Q146" i="3"/>
  <c r="O146" i="3"/>
  <c r="R146" i="3"/>
  <c r="Q150" i="3"/>
  <c r="O150" i="3"/>
  <c r="P150" i="3" s="1"/>
  <c r="R150" i="3"/>
  <c r="Q160" i="3"/>
  <c r="O160" i="3"/>
  <c r="R160" i="3"/>
  <c r="Q172" i="3"/>
  <c r="O172" i="3"/>
  <c r="R172" i="3"/>
  <c r="Q176" i="3"/>
  <c r="O176" i="3"/>
  <c r="R176" i="3"/>
  <c r="Q181" i="3"/>
  <c r="O181" i="3"/>
  <c r="P181" i="3" s="1"/>
  <c r="R181" i="3"/>
  <c r="Q185" i="3"/>
  <c r="R185" i="3"/>
  <c r="O185" i="3"/>
  <c r="P185" i="3" s="1"/>
  <c r="Q125" i="3"/>
  <c r="R125" i="3"/>
  <c r="O125" i="3"/>
  <c r="Q106" i="3"/>
  <c r="R106" i="3"/>
  <c r="O106" i="3"/>
  <c r="Q120" i="3"/>
  <c r="O120" i="3"/>
  <c r="P120" i="3" s="1"/>
  <c r="R120" i="3"/>
  <c r="Q102" i="3"/>
  <c r="R102" i="3"/>
  <c r="O102" i="3"/>
  <c r="P102" i="3" s="1"/>
  <c r="Q124" i="3"/>
  <c r="O124" i="3"/>
  <c r="R124" i="3"/>
  <c r="Q116" i="3"/>
  <c r="O116" i="3"/>
  <c r="R116" i="3"/>
  <c r="Q132" i="3"/>
  <c r="O132" i="3"/>
  <c r="P132" i="3" s="1"/>
  <c r="R132" i="3"/>
  <c r="Q103" i="3"/>
  <c r="R103" i="3"/>
  <c r="O103" i="3"/>
  <c r="P103" i="3" s="1"/>
  <c r="Q112" i="3"/>
  <c r="O112" i="3"/>
  <c r="R112" i="3"/>
  <c r="Q131" i="3"/>
  <c r="O131" i="3"/>
  <c r="R131" i="3"/>
  <c r="Q137" i="3"/>
  <c r="R137" i="3"/>
  <c r="O137" i="3"/>
  <c r="Q142" i="3"/>
  <c r="O142" i="3"/>
  <c r="R142" i="3"/>
  <c r="Q147" i="3"/>
  <c r="O147" i="3"/>
  <c r="R147" i="3"/>
  <c r="Q143" i="3"/>
  <c r="O143" i="3"/>
  <c r="R143" i="3"/>
  <c r="Q165" i="3"/>
  <c r="O165" i="3"/>
  <c r="R165" i="3"/>
  <c r="Q173" i="3"/>
  <c r="R173" i="3"/>
  <c r="O173" i="3"/>
  <c r="P173" i="3" s="1"/>
  <c r="Q178" i="3"/>
  <c r="O178" i="3"/>
  <c r="R178" i="3"/>
  <c r="Q182" i="3"/>
  <c r="O182" i="3"/>
  <c r="R182" i="3"/>
  <c r="Q186" i="3"/>
  <c r="O186" i="3"/>
  <c r="R186" i="3"/>
  <c r="O129" i="3"/>
  <c r="Q129" i="3"/>
  <c r="R129" i="3"/>
  <c r="Q115" i="3"/>
  <c r="O115" i="3"/>
  <c r="R115" i="3"/>
  <c r="Q126" i="3"/>
  <c r="O126" i="3"/>
  <c r="R126" i="3"/>
  <c r="Q107" i="3"/>
  <c r="R107" i="3"/>
  <c r="O107" i="3"/>
  <c r="Q122" i="3"/>
  <c r="O122" i="3"/>
  <c r="R122" i="3"/>
  <c r="Q118" i="3"/>
  <c r="O118" i="3"/>
  <c r="R118" i="3"/>
  <c r="Q130" i="3"/>
  <c r="O130" i="3"/>
  <c r="R130" i="3"/>
  <c r="Q121" i="3"/>
  <c r="O121" i="3"/>
  <c r="P121" i="3" s="1"/>
  <c r="R121" i="3"/>
  <c r="Q90" i="3"/>
  <c r="O90" i="3"/>
  <c r="R90" i="3"/>
  <c r="Q104" i="3"/>
  <c r="O104" i="3"/>
  <c r="R104" i="3"/>
  <c r="Q113" i="3"/>
  <c r="O113" i="3"/>
  <c r="R113" i="3"/>
  <c r="Q128" i="3"/>
  <c r="O128" i="3"/>
  <c r="P128" i="3" s="1"/>
  <c r="R128" i="3"/>
  <c r="Q138" i="3"/>
  <c r="O138" i="3"/>
  <c r="R138" i="3"/>
  <c r="Q144" i="3"/>
  <c r="O144" i="3"/>
  <c r="R144" i="3"/>
  <c r="Q148" i="3"/>
  <c r="O148" i="3"/>
  <c r="R148" i="3"/>
  <c r="Q141" i="3"/>
  <c r="R141" i="3"/>
  <c r="O141" i="3"/>
  <c r="Q166" i="3"/>
  <c r="O166" i="3"/>
  <c r="R166" i="3"/>
  <c r="Q174" i="3"/>
  <c r="O174" i="3"/>
  <c r="R174" i="3"/>
  <c r="Q177" i="3"/>
  <c r="O177" i="3"/>
  <c r="R177" i="3"/>
  <c r="Q183" i="3"/>
  <c r="O183" i="3"/>
  <c r="R183" i="3"/>
  <c r="O24" i="1"/>
  <c r="N24" i="1"/>
  <c r="S114" i="3"/>
  <c r="S90" i="3"/>
  <c r="S139" i="3"/>
  <c r="S158" i="3"/>
  <c r="S184" i="3"/>
  <c r="V96" i="3"/>
  <c r="U96" i="3"/>
  <c r="T96" i="3"/>
  <c r="V163" i="3"/>
  <c r="U163" i="3"/>
  <c r="T163" i="3"/>
  <c r="U159" i="3"/>
  <c r="V159" i="3"/>
  <c r="T159" i="3"/>
  <c r="U105" i="3"/>
  <c r="V105" i="3"/>
  <c r="T105" i="3"/>
  <c r="V93" i="3"/>
  <c r="U93" i="3"/>
  <c r="T93" i="3"/>
  <c r="U66" i="3"/>
  <c r="V66" i="3"/>
  <c r="T66" i="3"/>
  <c r="V69" i="3"/>
  <c r="U69" i="3"/>
  <c r="T69" i="3"/>
  <c r="U9" i="3"/>
  <c r="V9" i="3"/>
  <c r="T9" i="3"/>
  <c r="V2" i="3"/>
  <c r="T2" i="3"/>
  <c r="V41" i="3"/>
  <c r="U41" i="3"/>
  <c r="T41" i="3"/>
  <c r="V28" i="3"/>
  <c r="U28" i="3"/>
  <c r="T28" i="3"/>
  <c r="U13" i="3"/>
  <c r="V13" i="3"/>
  <c r="T13" i="3"/>
  <c r="U4" i="3"/>
  <c r="V4" i="3"/>
  <c r="T4" i="3"/>
  <c r="U5" i="3"/>
  <c r="V5" i="3"/>
  <c r="T5" i="3"/>
  <c r="V94" i="3"/>
  <c r="U94" i="3"/>
  <c r="T94" i="3"/>
  <c r="V75" i="3"/>
  <c r="U75" i="3"/>
  <c r="T75" i="3"/>
  <c r="U58" i="3"/>
  <c r="V58" i="3"/>
  <c r="T58" i="3"/>
  <c r="V17" i="3"/>
  <c r="U17" i="3"/>
  <c r="T17" i="3"/>
  <c r="S118" i="3"/>
  <c r="S130" i="3"/>
  <c r="S120" i="3"/>
  <c r="S100" i="3"/>
  <c r="S106" i="3"/>
  <c r="S113" i="3"/>
  <c r="S136" i="3"/>
  <c r="S140" i="3"/>
  <c r="S146" i="3"/>
  <c r="S150" i="3"/>
  <c r="S160" i="3"/>
  <c r="S172" i="3"/>
  <c r="S176" i="3"/>
  <c r="S181" i="3"/>
  <c r="S185" i="3"/>
  <c r="V162" i="3"/>
  <c r="U162" i="3"/>
  <c r="T162" i="3"/>
  <c r="V108" i="3"/>
  <c r="U108" i="3"/>
  <c r="T108" i="3"/>
  <c r="V95" i="3"/>
  <c r="U95" i="3"/>
  <c r="T95" i="3"/>
  <c r="V79" i="3"/>
  <c r="U79" i="3"/>
  <c r="T79" i="3"/>
  <c r="V70" i="3"/>
  <c r="U70" i="3"/>
  <c r="T70" i="3"/>
  <c r="V33" i="3"/>
  <c r="U33" i="3"/>
  <c r="T33" i="3"/>
  <c r="V57" i="3"/>
  <c r="U57" i="3"/>
  <c r="T57" i="3"/>
  <c r="U42" i="3"/>
  <c r="V42" i="3"/>
  <c r="T42" i="3"/>
  <c r="U30" i="3"/>
  <c r="V30" i="3"/>
  <c r="T30" i="3"/>
  <c r="V11" i="3"/>
  <c r="U11" i="3"/>
  <c r="T11" i="3"/>
  <c r="V170" i="3"/>
  <c r="U170" i="3"/>
  <c r="T170" i="3"/>
  <c r="V91" i="3"/>
  <c r="U91" i="3"/>
  <c r="T91" i="3"/>
  <c r="V63" i="3"/>
  <c r="U63" i="3"/>
  <c r="T63" i="3"/>
  <c r="V38" i="3"/>
  <c r="U38" i="3"/>
  <c r="T38" i="3"/>
  <c r="V161" i="3"/>
  <c r="U161" i="3"/>
  <c r="T161" i="3"/>
  <c r="V157" i="3"/>
  <c r="U157" i="3"/>
  <c r="T157" i="3"/>
  <c r="U97" i="3"/>
  <c r="V97" i="3"/>
  <c r="T97" i="3"/>
  <c r="V92" i="3"/>
  <c r="U92" i="3"/>
  <c r="T92" i="3"/>
  <c r="V76" i="3"/>
  <c r="U76" i="3"/>
  <c r="T76" i="3"/>
  <c r="V68" i="3"/>
  <c r="U68" i="3"/>
  <c r="T68" i="3"/>
  <c r="V61" i="3"/>
  <c r="U61" i="3"/>
  <c r="T61" i="3"/>
  <c r="V44" i="3"/>
  <c r="U44" i="3"/>
  <c r="T44" i="3"/>
  <c r="U18" i="3"/>
  <c r="V18" i="3"/>
  <c r="T18" i="3"/>
  <c r="S135" i="3"/>
  <c r="S171" i="3"/>
  <c r="S180" i="3"/>
  <c r="S122" i="3"/>
  <c r="S119" i="3"/>
  <c r="S124" i="3"/>
  <c r="S117" i="3"/>
  <c r="S116" i="3"/>
  <c r="S126" i="3"/>
  <c r="S102" i="3"/>
  <c r="S107" i="3"/>
  <c r="S123" i="3"/>
  <c r="S128" i="3"/>
  <c r="S137" i="3"/>
  <c r="S142" i="3"/>
  <c r="S147" i="3"/>
  <c r="S143" i="3"/>
  <c r="S165" i="3"/>
  <c r="S173" i="3"/>
  <c r="S178" i="3"/>
  <c r="S182" i="3"/>
  <c r="S186" i="3"/>
  <c r="V156" i="3"/>
  <c r="U156" i="3"/>
  <c r="T156" i="3"/>
  <c r="V71" i="3"/>
  <c r="U71" i="3"/>
  <c r="T71" i="3"/>
  <c r="V168" i="3"/>
  <c r="U168" i="3"/>
  <c r="T168" i="3"/>
  <c r="V111" i="3"/>
  <c r="U111" i="3"/>
  <c r="T111" i="3"/>
  <c r="V99" i="3"/>
  <c r="U99" i="3"/>
  <c r="T99" i="3"/>
  <c r="V80" i="3"/>
  <c r="U80" i="3"/>
  <c r="T80" i="3"/>
  <c r="V73" i="3"/>
  <c r="U73" i="3"/>
  <c r="T73" i="3"/>
  <c r="V65" i="3"/>
  <c r="U65" i="3"/>
  <c r="T65" i="3"/>
  <c r="V55" i="3"/>
  <c r="U55" i="3"/>
  <c r="T55" i="3"/>
  <c r="V43" i="3"/>
  <c r="U43" i="3"/>
  <c r="T43" i="3"/>
  <c r="V26" i="3"/>
  <c r="T26" i="3"/>
  <c r="U20" i="3"/>
  <c r="V20" i="3"/>
  <c r="T20" i="3"/>
  <c r="V19" i="3"/>
  <c r="U19" i="3"/>
  <c r="T19" i="3"/>
  <c r="V40" i="3"/>
  <c r="U40" i="3"/>
  <c r="T40" i="3"/>
  <c r="V7" i="3"/>
  <c r="U7" i="3"/>
  <c r="T7" i="3"/>
  <c r="V164" i="3"/>
  <c r="U164" i="3"/>
  <c r="T164" i="3"/>
  <c r="V77" i="3"/>
  <c r="U77" i="3"/>
  <c r="T77" i="3"/>
  <c r="V60" i="3"/>
  <c r="U60" i="3"/>
  <c r="T60" i="3"/>
  <c r="V35" i="3"/>
  <c r="U35" i="3"/>
  <c r="T35" i="3"/>
  <c r="U12" i="3"/>
  <c r="V12" i="3"/>
  <c r="T12" i="3"/>
  <c r="S104" i="3"/>
  <c r="S145" i="3"/>
  <c r="S149" i="3"/>
  <c r="S175" i="3"/>
  <c r="U46" i="3"/>
  <c r="V46" i="3"/>
  <c r="T46" i="3"/>
  <c r="S129" i="3"/>
  <c r="S115" i="3"/>
  <c r="S121" i="3"/>
  <c r="S125" i="3"/>
  <c r="S132" i="3"/>
  <c r="S103" i="3"/>
  <c r="S112" i="3"/>
  <c r="S127" i="3"/>
  <c r="S131" i="3"/>
  <c r="S138" i="3"/>
  <c r="S144" i="3"/>
  <c r="S148" i="3"/>
  <c r="S141" i="3"/>
  <c r="S166" i="3"/>
  <c r="S174" i="3"/>
  <c r="S177" i="3"/>
  <c r="S183" i="3"/>
  <c r="V169" i="3"/>
  <c r="U169" i="3"/>
  <c r="T169" i="3"/>
  <c r="U155" i="3"/>
  <c r="V155" i="3"/>
  <c r="T155" i="3"/>
  <c r="U101" i="3"/>
  <c r="V101" i="3"/>
  <c r="T101" i="3"/>
  <c r="V81" i="3"/>
  <c r="U81" i="3"/>
  <c r="T81" i="3"/>
  <c r="U74" i="3"/>
  <c r="V74" i="3"/>
  <c r="T74" i="3"/>
  <c r="V64" i="3"/>
  <c r="U64" i="3"/>
  <c r="T64" i="3"/>
  <c r="V59" i="3"/>
  <c r="U59" i="3"/>
  <c r="T59" i="3"/>
  <c r="V45" i="3"/>
  <c r="U45" i="3"/>
  <c r="T45" i="3"/>
  <c r="U34" i="3"/>
  <c r="V34" i="3"/>
  <c r="T34" i="3"/>
  <c r="V23" i="3"/>
  <c r="U23" i="3"/>
  <c r="T23" i="3"/>
  <c r="V22" i="3"/>
  <c r="U22" i="3"/>
  <c r="T22" i="3"/>
  <c r="V109" i="3"/>
  <c r="U109" i="3"/>
  <c r="T109" i="3"/>
  <c r="V67" i="3"/>
  <c r="U67" i="3"/>
  <c r="T67" i="3"/>
  <c r="V3" i="3"/>
  <c r="U3" i="3"/>
  <c r="T3" i="3"/>
  <c r="V27" i="3"/>
  <c r="U27" i="3"/>
  <c r="T27" i="3"/>
  <c r="U167" i="3"/>
  <c r="V167" i="3"/>
  <c r="T167" i="3"/>
  <c r="V110" i="3"/>
  <c r="U110" i="3"/>
  <c r="T110" i="3"/>
  <c r="V98" i="3"/>
  <c r="U98" i="3"/>
  <c r="T98" i="3"/>
  <c r="U78" i="3"/>
  <c r="V78" i="3"/>
  <c r="T78" i="3"/>
  <c r="V72" i="3"/>
  <c r="U72" i="3"/>
  <c r="T72" i="3"/>
  <c r="U62" i="3"/>
  <c r="V62" i="3"/>
  <c r="T62" i="3"/>
  <c r="V56" i="3"/>
  <c r="U56" i="3"/>
  <c r="T56" i="3"/>
  <c r="V39" i="3"/>
  <c r="U39" i="3"/>
  <c r="T39" i="3"/>
  <c r="P131" i="3"/>
  <c r="P138" i="3"/>
  <c r="P144" i="3"/>
  <c r="P148" i="3"/>
  <c r="P141" i="3"/>
  <c r="P166" i="3"/>
  <c r="P174" i="3"/>
  <c r="P177" i="3"/>
  <c r="P183" i="3"/>
  <c r="P135" i="3"/>
  <c r="P139" i="3"/>
  <c r="P149" i="3"/>
  <c r="P158" i="3"/>
  <c r="P171" i="3"/>
  <c r="P175" i="3"/>
  <c r="P180" i="3"/>
  <c r="P184" i="3"/>
  <c r="P136" i="3"/>
  <c r="P140" i="3"/>
  <c r="P146" i="3"/>
  <c r="P160" i="3"/>
  <c r="P172" i="3"/>
  <c r="P176" i="3"/>
  <c r="P137" i="3"/>
  <c r="P142" i="3"/>
  <c r="P147" i="3"/>
  <c r="P143" i="3"/>
  <c r="P165" i="3"/>
  <c r="P178" i="3"/>
  <c r="P182" i="3"/>
  <c r="P186" i="3"/>
  <c r="P129" i="3"/>
  <c r="P125" i="3"/>
  <c r="P118" i="3"/>
  <c r="P130" i="3"/>
  <c r="P100" i="3"/>
  <c r="P106" i="3"/>
  <c r="P113" i="3"/>
  <c r="P26" i="3"/>
  <c r="U26" i="3" s="1"/>
  <c r="P124" i="3"/>
  <c r="P117" i="3"/>
  <c r="P116" i="3"/>
  <c r="P126" i="3"/>
  <c r="P107" i="3"/>
  <c r="P123" i="3"/>
  <c r="P122" i="3"/>
  <c r="P112" i="3"/>
  <c r="P127" i="3"/>
  <c r="P2" i="3"/>
  <c r="U2" i="3" s="1"/>
  <c r="P119" i="3"/>
  <c r="P115" i="3"/>
  <c r="P114" i="3"/>
  <c r="P90" i="3"/>
  <c r="P104" i="3"/>
  <c r="U183" i="3" l="1"/>
  <c r="V183" i="3"/>
  <c r="T183" i="3"/>
  <c r="V174" i="3"/>
  <c r="U174" i="3"/>
  <c r="T174" i="3"/>
  <c r="V141" i="3"/>
  <c r="U141" i="3"/>
  <c r="T141" i="3"/>
  <c r="V144" i="3"/>
  <c r="U144" i="3"/>
  <c r="T144" i="3"/>
  <c r="V127" i="3"/>
  <c r="U127" i="3"/>
  <c r="T127" i="3"/>
  <c r="V103" i="3"/>
  <c r="U103" i="3"/>
  <c r="T103" i="3"/>
  <c r="V125" i="3"/>
  <c r="U125" i="3"/>
  <c r="T125" i="3"/>
  <c r="U115" i="3"/>
  <c r="V115" i="3"/>
  <c r="T115" i="3"/>
  <c r="V185" i="3"/>
  <c r="U185" i="3"/>
  <c r="T185" i="3"/>
  <c r="V176" i="3"/>
  <c r="U176" i="3"/>
  <c r="T176" i="3"/>
  <c r="V160" i="3"/>
  <c r="U160" i="3"/>
  <c r="T160" i="3"/>
  <c r="V146" i="3"/>
  <c r="U146" i="3"/>
  <c r="T146" i="3"/>
  <c r="V136" i="3"/>
  <c r="U136" i="3"/>
  <c r="T136" i="3"/>
  <c r="V106" i="3"/>
  <c r="U106" i="3"/>
  <c r="T106" i="3"/>
  <c r="V120" i="3"/>
  <c r="U120" i="3"/>
  <c r="T120" i="3"/>
  <c r="V130" i="3"/>
  <c r="U130" i="3"/>
  <c r="T130" i="3"/>
  <c r="V158" i="3"/>
  <c r="U158" i="3"/>
  <c r="T158" i="3"/>
  <c r="V114" i="3"/>
  <c r="U114" i="3"/>
  <c r="T114" i="3"/>
  <c r="V149" i="3"/>
  <c r="U149" i="3"/>
  <c r="T149" i="3"/>
  <c r="V186" i="3"/>
  <c r="U186" i="3"/>
  <c r="T186" i="3"/>
  <c r="V178" i="3"/>
  <c r="U178" i="3"/>
  <c r="T178" i="3"/>
  <c r="V165" i="3"/>
  <c r="U165" i="3"/>
  <c r="T165" i="3"/>
  <c r="V147" i="3"/>
  <c r="U147" i="3"/>
  <c r="T147" i="3"/>
  <c r="V137" i="3"/>
  <c r="U137" i="3"/>
  <c r="T137" i="3"/>
  <c r="U123" i="3"/>
  <c r="V123" i="3"/>
  <c r="T123" i="3"/>
  <c r="V107" i="3"/>
  <c r="U107" i="3"/>
  <c r="T107" i="3"/>
  <c r="V126" i="3"/>
  <c r="U126" i="3"/>
  <c r="T126" i="3"/>
  <c r="V116" i="3"/>
  <c r="U116" i="3"/>
  <c r="T116" i="3"/>
  <c r="U119" i="3"/>
  <c r="V119" i="3"/>
  <c r="T119" i="3"/>
  <c r="V122" i="3"/>
  <c r="U122" i="3"/>
  <c r="T122" i="3"/>
  <c r="U171" i="3"/>
  <c r="V171" i="3"/>
  <c r="T171" i="3"/>
  <c r="V184" i="3"/>
  <c r="U184" i="3"/>
  <c r="T184" i="3"/>
  <c r="U139" i="3"/>
  <c r="V139" i="3"/>
  <c r="T139" i="3"/>
  <c r="V90" i="3"/>
  <c r="U90" i="3"/>
  <c r="T90" i="3"/>
  <c r="V177" i="3"/>
  <c r="U177" i="3"/>
  <c r="T177" i="3"/>
  <c r="V166" i="3"/>
  <c r="U166" i="3"/>
  <c r="T166" i="3"/>
  <c r="V148" i="3"/>
  <c r="U148" i="3"/>
  <c r="T148" i="3"/>
  <c r="V138" i="3"/>
  <c r="U138" i="3"/>
  <c r="T138" i="3"/>
  <c r="U131" i="3"/>
  <c r="V131" i="3"/>
  <c r="T131" i="3"/>
  <c r="V112" i="3"/>
  <c r="U112" i="3"/>
  <c r="T112" i="3"/>
  <c r="V132" i="3"/>
  <c r="U132" i="3"/>
  <c r="T132" i="3"/>
  <c r="V121" i="3"/>
  <c r="U121" i="3"/>
  <c r="T121" i="3"/>
  <c r="V129" i="3"/>
  <c r="U129" i="3"/>
  <c r="T129" i="3"/>
  <c r="V181" i="3"/>
  <c r="U181" i="3"/>
  <c r="T181" i="3"/>
  <c r="V172" i="3"/>
  <c r="U172" i="3"/>
  <c r="T172" i="3"/>
  <c r="V150" i="3"/>
  <c r="U150" i="3"/>
  <c r="T150" i="3"/>
  <c r="V140" i="3"/>
  <c r="U140" i="3"/>
  <c r="T140" i="3"/>
  <c r="V113" i="3"/>
  <c r="U113" i="3"/>
  <c r="T113" i="3"/>
  <c r="V100" i="3"/>
  <c r="U100" i="3"/>
  <c r="T100" i="3"/>
  <c r="V118" i="3"/>
  <c r="U118" i="3"/>
  <c r="T118" i="3"/>
  <c r="U175" i="3"/>
  <c r="V175" i="3"/>
  <c r="T175" i="3"/>
  <c r="V145" i="3"/>
  <c r="U145" i="3"/>
  <c r="T145" i="3"/>
  <c r="V104" i="3"/>
  <c r="U104" i="3"/>
  <c r="T104" i="3"/>
  <c r="V182" i="3"/>
  <c r="U182" i="3"/>
  <c r="T182" i="3"/>
  <c r="V173" i="3"/>
  <c r="U173" i="3"/>
  <c r="T173" i="3"/>
  <c r="U143" i="3"/>
  <c r="V143" i="3"/>
  <c r="T143" i="3"/>
  <c r="V142" i="3"/>
  <c r="U142" i="3"/>
  <c r="T142" i="3"/>
  <c r="V128" i="3"/>
  <c r="U128" i="3"/>
  <c r="T128" i="3"/>
  <c r="V102" i="3"/>
  <c r="U102" i="3"/>
  <c r="T102" i="3"/>
  <c r="V117" i="3"/>
  <c r="U117" i="3"/>
  <c r="T117" i="3"/>
  <c r="V124" i="3"/>
  <c r="U124" i="3"/>
  <c r="T124" i="3"/>
  <c r="V180" i="3"/>
  <c r="U180" i="3"/>
  <c r="T180" i="3"/>
  <c r="U135" i="3"/>
  <c r="V135" i="3"/>
  <c r="T135" i="3"/>
</calcChain>
</file>

<file path=xl/sharedStrings.xml><?xml version="1.0" encoding="utf-8"?>
<sst xmlns="http://schemas.openxmlformats.org/spreadsheetml/2006/main" count="15481" uniqueCount="4410">
  <si>
    <t>id_product</t>
  </si>
  <si>
    <t>NULL</t>
  </si>
  <si>
    <t>concat(pl.link_rewrite,'-', replace(replace(lower(pl.name),'.','-'),' ',''))</t>
  </si>
  <si>
    <t>name</t>
  </si>
  <si>
    <t>price</t>
  </si>
  <si>
    <t>reference</t>
  </si>
  <si>
    <t>weight</t>
  </si>
  <si>
    <t>malarme-overflowalarmbox220v20mdecable</t>
  </si>
  <si>
    <t>OVERFLOW ALARM BOX 220V 20M DE CABLE</t>
  </si>
  <si>
    <t>141.360000</t>
  </si>
  <si>
    <t>MALARME</t>
  </si>
  <si>
    <t>0.000000</t>
  </si>
  <si>
    <t>mbarre-barrederenfortpourbac2-5eh</t>
  </si>
  <si>
    <t>BARRE DE RENFORT POUR BAC 2.5 EH</t>
  </si>
  <si>
    <t>37.610000</t>
  </si>
  <si>
    <t>MBARRE2.5</t>
  </si>
  <si>
    <t>6.700000</t>
  </si>
  <si>
    <t>mconect-connecteur3poles</t>
  </si>
  <si>
    <t>CONNECTEUR 3 POLES</t>
  </si>
  <si>
    <t>11.250000</t>
  </si>
  <si>
    <t>MCONECT</t>
  </si>
  <si>
    <t>mcouv-couvercleaquatirispourregardhexagonal</t>
  </si>
  <si>
    <t>COUVERCLE AQUATIRIS POUR REGARD HEXAGONAL</t>
  </si>
  <si>
    <t>20.300000</t>
  </si>
  <si>
    <t>MCOUVDIR01</t>
  </si>
  <si>
    <t>1.100000</t>
  </si>
  <si>
    <t>mcouvgrv-couvercleregardgravitairedoublesortie</t>
  </si>
  <si>
    <t>COUVERCLE REGARD GRAVITAIRE DOUBLE SORTIE</t>
  </si>
  <si>
    <t>36.540000</t>
  </si>
  <si>
    <t>MCOUVDIG01</t>
  </si>
  <si>
    <t>2.600000</t>
  </si>
  <si>
    <t>mcouvrc-couvercleaquatirisregardcarreetcunette</t>
  </si>
  <si>
    <t>COUVERCLE AQUATIRIS REGARD CARRE ET CUNETTE</t>
  </si>
  <si>
    <t>34.710000</t>
  </si>
  <si>
    <t>MCOUVDIR02</t>
  </si>
  <si>
    <t>1.950000</t>
  </si>
  <si>
    <t>KIT BAC PEHD 5EH</t>
  </si>
  <si>
    <t>500.000000</t>
  </si>
  <si>
    <t>MSCIE60</t>
  </si>
  <si>
    <t>0.200000</t>
  </si>
  <si>
    <t>mscie70-sciecloched70</t>
  </si>
  <si>
    <t>SCIE CLOCHE D70</t>
  </si>
  <si>
    <t>37.970000</t>
  </si>
  <si>
    <t>MSCIE70</t>
  </si>
  <si>
    <t>mjoi50-jointforshedadiametre50</t>
  </si>
  <si>
    <t>JOINT FORSHEDA DIAMETRE 50</t>
  </si>
  <si>
    <t>4.490000</t>
  </si>
  <si>
    <t>MJOI50</t>
  </si>
  <si>
    <t>0.100000</t>
  </si>
  <si>
    <t>mred10050-reduction10050</t>
  </si>
  <si>
    <t>REDUCTION 100 50</t>
  </si>
  <si>
    <t>4.050000</t>
  </si>
  <si>
    <t>T5</t>
  </si>
  <si>
    <t>mred110100-reduction110100</t>
  </si>
  <si>
    <t>REDUCTION 110  100</t>
  </si>
  <si>
    <t>4.630000</t>
  </si>
  <si>
    <t>V10</t>
  </si>
  <si>
    <t>mtoile-toilevegetaleanti-affouillement</t>
  </si>
  <si>
    <t>TOILE VEGETALE ANTI-AFFOUILLEMENT</t>
  </si>
  <si>
    <t>6.170000</t>
  </si>
  <si>
    <t>MTOILE</t>
  </si>
  <si>
    <t>1.000000</t>
  </si>
  <si>
    <t>mvangui50-vanneguillotinediametre50</t>
  </si>
  <si>
    <t>VANNE GUILLOTINE DIAMETRE 50</t>
  </si>
  <si>
    <t>24.000000</t>
  </si>
  <si>
    <t>MVANGUI50</t>
  </si>
  <si>
    <t>0.550000</t>
  </si>
  <si>
    <t>mreha-rehaussepetitregardcarree</t>
  </si>
  <si>
    <t>REHAUSSE PETIT REGARD CARREE</t>
  </si>
  <si>
    <t>30.450000</t>
  </si>
  <si>
    <t>MREHA</t>
  </si>
  <si>
    <t>1.700000</t>
  </si>
  <si>
    <t>mrepa-repartiteur</t>
  </si>
  <si>
    <t>REPARTITEUR</t>
  </si>
  <si>
    <t>50.750000</t>
  </si>
  <si>
    <t>TOB03</t>
  </si>
  <si>
    <t>5.000000</t>
  </si>
  <si>
    <t>mantir-barriereantiracine</t>
  </si>
  <si>
    <t>BARRIERE ANTI RACINE</t>
  </si>
  <si>
    <t>82.500000</t>
  </si>
  <si>
    <t>MANTIR</t>
  </si>
  <si>
    <t>mjoi100-jointforshedadiametre100</t>
  </si>
  <si>
    <t>JOINT FORSHEDA DIAMETRE 100</t>
  </si>
  <si>
    <t>4.430000</t>
  </si>
  <si>
    <t>MJOI100</t>
  </si>
  <si>
    <t>mjoi63-jointforshedadiametre63</t>
  </si>
  <si>
    <t>JOINT FORSHEDA  DIAMETRE 63</t>
  </si>
  <si>
    <t>MJOI63</t>
  </si>
  <si>
    <t>mvan3v50-vannes3voiesdiam50</t>
  </si>
  <si>
    <t>VANNES 3 VOIES DIAM 50</t>
  </si>
  <si>
    <t>91.970000</t>
  </si>
  <si>
    <t>MVAN3V50</t>
  </si>
  <si>
    <t>1.400000</t>
  </si>
  <si>
    <t>mvan3v63-vanne3voiesmanuellediam63</t>
  </si>
  <si>
    <t>VANNE 3 VOIES  MANUELLE DIAM 63</t>
  </si>
  <si>
    <t>106.000000</t>
  </si>
  <si>
    <t>MVAN3V63</t>
  </si>
  <si>
    <t>mvangui110-vanneguillotinediametre110</t>
  </si>
  <si>
    <t>VANNE GUILLOTINE DIAMETRE 110</t>
  </si>
  <si>
    <t>90.000000</t>
  </si>
  <si>
    <t>MVANGUI110</t>
  </si>
  <si>
    <t>1.900000</t>
  </si>
  <si>
    <t>mvangui63-vanneguillotinediametre63</t>
  </si>
  <si>
    <t>VANNE GUILLOTINE DIAMETRE 63</t>
  </si>
  <si>
    <t>35.000000</t>
  </si>
  <si>
    <t>MVANGUI63</t>
  </si>
  <si>
    <t>0.750000</t>
  </si>
  <si>
    <t>kitfvgvan110-kitfvgravitairevannesguillotines110</t>
  </si>
  <si>
    <t>KIT FV GRAVITAIRE  VANNES GUILLOTINES 110</t>
  </si>
  <si>
    <t>200.000000</t>
  </si>
  <si>
    <t>KITFVGVAN110</t>
  </si>
  <si>
    <t>4.200000</t>
  </si>
  <si>
    <t>pregagrv-kitgravitairepelleinox</t>
  </si>
  <si>
    <t>KIT GRAVITAIRE PELLE INOX</t>
  </si>
  <si>
    <t>175.000000</t>
  </si>
  <si>
    <t>KITDIG01</t>
  </si>
  <si>
    <t>6.250000</t>
  </si>
  <si>
    <t>prepa-kitderepartition</t>
  </si>
  <si>
    <t>KIT DE REPARTITION</t>
  </si>
  <si>
    <t>113.830000</t>
  </si>
  <si>
    <t>KITTOB03</t>
  </si>
  <si>
    <t>11.000000</t>
  </si>
  <si>
    <t>pregacolkit-regarddecollecte+kitmiseencharge</t>
  </si>
  <si>
    <t>REGARD DE COLLECTE+KIT MISE EN CHARGE</t>
  </si>
  <si>
    <t>166.790000</t>
  </si>
  <si>
    <t>KITCOL01</t>
  </si>
  <si>
    <t>9.800000</t>
  </si>
  <si>
    <t>pregazrv-regarddesortiesansfond(zrv)</t>
  </si>
  <si>
    <t>REGARD DE SORTIE SANS FOND (ZRV)</t>
  </si>
  <si>
    <t>PREGAZRV</t>
  </si>
  <si>
    <t>3.000000</t>
  </si>
  <si>
    <t>DIR013V50</t>
  </si>
  <si>
    <t>7.200000</t>
  </si>
  <si>
    <t>kit3v63-kitrelevage3voiesdiam63</t>
  </si>
  <si>
    <t>KIT RELEVAGE 3 VOIES DIAM 63</t>
  </si>
  <si>
    <t>187.000000</t>
  </si>
  <si>
    <t>DIR013V63</t>
  </si>
  <si>
    <t>kit3vm50-kitrelevagevan3voiesmotorisediam50</t>
  </si>
  <si>
    <t>KIT RELEVAGE VAN 3 VOIES MOTORISE DIAM 50</t>
  </si>
  <si>
    <t>670.470000</t>
  </si>
  <si>
    <t>DIR023VMHI50</t>
  </si>
  <si>
    <t>10.600000</t>
  </si>
  <si>
    <t>kitfvrvang50-kitfvrelevagevangui50</t>
  </si>
  <si>
    <t>KIT FV RELEVAGE VANGUI50</t>
  </si>
  <si>
    <t>130.000000</t>
  </si>
  <si>
    <t>DIR01VANG50</t>
  </si>
  <si>
    <t>5.900000</t>
  </si>
  <si>
    <t>kitfvrvang63-kitfvrelevagevangui63</t>
  </si>
  <si>
    <t>KIT FV RELEVAGE VANGUI63</t>
  </si>
  <si>
    <t>180.000000</t>
  </si>
  <si>
    <t>DIR02VANG63</t>
  </si>
  <si>
    <t>6.200000</t>
  </si>
  <si>
    <t>pregacol-regardencunetteaveccouvercle</t>
  </si>
  <si>
    <t>REGARD EN CUNETTE AVEC COUVERCLE</t>
  </si>
  <si>
    <t>100.490000</t>
  </si>
  <si>
    <t>COL01</t>
  </si>
  <si>
    <t>8.550000</t>
  </si>
  <si>
    <t>pregahexa-petitregard+couvercle(hexagonal)</t>
  </si>
  <si>
    <t>PETIT REGARD + COUVERCLE (HEXAGONAL)</t>
  </si>
  <si>
    <t>66.990000</t>
  </si>
  <si>
    <t>DIR01</t>
  </si>
  <si>
    <t>4.400000</t>
  </si>
  <si>
    <t>pregarc-grandregard+couvercle</t>
  </si>
  <si>
    <t>GRAND REGARD + COUVERCLE</t>
  </si>
  <si>
    <t>93.180000</t>
  </si>
  <si>
    <t>DIR02</t>
  </si>
  <si>
    <t>7.750000</t>
  </si>
  <si>
    <t>mtepdb50-tedepieddebichediam50</t>
  </si>
  <si>
    <t>TE DE PIED DE BICHE DIAM 50</t>
  </si>
  <si>
    <t>6.110000</t>
  </si>
  <si>
    <t>TJ18</t>
  </si>
  <si>
    <t>KIT BAC PEHD 3 EH</t>
  </si>
  <si>
    <t>BFV3EH</t>
  </si>
  <si>
    <t>KIT BAC PEHD 6 EH</t>
  </si>
  <si>
    <t>BFV6EH</t>
  </si>
  <si>
    <t>KITCAL5EH</t>
  </si>
  <si>
    <t>mbarre3-barrederenfortpourbac3eh(compatible6eh</t>
  </si>
  <si>
    <t>BARRE DE RENFORT POUR BAC 3EH (compatible 6EH</t>
  </si>
  <si>
    <t>46.170000</t>
  </si>
  <si>
    <t>MBARRE3</t>
  </si>
  <si>
    <t>mvan3vmhi50-vannes3voiesmotoriseehorlogeintegred50</t>
  </si>
  <si>
    <t>VANNES 3 VOIES MOTORISEE HORLOGE INTEGRE D50</t>
  </si>
  <si>
    <t>563.820000</t>
  </si>
  <si>
    <t>MVAN3VMHI50</t>
  </si>
  <si>
    <t>2.500000</t>
  </si>
  <si>
    <t>mvan3vmhi63-vannes3voiesmotoriseehorlogeintegred63</t>
  </si>
  <si>
    <t>VANNES 3 VOIES MOTORISEE HORLOGE INTEGRE D63</t>
  </si>
  <si>
    <t>607.000000</t>
  </si>
  <si>
    <t>MVAN3VMHI63</t>
  </si>
  <si>
    <t>mrehacun-rehaussederegardcunetteetcarre</t>
  </si>
  <si>
    <t>REHAUSSE DE REGARD CUNETTE ET CARRE</t>
  </si>
  <si>
    <t>38.060000</t>
  </si>
  <si>
    <t>MREHACUN</t>
  </si>
  <si>
    <t>2.000000</t>
  </si>
  <si>
    <t>poste-de-relevage-eaux-usees-2-pompes-postederelevageeauxusees2pompes2m</t>
  </si>
  <si>
    <t>POSTE DE RELEVAGE EAUX USEES 2 POMPES 2M</t>
  </si>
  <si>
    <t>3890.000000</t>
  </si>
  <si>
    <t>KITSRS4/20</t>
  </si>
  <si>
    <t>pompes-submersibles-en-acier-inoxydable--electropompeoptimaeauxclaires</t>
  </si>
  <si>
    <t>ELECTROPOMPE OPTIMA  EAUX CLAIRES</t>
  </si>
  <si>
    <t>112.670000</t>
  </si>
  <si>
    <t>MOPTIMA</t>
  </si>
  <si>
    <t>pompes-submersibles-en-acier-inoxydable-best-one-vox-pompeseauxclaires-bestonevox</t>
  </si>
  <si>
    <t>POMPES EAUX CLAIRES - BEST ONE VOX</t>
  </si>
  <si>
    <t>130.940000</t>
  </si>
  <si>
    <t>MBEST</t>
  </si>
  <si>
    <t>4.700000</t>
  </si>
  <si>
    <t>pompes-submersibles-pour-eaux-chargees-right-electropomperightm75diam50filete</t>
  </si>
  <si>
    <t>ELECTROPOMPE RIGHT M 75 DIAM 50 FILETE</t>
  </si>
  <si>
    <t>184.220000</t>
  </si>
  <si>
    <t>MRIGHT75</t>
  </si>
  <si>
    <t>10.000000</t>
  </si>
  <si>
    <t>pompes-submersibles-pour-eaux-chargees-right-electropomperightm100diam50filete</t>
  </si>
  <si>
    <t>ELECTROPOMPE RIGHT M 100 DIAM 50 FILETE</t>
  </si>
  <si>
    <t>228.780000</t>
  </si>
  <si>
    <t>MRIGHT100</t>
  </si>
  <si>
    <t>11.500000</t>
  </si>
  <si>
    <t>pompes-submersibles-pour-eaux-chargees-dw-vox-electropompedwvoxm75diam63filete</t>
  </si>
  <si>
    <t>ELECTROPOMPE DW VOX M 75 DIAM 63 FILETE</t>
  </si>
  <si>
    <t>308.360000</t>
  </si>
  <si>
    <t>MDWVOX75</t>
  </si>
  <si>
    <t>16.000000</t>
  </si>
  <si>
    <t>pompes-submersibles-pour-eaux-chargees-dw-vox-electropompedwvoxm100diam63filete</t>
  </si>
  <si>
    <t>ELECTROPOMPE DW VOX M 100 DIAM 63 FILETE</t>
  </si>
  <si>
    <t>420.620000</t>
  </si>
  <si>
    <t>MDWVOX100</t>
  </si>
  <si>
    <t>18.000000</t>
  </si>
  <si>
    <t>pompes-submersibles-pour-eaux-chargees-dw-vox-electropompedwvoxm150diam63filete</t>
  </si>
  <si>
    <t>ELECTROPOMPE DW VOX M 150 DIAM 63 FILETE</t>
  </si>
  <si>
    <t>434.830000</t>
  </si>
  <si>
    <t>MDWVOX150</t>
  </si>
  <si>
    <t>19.400000</t>
  </si>
  <si>
    <t>KIT BAC PEHD 10 EH</t>
  </si>
  <si>
    <t>BFV10EH</t>
  </si>
  <si>
    <t>1000.000000</t>
  </si>
  <si>
    <t>BFV12EH</t>
  </si>
  <si>
    <t>KIT BAC PEHD 20EH</t>
  </si>
  <si>
    <t>BFV20EH</t>
  </si>
  <si>
    <t>MBAC2.5</t>
  </si>
  <si>
    <t>MBAC3</t>
  </si>
  <si>
    <t>traversee-de-parois-d110-traverseedeparoid110</t>
  </si>
  <si>
    <t>TRAVERSEE DE PAROI D110</t>
  </si>
  <si>
    <t>15.000000</t>
  </si>
  <si>
    <t>MTRAV110</t>
  </si>
  <si>
    <t>0.500000</t>
  </si>
  <si>
    <t>traversee-de-parois-d63-traverseedeparoid63</t>
  </si>
  <si>
    <t>TRAVERSEE DE PAROI D63</t>
  </si>
  <si>
    <t>MTRAV63</t>
  </si>
  <si>
    <t>traversee-de-parois-d50-traverseedeparoid50</t>
  </si>
  <si>
    <t>TRAVERSEE DE PAROI D50</t>
  </si>
  <si>
    <t>9.000000</t>
  </si>
  <si>
    <t>MTRAV50</t>
  </si>
  <si>
    <t>kit-de-reparation-epdm-kitreparationgeotextile/geomembrane</t>
  </si>
  <si>
    <t>KIT REPARATION GEOTEXTILE/GEOMEMBRANE</t>
  </si>
  <si>
    <t>22.820000</t>
  </si>
  <si>
    <t>MKITREP</t>
  </si>
  <si>
    <t>colle-epdm-colleepdmdistripond</t>
  </si>
  <si>
    <t>COLLE EPDM DISTRIPOND</t>
  </si>
  <si>
    <t>14.900000</t>
  </si>
  <si>
    <t>MCOLEPDM</t>
  </si>
  <si>
    <t>848.000000</t>
  </si>
  <si>
    <t>SPR-1200-63</t>
  </si>
  <si>
    <t>51.000000</t>
  </si>
  <si>
    <t>mscie60-sciecloched111</t>
  </si>
  <si>
    <t>SCIE CLOCHE D111</t>
  </si>
  <si>
    <t>58.800000</t>
  </si>
  <si>
    <t>MSCIE111</t>
  </si>
  <si>
    <t>gaine-tpc-rouge-50m-gainetpcrouged5025ml</t>
  </si>
  <si>
    <t>GAINE TPC ROUGE D50  25ml</t>
  </si>
  <si>
    <t>TPCR50/25</t>
  </si>
  <si>
    <t>7.000000</t>
  </si>
  <si>
    <t>couronne-pvc-souple-couronnepvcsoupleÃ¸63</t>
  </si>
  <si>
    <t>89.900000</t>
  </si>
  <si>
    <t>SOROFLEX63/25</t>
  </si>
  <si>
    <t>lubrifiant-pvc-caoutchouc-lubrifiantpvcetcaoutchouc</t>
  </si>
  <si>
    <t>LUBRIFIANT PVC ET CAOUTCHOUC</t>
  </si>
  <si>
    <t>10.050000</t>
  </si>
  <si>
    <t>LUBRIFIANT</t>
  </si>
  <si>
    <t>ruban-teflon-rubanteflon</t>
  </si>
  <si>
    <t>RUBAN TEFLON</t>
  </si>
  <si>
    <t>7.090000</t>
  </si>
  <si>
    <t>MTEFLON50</t>
  </si>
  <si>
    <t>colle-pvc-pression-collepvcpressionnicoll</t>
  </si>
  <si>
    <t>COLLE PVC PRESSION NICOLL</t>
  </si>
  <si>
    <t>BP100N</t>
  </si>
  <si>
    <t>regard-de-sortie-fv-bac-regarddesortiefv</t>
  </si>
  <si>
    <t>REGARD DE SORTIE FV</t>
  </si>
  <si>
    <t>104.910000</t>
  </si>
  <si>
    <t>KITCOL01FV</t>
  </si>
  <si>
    <t>8.000000</t>
  </si>
  <si>
    <t>panneau-de-chantier-aquatiris-panneaudechantieraquatiris</t>
  </si>
  <si>
    <t>PANNEAU DE CHANTIER AQUATIRIS</t>
  </si>
  <si>
    <t>MPAN</t>
  </si>
  <si>
    <t>manchon-sortie-poste-rel-pvc-pression-d63-manchonsortieposterelevagepvcpresd63</t>
  </si>
  <si>
    <t>MANCHON SORTIE POSTE RELEVAGE PVC PRES D63</t>
  </si>
  <si>
    <t>1.050000</t>
  </si>
  <si>
    <t>MM63</t>
  </si>
  <si>
    <t>disjoncteur-magneto-thermique-disjoncteurmagnetothermique2-5/2</t>
  </si>
  <si>
    <t>DISJONCTEUR MAGNETO THERMIQUE 2.5/2</t>
  </si>
  <si>
    <t>27.000000</t>
  </si>
  <si>
    <t>Z-MS-2.5/2</t>
  </si>
  <si>
    <t>disjoncteur-magneto-thermique-disjoncteurmagnetothermique6-3/2</t>
  </si>
  <si>
    <t>DISJONCTEUR MAGNETO THERMIQUE 6.3/2</t>
  </si>
  <si>
    <t>Z-MS-6.3/2</t>
  </si>
  <si>
    <t>disjoncteur-magneto-thermique-disjoncteurmagnetothermique10/2</t>
  </si>
  <si>
    <t>DISJONCTEUR MAGNETO THERMIQUE 10/2</t>
  </si>
  <si>
    <t>31.000000</t>
  </si>
  <si>
    <t>Z-MS-10/2</t>
  </si>
  <si>
    <t>kit-jonction-anti-racines-kitdejonctionantiracine</t>
  </si>
  <si>
    <t>KIT DE JONCTION ANTI RACINE</t>
  </si>
  <si>
    <t>16.490000</t>
  </si>
  <si>
    <t>MKITJONC</t>
  </si>
  <si>
    <t>broyeur-gravitaire-aquatiris-broyeurgravitaireaquatiris</t>
  </si>
  <si>
    <t>BROYEUR GRAVITAIRE AQUATIRIS</t>
  </si>
  <si>
    <t>497.350000</t>
  </si>
  <si>
    <t>SBG01</t>
  </si>
  <si>
    <t>29.000000</t>
  </si>
  <si>
    <t>rehausse-poste-relevage-o800-rehaussepostederelevaged800+jointvis</t>
  </si>
  <si>
    <t>REHAUSSE POSTE DE RELEVAGE D800 + JOINT VIS</t>
  </si>
  <si>
    <t>95.850000</t>
  </si>
  <si>
    <t>MREHA800</t>
  </si>
  <si>
    <t>rehausse-poste-relevage-o800-rehaussepostederelevaged600+jointvis</t>
  </si>
  <si>
    <t>REHAUSSE POSTE DE RELEVAGE D600 + JOINT VIS</t>
  </si>
  <si>
    <t>69.900000</t>
  </si>
  <si>
    <t>MREHA600</t>
  </si>
  <si>
    <t>coude-pvc-evac-87-mf-d100-coude87Â°30mfpvcevacd100</t>
  </si>
  <si>
    <t>2.140000</t>
  </si>
  <si>
    <t>ENFC87MF100</t>
  </si>
  <si>
    <t>coude-pvc-evac-45-mf-d100-coude45Â°ffpvcevacd100</t>
  </si>
  <si>
    <t>1.780000</t>
  </si>
  <si>
    <t>ENFC45100</t>
  </si>
  <si>
    <t>culotte-pvc-evac-45-ff-d100-culottepvcevac45Â°ffd100</t>
  </si>
  <si>
    <t>2.770000</t>
  </si>
  <si>
    <t>ENFCS45100</t>
  </si>
  <si>
    <t>te-pvc-evac-87-ff-d100-culottey87Â°30ffd100</t>
  </si>
  <si>
    <t>2.440000</t>
  </si>
  <si>
    <t>ENFCS87100</t>
  </si>
  <si>
    <t>plaquettes-generalistes-format-a5-plaquettesjardind'assainissement</t>
  </si>
  <si>
    <t>PLAQUETTES JARDIN 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</si>
  <si>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</si>
  <si>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</si>
  <si>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</si>
  <si>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</si>
  <si>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</si>
  <si>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</si>
  <si>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</si>
  <si>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</si>
  <si>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</si>
  <si>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</si>
  <si>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</si>
  <si>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</si>
  <si>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</si>
  <si>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</si>
  <si>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</si>
  <si>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</si>
  <si>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</si>
  <si>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</si>
  <si>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</si>
  <si>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</si>
  <si>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</si>
  <si>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</si>
  <si>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</si>
  <si>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</si>
  <si>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</si>
  <si>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</si>
  <si>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</si>
  <si>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</si>
  <si>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</si>
  <si>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</si>
  <si>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</si>
  <si>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</si>
  <si>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</si>
  <si>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</si>
  <si>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</si>
  <si>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</si>
  <si>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</si>
  <si>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</si>
  <si>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</si>
  <si>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</si>
  <si>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</si>
  <si>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</si>
  <si>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</si>
  <si>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</si>
  <si>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</si>
  <si>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</si>
  <si>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</si>
  <si>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</si>
  <si>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</si>
  <si>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</si>
  <si>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0.675000</t>
  </si>
  <si>
    <t>etude-irstea-brochure-comparative-4-pages-etudeirstea4pages</t>
  </si>
  <si>
    <t>ETUDE IRSTEA 4 PAGES</t>
  </si>
  <si>
    <t>3.880000</t>
  </si>
  <si>
    <t>0.174000</t>
  </si>
  <si>
    <t>guide-pour-les-prescripteurs-guidepourlesprescripteurs</t>
  </si>
  <si>
    <t>GUIDE POUR LES PRESCRIPTEURS</t>
  </si>
  <si>
    <t>33.089000</t>
  </si>
  <si>
    <t>1.710000</t>
  </si>
  <si>
    <t>PLAQUETTE CLIENTELE</t>
  </si>
  <si>
    <t>cartes-de-visite-cartesdevisite</t>
  </si>
  <si>
    <t>CARTES DE VISITE</t>
  </si>
  <si>
    <t>69.050000</t>
  </si>
  <si>
    <t>CARTEVISITE</t>
  </si>
  <si>
    <t>INEAUTEC110</t>
  </si>
  <si>
    <t>30.000000</t>
  </si>
  <si>
    <t>CABLE ELECTRIQUE H07RNF 3G2.5</t>
  </si>
  <si>
    <t>MCABLE2.5</t>
  </si>
  <si>
    <t>mbarre-demibarre118cm</t>
  </si>
  <si>
    <t>DEMI BARRE 118 CM</t>
  </si>
  <si>
    <t>24.380000</t>
  </si>
  <si>
    <t>MBAR118</t>
  </si>
  <si>
    <t>mangeoire-aquatiris-mangeoireaquatiris</t>
  </si>
  <si>
    <t>MANGEOIRE AQUATIRIS</t>
  </si>
  <si>
    <t>14.800000</t>
  </si>
  <si>
    <t>MANG01</t>
  </si>
  <si>
    <t>coude-pvc-evac-87-mf-d100-coude87Â°30ffpvcevacd100</t>
  </si>
  <si>
    <t>ENFC87100</t>
  </si>
  <si>
    <t>coude-pvc-evac-45-mf-d100-coude45Â°pvcevacmfd100</t>
  </si>
  <si>
    <t>ENFC45MF100</t>
  </si>
  <si>
    <t>coude-pvc-evac-87-mf-d100-coude30Â°ffpvcevacd100</t>
  </si>
  <si>
    <t>2.200000</t>
  </si>
  <si>
    <t>ENFC30100</t>
  </si>
  <si>
    <t>coude-pvc-evac-87-mf-d100-coude30Â°mfpvcevacd100</t>
  </si>
  <si>
    <t>ENFC30MF100</t>
  </si>
  <si>
    <t>coude-pvc-evac-87-mf-d100-coude22Â°30'ffpvcevacd100</t>
  </si>
  <si>
    <t>3.370000</t>
  </si>
  <si>
    <t>ENFC22100</t>
  </si>
  <si>
    <t>coude-pvc-evac-87-mf-d100-coude22Â°30mfpvcevacd100</t>
  </si>
  <si>
    <t>2.710000</t>
  </si>
  <si>
    <t>ENFC22MF100</t>
  </si>
  <si>
    <t>aerateur-a-membrane-aerateuramembraned50</t>
  </si>
  <si>
    <t>AERATEUR A MEMBRANE D 50</t>
  </si>
  <si>
    <t>10.500000</t>
  </si>
  <si>
    <t>EAM324050</t>
  </si>
  <si>
    <t>aerateur-a-membrane-chapeaudeventilationd50</t>
  </si>
  <si>
    <t>CHAPEAU DE VENTILATION D 50</t>
  </si>
  <si>
    <t>ECHAP50</t>
  </si>
  <si>
    <t>coude-pvc-evac-87-mf-d100-manchonabuteeffpvcevacd100</t>
  </si>
  <si>
    <t>MANCHON A BUTEE FF PVC EVAC D100</t>
  </si>
  <si>
    <t>1.280000</t>
  </si>
  <si>
    <t>ENFM100</t>
  </si>
  <si>
    <t>coude-pvc-evac-87-mf-d100-manchondilatationffpvcevacd100</t>
  </si>
  <si>
    <t>MANCHON DILATATION FF PVC EVAC D100</t>
  </si>
  <si>
    <t>M2TJ</t>
  </si>
  <si>
    <t>te-pvc-evac-87-ff-d100-culottesimple87Â°30mffpvcevacd100</t>
  </si>
  <si>
    <t>3.280000</t>
  </si>
  <si>
    <t>ENFCS87MF100</t>
  </si>
  <si>
    <t>culotte-pvc-evac-45-ff-d100-culottesimple45Â°mffpvcevacd100</t>
  </si>
  <si>
    <t>3.070000</t>
  </si>
  <si>
    <t>ENFCS45MF100</t>
  </si>
  <si>
    <t>aerateur-a-membrane-chapeaud100</t>
  </si>
  <si>
    <t>CHAPEAU D 100</t>
  </si>
  <si>
    <t>23.000000</t>
  </si>
  <si>
    <t>CC10M</t>
  </si>
  <si>
    <t>serre-cable-galve-serrecablegalva</t>
  </si>
  <si>
    <t>SERRE CABLE GALVA</t>
  </si>
  <si>
    <t>1.070000</t>
  </si>
  <si>
    <t>SERCAB</t>
  </si>
  <si>
    <t>cordage-chanvre-bobine-50m-cordagechanvre(bobinede50m)</t>
  </si>
  <si>
    <t>CORDAGE CHANVRE (BOBINE DE 50M)</t>
  </si>
  <si>
    <t>20.530000</t>
  </si>
  <si>
    <t>TCORD50</t>
  </si>
  <si>
    <t>support-mangeoire-supportmangeoireaquatiris</t>
  </si>
  <si>
    <t>SUPPORT MANGEOIRE AQUATIRIS</t>
  </si>
  <si>
    <t>5.720000</t>
  </si>
  <si>
    <t>SUPT30</t>
  </si>
  <si>
    <t>piquet-de-cloture-piquettgris1m45(al'unite)</t>
  </si>
  <si>
    <t>PIQUET T GRIS 1M45 (A L'UNITE)</t>
  </si>
  <si>
    <t>3.350000</t>
  </si>
  <si>
    <t>T30145</t>
  </si>
  <si>
    <t>ecolat-rouleau-25m-ecolat14cmx7mmrlx25ml</t>
  </si>
  <si>
    <t>ECOLAT 14CM X 7MM RLX 25ML</t>
  </si>
  <si>
    <t>71.620000</t>
  </si>
  <si>
    <t>ECOLAT14</t>
  </si>
  <si>
    <t>28.000000</t>
  </si>
  <si>
    <t>ecolat-rouleau-25m-ecolat19cmx7mmrlx25m</t>
  </si>
  <si>
    <t>ECOLAT 19 CM X 7MM RLX 25M</t>
  </si>
  <si>
    <t>91.200000</t>
  </si>
  <si>
    <t>ECOLAT19</t>
  </si>
  <si>
    <t>40.000000</t>
  </si>
  <si>
    <t>ecopic-piquetecolat</t>
  </si>
  <si>
    <t>PIQUET ECOLAT</t>
  </si>
  <si>
    <t>2.120000</t>
  </si>
  <si>
    <t>ECOPIC38</t>
  </si>
  <si>
    <t>te-pvc-evac-87-ff-d100-culottey45Â°m/f100</t>
  </si>
  <si>
    <t>SPY45100</t>
  </si>
  <si>
    <t>croix-pvc-pression-croixpvcpressiond63</t>
  </si>
  <si>
    <t>CROIX PVC PRESSION D63</t>
  </si>
  <si>
    <t>7.840000</t>
  </si>
  <si>
    <t>CROIX63</t>
  </si>
  <si>
    <t>sortie-a-clapet-diam-100-sortieaclapetdiam100</t>
  </si>
  <si>
    <t>SORTIE A CLAPET Diam 100</t>
  </si>
  <si>
    <t>NCLAPETDR100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</si>
  <si>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</si>
  <si>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</si>
  <si>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</si>
  <si>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</si>
  <si>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</si>
  <si>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</si>
  <si>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</si>
  <si>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</si>
  <si>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</si>
  <si>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</si>
  <si>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</si>
  <si>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</si>
  <si>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</si>
  <si>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</si>
  <si>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</si>
  <si>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</si>
  <si>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</si>
  <si>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</si>
  <si>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</si>
  <si>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</si>
  <si>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</si>
  <si>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0.245000</t>
  </si>
  <si>
    <t>chasse-aquatiris-chasseaquatiriseauxbrutes</t>
  </si>
  <si>
    <t>CHASSE AQUATIRIS EAUX BRUTES</t>
  </si>
  <si>
    <t>530.000000</t>
  </si>
  <si>
    <t>CHASSEAQUA</t>
  </si>
  <si>
    <t>TOTE BAG AQUATIRIS</t>
  </si>
  <si>
    <t>TOTEB</t>
  </si>
  <si>
    <t>coffret-alarme-et-protection-relevage-coffretalarmeetprotectionrelevage</t>
  </si>
  <si>
    <t>COFFRET ALARME ET PROTECTION RELEVAGE</t>
  </si>
  <si>
    <t>149.000000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</si>
  <si>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</si>
  <si>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</si>
  <si>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</si>
  <si>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</si>
  <si>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</si>
  <si>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</si>
  <si>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</si>
  <si>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</si>
  <si>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</si>
  <si>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</si>
  <si>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</si>
  <si>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</si>
  <si>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</si>
  <si>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</si>
  <si>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</si>
  <si>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</si>
  <si>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</si>
  <si>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maquette-aquatiris-maquetteaquatiris</t>
  </si>
  <si>
    <t>MAQUETTE AQUATIRIS</t>
  </si>
  <si>
    <t>63.030000</t>
  </si>
  <si>
    <t>MAQUETTE</t>
  </si>
  <si>
    <t>0.300000</t>
  </si>
  <si>
    <t>chasse-obturateur-eaux-chargees-chasseaclapetinoxaquatiris</t>
  </si>
  <si>
    <t>CHASSE A CLAPET INOX  AQUATIRIS</t>
  </si>
  <si>
    <t>920.000000</t>
  </si>
  <si>
    <t>CHASSECLAP</t>
  </si>
  <si>
    <t>flotteur-a-bille-flotteurjaune20mdecable+lest</t>
  </si>
  <si>
    <t>FLOTTEUR jaune 20m de cable+lest</t>
  </si>
  <si>
    <t>38.610000</t>
  </si>
  <si>
    <t>BIPSTOP</t>
  </si>
  <si>
    <t>rehausse-rehaussedecuveht400</t>
  </si>
  <si>
    <t>REHAUSSE DE CUVE HT400</t>
  </si>
  <si>
    <t>84.920000</t>
  </si>
  <si>
    <t>REHAUS400</t>
  </si>
  <si>
    <t>cloison-centrale-bac-3eh-cloisoncentralebac3eh</t>
  </si>
  <si>
    <t>CLOISON CENTRALE BAC 3EH</t>
  </si>
  <si>
    <t>PCLCB3EH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</si>
  <si>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</si>
  <si>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</si>
  <si>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</si>
  <si>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</si>
  <si>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</si>
  <si>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</si>
  <si>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</si>
  <si>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</si>
  <si>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</si>
  <si>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</si>
  <si>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kit-relevage-dir02-3-voies-diam-63-kitrelevagedir023voiesdiam63</t>
  </si>
  <si>
    <t>KIT RELEVAGE DIR02 3 VOIES DIAM 63</t>
  </si>
  <si>
    <t>218.000000</t>
  </si>
  <si>
    <t>DIR023V63</t>
  </si>
  <si>
    <t>9.550000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</si>
  <si>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</si>
  <si>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</si>
  <si>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</si>
  <si>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</si>
  <si>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</si>
  <si>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</si>
  <si>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</si>
  <si>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</si>
  <si>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>motorisation-motorisationvannesd63</t>
  </si>
  <si>
    <t>MOTORISATION VANNES D63</t>
  </si>
  <si>
    <t>542.000000</t>
  </si>
  <si>
    <t>MOTORISATION</t>
  </si>
  <si>
    <t>spr-900-63-postederelevaged63pompedwvox</t>
  </si>
  <si>
    <t>POSTE DE RELEVAGE D63 POMPE DWVOX</t>
  </si>
  <si>
    <t>SPR-1200-63-NEW</t>
  </si>
  <si>
    <t xml:space="preserve">Select p.id_product, null , concat(pl.link_rewrite,'-', replace(replace(lower(pl.name),'.','-'),' ','')), pl.name, </t>
  </si>
  <si>
    <t xml:space="preserve"> p.price, p.reference, p.weight</t>
  </si>
  <si>
    <t xml:space="preserve">From saskitps_product p </t>
  </si>
  <si>
    <t>inner join saskitps_product_lang pl on pl.id_product = p.id_product and pl.id_lang=1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</si>
  <si>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</si>
  <si>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</si>
  <si>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</si>
  <si>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order by p.id_product, pa.price;</t>
  </si>
  <si>
    <t xml:space="preserve">Select pa.id_product, pa.id_product_attribute ,pc.id_attribute , concat(pl.link_rewrite,'-', replace(replace(lower(al.name),'.','-'),' ','')), concat(pl.name,' ',al.name), </t>
  </si>
  <si>
    <t>pa.price + p.price, p.price,  pa.reference, pa.weight + p.weight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</si>
  <si>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</si>
  <si>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</si>
  <si>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</si>
  <si>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pa.id_product_attribute,pc.id_attribute, pa.price;</t>
  </si>
  <si>
    <t>id_product_attribute</t>
  </si>
  <si>
    <t>id_attribute</t>
  </si>
  <si>
    <t>concat(pl.link_rewrite,'-', replace(replace(lower(al.name),'.','-'),' ',''))</t>
  </si>
  <si>
    <t>concat(pl.name,' ',al.name)</t>
  </si>
  <si>
    <t>pa.price + p.price</t>
  </si>
  <si>
    <t>pa.weight + p.weight</t>
  </si>
  <si>
    <t>pfv10eh10x2-2eh2-5x1-6</t>
  </si>
  <si>
    <t>PACK FV GEO 1.52mm SANS GRILLES 2EH2.5X1.6</t>
  </si>
  <si>
    <t>320.000000</t>
  </si>
  <si>
    <t>PFV2EH2.5X1.6</t>
  </si>
  <si>
    <t>46.000000</t>
  </si>
  <si>
    <t>pfv10eh10x2-3eh3x2</t>
  </si>
  <si>
    <t>PACK FV GEO 1.52mm SANS GRILLES 3EH3X2</t>
  </si>
  <si>
    <t>387.000000</t>
  </si>
  <si>
    <t>PFV3EH3X2</t>
  </si>
  <si>
    <t>56.000000</t>
  </si>
  <si>
    <t>pfv10eh10x2-4eh4x2</t>
  </si>
  <si>
    <t>PACK FV GEO 1.52mm SANS GRILLES 4EH4X2</t>
  </si>
  <si>
    <t>467.000000</t>
  </si>
  <si>
    <t>PFV4EH4X2</t>
  </si>
  <si>
    <t>69.000000</t>
  </si>
  <si>
    <t>pfv10eh10x2-5eh4x2-5</t>
  </si>
  <si>
    <t>PACK FV GEO 1.52mm SANS GRILLES 5EH4X2.5</t>
  </si>
  <si>
    <t>517.000000</t>
  </si>
  <si>
    <t>PFV5EH4X2.5</t>
  </si>
  <si>
    <t>76.000000</t>
  </si>
  <si>
    <t>pfv10eh10x2-6eh4x3</t>
  </si>
  <si>
    <t>PACK FV GEO 1.52mm SANS GRILLES 6EH4x3</t>
  </si>
  <si>
    <t>616.000000</t>
  </si>
  <si>
    <t>PFV6EH4X3</t>
  </si>
  <si>
    <t>91.000000</t>
  </si>
  <si>
    <t>pfv10eh10x2-6eh6x2</t>
  </si>
  <si>
    <t>PACK FV GEO 1.52mm SANS GRILLES 6EH6X2</t>
  </si>
  <si>
    <t>594.000000</t>
  </si>
  <si>
    <t>PFV6EH6X2</t>
  </si>
  <si>
    <t>88.000000</t>
  </si>
  <si>
    <t>pfv10eh10x2-7eh4x3-5</t>
  </si>
  <si>
    <t>PACK FV GEO 1.52mm SANS GRILLES 7EH4X3.5</t>
  </si>
  <si>
    <t>PFV7EH4X3.5</t>
  </si>
  <si>
    <t>pfv10eh10x2-8eh4x4</t>
  </si>
  <si>
    <t>PACK FV GEO 1.52mm SANS GRILLES 8EH4X4</t>
  </si>
  <si>
    <t>763.000000</t>
  </si>
  <si>
    <t>PFV8EH4X4</t>
  </si>
  <si>
    <t>114.000000</t>
  </si>
  <si>
    <t>pfv10eh10x2-8eh8x2</t>
  </si>
  <si>
    <t>PACK FV GEO 1.52mm SANS GRILLES 8EH8X2</t>
  </si>
  <si>
    <t>744.000000</t>
  </si>
  <si>
    <t>PFV8EH8X2</t>
  </si>
  <si>
    <t>111.000000</t>
  </si>
  <si>
    <t>pfv10eh10x2-9eh4x4-5</t>
  </si>
  <si>
    <t>PACK FV GEO 1.52mm SANS GRILLES 9EH4X4.5</t>
  </si>
  <si>
    <t>PFV9EH4X4.5</t>
  </si>
  <si>
    <t>pfv10eh10x2-10eh10x2</t>
  </si>
  <si>
    <t>PACK FV GEO 1.52mm SANS GRILLES 10EH10X2</t>
  </si>
  <si>
    <t>862.000000</t>
  </si>
  <si>
    <t>PFV10EH10X2</t>
  </si>
  <si>
    <t>129.000000</t>
  </si>
  <si>
    <t>pfv10eh10x2-10eh4x5</t>
  </si>
  <si>
    <t>PACK FV GEO 1.52mm SANS GRILLES 10EH4X5</t>
  </si>
  <si>
    <t>770.000000</t>
  </si>
  <si>
    <t>PFV10EH4X5</t>
  </si>
  <si>
    <t>pfv10eh10x2-10eh8x2-5</t>
  </si>
  <si>
    <t>PACK FV GEO 1.52mm SANS GRILLES 10EH8X2.5</t>
  </si>
  <si>
    <t>824.000000</t>
  </si>
  <si>
    <t>PFV10EH8X2.5</t>
  </si>
  <si>
    <t>123.000000</t>
  </si>
  <si>
    <t>pfv10eh10x2-12eh6x4</t>
  </si>
  <si>
    <t>PACK FV GEO 1.52mm SANS GRILLES 12EH6X4</t>
  </si>
  <si>
    <t>911.000000</t>
  </si>
  <si>
    <t>PFV12EH6X4</t>
  </si>
  <si>
    <t>137.000000</t>
  </si>
  <si>
    <t>pfv10eh10x2-12eh8x3</t>
  </si>
  <si>
    <t>PACK FV GEO 1.52mm SANS GRILLES 12EH8X3</t>
  </si>
  <si>
    <t>985.000000</t>
  </si>
  <si>
    <t>PFV12EH8X3</t>
  </si>
  <si>
    <t>148.000000</t>
  </si>
  <si>
    <t>pfv10eh10x2-14eh7x4</t>
  </si>
  <si>
    <t>PACK FV GEO 1.52mm SANS GRILLES 14EH7X4</t>
  </si>
  <si>
    <t>1115.000000</t>
  </si>
  <si>
    <t>PFV14EH7X4</t>
  </si>
  <si>
    <t>168.000000</t>
  </si>
  <si>
    <t>pfv10eh10x2-14eh8x3-5</t>
  </si>
  <si>
    <t>PACK FV GEO 1.52mm SANS GRILLES 14EH8X3.5</t>
  </si>
  <si>
    <t>PFV14EH8X3.5</t>
  </si>
  <si>
    <t>pfv10eh10x2-16eh8x4</t>
  </si>
  <si>
    <t>PACK FV GEO 1.52mm SANS GRILLES 16EH8X4</t>
  </si>
  <si>
    <t>1224.000000</t>
  </si>
  <si>
    <t>PFV16EH8X4</t>
  </si>
  <si>
    <t>185.000000</t>
  </si>
  <si>
    <t>pfv10eh10x2-18eh8x4-5</t>
  </si>
  <si>
    <t>PACK FV GEO 1.52mm SANS GRILLES 18EH8X4.5</t>
  </si>
  <si>
    <t>1375.000000</t>
  </si>
  <si>
    <t>PFV18EH8X4.5</t>
  </si>
  <si>
    <t>pfv10eh10x2-18eh9x4</t>
  </si>
  <si>
    <t>PACK FV GEO 1.52mm SANS GRILLES 18EH9X4</t>
  </si>
  <si>
    <t>1408.000000</t>
  </si>
  <si>
    <t>PFV18EH9X4</t>
  </si>
  <si>
    <t>182.000000</t>
  </si>
  <si>
    <t>pfv10eh10x2-20eh10x4</t>
  </si>
  <si>
    <t>PACK FV GEO 1.52mm SANS GRILLES 20EH10X4</t>
  </si>
  <si>
    <t>1520.000000</t>
  </si>
  <si>
    <t>PFV20EH10X4</t>
  </si>
  <si>
    <t>215.000000</t>
  </si>
  <si>
    <t>pfv10eh10x2-20eh8x5</t>
  </si>
  <si>
    <t>PACK FV GEO 1.52mm SANS GRILLES 20EH8X5</t>
  </si>
  <si>
    <t>1525.000000</t>
  </si>
  <si>
    <t>PFV20EH8X5</t>
  </si>
  <si>
    <t>mtep50-50</t>
  </si>
  <si>
    <t>TE DE PRESSION 50</t>
  </si>
  <si>
    <t>0.760000</t>
  </si>
  <si>
    <t>T9050</t>
  </si>
  <si>
    <t>mtep50-63</t>
  </si>
  <si>
    <t>TE DE PRESSION 63</t>
  </si>
  <si>
    <t>1.230000</t>
  </si>
  <si>
    <t>T9063</t>
  </si>
  <si>
    <t>pfh10eh-2eh</t>
  </si>
  <si>
    <t>PACK FH 1.10MM 2EH</t>
  </si>
  <si>
    <t>205.000000</t>
  </si>
  <si>
    <t>PFH2EH</t>
  </si>
  <si>
    <t>26.000000</t>
  </si>
  <si>
    <t>pfh10eh-3eh</t>
  </si>
  <si>
    <t>PACK FH 1.10MM 3EH</t>
  </si>
  <si>
    <t>254.000000</t>
  </si>
  <si>
    <t>PFH3EH</t>
  </si>
  <si>
    <t>pfh10eh-4eh</t>
  </si>
  <si>
    <t>PACK FH 1.10MM 4EH</t>
  </si>
  <si>
    <t>257.000000</t>
  </si>
  <si>
    <t>PFH4EH</t>
  </si>
  <si>
    <t>37.000000</t>
  </si>
  <si>
    <t>pfh10eh-5eh</t>
  </si>
  <si>
    <t>PACK FH 1.10MM 5EH</t>
  </si>
  <si>
    <t>305.000000</t>
  </si>
  <si>
    <t>PFH5EH</t>
  </si>
  <si>
    <t>43.000000</t>
  </si>
  <si>
    <t>pfh10eh-6eh</t>
  </si>
  <si>
    <t>PACK FH 1.10MM 6EH</t>
  </si>
  <si>
    <t>416.000000</t>
  </si>
  <si>
    <t>PFH6EH</t>
  </si>
  <si>
    <t>65.000000</t>
  </si>
  <si>
    <t>pfh10eh-7eh</t>
  </si>
  <si>
    <t>PACK FH 1.10MM 7EH</t>
  </si>
  <si>
    <t>455.000000</t>
  </si>
  <si>
    <t>PFH7EH</t>
  </si>
  <si>
    <t>63.000000</t>
  </si>
  <si>
    <t>pfh10eh-8eh</t>
  </si>
  <si>
    <t>PACK FH 1.10MM 8EH</t>
  </si>
  <si>
    <t>520.000000</t>
  </si>
  <si>
    <t>PFH8EH</t>
  </si>
  <si>
    <t>82.400000</t>
  </si>
  <si>
    <t>pfh10eh-9eh</t>
  </si>
  <si>
    <t>PACK FH 1.10MM 9EH</t>
  </si>
  <si>
    <t>548.000000</t>
  </si>
  <si>
    <t>PFH9EH</t>
  </si>
  <si>
    <t>82.000000</t>
  </si>
  <si>
    <t>pfh10eh-10eh</t>
  </si>
  <si>
    <t>PACK FH 1.10MM 10EH</t>
  </si>
  <si>
    <t>622.000000</t>
  </si>
  <si>
    <t>PFH10EH</t>
  </si>
  <si>
    <t>pfh10eh-12eh</t>
  </si>
  <si>
    <t>PACK FH 1.10MM 12EH</t>
  </si>
  <si>
    <t>727.000000</t>
  </si>
  <si>
    <t>PFH12EH</t>
  </si>
  <si>
    <t>104.000000</t>
  </si>
  <si>
    <t>pfh10eh-14eh</t>
  </si>
  <si>
    <t>PACK FH 1.10MM 14EH</t>
  </si>
  <si>
    <t>765.000000</t>
  </si>
  <si>
    <t>PFH14EH</t>
  </si>
  <si>
    <t>pfh10eh-16eh</t>
  </si>
  <si>
    <t>PACK FH 1.10MM 16EH</t>
  </si>
  <si>
    <t>877.000000</t>
  </si>
  <si>
    <t>PFH16EH</t>
  </si>
  <si>
    <t>134.000000</t>
  </si>
  <si>
    <t>pfh10eh-18eh</t>
  </si>
  <si>
    <t>PACK FH 1.10MM 18EH</t>
  </si>
  <si>
    <t>1101.000000</t>
  </si>
  <si>
    <t>PFH18EH</t>
  </si>
  <si>
    <t>183.000000</t>
  </si>
  <si>
    <t>pfh10eh-20eh</t>
  </si>
  <si>
    <t>PACK FH 1.10MM 20EH</t>
  </si>
  <si>
    <t>1141.000000</t>
  </si>
  <si>
    <t>PFH20EH</t>
  </si>
  <si>
    <t>173.000000</t>
  </si>
  <si>
    <t>SPR-900-50</t>
  </si>
  <si>
    <t>SPR-1200-50</t>
  </si>
  <si>
    <t>SPR-1500-50</t>
  </si>
  <si>
    <t>SPR-1800-50</t>
  </si>
  <si>
    <t>70.000000</t>
  </si>
  <si>
    <t>NSPR-1500-PA</t>
  </si>
  <si>
    <t>NSPR-1800-PA</t>
  </si>
  <si>
    <t>kit3vm63-sansdisjoncteur</t>
  </si>
  <si>
    <t>KIT RELEVAGE VAN 3 VOIES MOTORISE DIAM 63 SANS DISJONCTEUR</t>
  </si>
  <si>
    <t>714.000000</t>
  </si>
  <si>
    <t>DIR023VMHI63</t>
  </si>
  <si>
    <t>kit3vm63-avecdisjoncteur</t>
  </si>
  <si>
    <t>764.000000</t>
  </si>
  <si>
    <t>DIR023VMHI63D</t>
  </si>
  <si>
    <t>raccord-pehd-souple-pour-poste-de-relevage-d50-50</t>
  </si>
  <si>
    <t>RACCORD PEHD SOUPLE POUR POSTE DE RELEVAGE 50</t>
  </si>
  <si>
    <t>15.230000</t>
  </si>
  <si>
    <t>MRACPEHD50</t>
  </si>
  <si>
    <t>raccord-pehd-souple-pour-poste-de-relevage-d50-63</t>
  </si>
  <si>
    <t>RACCORD PEHD SOUPLE POUR POSTE DE RELEVAGE 63</t>
  </si>
  <si>
    <t>17.260000</t>
  </si>
  <si>
    <t>MRACPEHD63</t>
  </si>
  <si>
    <t>poste-de-relevage-eaux-claires-900</t>
  </si>
  <si>
    <t>POSTE DE RELEVAGE EAUX CLAIRES 900</t>
  </si>
  <si>
    <t>374.540000</t>
  </si>
  <si>
    <t>ECSPR-900</t>
  </si>
  <si>
    <t>25.000000</t>
  </si>
  <si>
    <t>poste-de-relevage-eaux-claires-1200</t>
  </si>
  <si>
    <t>POSTE DE RELEVAGE EAUX CLAIRES 1200</t>
  </si>
  <si>
    <t>404.990000</t>
  </si>
  <si>
    <t>ECSPR-1200</t>
  </si>
  <si>
    <t>poste-de-relevage-eaux-claires-1500</t>
  </si>
  <si>
    <t>POSTE DE RELEVAGE EAUX CLAIRES 1500</t>
  </si>
  <si>
    <t>465.890000</t>
  </si>
  <si>
    <t>ECSPR-1500</t>
  </si>
  <si>
    <t>poste-de-relevage-eaux-claires-1800</t>
  </si>
  <si>
    <t>POSTE DE RELEVAGE EAUX CLAIRES 1800</t>
  </si>
  <si>
    <t>506.490000</t>
  </si>
  <si>
    <t>ECSPR-1800</t>
  </si>
  <si>
    <t>DGEOM305</t>
  </si>
  <si>
    <t>DGEOM427</t>
  </si>
  <si>
    <t>membrane-epdm-sur-mesure-6-10m</t>
  </si>
  <si>
    <t>DGEOM762</t>
  </si>
  <si>
    <t>membrane-epdm-sur-mesure-9-15m</t>
  </si>
  <si>
    <t>DGEOM915</t>
  </si>
  <si>
    <t>DGEOM1097</t>
  </si>
  <si>
    <t>membrane-epdm-sur-mesure-12-20m</t>
  </si>
  <si>
    <t>DGEOM1220</t>
  </si>
  <si>
    <t>membrane-epdm-sur-mesure-15-25m</t>
  </si>
  <si>
    <t>DGEOM1525</t>
  </si>
  <si>
    <t>geotextile-sur-mesure-3-05m</t>
  </si>
  <si>
    <t>GEOTEXTILE A LA DECOUPE 3.05m</t>
  </si>
  <si>
    <t>0.070000</t>
  </si>
  <si>
    <t>DGEOT305</t>
  </si>
  <si>
    <t>0.007470</t>
  </si>
  <si>
    <t>geotextile-sur-mesure-4-27m</t>
  </si>
  <si>
    <t>GEOTEXTILE A LA DECOUPE 4.27m</t>
  </si>
  <si>
    <t>0.090000</t>
  </si>
  <si>
    <t>DGEOT427</t>
  </si>
  <si>
    <t>0.012810</t>
  </si>
  <si>
    <t>geotextile-sur-mesure-6-10m</t>
  </si>
  <si>
    <t>GEOTEXTILE A LA DECOUPE 6.10m</t>
  </si>
  <si>
    <t>0.120000</t>
  </si>
  <si>
    <t>DGEOT610</t>
  </si>
  <si>
    <t>0.018300</t>
  </si>
  <si>
    <t>geotextile-sur-mesure-7-62m</t>
  </si>
  <si>
    <t>GEOTEXTILE A LA DECOUPE 7.62m</t>
  </si>
  <si>
    <t>0.150000</t>
  </si>
  <si>
    <t>DGEOT762</t>
  </si>
  <si>
    <t>0.022860</t>
  </si>
  <si>
    <t>geotextile-sur-mesure-9-15m</t>
  </si>
  <si>
    <t>GEOTEXTILE A LA DECOUPE 9.15m</t>
  </si>
  <si>
    <t>0.180000</t>
  </si>
  <si>
    <t>DGEOT915</t>
  </si>
  <si>
    <t>0.027450</t>
  </si>
  <si>
    <t>geotextile-sur-mesure-10-97m</t>
  </si>
  <si>
    <t>GEOTEXTILE A LA DECOUPE 10.97m</t>
  </si>
  <si>
    <t>0.210000</t>
  </si>
  <si>
    <t>DGEOT1097</t>
  </si>
  <si>
    <t>0.032910</t>
  </si>
  <si>
    <t>geotextile-sur-mesure-12-20m</t>
  </si>
  <si>
    <t>GEOTEXTILE A LA DECOUPE 12.20m</t>
  </si>
  <si>
    <t>0.230000</t>
  </si>
  <si>
    <t>DGEOT1220</t>
  </si>
  <si>
    <t>0.298770</t>
  </si>
  <si>
    <t>geotextile-sur-mesure-15-25m</t>
  </si>
  <si>
    <t>GEOTEXTILE A LA DECOUPE 15.25m</t>
  </si>
  <si>
    <t>0.290000</t>
  </si>
  <si>
    <t>DGEOT1525</t>
  </si>
  <si>
    <t>0.045760</t>
  </si>
  <si>
    <t>kit-bac-pehd-25eh-kitbac2-5eh</t>
  </si>
  <si>
    <t>KIT BAC PEHD KIT BAC 2.5EH</t>
  </si>
  <si>
    <t>917.000000</t>
  </si>
  <si>
    <t>BFV2.5EH</t>
  </si>
  <si>
    <t>kit-bac-pehd-25eh-kitbac3eh</t>
  </si>
  <si>
    <t>KIT BAC PEHD KIT BAC 3EH</t>
  </si>
  <si>
    <t>1066.000000</t>
  </si>
  <si>
    <t>kit-bac-pehd-25eh-kitbac5eh</t>
  </si>
  <si>
    <t>KIT BAC PEHD KIT BAC 5EH</t>
  </si>
  <si>
    <t>1834.000000</t>
  </si>
  <si>
    <t>BFV5EH</t>
  </si>
  <si>
    <t>kit-bac-pehd-25eh-kitbac6eh</t>
  </si>
  <si>
    <t>KIT BAC PEHD KIT BAC 6EH</t>
  </si>
  <si>
    <t>2132.000000</t>
  </si>
  <si>
    <t>kit-bac-pehd-25eh-kitbac10eh</t>
  </si>
  <si>
    <t>KIT BAC PEHD KIT BAC 10EH</t>
  </si>
  <si>
    <t>3668.000000</t>
  </si>
  <si>
    <t>kit-bac-pehd-25eh-kitbac12eh</t>
  </si>
  <si>
    <t>KIT BAC PEHD KIT BAC 12EH</t>
  </si>
  <si>
    <t>4264.000000</t>
  </si>
  <si>
    <t>kit-bac-pehd-25eh-kitbac20eh</t>
  </si>
  <si>
    <t xml:space="preserve">KIT BAC PEHD KIT BAC 20EH </t>
  </si>
  <si>
    <t>7336.000000</t>
  </si>
  <si>
    <t>kit-caillebotis-fv-geomembrane-3eh3x2-3eh3x2</t>
  </si>
  <si>
    <t>KIT CAILLEBOTIS FV GEOMEMBRANE 3EH3X2</t>
  </si>
  <si>
    <t>235.000000</t>
  </si>
  <si>
    <t>PSR3EH3X2</t>
  </si>
  <si>
    <t>kit-caillebotis-fv-geomembrane-3eh3x2-4eh4x2</t>
  </si>
  <si>
    <t>KIT CAILLEBOTIS FV GEOMEMBRANE 4EH4X2</t>
  </si>
  <si>
    <t>283.000000</t>
  </si>
  <si>
    <t>PSR4EH4X2</t>
  </si>
  <si>
    <t>92.000000</t>
  </si>
  <si>
    <t>kit-caillebotis-fv-geomembrane-3eh3x2-5eh4x2-5</t>
  </si>
  <si>
    <t>KIT CAILLEBOTIS FV GEOMEMBRANE 5EH4X2.5</t>
  </si>
  <si>
    <t>350.000000</t>
  </si>
  <si>
    <t>PSR5EH4X2.5</t>
  </si>
  <si>
    <t>116.000000</t>
  </si>
  <si>
    <t>kit-caillebotis-fv-geomembrane-3eh3x2-6eh4x3</t>
  </si>
  <si>
    <t>KIT CAILLEBOTIS FV GEOMEMBRANE 6EH4x3</t>
  </si>
  <si>
    <t>471.000000</t>
  </si>
  <si>
    <t>PSR6EH4X3</t>
  </si>
  <si>
    <t>kit-caillebotis-fv-geomembrane-3eh3x2-6eh6x2</t>
  </si>
  <si>
    <t>KIT CAILLEBOTIS FV GEOMEMBRANE 6EH6X2</t>
  </si>
  <si>
    <t>611.000000</t>
  </si>
  <si>
    <t>PSR6EH6X2</t>
  </si>
  <si>
    <t>126.000000</t>
  </si>
  <si>
    <t>kit-caillebotis-fv-geomembrane-3eh3x2-7eh4x3-5</t>
  </si>
  <si>
    <t>KIT CAILLEBOTIS FV GEOMEMBRANE 7EH4X3.5</t>
  </si>
  <si>
    <t>528.000000</t>
  </si>
  <si>
    <t>PSR7EH4X3.5</t>
  </si>
  <si>
    <t>156.000000</t>
  </si>
  <si>
    <t>kit-caillebotis-fv-geomembrane-3eh3x2-8eh4x4</t>
  </si>
  <si>
    <t>KIT CAILLEBOTIS FV GEOMEMBRANE 8EH4X4</t>
  </si>
  <si>
    <t>646.000000</t>
  </si>
  <si>
    <t>PSR8EH4X4</t>
  </si>
  <si>
    <t>172.000000</t>
  </si>
  <si>
    <t>kit-caillebotis-fv-geomembrane-3eh3x2-9eh4x4-5</t>
  </si>
  <si>
    <t>KIT CAILLEBOTIS FV GEOMEMBRANE 9EH4X4.5</t>
  </si>
  <si>
    <t>698.000000</t>
  </si>
  <si>
    <t>PSR9EH4X4.5</t>
  </si>
  <si>
    <t>kit-caillebotis-fv-geomembrane-3eh3x2-10eh4x5</t>
  </si>
  <si>
    <t>KIT CAILLEBOTIS FV GEOMEMBRANE 10EH4X5</t>
  </si>
  <si>
    <t>825.000000</t>
  </si>
  <si>
    <t>PSR10EH4X5</t>
  </si>
  <si>
    <t>212.000000</t>
  </si>
  <si>
    <t>kit-caillebotis-fv-geomembrane-3eh3x2-12eh6x4</t>
  </si>
  <si>
    <t>KIT CAILLEBOTIS FV GEOMEMBRANE 12EH6X4</t>
  </si>
  <si>
    <t>1040.000000</t>
  </si>
  <si>
    <t>PSR12EH6X4</t>
  </si>
  <si>
    <t>251.000000</t>
  </si>
  <si>
    <t>kit-caillebotis-fv-geomembrane-3eh3x2-14eh7x4</t>
  </si>
  <si>
    <t>KIT CAILLEBOTIS FV GEOMEMBRANE 14EH7X4</t>
  </si>
  <si>
    <t>1219.000000</t>
  </si>
  <si>
    <t>PSR14EH7X4</t>
  </si>
  <si>
    <t>295.000000</t>
  </si>
  <si>
    <t>kit-caillebotis-fv-geomembrane-3eh3x2-14eh8x3-5</t>
  </si>
  <si>
    <t>KIT CAILLEBOTIS FV GEOMEMBRANE 14EH8X3.5</t>
  </si>
  <si>
    <t>1102.000000</t>
  </si>
  <si>
    <t>PSR14EH8X3.5</t>
  </si>
  <si>
    <t>kit-caillebotis-fv-geomembrane-3eh3x2-16eh8x4</t>
  </si>
  <si>
    <t>KIT CAILLEBOTIS FV GEOMEMBRANE 16EH8X4</t>
  </si>
  <si>
    <t>PSR16EH8X4</t>
  </si>
  <si>
    <t>337.000000</t>
  </si>
  <si>
    <t>kit-caillebotis-fv-geomembrane-3eh3x2-18eh8x4-5</t>
  </si>
  <si>
    <t>KIT CAILLEBOTIS FV GEOMEMBRANE 18EH8X4.5</t>
  </si>
  <si>
    <t>1482.000000</t>
  </si>
  <si>
    <t>PSR18EH8X4.5</t>
  </si>
  <si>
    <t>385.000000</t>
  </si>
  <si>
    <t>kit-caillebotis-fv-geomembrane-3eh3x2-20eh8x5</t>
  </si>
  <si>
    <t>KIT CAILLEBOTIS FV GEOMEMBRANE 20EH8X5</t>
  </si>
  <si>
    <t>1694.000000</t>
  </si>
  <si>
    <t>PSR20EH8X5</t>
  </si>
  <si>
    <t>417.000000</t>
  </si>
  <si>
    <t>kit-caillebotis-fv-geomembrane-3eh3x2-8eh8x2</t>
  </si>
  <si>
    <t>KIT CAILLEBOTIS FV GEOMEMBRANE 8EH8X2</t>
  </si>
  <si>
    <t>818.000000</t>
  </si>
  <si>
    <t>PSR8EH8X2</t>
  </si>
  <si>
    <t>170.000000</t>
  </si>
  <si>
    <t>kit-caillebotis-fv-geomembrane-3eh3x2-10eh8x2-5</t>
  </si>
  <si>
    <t>KIT CAILLEBOTIS FV GEOMEMBRANE 10EH8X2.5</t>
  </si>
  <si>
    <t>700.000000</t>
  </si>
  <si>
    <t>PSR10EH8X2.5</t>
  </si>
  <si>
    <t>210.000000</t>
  </si>
  <si>
    <t>kit-caillebotis-fv-geomembrane-3eh3x2-12eh8x3</t>
  </si>
  <si>
    <t>KIT CAILLEBOTIS FV GEOMEMBRANE 12EH8X3</t>
  </si>
  <si>
    <t>996.000000</t>
  </si>
  <si>
    <t>PSR12EH8X3</t>
  </si>
  <si>
    <t>250.000000</t>
  </si>
  <si>
    <t>kit-caillebotis-fv-geomembrane-3eh3x2-18eh9x4</t>
  </si>
  <si>
    <t>KIT CAILLEBOTIS FV GEOMEMBRANE 18EH9X4</t>
  </si>
  <si>
    <t>1590.000000</t>
  </si>
  <si>
    <t>PSR18EH9X4</t>
  </si>
  <si>
    <t>kit-caillebotis-fv-geomembrane-3eh3x2-20eh10x4</t>
  </si>
  <si>
    <t>KIT CAILLEBOTIS FV GEOMEMBRANE 20EH10X4</t>
  </si>
  <si>
    <t>1774.000000</t>
  </si>
  <si>
    <t>PSR20EH10X4</t>
  </si>
  <si>
    <t>420.000000</t>
  </si>
  <si>
    <t>NSPR-900</t>
  </si>
  <si>
    <t>NSPR-1200</t>
  </si>
  <si>
    <t>57.750000</t>
  </si>
  <si>
    <t>NSPR-1500</t>
  </si>
  <si>
    <t>64.750000</t>
  </si>
  <si>
    <t>NSPR-1800</t>
  </si>
  <si>
    <t>NSPR-2100</t>
  </si>
  <si>
    <t>cable-electrique-h07rnf-3g15-cÃ¢ble1-525m</t>
  </si>
  <si>
    <t>29.750000</t>
  </si>
  <si>
    <t>MCABLE1.5</t>
  </si>
  <si>
    <t>cable-electrique-h07rnf-3g15-cÃ¢ble1-550m</t>
  </si>
  <si>
    <t>57.500000</t>
  </si>
  <si>
    <t>cable-electrique-h07rnf-3g15-cÃ¢ble1-5100m</t>
  </si>
  <si>
    <t>110.000000</t>
  </si>
  <si>
    <t>coude-90-pvc-50</t>
  </si>
  <si>
    <t>0.440000</t>
  </si>
  <si>
    <t>C9050</t>
  </si>
  <si>
    <t>coude-90-pvc-63</t>
  </si>
  <si>
    <t>0.880000</t>
  </si>
  <si>
    <t>C9063</t>
  </si>
  <si>
    <t>coude-45-pvc-50</t>
  </si>
  <si>
    <t>0.610000</t>
  </si>
  <si>
    <t>0.600000</t>
  </si>
  <si>
    <t>C4550</t>
  </si>
  <si>
    <t>coude-45-pvc-63</t>
  </si>
  <si>
    <t>0.870000</t>
  </si>
  <si>
    <t>C4563</t>
  </si>
  <si>
    <t>manchon-egal-50</t>
  </si>
  <si>
    <t>MANCHON EGAL 50</t>
  </si>
  <si>
    <t>0.420000</t>
  </si>
  <si>
    <t>M50</t>
  </si>
  <si>
    <t>manchon-egal-63</t>
  </si>
  <si>
    <t>MANCHON EGAL 63</t>
  </si>
  <si>
    <t>0.740000</t>
  </si>
  <si>
    <t>M63</t>
  </si>
  <si>
    <t>2263.860000</t>
  </si>
  <si>
    <t>2797.170000</t>
  </si>
  <si>
    <t>3018.480000</t>
  </si>
  <si>
    <t>3729.560000</t>
  </si>
  <si>
    <t>3773.090000</t>
  </si>
  <si>
    <t>4661.950000</t>
  </si>
  <si>
    <t>MEXTEN50</t>
  </si>
  <si>
    <t>MEXTEN63</t>
  </si>
  <si>
    <t>manchon-a-compression-pepvc-50</t>
  </si>
  <si>
    <t>MANCHON A COMPRESSION PE/PVC 50</t>
  </si>
  <si>
    <t>7.980000</t>
  </si>
  <si>
    <t>UM50</t>
  </si>
  <si>
    <t>manchon-a-compression-pepvc-63</t>
  </si>
  <si>
    <t>MANCHON A COMPRESSION PE/PVC 63</t>
  </si>
  <si>
    <t>10.260000</t>
  </si>
  <si>
    <t>UM63</t>
  </si>
  <si>
    <t>FICHEFVFH</t>
  </si>
  <si>
    <t>FICHEFV</t>
  </si>
  <si>
    <t>GUIDEFVFHB</t>
  </si>
  <si>
    <t>GUIDEFVG</t>
  </si>
  <si>
    <t>GUIDEFVFH</t>
  </si>
  <si>
    <t>GUIDEFVB</t>
  </si>
  <si>
    <t>CARNETFVFH</t>
  </si>
  <si>
    <t>CARNETFV</t>
  </si>
  <si>
    <t>BADGE</t>
  </si>
  <si>
    <t>CHEMISEPRO</t>
  </si>
  <si>
    <t>FICHEMARRON</t>
  </si>
  <si>
    <t>FICHEBLEU</t>
  </si>
  <si>
    <t>FICHEROSE</t>
  </si>
  <si>
    <t>FICHEVERT</t>
  </si>
  <si>
    <t>404S</t>
  </si>
  <si>
    <t>404M</t>
  </si>
  <si>
    <t>404L</t>
  </si>
  <si>
    <t>404XL</t>
  </si>
  <si>
    <t>403S</t>
  </si>
  <si>
    <t>403M</t>
  </si>
  <si>
    <t>403XL</t>
  </si>
  <si>
    <t>403XXL</t>
  </si>
  <si>
    <t>PSFV2EH2.5X1.6</t>
  </si>
  <si>
    <t>45.360000</t>
  </si>
  <si>
    <t>pack-fv-geo-15mm-3eh3x2</t>
  </si>
  <si>
    <t>PACK  FV GEO 1.52mm AVEC GRILLES 3EH3X2</t>
  </si>
  <si>
    <t>PSFV3EH3X2</t>
  </si>
  <si>
    <t>125.360000</t>
  </si>
  <si>
    <t>pack-fv-geo-15mm-4eh4x2</t>
  </si>
  <si>
    <t>PACK  FV GEO 1.52mm AVEC GRILLES 4EH4X2</t>
  </si>
  <si>
    <t>PSFV4EH4X2</t>
  </si>
  <si>
    <t>160.360000</t>
  </si>
  <si>
    <t>pack-fv-geo-15mm-5eh4x2-5</t>
  </si>
  <si>
    <t>PACK  FV GEO 1.52mm AVEC GRILLES 5EH4X2.5</t>
  </si>
  <si>
    <t>867.000000</t>
  </si>
  <si>
    <t>PSFV5EH4X2.5</t>
  </si>
  <si>
    <t>191.360000</t>
  </si>
  <si>
    <t>pack-fv-geo-15mm-6eh4x3</t>
  </si>
  <si>
    <t>PACK  FV GEO 1.52mm AVEC GRILLES 6EH4x3</t>
  </si>
  <si>
    <t>1087.000000</t>
  </si>
  <si>
    <t>PSFV6EH4X3</t>
  </si>
  <si>
    <t>219.360000</t>
  </si>
  <si>
    <t>pack-fv-geo-15mm-6eh6x2</t>
  </si>
  <si>
    <t>PACK  FV GEO 1.52mm AVEC GRILLES 6EH6X2</t>
  </si>
  <si>
    <t>1205.000000</t>
  </si>
  <si>
    <t>PSFV6EH6X2</t>
  </si>
  <si>
    <t>225.360000</t>
  </si>
  <si>
    <t>pack-fv-geo-15mm-7eh4x3-5</t>
  </si>
  <si>
    <t>PACK  FV GEO 1.52mm AVEC GRILLES 7EH4X3.5</t>
  </si>
  <si>
    <t>1145.000000</t>
  </si>
  <si>
    <t>PSFV7EH4X3.5</t>
  </si>
  <si>
    <t>246.360000</t>
  </si>
  <si>
    <t>pack-fv-geo-15mm-8eh4x4</t>
  </si>
  <si>
    <t>PACK  FV GEO 1.52mm AVEC GRILLES 8EH4X4</t>
  </si>
  <si>
    <t>1410.000000</t>
  </si>
  <si>
    <t>PSFV8EH4X4</t>
  </si>
  <si>
    <t>285.360000</t>
  </si>
  <si>
    <t>pack-fv-geo-15mm-8eh8x2</t>
  </si>
  <si>
    <t>PACK  FV GEO 1.52mm AVEC GRILLES 8EH8X2</t>
  </si>
  <si>
    <t>1562.000000</t>
  </si>
  <si>
    <t>PSFV8EH8X2</t>
  </si>
  <si>
    <t>280.360000</t>
  </si>
  <si>
    <t>pack-fv-geo-15mm-9eh4x4-5</t>
  </si>
  <si>
    <t>PACK  FV GEO 1.52mm AVEC GRILLES 9EH4X4.5</t>
  </si>
  <si>
    <t>1462.000000</t>
  </si>
  <si>
    <t>PSFV9EH4X4.5</t>
  </si>
  <si>
    <t>298.360000</t>
  </si>
  <si>
    <t>pack-fv-geo-15mm-10eh4x5</t>
  </si>
  <si>
    <t>PACK  FV GEO 1.52mm AVEC GRILLES 10EH4X5</t>
  </si>
  <si>
    <t>PSFV10EH4X5</t>
  </si>
  <si>
    <t>325.360000</t>
  </si>
  <si>
    <t>pack-fv-geo-15mm-12eh6x4</t>
  </si>
  <si>
    <t>PACK  FV GEO 1.52mm AVEC GRILLES 12EH6X4</t>
  </si>
  <si>
    <t>1952.000000</t>
  </si>
  <si>
    <t>PSFV12EH6X4</t>
  </si>
  <si>
    <t>387.360000</t>
  </si>
  <si>
    <t>pack-fv-geo-15mm-14eh7x4</t>
  </si>
  <si>
    <t>PACK  FV GEO 1.52mm AVEC GRILLES 14EH7X4</t>
  </si>
  <si>
    <t>2335.000000</t>
  </si>
  <si>
    <t>PSFV14EH7X4</t>
  </si>
  <si>
    <t>462.360000</t>
  </si>
  <si>
    <t>pack-fv-geo-15mm-16eh8x4</t>
  </si>
  <si>
    <t>PACK  FV GEO 1.52mm AVEC GRILLES 16EH8X4</t>
  </si>
  <si>
    <t>2599.000000</t>
  </si>
  <si>
    <t>PSFV16EH8X4</t>
  </si>
  <si>
    <t>521.360000</t>
  </si>
  <si>
    <t>pack-fv-geo-15mm-18eh8x4-5</t>
  </si>
  <si>
    <t>PACK  FV GEO 1.52mm AVEC GRILLES 18EH8X4.5</t>
  </si>
  <si>
    <t>2706.000000</t>
  </si>
  <si>
    <t>PSFV18EH8X4.5</t>
  </si>
  <si>
    <t>569.360000</t>
  </si>
  <si>
    <t>pack-fv-geo-15mm-20eh8x5</t>
  </si>
  <si>
    <t>PACK  FV GEO 1.52mm AVEC GRILLES 20EH8X5</t>
  </si>
  <si>
    <t>2918.000000</t>
  </si>
  <si>
    <t>PSFV20EH8X5</t>
  </si>
  <si>
    <t>601.360000</t>
  </si>
  <si>
    <t>pack-fv-geo-15mm-10eh8x2-5</t>
  </si>
  <si>
    <t>PACK  FV GEO 1.52mm AVEC GRILLES 10EH8X2.5</t>
  </si>
  <si>
    <t>PSFV10EH8X2.5</t>
  </si>
  <si>
    <t>332.360000</t>
  </si>
  <si>
    <t>pack-fv-geo-15mm-12eh8x3</t>
  </si>
  <si>
    <t>PACK  FV GEO 1.52mm AVEC GRILLES 12EH8X3</t>
  </si>
  <si>
    <t>1982.000000</t>
  </si>
  <si>
    <t>PSFV12EH8X3</t>
  </si>
  <si>
    <t>397.360000</t>
  </si>
  <si>
    <t>pack-fv-geo-15mm-14eh8x3-5</t>
  </si>
  <si>
    <t>PACK  FV GEO 1.52mm AVEC GRILLES 14EH8X3.5</t>
  </si>
  <si>
    <t>2090.000000</t>
  </si>
  <si>
    <t>PSFV14EH8X3.5</t>
  </si>
  <si>
    <t>404.360000</t>
  </si>
  <si>
    <t>pack-fv-geo-15mm-18eh9x4</t>
  </si>
  <si>
    <t>PACK  FV GEO 1.52mm AVEC GRILLES 18EH9X4</t>
  </si>
  <si>
    <t>2796.000000</t>
  </si>
  <si>
    <t>PSFV18EH9X4</t>
  </si>
  <si>
    <t>566.360000</t>
  </si>
  <si>
    <t>pack-fv-geo-15mm-20eh10x4</t>
  </si>
  <si>
    <t>PACK  FV GEO 1.52mm AVEC GRILLES 20EH10X4</t>
  </si>
  <si>
    <t>3194.000000</t>
  </si>
  <si>
    <t>PSFV20EH10X4</t>
  </si>
  <si>
    <t>634.360000</t>
  </si>
  <si>
    <t>RACCORD PEHD PVC 63</t>
  </si>
  <si>
    <t>MRAC63</t>
  </si>
  <si>
    <t>RACCORD PEHD PVC 50</t>
  </si>
  <si>
    <t>MRAC50</t>
  </si>
  <si>
    <t>spr900v75-900</t>
  </si>
  <si>
    <t>POSTE RELEVAGE EAUX CHARGEES 900</t>
  </si>
  <si>
    <t>828.000000</t>
  </si>
  <si>
    <t>SPR900V75</t>
  </si>
  <si>
    <t>spr900v75-mdwvox75</t>
  </si>
  <si>
    <t>POSTE RELEVAGE EAUX CHARGEES MDWVOX75</t>
  </si>
  <si>
    <t>938.000000</t>
  </si>
  <si>
    <t>SPR900V75BG</t>
  </si>
  <si>
    <t>spr900v75-1200</t>
  </si>
  <si>
    <t>POSTE RELEVAGE EAUX CHARGEES 1200</t>
  </si>
  <si>
    <t>SPR1200V75</t>
  </si>
  <si>
    <t>958.000000</t>
  </si>
  <si>
    <t>SPR1200V75BG</t>
  </si>
  <si>
    <t>spr900v75-1500</t>
  </si>
  <si>
    <t>POSTE RELEVAGE EAUX CHARGEES 1500</t>
  </si>
  <si>
    <t>898.000000</t>
  </si>
  <si>
    <t>SPR1500V75</t>
  </si>
  <si>
    <t>998.000000</t>
  </si>
  <si>
    <t>SPR1500V75BG</t>
  </si>
  <si>
    <t>928.000000</t>
  </si>
  <si>
    <t>SPR900V100</t>
  </si>
  <si>
    <t>spr900v75-mdwvox100</t>
  </si>
  <si>
    <t>POSTE RELEVAGE EAUX CHARGEES MDWVOX100</t>
  </si>
  <si>
    <t>1038.000000</t>
  </si>
  <si>
    <t>SPR900V100BG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</si>
  <si>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</si>
  <si>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</si>
  <si>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</si>
  <si>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</si>
  <si>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</si>
  <si>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</si>
  <si>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</si>
  <si>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</si>
  <si>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spr900v75-mdwvox150</t>
  </si>
  <si>
    <t>POSTE RELEVAGE EAUX CHARGEES MDWVOX150</t>
  </si>
  <si>
    <t>1048.000000</t>
  </si>
  <si>
    <t>SPR900V150BG</t>
  </si>
  <si>
    <t>SPR1200V150</t>
  </si>
  <si>
    <t>1068.000000</t>
  </si>
  <si>
    <t>SPR1200V150BG</t>
  </si>
  <si>
    <t>1008.000000</t>
  </si>
  <si>
    <t>SPR1500V150</t>
  </si>
  <si>
    <t>1108.000000</t>
  </si>
  <si>
    <t>SPR1500V150BG</t>
  </si>
  <si>
    <t>1198.000000</t>
  </si>
  <si>
    <t>SPR1900V75BG</t>
  </si>
  <si>
    <t>1298.000000</t>
  </si>
  <si>
    <t>SPR1900V100BG</t>
  </si>
  <si>
    <t>1308.000000</t>
  </si>
  <si>
    <t>SPR1900V150BG</t>
  </si>
  <si>
    <t>tube-pvc-pression-50</t>
  </si>
  <si>
    <t>TUBE 3M PVC PRESSION 50</t>
  </si>
  <si>
    <t>7.470000</t>
  </si>
  <si>
    <t>PVC5016</t>
  </si>
  <si>
    <t>tube-pvc-pression-63</t>
  </si>
  <si>
    <t>TUBE 3M PVC PRESSION 63</t>
  </si>
  <si>
    <t>9.870000</t>
  </si>
  <si>
    <t>PVC6316</t>
  </si>
  <si>
    <t>coffrage-pvc-125cm3eh</t>
  </si>
  <si>
    <t>COFFRAGE FV 125CM 125CM 3EH</t>
  </si>
  <si>
    <t>866.000000</t>
  </si>
  <si>
    <t>PCG3EH</t>
  </si>
  <si>
    <t>coffrage-pvc-125cm4eh</t>
  </si>
  <si>
    <t>COFFRAGE FV 125CM 125CM 4EH</t>
  </si>
  <si>
    <t>988.000000</t>
  </si>
  <si>
    <t>PCG4EH</t>
  </si>
  <si>
    <t>coffrage-pvc-125cm5eh</t>
  </si>
  <si>
    <t>COFFRAGE FV 125CM 125CM 5EH</t>
  </si>
  <si>
    <t>1064.000000</t>
  </si>
  <si>
    <t>PCG5EH</t>
  </si>
  <si>
    <t>coffrage-pvc-125cm6eh4x3</t>
  </si>
  <si>
    <t>COFFRAGE FV 125CM 125CM 6EH 4X3</t>
  </si>
  <si>
    <t>1182.000000</t>
  </si>
  <si>
    <t>PCG6EHA</t>
  </si>
  <si>
    <t>coffrage-pvc-125cm6eh6x2</t>
  </si>
  <si>
    <t>COFFRAGE FV 125CM 125CM 6EH 6X2</t>
  </si>
  <si>
    <t>1297.000000</t>
  </si>
  <si>
    <t>PCG6EHB</t>
  </si>
  <si>
    <t>coffrage-pvc-125cm7eh</t>
  </si>
  <si>
    <t>COFFRAGE FV 125CM 125CM 7EH</t>
  </si>
  <si>
    <t>1328.000000</t>
  </si>
  <si>
    <t>PCG7EH</t>
  </si>
  <si>
    <t>coffrage-pvc-125cm8eh4x4</t>
  </si>
  <si>
    <t>COFFRAGE FV 125CM 125CM 8EH 4X4</t>
  </si>
  <si>
    <t>1412.000000</t>
  </si>
  <si>
    <t>PCG8EH</t>
  </si>
  <si>
    <t>coffrage-pvc-125cm9eh</t>
  </si>
  <si>
    <t>COFFRAGE FV 125CM 125CM 9EH</t>
  </si>
  <si>
    <t>1475.000000</t>
  </si>
  <si>
    <t>PCG9EH</t>
  </si>
  <si>
    <t>coffrage-pvc-125cm10eh</t>
  </si>
  <si>
    <t>COFFRAGE FV 125CM 125CM 10EH</t>
  </si>
  <si>
    <t>1622.000000</t>
  </si>
  <si>
    <t>PCG10EH</t>
  </si>
  <si>
    <t>coffrage-pvc-125cm12eh6x4</t>
  </si>
  <si>
    <t>COFFRAGE FV 125CM 125CM 12EH 6X4</t>
  </si>
  <si>
    <t>1814.000000</t>
  </si>
  <si>
    <t>PCG12EHA</t>
  </si>
  <si>
    <t>coffrage-pvc-125cm12eh8x3</t>
  </si>
  <si>
    <t>COFFRAGE FV 125CM 125CM 12EH 8X3</t>
  </si>
  <si>
    <t>1933.000000</t>
  </si>
  <si>
    <t>PCG12EHB</t>
  </si>
  <si>
    <t>coffrage-pvc-125cm14eh8x3-5</t>
  </si>
  <si>
    <t>COFFRAGE FV 125CM 125CM 14EH 8X3.5</t>
  </si>
  <si>
    <t>2066.000000</t>
  </si>
  <si>
    <t>PCG14EHA</t>
  </si>
  <si>
    <t>coffrage-pvc-125cm14eh7x4</t>
  </si>
  <si>
    <t>COFFRAGE FV 125CM 125CM 14EH 7X4</t>
  </si>
  <si>
    <t>1947.000000</t>
  </si>
  <si>
    <t>PCG14EHB</t>
  </si>
  <si>
    <t>coffrage-pvc-125cm16eh</t>
  </si>
  <si>
    <t>COFFRAGE FV 125CM 125CM 16EH</t>
  </si>
  <si>
    <t>2342.000000</t>
  </si>
  <si>
    <t>PCG16EH</t>
  </si>
  <si>
    <t>coffrage-pvc-125cm18eh8x4-5</t>
  </si>
  <si>
    <t>COFFRAGE FV 125CM 125CM 18EH 8X4.5</t>
  </si>
  <si>
    <t>2430.000000</t>
  </si>
  <si>
    <t>PCG18EHA</t>
  </si>
  <si>
    <t>coffrage-pvc-125cm20eh8x5</t>
  </si>
  <si>
    <t>COFFRAGE FV 125CM 125CM 20EH 8X5</t>
  </si>
  <si>
    <t>2543.000000</t>
  </si>
  <si>
    <t>PCG20EHB</t>
  </si>
  <si>
    <t>MEMBRANE EPDM 1.52MM SUR MESURE (en cm) 9.15m</t>
  </si>
  <si>
    <t>0.660000</t>
  </si>
  <si>
    <t>DGEOM_915_152</t>
  </si>
  <si>
    <t>0.229920</t>
  </si>
  <si>
    <t>MEMBRANE EPDM 1.52MM SUR MESURE (en cm) 12.20m</t>
  </si>
  <si>
    <t>1.320000</t>
  </si>
  <si>
    <t>DGEOM_1220_152</t>
  </si>
  <si>
    <t>0.266520</t>
  </si>
  <si>
    <t>MEMBRANE EPDM 1.52MM SUR MESURE (en cm) 15.25m</t>
  </si>
  <si>
    <t>1.650000</t>
  </si>
  <si>
    <t>DGEOM_1525_152</t>
  </si>
  <si>
    <t>0.303120</t>
  </si>
  <si>
    <t>MEMBRANE EPDM 1.52MM SUR MESURE (en cm) 6.10m</t>
  </si>
  <si>
    <t>DGEOM_610_152</t>
  </si>
  <si>
    <t>cloison-centrale-fv-cloison3eh</t>
  </si>
  <si>
    <t>CLOISON CENTRALE FV CLOISON 3EH</t>
  </si>
  <si>
    <t>PCLC3EH</t>
  </si>
  <si>
    <t>cloison-centrale-fv-cloison4eh</t>
  </si>
  <si>
    <t>CLOISON CENTRALE FV CLOISON 4EH</t>
  </si>
  <si>
    <t>PCLC4EH</t>
  </si>
  <si>
    <t>cloison-centrale-fv-cloison5eh</t>
  </si>
  <si>
    <t>CLOISON CENTRALE FV CLOISON 5EH</t>
  </si>
  <si>
    <t>PCLC5EH</t>
  </si>
  <si>
    <t>cloison-centrale-fv-cloison6eha4x3</t>
  </si>
  <si>
    <t>CLOISON CENTRALE FV CLOISON 6EHA 4X3</t>
  </si>
  <si>
    <t>PCLC6EHA</t>
  </si>
  <si>
    <t>cloison-centrale-fv-cloison6ehb6x2</t>
  </si>
  <si>
    <t>CLOISON CENTRALE FV CLOISON 6EHB 6X2</t>
  </si>
  <si>
    <t>PCLC6EHB</t>
  </si>
  <si>
    <t>cloison-centrale-fv-cloison7eh</t>
  </si>
  <si>
    <t>CLOISON CENTRALE FV CLOISON 7EH</t>
  </si>
  <si>
    <t>61.000000</t>
  </si>
  <si>
    <t>PCLC7EH</t>
  </si>
  <si>
    <t>cloison-centrale-fv-cloison8eh</t>
  </si>
  <si>
    <t>CLOISON CENTRALE FV CLOISON 8EH</t>
  </si>
  <si>
    <t>PCLC8EH</t>
  </si>
  <si>
    <t>cloison-centrale-fv-cloison9eh</t>
  </si>
  <si>
    <t>CLOISON CENTRALE FV CLOISON 9EH</t>
  </si>
  <si>
    <t>71.000000</t>
  </si>
  <si>
    <t>PCLC9EH</t>
  </si>
  <si>
    <t>cloison-centrale-fv-cloison10eh</t>
  </si>
  <si>
    <t>CLOISON CENTRALE FV CLOISON 10EH</t>
  </si>
  <si>
    <t>86.000000</t>
  </si>
  <si>
    <t>PCLC10EH</t>
  </si>
  <si>
    <t>cloison-centrale-fv-cloison12eha6x4</t>
  </si>
  <si>
    <t>CLOISON CENTRALE FV CLOISON 12EHA 6X4</t>
  </si>
  <si>
    <t>100.000000</t>
  </si>
  <si>
    <t>PCLC12EHA</t>
  </si>
  <si>
    <t>cloison-centrale-fv-cloison12ehb8x3</t>
  </si>
  <si>
    <t>CLOISON CENTRALE FV CLOISON 12EHB 8X3</t>
  </si>
  <si>
    <t>PCLC12EHB</t>
  </si>
  <si>
    <t>cloison-centrale-fv-cloison14eha8x3-5</t>
  </si>
  <si>
    <t>CLOISON CENTRALE FV CLOISON 14EHA 8X3.5</t>
  </si>
  <si>
    <t>94.000000</t>
  </si>
  <si>
    <t>PCLC14EHA</t>
  </si>
  <si>
    <t>cloison-centrale-fv-cloison14ehb7x4</t>
  </si>
  <si>
    <t>CLOISON CENTRALE FV CLOISON 14EHB 7X4</t>
  </si>
  <si>
    <t>PCLC14EHB</t>
  </si>
  <si>
    <t>cloison-centrale-fv-cloison16eh</t>
  </si>
  <si>
    <t>CLOISON CENTRALE FV CLOISON 16EH</t>
  </si>
  <si>
    <t>PCLC16EH</t>
  </si>
  <si>
    <t>cloison-centrale-fv-cloison18eha8x4-5</t>
  </si>
  <si>
    <t>CLOISON CENTRALE FV CLOISON 18EHA 8X4.5</t>
  </si>
  <si>
    <t>105.000000</t>
  </si>
  <si>
    <t>PCLC18EHA</t>
  </si>
  <si>
    <t>cloison-centrale-fv-cloison20ehb8x5</t>
  </si>
  <si>
    <t>CLOISON CENTRALE FV CLOISON 20EHB 8X5</t>
  </si>
  <si>
    <t>115.000000</t>
  </si>
  <si>
    <t>PCLC20EHB</t>
  </si>
  <si>
    <t>coffrage-pvc-relevage-100cm3eh</t>
  </si>
  <si>
    <t>COFFRAGE FV 100CM 100CM 3EH</t>
  </si>
  <si>
    <t>785.000000</t>
  </si>
  <si>
    <t>PCR3EH</t>
  </si>
  <si>
    <t>coffrage-pvc-relevage-100cm4eh</t>
  </si>
  <si>
    <t>COFFRAGE FV 100CM 100CM 4EH</t>
  </si>
  <si>
    <t>896.000000</t>
  </si>
  <si>
    <t>PCR4EH</t>
  </si>
  <si>
    <t>coffrage-pvc-relevage-100cm5eh</t>
  </si>
  <si>
    <t>COFFRAGE FV 100CM 100CM 5EH</t>
  </si>
  <si>
    <t>959.000000</t>
  </si>
  <si>
    <t>PCR5EH</t>
  </si>
  <si>
    <t>coffrage-pvc-relevage-100cm6eh4x3</t>
  </si>
  <si>
    <t>COFFRAGE FV 100CM 100CM 6EH 4X3</t>
  </si>
  <si>
    <t>1107.000000</t>
  </si>
  <si>
    <t>PCR6EHA</t>
  </si>
  <si>
    <t>coffrage-pvc-relevage-100cm6eh6x2</t>
  </si>
  <si>
    <t>COFFRAGE FV 100CM 100CM 6EH 6X2</t>
  </si>
  <si>
    <t>1202.000000</t>
  </si>
  <si>
    <t>PCR6EHB</t>
  </si>
  <si>
    <t>coffrage-pvc-relevage-100cm7eh</t>
  </si>
  <si>
    <t>COFFRAGE FV 100CM 100CM 7EH</t>
  </si>
  <si>
    <t>1240.000000</t>
  </si>
  <si>
    <t>PCR7EH</t>
  </si>
  <si>
    <t>coffrage-pvc-relevage-100cm8eh4x4</t>
  </si>
  <si>
    <t xml:space="preserve">COFFRAGE FV 100CM 100CM 8EH 4X4 </t>
  </si>
  <si>
    <t>1312.000000</t>
  </si>
  <si>
    <t>PCR8EH</t>
  </si>
  <si>
    <t>coffrage-pvc-relevage-100cm9eh</t>
  </si>
  <si>
    <t>COFFRAGE FV 100CM 100CM 9EH</t>
  </si>
  <si>
    <t>PCR9EH</t>
  </si>
  <si>
    <t>coffrage-pvc-relevage-100cm10eh</t>
  </si>
  <si>
    <t>COFFRAGE FV 100CM 100CM 10EH</t>
  </si>
  <si>
    <t>1508.000000</t>
  </si>
  <si>
    <t>PCR10EH</t>
  </si>
  <si>
    <t>coffrage-pvc-relevage-100cm12eh6x4</t>
  </si>
  <si>
    <t>COFFRAGE FV 100CM 100CM 12EH 6X4</t>
  </si>
  <si>
    <t>1716.000000</t>
  </si>
  <si>
    <t>PCR12EHA</t>
  </si>
  <si>
    <t>coffrage-pvc-relevage-100cm12eh8x3</t>
  </si>
  <si>
    <t>COFFRAGE FV 100CM 100CM 12EH 8X3</t>
  </si>
  <si>
    <t>1860.000000</t>
  </si>
  <si>
    <t>PCR12EHB</t>
  </si>
  <si>
    <t>coffrage-pvc-relevage-100cm14eh8x3-5</t>
  </si>
  <si>
    <t>COFFRAGE FV 100CM 100CM 14EH 8X3.5</t>
  </si>
  <si>
    <t>1976.000000</t>
  </si>
  <si>
    <t>PCR14EHA</t>
  </si>
  <si>
    <t>coffrage-pvc-relevage-100cm14eh7x4</t>
  </si>
  <si>
    <t>COFFRAGE FV 100CM 100CM 14EH 7X4</t>
  </si>
  <si>
    <t>1840.000000</t>
  </si>
  <si>
    <t>PCR14EHB</t>
  </si>
  <si>
    <t>coffrage-pvc-relevage-100cm16eh</t>
  </si>
  <si>
    <t>COFFRAGE FV 100CM 100CM 16EH</t>
  </si>
  <si>
    <t>2251.000000</t>
  </si>
  <si>
    <t>PCR16EH</t>
  </si>
  <si>
    <t>coffrage-pvc-relevage-100cm18eh8x4-5</t>
  </si>
  <si>
    <t>COFFRAGE FV 100CM 100CM 18EH 8X4.5</t>
  </si>
  <si>
    <t>2328.000000</t>
  </si>
  <si>
    <t>PCR18EHA</t>
  </si>
  <si>
    <t>coffrage-pvc-relevage-100cm20eh8x5</t>
  </si>
  <si>
    <t>COFFRAGE FV 100CM 100CM 20EH 8X5</t>
  </si>
  <si>
    <t>2425.000000</t>
  </si>
  <si>
    <t>PCR20EHB</t>
  </si>
  <si>
    <t>TSHIRTG-S</t>
  </si>
  <si>
    <t>TSHIRTG-M</t>
  </si>
  <si>
    <t>TSHIRTM-M</t>
  </si>
  <si>
    <t>TSHIRTG-L</t>
  </si>
  <si>
    <t>TSHIRTM-L</t>
  </si>
  <si>
    <t>TSHIRTG-XL</t>
  </si>
  <si>
    <t>TSHIRTG-XXL</t>
  </si>
  <si>
    <t>TSHIRTG-XXXL</t>
  </si>
  <si>
    <t>TSHIRTM-XXXL</t>
  </si>
  <si>
    <t>PULL AQUATIRIS HOMME</t>
  </si>
  <si>
    <t>PULL AQUATIRIS FEMME</t>
  </si>
  <si>
    <t>MARINIERE AQUATIRIS HOMME</t>
  </si>
  <si>
    <t>MARINIERE AQUATIRIS FEMME</t>
  </si>
  <si>
    <t>MARINIEREF-M</t>
  </si>
  <si>
    <t>VESTE-S</t>
  </si>
  <si>
    <t>VESTE-XXL</t>
  </si>
  <si>
    <t>rouleau-de-geotextile-rouleau3mx200m</t>
  </si>
  <si>
    <t xml:space="preserve">ROULEAU DE GEOTEXTILE Rouleau 3m x 200 m </t>
  </si>
  <si>
    <t>769.500000</t>
  </si>
  <si>
    <t>DGEOTRLX3M</t>
  </si>
  <si>
    <t>rouleau-de-geotextile-rouleau6mx200m</t>
  </si>
  <si>
    <t>ROULEAU DE GEOTEXTILE Rouleau 6m x 200m</t>
  </si>
  <si>
    <t>1539.000000</t>
  </si>
  <si>
    <t>DGEOTRLX6M</t>
  </si>
  <si>
    <t>MCABLE1.5-2-50</t>
  </si>
  <si>
    <t>MCABLE1.5-2-100</t>
  </si>
  <si>
    <t>MCABLE1.5-2-25</t>
  </si>
  <si>
    <t>mantir-rouleaude50m</t>
  </si>
  <si>
    <t>BARRIERE ANTI RACINE ROULEAU DE 50M</t>
  </si>
  <si>
    <t>165.000000</t>
  </si>
  <si>
    <t>MANTIR50</t>
  </si>
  <si>
    <t>35.970000</t>
  </si>
  <si>
    <t>mantir-rouleaude25m</t>
  </si>
  <si>
    <t>BARRIERE ANTI RACINE ROULEAU DE 25M</t>
  </si>
  <si>
    <t>MANTIR25</t>
  </si>
  <si>
    <t>17.920000</t>
  </si>
  <si>
    <t>membrane-epdm-110mm-sur-mesure-en-cm-9-15m</t>
  </si>
  <si>
    <t>MEMBRANE EPDM 1.10MM SUR MESURE (en cm) 9.15m</t>
  </si>
  <si>
    <t>0.840000</t>
  </si>
  <si>
    <t>0.560000</t>
  </si>
  <si>
    <t>DGEOM_915_110</t>
  </si>
  <si>
    <t>membrane-epdm-110mm-sur-mesure-en-cm-12-20m</t>
  </si>
  <si>
    <t>MEMBRANE EPDM 1.10MM SUR MESURE (en cm) 12.20m</t>
  </si>
  <si>
    <t>1.120000</t>
  </si>
  <si>
    <t>DGEOM_1220_110</t>
  </si>
  <si>
    <t>membrane-epdm-110mm-sur-mesure-en-cm-15-25m</t>
  </si>
  <si>
    <t>MEMBRANE EPDM 1.10MM SUR MESURE (en cm) 15.25m</t>
  </si>
  <si>
    <t>DGEOM_1525_110</t>
  </si>
  <si>
    <t>membrane-epdm-110mm-sur-mesure-en-cm-6-10m</t>
  </si>
  <si>
    <t>MEMBRANE EPDM 1.10MM SUR MESURE (en cm) 6.10m</t>
  </si>
  <si>
    <t>DGEOM_610_110</t>
  </si>
  <si>
    <t>rouleau-membrane-9-15m</t>
  </si>
  <si>
    <t>ROULEAU MEMBRANE 9.15m</t>
  </si>
  <si>
    <t>DGEOM915_110_3050</t>
  </si>
  <si>
    <t>rouleau-membrane-12-20m</t>
  </si>
  <si>
    <t>ROULEAU MEMBRANE 12.20m</t>
  </si>
  <si>
    <t>DGEOM_1220_152_3050</t>
  </si>
  <si>
    <t>rouleau-membrane-15-25m</t>
  </si>
  <si>
    <t>ROULEAU MEMBRANE 15.25m</t>
  </si>
  <si>
    <t>4527.710000</t>
  </si>
  <si>
    <t>5594.340000</t>
  </si>
  <si>
    <t>6036.950000</t>
  </si>
  <si>
    <t>7459.120000</t>
  </si>
  <si>
    <t>7546.190000</t>
  </si>
  <si>
    <t>9323.900000</t>
  </si>
  <si>
    <t>Where 1=1 and pa.id_product is null and p.active=1</t>
  </si>
  <si>
    <t>CODE</t>
  </si>
  <si>
    <t>CODE2</t>
  </si>
  <si>
    <t>DESIG</t>
  </si>
  <si>
    <t>GCPCRIT1_CODE</t>
  </si>
  <si>
    <t>GCPCRIT1_DESIG</t>
  </si>
  <si>
    <t>GCPCRIT2_CODE</t>
  </si>
  <si>
    <t>GCPCRIT2_DESIG</t>
  </si>
  <si>
    <t>GCPCRIT3_CODE</t>
  </si>
  <si>
    <t>GCPCRIT3_DESIG</t>
  </si>
  <si>
    <t>GCPCRIS1_CODE</t>
  </si>
  <si>
    <t>GCPCRIS1_DESIG</t>
  </si>
  <si>
    <t>GCPFOUR_CODE</t>
  </si>
  <si>
    <t>GAPARTFO_CODE</t>
  </si>
  <si>
    <t>GAPARTFO_DESIG</t>
  </si>
  <si>
    <t>GAPARTFO_UNITE</t>
  </si>
  <si>
    <t>GAPARTFO_COEFFICIENT</t>
  </si>
  <si>
    <t>GAPARTFO_QMINIMALE</t>
  </si>
  <si>
    <t>GAPARTFO_PUAF</t>
  </si>
  <si>
    <t>GAPARTFO_PUAF_DEVISE</t>
  </si>
  <si>
    <t>GAPARTFO_MONNAIE_IDENT</t>
  </si>
  <si>
    <t>GAPARTFO_TAUX_REMISE</t>
  </si>
  <si>
    <t>GAPARTFO_NOTES</t>
  </si>
  <si>
    <t>GAPARTFO_DELAI</t>
  </si>
  <si>
    <t>GCPTVA_CODE</t>
  </si>
  <si>
    <t>GCPTVA_DESIG</t>
  </si>
  <si>
    <t>GCPTPF_CODE</t>
  </si>
  <si>
    <t>GCPTPF_DESIG</t>
  </si>
  <si>
    <t>GCPTARIF_CODE</t>
  </si>
  <si>
    <t>GCPTARIF_DESIG</t>
  </si>
  <si>
    <t>UNITE</t>
  </si>
  <si>
    <t>POIDS</t>
  </si>
  <si>
    <t>VOLUME</t>
  </si>
  <si>
    <t>PUHT</t>
  </si>
  <si>
    <t>GERE_UNITE_TARIF</t>
  </si>
  <si>
    <t>COMMISSION</t>
  </si>
  <si>
    <t>ACHAT_INTERDIT</t>
  </si>
  <si>
    <t>VENTE_INTERDITE</t>
  </si>
  <si>
    <t>NON_VALORISE</t>
  </si>
  <si>
    <t>SANS_STOCK</t>
  </si>
  <si>
    <t>FABRICATION_INTERDITE</t>
  </si>
  <si>
    <t>ASSEMBLE</t>
  </si>
  <si>
    <t>ORDRESAISIE</t>
  </si>
  <si>
    <t>GESTION_LOTS</t>
  </si>
  <si>
    <t>GESTION_SERIES</t>
  </si>
  <si>
    <t>GCATDEEE_IDENT</t>
  </si>
  <si>
    <t>ECOPRODUCTEUR</t>
  </si>
  <si>
    <t>COEFFICIENT</t>
  </si>
  <si>
    <t>COEFFICIENT_FIXE</t>
  </si>
  <si>
    <t>PUTTC</t>
  </si>
  <si>
    <t>CH_INU</t>
  </si>
  <si>
    <t>PUBLIE</t>
  </si>
  <si>
    <t>WEB_ID</t>
  </si>
  <si>
    <t>NOTES</t>
  </si>
  <si>
    <t>CONTREMA</t>
  </si>
  <si>
    <t>GCPPRODU_CODE</t>
  </si>
  <si>
    <t>GCPPRODU_DESIG</t>
  </si>
  <si>
    <t>BASECOM_APPOR</t>
  </si>
  <si>
    <t>BASECOM_REPR</t>
  </si>
  <si>
    <t>INFO1</t>
  </si>
  <si>
    <t>INFO10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</si>
  <si>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</si>
  <si>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</si>
  <si>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</si>
  <si>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</si>
  <si>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</si>
  <si>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</si>
  <si>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</si>
  <si>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</si>
  <si>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NIMP_DESC</t>
  </si>
  <si>
    <t>PUHT_MINI</t>
  </si>
  <si>
    <t>PUTTC_MINI</t>
  </si>
  <si>
    <t>GCPTARIF_FORFAIT</t>
  </si>
  <si>
    <t>GES_ARR</t>
  </si>
  <si>
    <t>GES_PDLG</t>
  </si>
  <si>
    <t>OF_AUTO</t>
  </si>
  <si>
    <t>POIDS_LG</t>
  </si>
  <si>
    <t>AS198</t>
  </si>
  <si>
    <t>REGARDS/REPARTITEURS/CHASSES</t>
  </si>
  <si>
    <t>REGARDS AU DETAIL</t>
  </si>
  <si>
    <t>EMP</t>
  </si>
  <si>
    <t>REPARTITEURA004F</t>
  </si>
  <si>
    <t>EUR</t>
  </si>
  <si>
    <t>NORM</t>
  </si>
  <si>
    <t>Normal</t>
  </si>
  <si>
    <t>PX1.2</t>
  </si>
  <si>
    <t>Prix magasin + 20% de marg</t>
  </si>
  <si>
    <t>AS161</t>
  </si>
  <si>
    <t>JARDIFEUTRE DALLE 110 X 110CM</t>
  </si>
  <si>
    <t>ACCESSOIRES AU DETAIL</t>
  </si>
  <si>
    <t>ACCESSOIRES</t>
  </si>
  <si>
    <t>CHANVRE</t>
  </si>
  <si>
    <t>M2</t>
  </si>
  <si>
    <t>AA22</t>
  </si>
  <si>
    <t>REPARTITION</t>
  </si>
  <si>
    <t>AQUATIRIS</t>
  </si>
  <si>
    <t>&lt;Non r‚f‚renc‚&gt;</t>
  </si>
  <si>
    <t>&lt;Article non r‚f‚renc‚&gt;</t>
  </si>
  <si>
    <t>MAG01</t>
  </si>
  <si>
    <t>AN92</t>
  </si>
  <si>
    <t>AUTOMATISME POUR REGARD GRAVITAIRE</t>
  </si>
  <si>
    <t>DISTRIBUTION GRAVITAIRE/CHASSE/BROYEUR</t>
  </si>
  <si>
    <t>INEAUTEC</t>
  </si>
  <si>
    <t>AS216</t>
  </si>
  <si>
    <t>COUVERCLE AQUATIRIS POUR PETIT REGARD CARRE</t>
  </si>
  <si>
    <t>COUVERCLERHX004F</t>
  </si>
  <si>
    <t>COUVERCLE AQUATIRIS POUR REGARD PE</t>
  </si>
  <si>
    <t>AN126</t>
  </si>
  <si>
    <t>VANNES 3 VOIES D50</t>
  </si>
  <si>
    <t>VANNES</t>
  </si>
  <si>
    <t>ALIAXIS</t>
  </si>
  <si>
    <t>MRED6350</t>
  </si>
  <si>
    <t>AN119</t>
  </si>
  <si>
    <t>REDUCTION 63/50</t>
  </si>
  <si>
    <t>TUYAUTERIE PVC PRESSION</t>
  </si>
  <si>
    <t>HTUBE</t>
  </si>
  <si>
    <t>AS137</t>
  </si>
  <si>
    <t>JOINT FORSHEDA D50</t>
  </si>
  <si>
    <t>ETANCHEITE</t>
  </si>
  <si>
    <t>JOINT50F</t>
  </si>
  <si>
    <t>C90MF6350</t>
  </si>
  <si>
    <t>AN51</t>
  </si>
  <si>
    <t>COUDE 90 REDUIT M/F 63X50</t>
  </si>
  <si>
    <t>PVC/PE</t>
  </si>
  <si>
    <t>RACCORD PVC PRESSION &amp; PE</t>
  </si>
  <si>
    <t>SORODIST</t>
  </si>
  <si>
    <t>COUDE 90ø REDUIT M/F 63X50</t>
  </si>
  <si>
    <t>BARREGALVA</t>
  </si>
  <si>
    <t>AN50</t>
  </si>
  <si>
    <t>BARRE T GALVA ML</t>
  </si>
  <si>
    <t>KITFVFHREL</t>
  </si>
  <si>
    <t>Z30</t>
  </si>
  <si>
    <t>KIT FV + FH RELEVAGE (ARTICLE NON EXISTANT)</t>
  </si>
  <si>
    <t>PORT</t>
  </si>
  <si>
    <t>Z168</t>
  </si>
  <si>
    <t>FRAIS D'ENVOI</t>
  </si>
  <si>
    <t>TARIF KIT</t>
  </si>
  <si>
    <t>AS116</t>
  </si>
  <si>
    <t>MEMBRANES ET ANTI-RACINES</t>
  </si>
  <si>
    <t>ANTI-RACINES ET ACCESSOIRES</t>
  </si>
  <si>
    <t>JARDIPROTEC</t>
  </si>
  <si>
    <t>ML</t>
  </si>
  <si>
    <t>MBOUC</t>
  </si>
  <si>
    <t>AN103</t>
  </si>
  <si>
    <t>BOUCHON D50</t>
  </si>
  <si>
    <t>BOUCHON DIAMETRE 50</t>
  </si>
  <si>
    <t>MCOLLE</t>
  </si>
  <si>
    <t>Z42</t>
  </si>
  <si>
    <t>COLLE FIRESTONE</t>
  </si>
  <si>
    <t>SODAF</t>
  </si>
  <si>
    <t>CJ8</t>
  </si>
  <si>
    <t>AN55</t>
  </si>
  <si>
    <t>COUDE SIMPLE MF 87 30 D50</t>
  </si>
  <si>
    <t>TUYAUTERIE PVC EVACUATION</t>
  </si>
  <si>
    <t>NICOLL</t>
  </si>
  <si>
    <t>COUDE SIMPLE MF 87'30 D.50</t>
  </si>
  <si>
    <t>AS136</t>
  </si>
  <si>
    <t>JOINT FORSHEDA D100</t>
  </si>
  <si>
    <t>JOINT100F</t>
  </si>
  <si>
    <t>AS140</t>
  </si>
  <si>
    <t>MJ</t>
  </si>
  <si>
    <t>AS135</t>
  </si>
  <si>
    <t>MANCHON DE DILATATION SIMPLE MF D50</t>
  </si>
  <si>
    <t>AS192</t>
  </si>
  <si>
    <t>MRED10050</t>
  </si>
  <si>
    <t>REDUCTION 100  50</t>
  </si>
  <si>
    <t>AS149</t>
  </si>
  <si>
    <t>REHAUSSEA008F</t>
  </si>
  <si>
    <t>REHAUSSE</t>
  </si>
  <si>
    <t>AS197</t>
  </si>
  <si>
    <t xml:space="preserve">TE DE PIED DE BICHE D50 </t>
  </si>
  <si>
    <t xml:space="preserve">TE DE PIED DE BICHE DIAM 50 </t>
  </si>
  <si>
    <t>AS163</t>
  </si>
  <si>
    <t>AQUADISTRI</t>
  </si>
  <si>
    <t>TRAVERSEE DE PAROI DIAMETRE 50</t>
  </si>
  <si>
    <t>AS162</t>
  </si>
  <si>
    <t>TRAVERSEE DE PAROI DIAMETRE 110</t>
  </si>
  <si>
    <t>AS83</t>
  </si>
  <si>
    <t>CLOTURES/GRILLES/FINITIONS</t>
  </si>
  <si>
    <t>BORDURES</t>
  </si>
  <si>
    <t>2KTPSKDJJ</t>
  </si>
  <si>
    <t>EXTENSION DE COMMANDE 3 VOIES D50</t>
  </si>
  <si>
    <t>AS205</t>
  </si>
  <si>
    <t>REDUCTION 110 100</t>
  </si>
  <si>
    <t>PVC EVACUATION / VENTILATION / DRAINAGE</t>
  </si>
  <si>
    <t>MRED110100</t>
  </si>
  <si>
    <t>AS138</t>
  </si>
  <si>
    <t>JOINT FORSHEDA D63</t>
  </si>
  <si>
    <t>JOINT63F</t>
  </si>
  <si>
    <t>JOINT DIAMETRE 63</t>
  </si>
  <si>
    <t>AS169</t>
  </si>
  <si>
    <t>VANNE GUILLOTINE D110</t>
  </si>
  <si>
    <t>DUKTRAD VDL</t>
  </si>
  <si>
    <t>VDL680110</t>
  </si>
  <si>
    <t>VANNES GUILLOTINES DIAMETRE 110</t>
  </si>
  <si>
    <t>MY100</t>
  </si>
  <si>
    <t>AN130</t>
  </si>
  <si>
    <t>Y 100 GRAVITAIRE</t>
  </si>
  <si>
    <t>MOPTEV</t>
  </si>
  <si>
    <t>OPTION DISJONTEUR ELECTROVANNE SUR COFFRET</t>
  </si>
  <si>
    <t>ELECTRICITE</t>
  </si>
  <si>
    <t>AS170</t>
  </si>
  <si>
    <t>VANNE GUILLOTINE D50</t>
  </si>
  <si>
    <t>VDL680050</t>
  </si>
  <si>
    <t>MPVC50</t>
  </si>
  <si>
    <t>AN118</t>
  </si>
  <si>
    <t>TUYAU PVC D50 (PORTION)</t>
  </si>
  <si>
    <t>COURONNES PE / BARRES PVC</t>
  </si>
  <si>
    <t>TUYAU PVC DIAMETRE 50 (PORTION)</t>
  </si>
  <si>
    <t>CJ4</t>
  </si>
  <si>
    <t>AN54</t>
  </si>
  <si>
    <t>COUDE SIMPLE MF 45 D.50</t>
  </si>
  <si>
    <t>COUDE SIMPLE MF 45ø D.50</t>
  </si>
  <si>
    <t>VERIN</t>
  </si>
  <si>
    <t>Z125</t>
  </si>
  <si>
    <t>VERIN ELECTRIQUE POUR VANNE 110 GRAVITAIRE</t>
  </si>
  <si>
    <t>AS176</t>
  </si>
  <si>
    <t xml:space="preserve">PLAQUETTE JARDIN DE PLUIE </t>
  </si>
  <si>
    <t>SUPPORT DE COMMUNICATION</t>
  </si>
  <si>
    <t>MICROLYNX</t>
  </si>
  <si>
    <t>PTUYGRY</t>
  </si>
  <si>
    <t>Z102</t>
  </si>
  <si>
    <t>KIT DE TUY. GRAVITAIRE AVEC Y</t>
  </si>
  <si>
    <t>AA99</t>
  </si>
  <si>
    <t xml:space="preserve">KIT CAILLEBOTIS FV GEOMEMBRANE 4EH4X2 </t>
  </si>
  <si>
    <t>kITS GRILLES CAILLEBOTIS</t>
  </si>
  <si>
    <t>PTUYCOL</t>
  </si>
  <si>
    <t>Z101</t>
  </si>
  <si>
    <t>KIT DE TUY. POUR REGARD COLLECTE</t>
  </si>
  <si>
    <t>PTUYREL</t>
  </si>
  <si>
    <t>Z103</t>
  </si>
  <si>
    <t>KIT DE TUY. POUR DISRIBUTION RELEVAGE</t>
  </si>
  <si>
    <t>PTUYRELMO</t>
  </si>
  <si>
    <t>Z104</t>
  </si>
  <si>
    <t>KIT DE TUY. POUR DISTRI. RELEVAGE MOTORISEE</t>
  </si>
  <si>
    <t>AS175</t>
  </si>
  <si>
    <t xml:space="preserve">PLAQUETTE PHYTOFLOTTANTE </t>
  </si>
  <si>
    <t>T</t>
  </si>
  <si>
    <t>TUYAUTERIE</t>
  </si>
  <si>
    <t>KITGRVAUTO</t>
  </si>
  <si>
    <t>Z37</t>
  </si>
  <si>
    <t>KIT GRAVITAIRE AUTO</t>
  </si>
  <si>
    <t>PIECES DETACHEES</t>
  </si>
  <si>
    <t>BOITIER</t>
  </si>
  <si>
    <t>Z7</t>
  </si>
  <si>
    <t>BOITIER ELECTRIQUE KIT GRAVITAIRE AUTO</t>
  </si>
  <si>
    <t>CHEVRON</t>
  </si>
  <si>
    <t>Z11</t>
  </si>
  <si>
    <t xml:space="preserve">CHEVRON PE RECYCLE </t>
  </si>
  <si>
    <t>AS34</t>
  </si>
  <si>
    <t>REGARDCOLLCUN008F</t>
  </si>
  <si>
    <t>REGARD DE COLLECTE AVEC COUVERCLE</t>
  </si>
  <si>
    <t>MFV5EH</t>
  </si>
  <si>
    <t>Z75</t>
  </si>
  <si>
    <t>FILTRE VERTICAL 5EH (6.71MX5M)</t>
  </si>
  <si>
    <t>PACKS MEMBRANE</t>
  </si>
  <si>
    <t>NB FV</t>
  </si>
  <si>
    <t>NB de ventes packs FV</t>
  </si>
  <si>
    <t>FV</t>
  </si>
  <si>
    <t>FILTRE VERTICAL</t>
  </si>
  <si>
    <t>FILTRE VERTICALE 5EH</t>
  </si>
  <si>
    <t>MFV6EH4*3</t>
  </si>
  <si>
    <t>Z76</t>
  </si>
  <si>
    <t>FILTRE VERTICAL 6EH (6.10MX6.80M)</t>
  </si>
  <si>
    <t>MFV6EH</t>
  </si>
  <si>
    <t>FILTRE VERTICALE 6EH</t>
  </si>
  <si>
    <t>MFV7EH4x3.5</t>
  </si>
  <si>
    <t>Z79</t>
  </si>
  <si>
    <t>FILTRE VERTICAL 7EH (6.71MX6.80M)</t>
  </si>
  <si>
    <t>MFV7EH</t>
  </si>
  <si>
    <t>FILTRE VERTICALE 7EH</t>
  </si>
  <si>
    <t>MFV2EH</t>
  </si>
  <si>
    <t>Z72</t>
  </si>
  <si>
    <t>FILTRE VERTICAL 2EH (5MX4.27M)</t>
  </si>
  <si>
    <t>MFV8EH</t>
  </si>
  <si>
    <t>FILTRE VERTICALE 8EH</t>
  </si>
  <si>
    <t>MFV9EH4x4.5</t>
  </si>
  <si>
    <t>Z82</t>
  </si>
  <si>
    <t>FILTRE VERTICAL 9EH (7.32MX6.80M)</t>
  </si>
  <si>
    <t>MFV9EH</t>
  </si>
  <si>
    <t>FILTRE VERTICALE 9EH</t>
  </si>
  <si>
    <t>MFV10EH4*5</t>
  </si>
  <si>
    <t>Z61</t>
  </si>
  <si>
    <t>FILTRE VERTICAL 10EH (7.92MX6.80M)</t>
  </si>
  <si>
    <t>MF10EH</t>
  </si>
  <si>
    <t>FILTRE VERTICALE 10EH</t>
  </si>
  <si>
    <t>MFH5EH</t>
  </si>
  <si>
    <t>Z55</t>
  </si>
  <si>
    <t>FILTRE HORIZONTAL 5EH</t>
  </si>
  <si>
    <t>NB FV+FH</t>
  </si>
  <si>
    <t>NB de ventes packs FH</t>
  </si>
  <si>
    <t>FH</t>
  </si>
  <si>
    <t>FILTRE HORIZONTAL</t>
  </si>
  <si>
    <t>FILTRE HORIZONTALE 5EH</t>
  </si>
  <si>
    <t>1 Palette</t>
  </si>
  <si>
    <t>MFH6EH</t>
  </si>
  <si>
    <t>Z56</t>
  </si>
  <si>
    <t>FILTRE HORIZONTAL 6EH</t>
  </si>
  <si>
    <t>1 KIT</t>
  </si>
  <si>
    <t>MFH7EH</t>
  </si>
  <si>
    <t>Z57</t>
  </si>
  <si>
    <t>FILTRE HORIZONTAL 7EH</t>
  </si>
  <si>
    <t>MFH8EH</t>
  </si>
  <si>
    <t>Z58</t>
  </si>
  <si>
    <t>FILTRE HORIZONTAL 8EH</t>
  </si>
  <si>
    <t>MFH9EH</t>
  </si>
  <si>
    <t>Z59</t>
  </si>
  <si>
    <t>FILTRE HORIZONTAL 9EH</t>
  </si>
  <si>
    <t>MFH10EH</t>
  </si>
  <si>
    <t>Z46</t>
  </si>
  <si>
    <t>FILTRE HORIZONTAL 10EH</t>
  </si>
  <si>
    <t>FILTRE HORIZONTALE 10EH</t>
  </si>
  <si>
    <t>PFV18EH9x4</t>
  </si>
  <si>
    <t>AA49</t>
  </si>
  <si>
    <t>PACK FV GEO 1.52MM 18EH9X4 SANS GRILLE</t>
  </si>
  <si>
    <t>Pack EPDM FV</t>
  </si>
  <si>
    <t>PFV18EH8x4.5</t>
  </si>
  <si>
    <t>AA48</t>
  </si>
  <si>
    <t>PACK FV GEO 1.52MM 18EH8X4.5 SANS GRILLE</t>
  </si>
  <si>
    <t>PFVFH7EH</t>
  </si>
  <si>
    <t>Z97</t>
  </si>
  <si>
    <t>PACK EPDM/GEOTEXTILE FV/FH 7EH</t>
  </si>
  <si>
    <t>PFVFH8EH</t>
  </si>
  <si>
    <t>Z98</t>
  </si>
  <si>
    <t>PACK EPDM/GEOTEXTILE FV/FH 8EH</t>
  </si>
  <si>
    <t>PFVFH9EH</t>
  </si>
  <si>
    <t>Z99</t>
  </si>
  <si>
    <t>PACK EPDM/GEOTEXTILE FV/FH 9EH</t>
  </si>
  <si>
    <t>PFV14EH8x3.5</t>
  </si>
  <si>
    <t>AA46</t>
  </si>
  <si>
    <t>PACK FV GEO 1.52MM 14EH8X3.5 SANS GRILLE</t>
  </si>
  <si>
    <t>AA15</t>
  </si>
  <si>
    <t xml:space="preserve">NB KITS </t>
  </si>
  <si>
    <t>NB de ventes de kits (rech par reg distr</t>
  </si>
  <si>
    <t>DISTRIBUTION RELEVAGE</t>
  </si>
  <si>
    <t>sprtest</t>
  </si>
  <si>
    <t>Z119</t>
  </si>
  <si>
    <t xml:space="preserve">TEST </t>
  </si>
  <si>
    <t>AA20</t>
  </si>
  <si>
    <t>KIT FV GRAVITAIRE  VANNES GUILLOTINES D110</t>
  </si>
  <si>
    <t>KITFVG</t>
  </si>
  <si>
    <t>Z31</t>
  </si>
  <si>
    <t>KIT FV GRAVITAIRE</t>
  </si>
  <si>
    <t>KITFVR</t>
  </si>
  <si>
    <t>Z34</t>
  </si>
  <si>
    <t>KIT FV RELEVAGE</t>
  </si>
  <si>
    <t>KITFVRM</t>
  </si>
  <si>
    <t>Z36</t>
  </si>
  <si>
    <t>KIT FV RELEVAGE MOTORISE</t>
  </si>
  <si>
    <t>AS55</t>
  </si>
  <si>
    <t>ROULEAU 9M15 X 30M50 1.10MM</t>
  </si>
  <si>
    <t>EPDM EN ROULEAU BRUT</t>
  </si>
  <si>
    <t>DGEOT</t>
  </si>
  <si>
    <t>Z15</t>
  </si>
  <si>
    <t>G_OTEXTILE ? LA D_COUPE</t>
  </si>
  <si>
    <t>G_OTEXTILE œ LA D_COUPE</t>
  </si>
  <si>
    <t>PFV5EH4x2.5</t>
  </si>
  <si>
    <t>AA55</t>
  </si>
  <si>
    <t>PACK FV GEO 1.52MM 5EH SANS GRILLE</t>
  </si>
  <si>
    <t>PFV6EH4x3</t>
  </si>
  <si>
    <t>AA56</t>
  </si>
  <si>
    <t>PACK FV GEO 1.52MM 6EH4X3 SANS GRILLE</t>
  </si>
  <si>
    <t>PFV7EH4x3.5</t>
  </si>
  <si>
    <t>AA59</t>
  </si>
  <si>
    <t>PACK FV GEO 1.52MM 7EH SANS GRILLE</t>
  </si>
  <si>
    <t>PFV14EH7x4</t>
  </si>
  <si>
    <t>AA45</t>
  </si>
  <si>
    <t>PACK FV GEO 1.52MM 14EH7X4 SANS GRILLE</t>
  </si>
  <si>
    <t>PFV9EH4x4.5</t>
  </si>
  <si>
    <t>AA62</t>
  </si>
  <si>
    <t>PACK FV GEO 1.52MM 9EH4X4.5 SANS GRILLE</t>
  </si>
  <si>
    <t>PFV10EH4x5</t>
  </si>
  <si>
    <t>AA41</t>
  </si>
  <si>
    <t>PACK FV GEO 1.52MM 10EH4X5 SANS GRILLE</t>
  </si>
  <si>
    <t>AVOIR</t>
  </si>
  <si>
    <t>Z5</t>
  </si>
  <si>
    <t>AVOIR DATANT DE 2012</t>
  </si>
  <si>
    <t>AS84</t>
  </si>
  <si>
    <t>ECOPLANC 4x22x200</t>
  </si>
  <si>
    <t>AS171</t>
  </si>
  <si>
    <t>VANNE GUILLOTINE D63</t>
  </si>
  <si>
    <t>VDL680063</t>
  </si>
  <si>
    <t>DGEOT249</t>
  </si>
  <si>
    <t>AS62</t>
  </si>
  <si>
    <t>GEOTEXTILE A LA DECOUPE LARGEUR 2M49</t>
  </si>
  <si>
    <t>GEOTEXTILE SUR MESURE</t>
  </si>
  <si>
    <t>AS63</t>
  </si>
  <si>
    <t>GEOTEXTILE A LA DECOUPE LARGEUR 3M05</t>
  </si>
  <si>
    <t>DGEOT368</t>
  </si>
  <si>
    <t>AS64</t>
  </si>
  <si>
    <t>GEOTEXTILE A LA DECOUPE LARGEUR 3M68</t>
  </si>
  <si>
    <t>AS65</t>
  </si>
  <si>
    <t>GEOTEXTILE A LA DECOUPE LARGEUR 4M27</t>
  </si>
  <si>
    <t>DGEOT488</t>
  </si>
  <si>
    <t>AS66</t>
  </si>
  <si>
    <t>GEOTEXTILE A LA DECOUPE LARGEUR 4M88</t>
  </si>
  <si>
    <t>GEOTEXTILE A LA DECOUPE  LARGEUR 4M88</t>
  </si>
  <si>
    <t>DGEOT549</t>
  </si>
  <si>
    <t>AS67</t>
  </si>
  <si>
    <t>GEOTEXTILE A LA DECOUPE LARGEUR 5M49</t>
  </si>
  <si>
    <t>AS68</t>
  </si>
  <si>
    <t>GEOTEXTILE A LA DECOUPE LARGEUR 6M10</t>
  </si>
  <si>
    <t>DGEOT671</t>
  </si>
  <si>
    <t>AS69</t>
  </si>
  <si>
    <t>GEOTEXTILE A LA DECOUPE LARGEUR 6M71</t>
  </si>
  <si>
    <t>DGEOT732</t>
  </si>
  <si>
    <t>AS70</t>
  </si>
  <si>
    <t>GEOTEXTILE A LA DECOUPE LARGEUR 7M32</t>
  </si>
  <si>
    <t>AS71</t>
  </si>
  <si>
    <t>GEOTEXTILE A LA DECOUPE LARGEUR 7M62</t>
  </si>
  <si>
    <t>DGEOT792</t>
  </si>
  <si>
    <t>AS72</t>
  </si>
  <si>
    <t>GEOTEXTILE A LA DECOUPE LARGEUR 7M92</t>
  </si>
  <si>
    <t>DGEOT853</t>
  </si>
  <si>
    <t>AS73</t>
  </si>
  <si>
    <t>GEOTEXTILE A LA DECOUPE LARGEUR 8M53</t>
  </si>
  <si>
    <t>AS74</t>
  </si>
  <si>
    <t>GEOTEXTILE A LA DECOUPE LARGEUR 9M15</t>
  </si>
  <si>
    <t>AS59</t>
  </si>
  <si>
    <t>GEOTEXTILE A LA DECOUPE LARGEUR 10M97</t>
  </si>
  <si>
    <t>AS60</t>
  </si>
  <si>
    <t>GEOTEXTILE A LA DECOUPE LARGEUR 12M20</t>
  </si>
  <si>
    <t>AS61</t>
  </si>
  <si>
    <t>GEOTEXTILE A LA DECOUPE LARGEUR 15M25</t>
  </si>
  <si>
    <t>DGEOM915_110_6100</t>
  </si>
  <si>
    <t>AS56</t>
  </si>
  <si>
    <t>ROULEAU 9M15 X 61M 1.10MM</t>
  </si>
  <si>
    <t>NB EPDM</t>
  </si>
  <si>
    <t>NB de ventes d'EPDM sur mesure</t>
  </si>
  <si>
    <t>DGEOM249</t>
  </si>
  <si>
    <t>GEOMEMBRANE A LA DECOUPE LARGEUR 2M49</t>
  </si>
  <si>
    <t>DGEOM1220_110_6100</t>
  </si>
  <si>
    <t>AS48</t>
  </si>
  <si>
    <t>ROULEAU 12M20 X 61M 1.10MM</t>
  </si>
  <si>
    <t>GEOMEMBRANE A LA DECOUPE LARGEUR 3M05</t>
  </si>
  <si>
    <t>DGEOM1525_110_6100</t>
  </si>
  <si>
    <t>AS52</t>
  </si>
  <si>
    <t>ROULEAU 15M25 X 61M 1.10MM</t>
  </si>
  <si>
    <t>DGEOM368</t>
  </si>
  <si>
    <t>GEOMEMBRANE A LA DECOUPE LARGEUR 3M68</t>
  </si>
  <si>
    <t>DGEOM915_152_6100</t>
  </si>
  <si>
    <t>AS58</t>
  </si>
  <si>
    <t>ROULEAU 9M15 X 61M 1.52MM</t>
  </si>
  <si>
    <t>GEOMEMBRANE ALA DECOUPE LARGEUR 4M27</t>
  </si>
  <si>
    <t>DGEOM1525_152_6100</t>
  </si>
  <si>
    <t>AS54</t>
  </si>
  <si>
    <t>ROULEAU 15M25 X 61M 1.52MM</t>
  </si>
  <si>
    <t>DGEOM488</t>
  </si>
  <si>
    <t>GEOMEMBRANE A LA DECOUPE LARGEUR 4M88</t>
  </si>
  <si>
    <t>DGEOM1220_152-6100</t>
  </si>
  <si>
    <t>AS50</t>
  </si>
  <si>
    <t>ROULEAU 12M20 X 61M 1.52MM</t>
  </si>
  <si>
    <t>DGEOM549</t>
  </si>
  <si>
    <t>GEOMEMBRANE A LA DECOUPE LARGEUR 5M49</t>
  </si>
  <si>
    <t>AS44</t>
  </si>
  <si>
    <t>GEOMEMBRANE A LA DECOUPE 1.52MM LARGEUR 6M10</t>
  </si>
  <si>
    <t>MEMBRANES EPDM 1.52MM SUR MESURE</t>
  </si>
  <si>
    <t>FEPDM60</t>
  </si>
  <si>
    <t>GEOMEMBRANE A LA DECOUPE  LARGEUR 6M10</t>
  </si>
  <si>
    <t>DGEOM1220_110_3050</t>
  </si>
  <si>
    <t>AS47</t>
  </si>
  <si>
    <t>ROULEAU 12M20 X 30M50 1.10MM</t>
  </si>
  <si>
    <t>DGEOM671</t>
  </si>
  <si>
    <t>GEOMEMBRANE A LA DECOUPE LARGEUR 6M71</t>
  </si>
  <si>
    <t>AS43</t>
  </si>
  <si>
    <t>GEOMEMBRANE A LA DECOUPE 1.10MM LARGEUR 6M10</t>
  </si>
  <si>
    <t>MEMBRANE EPDM 1.10MM SUR MESURE</t>
  </si>
  <si>
    <t>DGEOM732</t>
  </si>
  <si>
    <t>GEOMEMBRANE A LA DECOUPE LARGEUR 7M32</t>
  </si>
  <si>
    <t>AS41</t>
  </si>
  <si>
    <t>GEOMEMBRANE A LA DECOUPE 1.10MM LARGEUR 15M25</t>
  </si>
  <si>
    <t>GEOMEMBRANE A LA DECOUPE LARGEUR 7M62</t>
  </si>
  <si>
    <t>AS38</t>
  </si>
  <si>
    <t>GEOMEMBRANE A LA DECOUPE 1.10MM LARGEUR 12M20</t>
  </si>
  <si>
    <t>DGEOM792</t>
  </si>
  <si>
    <t>GEOMEMBRANE A LA DECOUPE LARGEUR 7M92</t>
  </si>
  <si>
    <t>AS45</t>
  </si>
  <si>
    <t>GEOMEMBRANE A LA DECOUPE 1.10MM LARGEUR 9M15</t>
  </si>
  <si>
    <t>DGEOM853</t>
  </si>
  <si>
    <t>GEOMEMBRANE A LA DECOUPE LARGEUR 8M53</t>
  </si>
  <si>
    <t>DGEOM_915-152</t>
  </si>
  <si>
    <t>AS46</t>
  </si>
  <si>
    <t>GEOMEMBRANE A LA DECOUPE 1.52MM LARGEUR 9M15</t>
  </si>
  <si>
    <t>GEOMEMBRANE A LA DECOUPE LARGEUR 9M15</t>
  </si>
  <si>
    <t>DGEOM1525_110_3050</t>
  </si>
  <si>
    <t>AS51</t>
  </si>
  <si>
    <t>ROULEAU 15M25 X 30M50 1.10MM</t>
  </si>
  <si>
    <t>GEOMEMBRANE A LA DECOUPE LARGEUR 10M97</t>
  </si>
  <si>
    <t>AS39</t>
  </si>
  <si>
    <t>GEOMEMBRANE A LA DECOUPE 1.52MM LARGEUR 12M20</t>
  </si>
  <si>
    <t>GEOMEMBRANE A LA DECOUPE LARGEUR 12M20</t>
  </si>
  <si>
    <t>AS42</t>
  </si>
  <si>
    <t>GEOMEMBRANE A LA DECOUPE 1.52MM LARGEUR 15M25</t>
  </si>
  <si>
    <t>GEOMEMBRANE A LA DECOUPE LARGEUR 15M25</t>
  </si>
  <si>
    <t>KITFVFHR1</t>
  </si>
  <si>
    <t>Z29</t>
  </si>
  <si>
    <t>KIT FV/FH RELEVAGE AVEC VANNES GUILLOTINES</t>
  </si>
  <si>
    <t>AS194</t>
  </si>
  <si>
    <t>TE DE PRESSION D63</t>
  </si>
  <si>
    <t>TE DE PRESSION DIAMETRE 63</t>
  </si>
  <si>
    <t>AS37</t>
  </si>
  <si>
    <t>CROIX PVC PRESSION 63</t>
  </si>
  <si>
    <t>KITFVR1</t>
  </si>
  <si>
    <t>Z35</t>
  </si>
  <si>
    <t>KIT FV RELEVAGE AVEC VANNES GUILLOTINES</t>
  </si>
  <si>
    <t>AN93</t>
  </si>
  <si>
    <t>BAC PEHD 2.5EH</t>
  </si>
  <si>
    <t>KITS BACS/KITS COFFRAGES</t>
  </si>
  <si>
    <t>KITS BACS</t>
  </si>
  <si>
    <t>BAC A L'UNITE</t>
  </si>
  <si>
    <t>BAC2.5EH004F</t>
  </si>
  <si>
    <t>BAC PEHD</t>
  </si>
  <si>
    <t>MREGASG</t>
  </si>
  <si>
    <t>Z85</t>
  </si>
  <si>
    <t>REGARD HEXAGONAL SORTIE GAUCHE</t>
  </si>
  <si>
    <t>MREGASD</t>
  </si>
  <si>
    <t>Z84</t>
  </si>
  <si>
    <t>REGARD HEXAGONAL SORTIE DROITE</t>
  </si>
  <si>
    <t>KITFVGSG</t>
  </si>
  <si>
    <t>Z33</t>
  </si>
  <si>
    <t>KIT FV GRAVITAIRE AVEC Y SORTIE G</t>
  </si>
  <si>
    <t>KITFVGSD</t>
  </si>
  <si>
    <t>Z32</t>
  </si>
  <si>
    <t>KIT FV GRAVITAIRE AVEC Y SORTIE D</t>
  </si>
  <si>
    <t>AS131</t>
  </si>
  <si>
    <t>COUVERCLERA004F</t>
  </si>
  <si>
    <t>AN22</t>
  </si>
  <si>
    <t>PANIER DEGRILLEUR</t>
  </si>
  <si>
    <t>POSTES DE RELEVAGE</t>
  </si>
  <si>
    <t>ACCESSOIRES POSTE</t>
  </si>
  <si>
    <t>EBARA</t>
  </si>
  <si>
    <t>REGARD DE SORTIE EN  CUNETTE</t>
  </si>
  <si>
    <t>RT144</t>
  </si>
  <si>
    <t>Z106</t>
  </si>
  <si>
    <t>CULOTTE DOUBLE FF 45? D100</t>
  </si>
  <si>
    <t>AS166</t>
  </si>
  <si>
    <t>VANNE 3 VOIES  MANUELLE D63</t>
  </si>
  <si>
    <t>TKDIVL63LTKD90</t>
  </si>
  <si>
    <t>VANNES 3 VOIES DIAM 63</t>
  </si>
  <si>
    <t>MVAN3VM63</t>
  </si>
  <si>
    <t>AS167</t>
  </si>
  <si>
    <t>VANNE 3 VOIES MOTORISEE DIAM 63</t>
  </si>
  <si>
    <t>TKDIVL63TKD90</t>
  </si>
  <si>
    <t>VANNES 3 VOIES MOTORISEE DIAM 63</t>
  </si>
  <si>
    <t>MVAN3VM50</t>
  </si>
  <si>
    <t>AN127</t>
  </si>
  <si>
    <t>VANNES 3 VOIES MOTORISEE D50</t>
  </si>
  <si>
    <t>VANNES 3 VOIES MOTORISEE DIAM 50</t>
  </si>
  <si>
    <t>MFV6EH6*2</t>
  </si>
  <si>
    <t>Z77</t>
  </si>
  <si>
    <t>FILTRE VERTICAL 6EH (4.88MX8.80M)</t>
  </si>
  <si>
    <t>FILTRE VERTICAL 6EH 6m*2m</t>
  </si>
  <si>
    <t>MFV6EH8*1.5</t>
  </si>
  <si>
    <t>Z78</t>
  </si>
  <si>
    <t>FILTRE VERTICAL 6EH (4.27MX10.80M)</t>
  </si>
  <si>
    <t>FILTRE VERTICAL 6EH 8m*1.5m</t>
  </si>
  <si>
    <t>MFV3EH</t>
  </si>
  <si>
    <t>Z73</t>
  </si>
  <si>
    <t>FILTRE VERTICAL 3EH (5.49MX4.50M)</t>
  </si>
  <si>
    <t>FILTRE VERTICAL 3EH</t>
  </si>
  <si>
    <t>MFV4EH</t>
  </si>
  <si>
    <t>Z74</t>
  </si>
  <si>
    <t>FILTRE VERTICAL 4EH (6.71MX4.50M)</t>
  </si>
  <si>
    <t>FILTRE VERTICAL 4EH</t>
  </si>
  <si>
    <t>MFV8EH4*4</t>
  </si>
  <si>
    <t>Z80</t>
  </si>
  <si>
    <t>FILTRE VERTICAL 8EH (7.32MX6.80M)</t>
  </si>
  <si>
    <t>FILTRE VERTICAL 8EH 4m*4m</t>
  </si>
  <si>
    <t>MFV8EH8*2</t>
  </si>
  <si>
    <t>Z81</t>
  </si>
  <si>
    <t>FILTRE VERTICAL 8EH (4.88MX10.80M)</t>
  </si>
  <si>
    <t>FILTRE VERTICAL 8EH 8m*2m</t>
  </si>
  <si>
    <t>PFV6EH6x2</t>
  </si>
  <si>
    <t>AA57</t>
  </si>
  <si>
    <t>PACK FV GEO 1.52MM 6EH6X2 SANS GRILLE</t>
  </si>
  <si>
    <t>PFV6EH8x1.5</t>
  </si>
  <si>
    <t>AA58</t>
  </si>
  <si>
    <t>PACK FV GEO 1.52MM 6EH8X1.5 SANS GRILLE</t>
  </si>
  <si>
    <t>PFV3EH3x2</t>
  </si>
  <si>
    <t>AA53</t>
  </si>
  <si>
    <t>PACK FV GEO 1.52MM 3EH SANS GRILLE</t>
  </si>
  <si>
    <t>PFV4EH4x2</t>
  </si>
  <si>
    <t>AA54</t>
  </si>
  <si>
    <t>PACK FV GEO 1.52MM 4EH SANS GRILLE</t>
  </si>
  <si>
    <t>MFV10EH8*2.5</t>
  </si>
  <si>
    <t>Z62</t>
  </si>
  <si>
    <t>FILTRE VERTICAL 10EH (10.97MX5.30M)</t>
  </si>
  <si>
    <t>FILTRE VERTICAL 10EH 8M*2.5M</t>
  </si>
  <si>
    <t>MFV10EH10*2</t>
  </si>
  <si>
    <t>Z60</t>
  </si>
  <si>
    <t>FILTRE VERTICAL 10EH (5.49MX13M)</t>
  </si>
  <si>
    <t>FILTRE VERTICAL 10EH 10M*2M</t>
  </si>
  <si>
    <t>MFV12EH6*4</t>
  </si>
  <si>
    <t>Z63</t>
  </si>
  <si>
    <t>FILTRE VERTICAL 12EH (9.15MX7M)</t>
  </si>
  <si>
    <t>FILTRE VERTICAL 12EH 6M*4M</t>
  </si>
  <si>
    <t>MFV12EH8*3</t>
  </si>
  <si>
    <t>Z64</t>
  </si>
  <si>
    <t>FILTRE VERTICAL 12EH (10.97MX6M)</t>
  </si>
  <si>
    <t>FILTRE VERTICAL 12EH 8M*3M</t>
  </si>
  <si>
    <t>MFV16EH8*4</t>
  </si>
  <si>
    <t>Z67</t>
  </si>
  <si>
    <t>FILTRE VERTICAL 16EH (10.97MX7M)</t>
  </si>
  <si>
    <t>FILTRE VERTICAL 16EH 8M*4M</t>
  </si>
  <si>
    <t>MFV20EH8*5</t>
  </si>
  <si>
    <t>Z71</t>
  </si>
  <si>
    <t>FILTRE VERTICAL 20EH (11.5MX8.53M)</t>
  </si>
  <si>
    <t>FILTRE VERTICAL 20EH 8M*5M</t>
  </si>
  <si>
    <t>MFV20EH10*4</t>
  </si>
  <si>
    <t>Z70</t>
  </si>
  <si>
    <t>FILTRE VERTICAL 20EH (7.62MX13.50M)</t>
  </si>
  <si>
    <t>FILTRE VERTICAL 20EH 10M*4M</t>
  </si>
  <si>
    <t>MFH3EH</t>
  </si>
  <si>
    <t>Z53</t>
  </si>
  <si>
    <t>FILTRE HORIZONTAL 3EH 1.10MM</t>
  </si>
  <si>
    <t>FILTRE HORIZONTAL 3EH</t>
  </si>
  <si>
    <t>MFH4EH</t>
  </si>
  <si>
    <t>Z54</t>
  </si>
  <si>
    <t>FILTRE HORIZONTAL 4EH</t>
  </si>
  <si>
    <t>1 Palette = 8 K</t>
  </si>
  <si>
    <t>MFH12EH</t>
  </si>
  <si>
    <t>Z47</t>
  </si>
  <si>
    <t>FILTRE HORIZONTAL 12EH</t>
  </si>
  <si>
    <t>MFH16EH</t>
  </si>
  <si>
    <t>Z49</t>
  </si>
  <si>
    <t>FILTRE HORIZONTAL 16EH</t>
  </si>
  <si>
    <t>MFH20EH</t>
  </si>
  <si>
    <t>Z51</t>
  </si>
  <si>
    <t>FILTRE HORIZONTAL 20EH</t>
  </si>
  <si>
    <t>PFV8EH4x4</t>
  </si>
  <si>
    <t>AA60</t>
  </si>
  <si>
    <t>PACK FV GEO 1.52MM 8EH4X4 SANS GRILLE</t>
  </si>
  <si>
    <t>PFV8EH8x2</t>
  </si>
  <si>
    <t>AA61</t>
  </si>
  <si>
    <t>PACK FV GEO 1.52MM 8EH8X2 SANS GRILLE</t>
  </si>
  <si>
    <t>PFV10EH8x2.5</t>
  </si>
  <si>
    <t>AA42</t>
  </si>
  <si>
    <t>PACK FV GEO 1.52MM 10EH8X2.5 SANS GRILLE</t>
  </si>
  <si>
    <t>ECAR110</t>
  </si>
  <si>
    <t>AS80</t>
  </si>
  <si>
    <t>CLAPET ANTI RETOUR PVC EVAC D100</t>
  </si>
  <si>
    <t>PFV12EH6x4</t>
  </si>
  <si>
    <t>AA43</t>
  </si>
  <si>
    <t>PACK FV GEO 1.52MM 12EH6X4 SANS GRILLE</t>
  </si>
  <si>
    <t>PFV12EH8x3</t>
  </si>
  <si>
    <t>AA44</t>
  </si>
  <si>
    <t>PACK FV GEO 1.52MM 12EH8X3 SANS GRILLE</t>
  </si>
  <si>
    <t>PFV16EH8x4</t>
  </si>
  <si>
    <t>AA47</t>
  </si>
  <si>
    <t>PACK FV GEO 1.52MM 16EH8X4 SANS GRILLE</t>
  </si>
  <si>
    <t>PFV20EH8x5</t>
  </si>
  <si>
    <t>AA51</t>
  </si>
  <si>
    <t>PACK FV GEO 1.52MM 20EH8X5 SANS GRILLE</t>
  </si>
  <si>
    <t>PFV20EH10x4</t>
  </si>
  <si>
    <t>AA50</t>
  </si>
  <si>
    <t>PACK FV GEO 1.52MM 20EH10X4 SANS GRILLE</t>
  </si>
  <si>
    <t>AA33</t>
  </si>
  <si>
    <t xml:space="preserve">PACK EPDM GEOTEXTILE FH 1.10MM 3EH </t>
  </si>
  <si>
    <t>Pack EPDM FH</t>
  </si>
  <si>
    <t>AA34</t>
  </si>
  <si>
    <t xml:space="preserve">PACK EPDM GEOTEXTILE FH 1.10MM 4EH </t>
  </si>
  <si>
    <t>AA35</t>
  </si>
  <si>
    <t>PACK EPDM GEOTEXTILE FH 1.10MM 5EH</t>
  </si>
  <si>
    <t>AA36</t>
  </si>
  <si>
    <t xml:space="preserve">PACK EPDM GEOTEXTILE FH 1.10MM 6EH </t>
  </si>
  <si>
    <t>AA38</t>
  </si>
  <si>
    <t xml:space="preserve">PACK EPDM GEOTEXTILE FH 1.10MM 8EH </t>
  </si>
  <si>
    <t>PSFV10EH10X2</t>
  </si>
  <si>
    <t>AA64</t>
  </si>
  <si>
    <t>PACK  FV GEO 1.52MM 10EH 10X2 AVEC GRILLES</t>
  </si>
  <si>
    <t>AA27</t>
  </si>
  <si>
    <t xml:space="preserve">PACK EPDM GEOTEXTILE FH 1.10MM 12EH </t>
  </si>
  <si>
    <t>AA29</t>
  </si>
  <si>
    <t>PACK EPDM GEOTEXTILE FH 1.10MM 16EH</t>
  </si>
  <si>
    <t>AA31</t>
  </si>
  <si>
    <t xml:space="preserve">PACK EPDM GEOTEXTILE FH 1.10MM 20EH </t>
  </si>
  <si>
    <t>AS78</t>
  </si>
  <si>
    <t>REGARDDIST008F</t>
  </si>
  <si>
    <t>REGARD CARRE AVEC COUVERCLE</t>
  </si>
  <si>
    <t>AS77</t>
  </si>
  <si>
    <t>R</t>
  </si>
  <si>
    <t>ROTOMOULAGE</t>
  </si>
  <si>
    <t>REGARDAC008F</t>
  </si>
  <si>
    <t>REGARD HEXAGONAL NON PERCE  AVEC COUVERCLE</t>
  </si>
  <si>
    <t>AA17</t>
  </si>
  <si>
    <t xml:space="preserve">REGARD DE COLLECTE + KIT MISE EN CHARGE </t>
  </si>
  <si>
    <t>BOITIER DE SORTIE</t>
  </si>
  <si>
    <t>AA11</t>
  </si>
  <si>
    <t>AS193</t>
  </si>
  <si>
    <t>TE DE PRESSION D50</t>
  </si>
  <si>
    <t>TE DE PRESSION DIAMETRE 50</t>
  </si>
  <si>
    <t>AVOIR SASKIT</t>
  </si>
  <si>
    <t>Z6</t>
  </si>
  <si>
    <t xml:space="preserve">AVOIR </t>
  </si>
  <si>
    <t>AA9</t>
  </si>
  <si>
    <t>KIT RELEVAGE 3 VOIES D50</t>
  </si>
  <si>
    <t>AA10</t>
  </si>
  <si>
    <t>KIT RELEVAGE 3 VOIES D63</t>
  </si>
  <si>
    <t>AA13</t>
  </si>
  <si>
    <t xml:space="preserve">KIT RELEVAGE VAN 3 VOIES MOTORISE D50 </t>
  </si>
  <si>
    <t>AA14</t>
  </si>
  <si>
    <t>KIT RELEVAGE VAN 3 VOIES MOTORISE D63</t>
  </si>
  <si>
    <t>PLAQUES PVC</t>
  </si>
  <si>
    <t>Z169</t>
  </si>
  <si>
    <t xml:space="preserve">COFFRAGE </t>
  </si>
  <si>
    <t>AS129</t>
  </si>
  <si>
    <t>Z27</t>
  </si>
  <si>
    <t xml:space="preserve">4 BARRES DE RENFORT + 6 CAILLEBOTIS 5X5 </t>
  </si>
  <si>
    <t>PROTECTIONS SANITAIRES</t>
  </si>
  <si>
    <t>KIT GRILLES CAILLIBOTIS</t>
  </si>
  <si>
    <t>DIG01</t>
  </si>
  <si>
    <t>AN60</t>
  </si>
  <si>
    <t>REGARD GRAVITAIRE DOUBLE SORTIE + COUVERCLE</t>
  </si>
  <si>
    <t>REGARDGRAVIT008F</t>
  </si>
  <si>
    <t>REGARD GRAVIATIRE DOUBLE SORTIE</t>
  </si>
  <si>
    <t>AS130</t>
  </si>
  <si>
    <t>MCOUVGRV</t>
  </si>
  <si>
    <t>COUVERCLE REGRAD GRAVITAIRE DOUBLE SORTIE</t>
  </si>
  <si>
    <t>MVANINOX</t>
  </si>
  <si>
    <t>AN129</t>
  </si>
  <si>
    <t>VANNE INOX</t>
  </si>
  <si>
    <t>PELLEINOXF</t>
  </si>
  <si>
    <t>AF13</t>
  </si>
  <si>
    <t xml:space="preserve">KIT GRAVITAIRE PELLE INOX </t>
  </si>
  <si>
    <t>AA63</t>
  </si>
  <si>
    <t>C</t>
  </si>
  <si>
    <t>Z9</t>
  </si>
  <si>
    <t>NOMENCLATURE QUI BLOQUE</t>
  </si>
  <si>
    <t>AS121</t>
  </si>
  <si>
    <t>BARRERENF2430F</t>
  </si>
  <si>
    <t>AA6</t>
  </si>
  <si>
    <t>NB BACS</t>
  </si>
  <si>
    <t>NB de ventes de kits bacs</t>
  </si>
  <si>
    <t>KIT BACS / KITS COFFRAGE</t>
  </si>
  <si>
    <t>MGRILLE5X5</t>
  </si>
  <si>
    <t>AN110</t>
  </si>
  <si>
    <t>GRILLE MAILLE 5X5 GALVA CAILLEBOTIS 2310X790</t>
  </si>
  <si>
    <t>CAILLIBOTIS</t>
  </si>
  <si>
    <t>MEISER</t>
  </si>
  <si>
    <t>GRILLE 5X5 GALVA POUR BAC2.5</t>
  </si>
  <si>
    <t>AS164</t>
  </si>
  <si>
    <t>TRAVERSEE DE PAROI DIAMETRE 63</t>
  </si>
  <si>
    <t>AS134</t>
  </si>
  <si>
    <t>ELECTROPOMPE DW VOX M 75 D63 FILETE</t>
  </si>
  <si>
    <t>1599031221A</t>
  </si>
  <si>
    <t>AS154</t>
  </si>
  <si>
    <t>ELECTROPOMPE RIGHT M 75 D50 FILETE</t>
  </si>
  <si>
    <t>1771031421A</t>
  </si>
  <si>
    <t>AS215</t>
  </si>
  <si>
    <t>AS113</t>
  </si>
  <si>
    <t>OVERFLOW ALARM BOX</t>
  </si>
  <si>
    <t>Z146</t>
  </si>
  <si>
    <t xml:space="preserve">POSTE DE RELEVAGE 1M20 POMPE VORTEX _63 </t>
  </si>
  <si>
    <t>NB PR</t>
  </si>
  <si>
    <t>NB de ventes de postes de relevage</t>
  </si>
  <si>
    <t>POSTES EAUX CHARGEES DIAM 63</t>
  </si>
  <si>
    <t>MCUVE600</t>
  </si>
  <si>
    <t>AN108</t>
  </si>
  <si>
    <t xml:space="preserve">CUVE DE RELEVAGE D600 + COUVERCLE </t>
  </si>
  <si>
    <t>ROTOTEC</t>
  </si>
  <si>
    <t>IAQSTCOUV</t>
  </si>
  <si>
    <t>Cuve + couvercle Aquatiris</t>
  </si>
  <si>
    <t>KITTUY63</t>
  </si>
  <si>
    <t>AN87</t>
  </si>
  <si>
    <t>KIT TUYAUTERIE POUR CUVE DE RELEVAGE _63</t>
  </si>
  <si>
    <t>Kit tuyauterie pour cuve de relevage ›63</t>
  </si>
  <si>
    <t>KITTUY50</t>
  </si>
  <si>
    <t>AN86</t>
  </si>
  <si>
    <t>KIT TUYAUTERIE POUR CUVE DE RELEVAGE _50</t>
  </si>
  <si>
    <t>Kit tuyauterie pour cuve de relevage ›50</t>
  </si>
  <si>
    <t>Z109</t>
  </si>
  <si>
    <t>POSTE DE RELEVAGE 1M20 POMPE VORTEX _50</t>
  </si>
  <si>
    <t>POSTES EAUX CHARGEES DIAM 50</t>
  </si>
  <si>
    <t>Z117</t>
  </si>
  <si>
    <t>POSTE DE RELEVAGE 90CM POMPE VORTEX _50</t>
  </si>
  <si>
    <t>Z112</t>
  </si>
  <si>
    <t>POSTE DE RELEVAGE 1M80 POMPE VORTEX _50</t>
  </si>
  <si>
    <t>SPR-900-63</t>
  </si>
  <si>
    <t>Z118</t>
  </si>
  <si>
    <t xml:space="preserve">POSTE DE RELEVAGE 90CM POMPE VORTEX _63 </t>
  </si>
  <si>
    <t>KITFIL5EH</t>
  </si>
  <si>
    <t>Z28</t>
  </si>
  <si>
    <t>2 BARRES DE RENFORT + 4 GRILLES 5X5</t>
  </si>
  <si>
    <t>MTRAV75</t>
  </si>
  <si>
    <t>AS165</t>
  </si>
  <si>
    <t>TRAVERSEE DE PAROI D75</t>
  </si>
  <si>
    <t>TRAVERSEE DE PAROI DIAMETRE 75</t>
  </si>
  <si>
    <t>AS158</t>
  </si>
  <si>
    <t>SCIE CLOCHE D57</t>
  </si>
  <si>
    <t>OUTILLAGE</t>
  </si>
  <si>
    <t>KENI</t>
  </si>
  <si>
    <t>SCIE CLOCHE › 60</t>
  </si>
  <si>
    <t>AS159</t>
  </si>
  <si>
    <t>SCIE CLOCHE › 70</t>
  </si>
  <si>
    <t>MSCIE102</t>
  </si>
  <si>
    <t>AS155</t>
  </si>
  <si>
    <t>SCIE CLOCHE D102</t>
  </si>
  <si>
    <t>SCIE CLOCHE › 102</t>
  </si>
  <si>
    <t>AS156</t>
  </si>
  <si>
    <t>MSCIE108</t>
  </si>
  <si>
    <t>SCIE CLOCHE › 108</t>
  </si>
  <si>
    <t>MOPER</t>
  </si>
  <si>
    <t>AS145</t>
  </si>
  <si>
    <t>OPERCULE DE R_PARTITEUR</t>
  </si>
  <si>
    <t>AS123</t>
  </si>
  <si>
    <t xml:space="preserve">ELECTROPOMPE BEST ONE VOX </t>
  </si>
  <si>
    <t>AS146</t>
  </si>
  <si>
    <t>AN15</t>
  </si>
  <si>
    <t>CLAPET Y D40</t>
  </si>
  <si>
    <t>AQUARAM</t>
  </si>
  <si>
    <t>VANNE CLAPET ""Y"" 40mm EPDM</t>
  </si>
  <si>
    <t>Carton de 36 un</t>
  </si>
  <si>
    <t>AN94</t>
  </si>
  <si>
    <t>BAC PEHD 3EH</t>
  </si>
  <si>
    <t>BAC3EH004F</t>
  </si>
  <si>
    <t xml:space="preserve">BAC PEHD </t>
  </si>
  <si>
    <t>AA7</t>
  </si>
  <si>
    <t>AS122</t>
  </si>
  <si>
    <t>BARRE DE RENFORT POUR BAC 3EH (COMPATIBLE 6EH</t>
  </si>
  <si>
    <t>BARRERENF2920F</t>
  </si>
  <si>
    <t>BARRE DE RENFORT POUR BAC 3EH</t>
  </si>
  <si>
    <t>AA5</t>
  </si>
  <si>
    <t>AN128</t>
  </si>
  <si>
    <t>TKDIVLCE50EPMBLT</t>
  </si>
  <si>
    <t>0,00AVEC HORLOGE HEBDOMADAIRE INTEGRE</t>
  </si>
  <si>
    <t>AS168</t>
  </si>
  <si>
    <t>VANNE 3 VOIES MOTORISEE HORLOGE INTEGRE D63</t>
  </si>
  <si>
    <t>TKDIVLCE63EPMBLT</t>
  </si>
  <si>
    <t>KITCAL3EH</t>
  </si>
  <si>
    <t>Z26</t>
  </si>
  <si>
    <t>2 BARRE DE RENFORT GALVA+ 4 CAILLEBOTIS GALVA</t>
  </si>
  <si>
    <t>MGRILLE5X5V2</t>
  </si>
  <si>
    <t>AN111</t>
  </si>
  <si>
    <t>GRILLE MAILLE 5X5 GALVA CAILLEBOTIS 3/6 2310X</t>
  </si>
  <si>
    <t>GRILLE MAILLE 5X5 GALVA TYPE CAILLEBOTIS 3/6</t>
  </si>
  <si>
    <t>ECSPR-600</t>
  </si>
  <si>
    <t>AF11</t>
  </si>
  <si>
    <t>POSTE DE RELEVAGE EAUX CLAIRES 60CM</t>
  </si>
  <si>
    <t>POSTES EAUX CLAIRES</t>
  </si>
  <si>
    <t>0,00poste de relevage … eaux claires_x001F_cuve pehd diametre 600 mm _x001F_pompe eau claire inox_x001F_canalisation DN 40 avec ou sans clapet.</t>
  </si>
  <si>
    <t>MREHASPR</t>
  </si>
  <si>
    <t>AN120</t>
  </si>
  <si>
    <t>REHAUSSE DE CUVE DE RELEVAGE D600</t>
  </si>
  <si>
    <t>0,00rehausse collable ou thermo soudable._x001F_pour cuve de 600mm</t>
  </si>
  <si>
    <t>MGRILLE5X5V3</t>
  </si>
  <si>
    <t>AN112</t>
  </si>
  <si>
    <t>GRILLE MAILLE 5X5 GALVA CAILLEBOTIS 1MX1M</t>
  </si>
  <si>
    <t>GRILLE MAILLE 5X5 GALVA TYPE CAILLEBOTIS1mx1m</t>
  </si>
  <si>
    <t>MGRILLE5X5V4</t>
  </si>
  <si>
    <t>AN113</t>
  </si>
  <si>
    <t>GRILLE MAILLE 5X5 GALVA CAILLEBOTIS 1MX1.25M</t>
  </si>
  <si>
    <t>GRILLE MAILLE 5X5 GALVA CAILLEBOTIS 1mx1.25m</t>
  </si>
  <si>
    <t>MTGALVA</t>
  </si>
  <si>
    <t>Z87</t>
  </si>
  <si>
    <t>BARRE DE RENFORT EN T GALVANISE</t>
  </si>
  <si>
    <t>BARRE</t>
  </si>
  <si>
    <t>MFH2EH</t>
  </si>
  <si>
    <t>Z52</t>
  </si>
  <si>
    <t>FILTRE HORIZONTAL 2EH 1.10MM</t>
  </si>
  <si>
    <t>FILTRE HORIZONTAL 2EH</t>
  </si>
  <si>
    <t>MFH14EH</t>
  </si>
  <si>
    <t>Z48</t>
  </si>
  <si>
    <t>FILTRE HORIZONTAL 14EH</t>
  </si>
  <si>
    <t>MFH18EH</t>
  </si>
  <si>
    <t>Z50</t>
  </si>
  <si>
    <t>FILTRE HORIZONTAL 18EH</t>
  </si>
  <si>
    <t>AA37</t>
  </si>
  <si>
    <t xml:space="preserve">PACK EPDM GEOTEXTILE FH 1.10MM 7EH </t>
  </si>
  <si>
    <t>CBLDN50</t>
  </si>
  <si>
    <t>Z10</t>
  </si>
  <si>
    <t>CLAPET ? BOULE DN 50 FONTE FEM/FEM</t>
  </si>
  <si>
    <t>SRSEBARA</t>
  </si>
  <si>
    <t>Z120</t>
  </si>
  <si>
    <t>POSTE DE RELEVAGE EBARA</t>
  </si>
  <si>
    <t>MBAR306</t>
  </si>
  <si>
    <t>AN99</t>
  </si>
  <si>
    <t>BARRE GALVA EN T SUR MESURE 3M06</t>
  </si>
  <si>
    <t>BARRES T</t>
  </si>
  <si>
    <t>BARRES T GALVA VENDUES PAR TAILLE</t>
  </si>
  <si>
    <t>BARREGALVA3060F</t>
  </si>
  <si>
    <t>AA52</t>
  </si>
  <si>
    <t>PACK FV GEO 1.52MM 2EH SANS GRILLE</t>
  </si>
  <si>
    <t>AA32</t>
  </si>
  <si>
    <t xml:space="preserve">PACK EPDM GEOTEXTILE FH 1.10MM 2EH </t>
  </si>
  <si>
    <t>MFV14EH7*4</t>
  </si>
  <si>
    <t>Z65</t>
  </si>
  <si>
    <t>FILTRE VERTICAL 14EH (10MX7.32M)</t>
  </si>
  <si>
    <t>FILTRE VERTICAL 14EH (10mx7.32m)</t>
  </si>
  <si>
    <t>MFV14EH8*3.5</t>
  </si>
  <si>
    <t>Z66</t>
  </si>
  <si>
    <t>FILTRE VERTICAL 14EH (10.97MX6.50M)</t>
  </si>
  <si>
    <t>FILTRE VERTICAL 14EH (10.97mx6.50m)</t>
  </si>
  <si>
    <t>MFV18EH9*4</t>
  </si>
  <si>
    <t>Z69</t>
  </si>
  <si>
    <t>FILTRE VERTICAL 18EH (12.5MX7.62M)</t>
  </si>
  <si>
    <t>FILTRE VERTICAL 16EH (12.5mx7.62m)</t>
  </si>
  <si>
    <t>MFV18EH8*4.5</t>
  </si>
  <si>
    <t>Z68</t>
  </si>
  <si>
    <t>FILTRE VERTICAL 18EH (11.5MX8.53M)</t>
  </si>
  <si>
    <t>FILTRE VERTICAL 18EH (11.5mx8.53m)</t>
  </si>
  <si>
    <t>AS152</t>
  </si>
  <si>
    <t>REHAUSSERCA008F</t>
  </si>
  <si>
    <t>AA39</t>
  </si>
  <si>
    <t xml:space="preserve">PACK EPDM GEOTEXTILE FH 1.10MM 9EH </t>
  </si>
  <si>
    <t>MCUVE800</t>
  </si>
  <si>
    <t>AN109</t>
  </si>
  <si>
    <t xml:space="preserve">CUVE DE RELEVAGE D800 + COUVERCLE </t>
  </si>
  <si>
    <t>IAQSTCOUV800</t>
  </si>
  <si>
    <t xml:space="preserve">Cuve de relevage diametre 800 + couvercle </t>
  </si>
  <si>
    <t>MCABLE1.5-2</t>
  </si>
  <si>
    <t>AS124</t>
  </si>
  <si>
    <t>CABLE ELECTRIQUE H07RNF 3G1.5</t>
  </si>
  <si>
    <t>CABLE ELECTRIQUE</t>
  </si>
  <si>
    <t>REXEL</t>
  </si>
  <si>
    <t>cable electrique H07RNF 3G1.5</t>
  </si>
  <si>
    <t>AS132</t>
  </si>
  <si>
    <t>ELECTROPOMPE DW VOX M 100 D63 FILETE</t>
  </si>
  <si>
    <t>1599051221A</t>
  </si>
  <si>
    <t>AS133</t>
  </si>
  <si>
    <t>ELECTROPOMPE DW VOX M 150 D63 FILETE</t>
  </si>
  <si>
    <t>1599071221A</t>
  </si>
  <si>
    <t>AS153</t>
  </si>
  <si>
    <t>ELECTROPOMPE RIGHT M 100 D50 FILETE</t>
  </si>
  <si>
    <t>MPA</t>
  </si>
  <si>
    <t>AN116</t>
  </si>
  <si>
    <t>PA DW FONTE 2''</t>
  </si>
  <si>
    <t>Pied d'assise pour barres de guidage D63</t>
  </si>
  <si>
    <t>M460</t>
  </si>
  <si>
    <t>Z41</t>
  </si>
  <si>
    <t>SUPPORT BAS TOLE INOX POUR POSTE DE RELEVAGE</t>
  </si>
  <si>
    <t>MC</t>
  </si>
  <si>
    <t>M450</t>
  </si>
  <si>
    <t>Z40</t>
  </si>
  <si>
    <t>SUPPORT HAUT TOLE INOX POUR POSTE DE RELEVAGE</t>
  </si>
  <si>
    <t>AA26</t>
  </si>
  <si>
    <t xml:space="preserve">PACK EPDM GEOTEXTILE FH 1.10MM 10EH </t>
  </si>
  <si>
    <t>VAC63</t>
  </si>
  <si>
    <t>AN194</t>
  </si>
  <si>
    <t>VANNE A BILLE FEM/FEM ORION D63</t>
  </si>
  <si>
    <t>AS14</t>
  </si>
  <si>
    <t>AS26</t>
  </si>
  <si>
    <t>COUDE 90  PVC D63 FEM/FEM</t>
  </si>
  <si>
    <t>COUDE 90ø  DIAM 63 FEM/FEM</t>
  </si>
  <si>
    <t>AS183</t>
  </si>
  <si>
    <t>TUBE PVC PRESSION 63X4.7 PN16</t>
  </si>
  <si>
    <t>PVC4016</t>
  </si>
  <si>
    <t>AN157</t>
  </si>
  <si>
    <t>TUBE PVC PRESSION 40X3 PN16</t>
  </si>
  <si>
    <t>TP40/163</t>
  </si>
  <si>
    <t>VDL516048</t>
  </si>
  <si>
    <t>AN196</t>
  </si>
  <si>
    <t>TRAVERSEE DE PAROI 50/63X2""""""""</t>
  </si>
  <si>
    <t>5.16.048</t>
  </si>
  <si>
    <t>RACCORDEMENT DE RECIPIENT d50/63*2'' PVC-U EP</t>
  </si>
  <si>
    <t>VDL516041</t>
  </si>
  <si>
    <t>AN195</t>
  </si>
  <si>
    <t>TRAVERSEE DE PAROI 40/50X1 3/4""""""""</t>
  </si>
  <si>
    <t>5.16.041</t>
  </si>
  <si>
    <t>RACCORDEMENT DE RECIPIENT d40/50x1''3/4 PVC-U</t>
  </si>
  <si>
    <t>EF63502</t>
  </si>
  <si>
    <t>AN63</t>
  </si>
  <si>
    <t>EMBOUT ADAPTATION 63X50X2""""""""</t>
  </si>
  <si>
    <t>Embout filet‚ PVC Pression D 63 /50x2'</t>
  </si>
  <si>
    <t>EF75632</t>
  </si>
  <si>
    <t>AN64</t>
  </si>
  <si>
    <t>EMBOUT ADAPTATION 75X63X2""""""""</t>
  </si>
  <si>
    <t>EMBOUT ADAPTATION 75X63X2""</t>
  </si>
  <si>
    <t>304L/4307</t>
  </si>
  <si>
    <t>AN45</t>
  </si>
  <si>
    <t>TUBE INOX DIAM26.9X1.6 (LE ML)</t>
  </si>
  <si>
    <t>SAPIM</t>
  </si>
  <si>
    <t>TUBE INOX DIAM26.9X2.6 (LE ML)</t>
  </si>
  <si>
    <t>316L/4404</t>
  </si>
  <si>
    <t>AN46</t>
  </si>
  <si>
    <t>CHAINE INOX DIAM 4 32/8 (LE ML)</t>
  </si>
  <si>
    <t>MTOLE2</t>
  </si>
  <si>
    <t>AN122</t>
  </si>
  <si>
    <t>SUPPORT HAUT INOX 575MM</t>
  </si>
  <si>
    <t>SUPPORT HAUT INOX 575mm</t>
  </si>
  <si>
    <t>MTOLE1</t>
  </si>
  <si>
    <t>AN121</t>
  </si>
  <si>
    <t xml:space="preserve">SUPPORT BAS INOX </t>
  </si>
  <si>
    <t>AN5</t>
  </si>
  <si>
    <t xml:space="preserve">CROCHET INOX </t>
  </si>
  <si>
    <t>IAQCROCHINOX</t>
  </si>
  <si>
    <t>AN4</t>
  </si>
  <si>
    <t>PRESSE ETOUPE PG13</t>
  </si>
  <si>
    <t>IAQPRESSE</t>
  </si>
  <si>
    <t>DSPR-1200-PA</t>
  </si>
  <si>
    <t>AA16</t>
  </si>
  <si>
    <t>POSTE DE RELEVAGE DOUBLE POMPE</t>
  </si>
  <si>
    <t>AS19</t>
  </si>
  <si>
    <t>COUDE 45 PVC D63 FEM/FEM</t>
  </si>
  <si>
    <t>COUDE 45ø DIAM 63 FEM/FEM</t>
  </si>
  <si>
    <t>VAC50</t>
  </si>
  <si>
    <t>Z124</t>
  </si>
  <si>
    <t>VANNE A BILLE FEM/FEM ORION D50</t>
  </si>
  <si>
    <t>Z89</t>
  </si>
  <si>
    <t xml:space="preserve">POSTE RELEVAGE 1M20 </t>
  </si>
  <si>
    <t>Z91</t>
  </si>
  <si>
    <t>POSTE DE RELEVAGE 1M50 AVEC BARRES DE GUIDAGE</t>
  </si>
  <si>
    <t>MREHANSPR</t>
  </si>
  <si>
    <t>Z86</t>
  </si>
  <si>
    <t>REHAUSSE CUVE RELEVAGE DIAM800</t>
  </si>
  <si>
    <t>Z93</t>
  </si>
  <si>
    <t>POSTE DE RELEVAGE 1M80 AVEC BARRES DE GUIDAGE</t>
  </si>
  <si>
    <t>NSPR-2100-PA</t>
  </si>
  <si>
    <t>Z95</t>
  </si>
  <si>
    <t>POSTE DE RELEVAGE 2M10 AVEC BARRES DE GUIDAGE</t>
  </si>
  <si>
    <t>Z96</t>
  </si>
  <si>
    <t xml:space="preserve">POSTE RELEVAGE 0.9M </t>
  </si>
  <si>
    <t>Z90</t>
  </si>
  <si>
    <t xml:space="preserve">POSTE RELEVAGE 1M50 </t>
  </si>
  <si>
    <t>Z92</t>
  </si>
  <si>
    <t xml:space="preserve">POSTE RELEVAGE 1M80 </t>
  </si>
  <si>
    <t>Z94</t>
  </si>
  <si>
    <t>POSTE RELEVAGE 2M10</t>
  </si>
  <si>
    <t>C9040</t>
  </si>
  <si>
    <t>AS24</t>
  </si>
  <si>
    <t>COUDE 90 PVC D40 FEM/FEM</t>
  </si>
  <si>
    <t>COUDE 90ø DIAM 40 FEM/FEM</t>
  </si>
  <si>
    <t>AN39</t>
  </si>
  <si>
    <t>CORDAGE POLYPRO DIAM 8</t>
  </si>
  <si>
    <t>RS5040</t>
  </si>
  <si>
    <t>Z105</t>
  </si>
  <si>
    <t>REDUCTION COURTE PVC 50X40</t>
  </si>
  <si>
    <t>AF12</t>
  </si>
  <si>
    <t>POSTE DE RELEVAGE EAUX CLAIRES 90CM</t>
  </si>
  <si>
    <t>AF7</t>
  </si>
  <si>
    <t>POSTE DE RELEVAGE EAUX CLAIRES 1M20</t>
  </si>
  <si>
    <t>AF8</t>
  </si>
  <si>
    <t>POSTE DE RELEVAGE EAUX CLAIRES 1M50</t>
  </si>
  <si>
    <t>AF9</t>
  </si>
  <si>
    <t>POSTE DE RELEVAGE EAUX CLAIRES 1M80</t>
  </si>
  <si>
    <t>ECSPR-2100</t>
  </si>
  <si>
    <t>AF10</t>
  </si>
  <si>
    <t>POSTE DE RELEVAGE EAUX CLAIRES 2M10</t>
  </si>
  <si>
    <t>EF504011/4</t>
  </si>
  <si>
    <t>Z16</t>
  </si>
  <si>
    <t>EMBOUT ADAPTATION 40X50X1 1/4""""""""</t>
  </si>
  <si>
    <t>Embout Filet‚ PVC Pression 50/40x1''1/4</t>
  </si>
  <si>
    <t>PLV</t>
  </si>
  <si>
    <t>Z100</t>
  </si>
  <si>
    <t>PLUS VALUE POMPE</t>
  </si>
  <si>
    <t>Z2</t>
  </si>
  <si>
    <t>COFFRET ELECTRONIQUE POUR 1 POMPE DE RELEVAGE</t>
  </si>
  <si>
    <t>Coffret electronique pour 1 pompe de relevage</t>
  </si>
  <si>
    <t>1~230V 50Hz 2-18A</t>
  </si>
  <si>
    <t>AN20</t>
  </si>
  <si>
    <t>FLOTTEUR EU TAURUS 15 M EAUX CHARG_ES</t>
  </si>
  <si>
    <t>FLOTTEUR EU TAURUS 15 M eaux charg‚es</t>
  </si>
  <si>
    <t>EF635011/2</t>
  </si>
  <si>
    <t>Z17</t>
  </si>
  <si>
    <t>EMBOUT ADAPTATION 63X50X1""""""""1/2</t>
  </si>
  <si>
    <t>Z110</t>
  </si>
  <si>
    <t>POSTE DE RELEVAGE 1M50 POMPE VORTEX _50</t>
  </si>
  <si>
    <t>AA28</t>
  </si>
  <si>
    <t xml:space="preserve">PACK EPDM GEOTEXTILE FH 1.10MM 14EH </t>
  </si>
  <si>
    <t>AA30</t>
  </si>
  <si>
    <t xml:space="preserve">PACK EPDM GEOTEXTILE FH 1.10MM 18EH </t>
  </si>
  <si>
    <t>SPR-2100-50</t>
  </si>
  <si>
    <t>Z114</t>
  </si>
  <si>
    <t>POSTE DE RELEVAGE 2M10 POMPE VORTEX 50</t>
  </si>
  <si>
    <t>SPR-1500-63</t>
  </si>
  <si>
    <t>Z111</t>
  </si>
  <si>
    <t xml:space="preserve">POSTE DE RELEVAGE 1M50 POMPE VORTEX _63 </t>
  </si>
  <si>
    <t>SPR-1800-63</t>
  </si>
  <si>
    <t>Z113</t>
  </si>
  <si>
    <t xml:space="preserve">POSTE DE RELEVAGE 1M80 POMPE VORTEX _63 </t>
  </si>
  <si>
    <t>SPR-2100-63</t>
  </si>
  <si>
    <t>Z115</t>
  </si>
  <si>
    <t xml:space="preserve">POSTE DE RELEVAGE 2M10 POMPE VORTEX _63 </t>
  </si>
  <si>
    <t>SPR-600-50</t>
  </si>
  <si>
    <t>Z116</t>
  </si>
  <si>
    <t>POSTE DE RELEVAGE 60CM POMPE VORTEX _50</t>
  </si>
  <si>
    <t>AA21</t>
  </si>
  <si>
    <t>&lt;p&gt;EQUIPEMENTS&lt;br /&gt;2 pieds d'assises avec barres de guidage&lt;br /&gt;2 canalisations de refoulement PVC pression  ext 63 mm&lt;br /&gt;2 vannes et 2 clapets … boule DN50&lt;br /&gt;3 flotteurs 10 m&lt;br /&gt;Pattes d'ancrage 2 pompes</t>
  </si>
  <si>
    <t>AF17</t>
  </si>
  <si>
    <t>RACCORD PEHD SOUPLE POUR POSTE DE RELEVAGE D5</t>
  </si>
  <si>
    <t>AA3</t>
  </si>
  <si>
    <t>KIT BAC PEHD 2.5EH</t>
  </si>
  <si>
    <t>AA1</t>
  </si>
  <si>
    <t>AA2</t>
  </si>
  <si>
    <t>KIT BAC PEHD 12EH</t>
  </si>
  <si>
    <t>AA4</t>
  </si>
  <si>
    <t>NSPR</t>
  </si>
  <si>
    <t>Z88</t>
  </si>
  <si>
    <t>POSTE DE RELEVAGE CUVE _800</t>
  </si>
  <si>
    <t>AS120</t>
  </si>
  <si>
    <t>PFV10EH10x2</t>
  </si>
  <si>
    <t>AA40</t>
  </si>
  <si>
    <t>PACK FV GEO 1.52MM 10EH10X2 SANS GRILLE</t>
  </si>
  <si>
    <t>CORNIERE</t>
  </si>
  <si>
    <t>Z13</t>
  </si>
  <si>
    <t>CORNIERE GALVA ML</t>
  </si>
  <si>
    <t>KITS COFFRAGES</t>
  </si>
  <si>
    <t>AA98</t>
  </si>
  <si>
    <t xml:space="preserve">KIT CAILLEBOTIS FV GEOMEMBRANE 3EH3X2 </t>
  </si>
  <si>
    <t>MBAR406</t>
  </si>
  <si>
    <t>AN102</t>
  </si>
  <si>
    <t>BARRE GALVA EN T SUR MESURE 4M06</t>
  </si>
  <si>
    <t>BARREGALVA4060F</t>
  </si>
  <si>
    <t>AA102</t>
  </si>
  <si>
    <t xml:space="preserve">KIT CAILLEBOTIS FV GEOMEMBRANE 6EH4X3 </t>
  </si>
  <si>
    <t>AA100</t>
  </si>
  <si>
    <t xml:space="preserve">KIT CAILLEBOTIS FV GEOMEMBRANE 5EH4X2.5 </t>
  </si>
  <si>
    <t>AA104</t>
  </si>
  <si>
    <t xml:space="preserve">KIT CAILLEBOTIS FV GEOMEMBRANE 7EH4X3.5 </t>
  </si>
  <si>
    <t>AA105</t>
  </si>
  <si>
    <t xml:space="preserve">KIT CAILLEBOTIS FV GEOMEMBRANE 8EH4X4 </t>
  </si>
  <si>
    <t>AA19</t>
  </si>
  <si>
    <t xml:space="preserve">KIT CAILLEBOTIS FV GEOMEMBRANE 9EH4X4.5 </t>
  </si>
  <si>
    <t>AA86</t>
  </si>
  <si>
    <t xml:space="preserve">KIT CAILLEBOTIS FV GEOMEMBRANE 10EH4X5 </t>
  </si>
  <si>
    <t>MBAR303</t>
  </si>
  <si>
    <t>AN98</t>
  </si>
  <si>
    <t>BARRE GALVA EN T SUR MESURE 3M03</t>
  </si>
  <si>
    <t>MBAR353</t>
  </si>
  <si>
    <t>AN100</t>
  </si>
  <si>
    <t>BARRE GALVA EN T SUR MESURE 3M53</t>
  </si>
  <si>
    <t>BARREGALVA3530F</t>
  </si>
  <si>
    <t>MBAR403</t>
  </si>
  <si>
    <t>AN101</t>
  </si>
  <si>
    <t>BARRE GALVA EN T SUR MESURE 4M03</t>
  </si>
  <si>
    <t>AA88</t>
  </si>
  <si>
    <t xml:space="preserve">KIT CAILLEBOTIS FV GEOMEMBRANE 12EH6X4 </t>
  </si>
  <si>
    <t>AA90</t>
  </si>
  <si>
    <t xml:space="preserve">KIT CAILLEBOTIS FV GEOMEMBRANE 14EH7X4 </t>
  </si>
  <si>
    <t>AA91</t>
  </si>
  <si>
    <t xml:space="preserve">KIT CAILLEBOTIS FV GEOMEMBRANE 14EH8X3.5 </t>
  </si>
  <si>
    <t>AA92</t>
  </si>
  <si>
    <t xml:space="preserve">KIT CAILLEBOTIS FV GEOMEMBRANE 16EH8X4 </t>
  </si>
  <si>
    <t>AA93</t>
  </si>
  <si>
    <t xml:space="preserve">KIT CAILLEBOTIS FV GEOMEMBRANE 18EH8X4.5 </t>
  </si>
  <si>
    <t>AA96</t>
  </si>
  <si>
    <t xml:space="preserve">KIT CAILLEBOTIS FV GEOMEMBRANE 20EH8X5 </t>
  </si>
  <si>
    <t>AA103</t>
  </si>
  <si>
    <t xml:space="preserve">KIT CAILLEBOTIS FV GEOMEMBRANE 6EH6X2 </t>
  </si>
  <si>
    <t>MBAR206</t>
  </si>
  <si>
    <t>AN97</t>
  </si>
  <si>
    <t>BARRE PROFIL T GALVA 2M06</t>
  </si>
  <si>
    <t>BARREGALVA2060F</t>
  </si>
  <si>
    <t>AF18</t>
  </si>
  <si>
    <t>RACCORD PEHD SOUPLE POUR POSTE DE RELEVAGE D6</t>
  </si>
  <si>
    <t>T9040</t>
  </si>
  <si>
    <t>Z121</t>
  </si>
  <si>
    <t>TE DE PRESSION D40</t>
  </si>
  <si>
    <t>MTEP40</t>
  </si>
  <si>
    <t>TE DE PRESSION DIAMETRE 40</t>
  </si>
  <si>
    <t>C4540</t>
  </si>
  <si>
    <t>AS17</t>
  </si>
  <si>
    <t>COUDE 45 PVC D40 FEM/FEM</t>
  </si>
  <si>
    <t>COUDE 45ø DIAM 40 FEM/FEM</t>
  </si>
  <si>
    <t>AS25</t>
  </si>
  <si>
    <t>COUDE 90 PVC D50 FEM/FEM</t>
  </si>
  <si>
    <t>Coude 90ø PVC Pression D50</t>
  </si>
  <si>
    <t>AS18</t>
  </si>
  <si>
    <t>COUDE 45 PVC D50 FEM/FEM</t>
  </si>
  <si>
    <t>COUDE 45ø DIAM 50 FEM/FEM</t>
  </si>
  <si>
    <t>AA18</t>
  </si>
  <si>
    <t>AS111</t>
  </si>
  <si>
    <t>PLS100</t>
  </si>
  <si>
    <t>PATE LUBRIFIANTE EN POT DE 800GR - 1L</t>
  </si>
  <si>
    <t>AN17</t>
  </si>
  <si>
    <t>VIS ZEBRA AUTOFORANTE</t>
  </si>
  <si>
    <t>VISSERIESERV</t>
  </si>
  <si>
    <t>A1A0</t>
  </si>
  <si>
    <t>AS147</t>
  </si>
  <si>
    <t>ADA</t>
  </si>
  <si>
    <t>PEHD600</t>
  </si>
  <si>
    <t>AN144</t>
  </si>
  <si>
    <t>PLAQUE DE FOND _ 600</t>
  </si>
  <si>
    <t>PLAQUE DE FOND  600</t>
  </si>
  <si>
    <t>1111011A</t>
  </si>
  <si>
    <t>AN42</t>
  </si>
  <si>
    <t>TUYAU PVC D 100</t>
  </si>
  <si>
    <t>ODPLAST</t>
  </si>
  <si>
    <t>TUYAU PVC  100</t>
  </si>
  <si>
    <t>CHASSE01</t>
  </si>
  <si>
    <t>AN53</t>
  </si>
  <si>
    <t>BASSIN DE CHASSE AQUATIRIS</t>
  </si>
  <si>
    <t>BASSINCHASSEA004F</t>
  </si>
  <si>
    <t>T PVC FEM  100</t>
  </si>
  <si>
    <t>AN16</t>
  </si>
  <si>
    <t xml:space="preserve">CLAPET Y D63 </t>
  </si>
  <si>
    <t>VANNE CLAPET ""Y"" 63mm EPDM</t>
  </si>
  <si>
    <t>1 Carton de 6 u</t>
  </si>
  <si>
    <t>RU50</t>
  </si>
  <si>
    <t>Z107</t>
  </si>
  <si>
    <t>RACCORD UNION PVC D50</t>
  </si>
  <si>
    <t>8515340M</t>
  </si>
  <si>
    <t>MCOUV600A</t>
  </si>
  <si>
    <t>AN105</t>
  </si>
  <si>
    <t>COUVERCLE CUVE 600 AQUATIRIS</t>
  </si>
  <si>
    <t>MJOIM</t>
  </si>
  <si>
    <t>AN114</t>
  </si>
  <si>
    <t>JOINT MOUSSE</t>
  </si>
  <si>
    <t>EF504011/2</t>
  </si>
  <si>
    <t>AN62</t>
  </si>
  <si>
    <t>RACCORD 50 X40 X 1""""""""1/2</t>
  </si>
  <si>
    <t>AF68</t>
  </si>
  <si>
    <t>NB CHASS</t>
  </si>
  <si>
    <t>NB de ventes de chasses et broyeurs</t>
  </si>
  <si>
    <t>AS139</t>
  </si>
  <si>
    <t>MCOUV600</t>
  </si>
  <si>
    <t>Z43</t>
  </si>
  <si>
    <t xml:space="preserve">COUVERCLE CUVE 600 </t>
  </si>
  <si>
    <t>IAQCOUV600</t>
  </si>
  <si>
    <t>MCOUV800</t>
  </si>
  <si>
    <t>AN106</t>
  </si>
  <si>
    <t xml:space="preserve">COUVERCLE CUVE 800 </t>
  </si>
  <si>
    <t>IAQCOUV800</t>
  </si>
  <si>
    <t>AS86</t>
  </si>
  <si>
    <t xml:space="preserve">PIQUET ECOLAT </t>
  </si>
  <si>
    <t>2KTPSKDLL</t>
  </si>
  <si>
    <t>EXTENSION DE COMMANDE 3 VOIES D63</t>
  </si>
  <si>
    <t>LTKD090050</t>
  </si>
  <si>
    <t>Z38</t>
  </si>
  <si>
    <t>LIMITEUR DE MANOEUVRE 90? VANNE 3 VOIES D50</t>
  </si>
  <si>
    <t>LIMITEUR DE MANOEUVRE 90ø VANNE 3 VOIES D50</t>
  </si>
  <si>
    <t>LTKD090063</t>
  </si>
  <si>
    <t>Z39</t>
  </si>
  <si>
    <t>LIMITEUR DE MANOEUVRE 90? VANNE 3 VOIES D63</t>
  </si>
  <si>
    <t>LIMITEUR DE MANOEUVRE 90ø VANNE 3 VOIES D63</t>
  </si>
  <si>
    <t>AS141</t>
  </si>
  <si>
    <t>AS213</t>
  </si>
  <si>
    <t>DISJONCTEUR</t>
  </si>
  <si>
    <t>EATON</t>
  </si>
  <si>
    <t>DISJONCTEUR MOTEUR 2.5/2</t>
  </si>
  <si>
    <t>AS214</t>
  </si>
  <si>
    <t>DISJONCTEUR MOTEUR 6.3/2</t>
  </si>
  <si>
    <t>AS212</t>
  </si>
  <si>
    <t>DISJONCTEUR MOTEUR 10/2</t>
  </si>
  <si>
    <t>AN18</t>
  </si>
  <si>
    <t>TARIERE EDELMAN UNE PARTIE 12CM</t>
  </si>
  <si>
    <t>SDEC</t>
  </si>
  <si>
    <t>AS199</t>
  </si>
  <si>
    <t>GAINE TPC ROUGE D50  25ML</t>
  </si>
  <si>
    <t>MGAINE</t>
  </si>
  <si>
    <t>GAINE TPC ROUGE 50m</t>
  </si>
  <si>
    <t>AS160</t>
  </si>
  <si>
    <t>Z44</t>
  </si>
  <si>
    <t>EXTENSION DE COMMANDE D50</t>
  </si>
  <si>
    <t>Z45</t>
  </si>
  <si>
    <t>EXTENSION DE COMMANDE D636</t>
  </si>
  <si>
    <t>M40</t>
  </si>
  <si>
    <t>Z149</t>
  </si>
  <si>
    <t>MANCHON FEM/FEM A COLLER</t>
  </si>
  <si>
    <t>AN90</t>
  </si>
  <si>
    <t>MANCHON FEM/FEM A COLLER D50</t>
  </si>
  <si>
    <t>AN91</t>
  </si>
  <si>
    <t>MANCHON FEM/FEM D63</t>
  </si>
  <si>
    <t>AS150</t>
  </si>
  <si>
    <t>IAQREHA600</t>
  </si>
  <si>
    <t>REHAUSSE POUR POSTE DE RELEVAGE  600</t>
  </si>
  <si>
    <t>AS151</t>
  </si>
  <si>
    <t>IAQREHA800</t>
  </si>
  <si>
    <t>REHAUSSE POSTE DE RELEVAGE 800 + JOINT VIS</t>
  </si>
  <si>
    <t>MMANCH63</t>
  </si>
  <si>
    <t>AS144</t>
  </si>
  <si>
    <t>MANCHON EGAL D63</t>
  </si>
  <si>
    <t>MMANCH40</t>
  </si>
  <si>
    <t>AS142</t>
  </si>
  <si>
    <t>MANCHON EGAL D40</t>
  </si>
  <si>
    <t>8516320D</t>
  </si>
  <si>
    <t>1412300N</t>
  </si>
  <si>
    <t>Z3</t>
  </si>
  <si>
    <t>TUBE PVC PRESSION A COLLER D32</t>
  </si>
  <si>
    <t>Tube PVC Pression a coller D32</t>
  </si>
  <si>
    <t>AS182</t>
  </si>
  <si>
    <t>TUBE PVC PRESSION A COLLER  D50 EN 3M</t>
  </si>
  <si>
    <t>TP50/163</t>
  </si>
  <si>
    <t>Tube PVC pression a coller  D50</t>
  </si>
  <si>
    <t>UM40</t>
  </si>
  <si>
    <t>AS202</t>
  </si>
  <si>
    <t>MANCHON A COMPRESSION PE/PVC</t>
  </si>
  <si>
    <t>AS203</t>
  </si>
  <si>
    <t>AS204</t>
  </si>
  <si>
    <t>ENFTV100</t>
  </si>
  <si>
    <t>AN70</t>
  </si>
  <si>
    <t>TAMPON DE VISITE MALE D100</t>
  </si>
  <si>
    <t>Tampon de visite Mƒle avec Joint D100</t>
  </si>
  <si>
    <t>EO100</t>
  </si>
  <si>
    <t>AN72</t>
  </si>
  <si>
    <t>OBTURATEUR MALE D100</t>
  </si>
  <si>
    <t>COMF45100</t>
  </si>
  <si>
    <t>COUD PVC EVAC 45ø MFD100</t>
  </si>
  <si>
    <t>AS174</t>
  </si>
  <si>
    <t>PLAQUETTES JARDIN DASSAINISSEMENT</t>
  </si>
  <si>
    <t>Z20</t>
  </si>
  <si>
    <t>FICHES A5 FVFH</t>
  </si>
  <si>
    <t>Z19</t>
  </si>
  <si>
    <t xml:space="preserve">FICHES A5 FV </t>
  </si>
  <si>
    <t>BOOKGUIDEMO</t>
  </si>
  <si>
    <t>Z8</t>
  </si>
  <si>
    <t>BOOK REALISATIONS / GUIDE TECHNIQUE DE MO</t>
  </si>
  <si>
    <t>AS102</t>
  </si>
  <si>
    <t>GUIDE DE LUSAGER FV FH BAC</t>
  </si>
  <si>
    <t>AS101</t>
  </si>
  <si>
    <t>GUIDE DE LUSAGER FV BAC</t>
  </si>
  <si>
    <t>AS28</t>
  </si>
  <si>
    <t xml:space="preserve">CARNET DENTRETIEN FVFH </t>
  </si>
  <si>
    <t>AS27</t>
  </si>
  <si>
    <t xml:space="preserve">CARNET DENTRETIEN FV </t>
  </si>
  <si>
    <t>AS110</t>
  </si>
  <si>
    <t>PIXART</t>
  </si>
  <si>
    <t>CARPUB</t>
  </si>
  <si>
    <t>Z152</t>
  </si>
  <si>
    <t>PLAQUE AIMANTEE POUR VOITURE</t>
  </si>
  <si>
    <t>AS109</t>
  </si>
  <si>
    <t>ATELIERCIEL</t>
  </si>
  <si>
    <t>AS173</t>
  </si>
  <si>
    <t>AS35</t>
  </si>
  <si>
    <t>AS179</t>
  </si>
  <si>
    <t xml:space="preserve">PLUMIERS EN BOIS </t>
  </si>
  <si>
    <t>GENIECADO</t>
  </si>
  <si>
    <t>AS186</t>
  </si>
  <si>
    <t>AS11</t>
  </si>
  <si>
    <t xml:space="preserve">BADGES </t>
  </si>
  <si>
    <t>&lt;Defaut&gt;</t>
  </si>
  <si>
    <t>BADGES ""EDITION AQUATIRIS""</t>
  </si>
  <si>
    <t>AS33</t>
  </si>
  <si>
    <t>CLE USB 8 GO</t>
  </si>
  <si>
    <t>AS12</t>
  </si>
  <si>
    <t>AS32</t>
  </si>
  <si>
    <t>CHEMISE A RABAT</t>
  </si>
  <si>
    <t>Z21</t>
  </si>
  <si>
    <t>FICHES PARTICULIER</t>
  </si>
  <si>
    <t>Z18</t>
  </si>
  <si>
    <t>FICHES TOURISMES</t>
  </si>
  <si>
    <t>Z22</t>
  </si>
  <si>
    <t>FICHES GROUPE</t>
  </si>
  <si>
    <t>Z23</t>
  </si>
  <si>
    <t>FICHES AGRICOLES</t>
  </si>
  <si>
    <t>AS185</t>
  </si>
  <si>
    <t>EASYFLYER</t>
  </si>
  <si>
    <t>AS8</t>
  </si>
  <si>
    <t>BODY WARMER FEMME TS</t>
  </si>
  <si>
    <t>ARMORLUX</t>
  </si>
  <si>
    <t>AS7</t>
  </si>
  <si>
    <t>BODY WARMER FEMME TM</t>
  </si>
  <si>
    <t>AS6</t>
  </si>
  <si>
    <t>BODY WARMER FEMME TL</t>
  </si>
  <si>
    <t>AS9</t>
  </si>
  <si>
    <t>BODY WARMER FEMME TXL</t>
  </si>
  <si>
    <t>AS3</t>
  </si>
  <si>
    <t>BODY WARMER HOMME TS</t>
  </si>
  <si>
    <t>AS2</t>
  </si>
  <si>
    <t>BODY WARMER HOMME TM</t>
  </si>
  <si>
    <t>403L</t>
  </si>
  <si>
    <t>AS1</t>
  </si>
  <si>
    <t>BODY WARMER HOMME TL</t>
  </si>
  <si>
    <t>AS4</t>
  </si>
  <si>
    <t>BODY WARMER HOMME TXL</t>
  </si>
  <si>
    <t>AS5</t>
  </si>
  <si>
    <t>BODY WARMER HOMME TXXL</t>
  </si>
  <si>
    <t>IRSTEA-BLEU</t>
  </si>
  <si>
    <t>AS106</t>
  </si>
  <si>
    <t>IRSTEA-VERT</t>
  </si>
  <si>
    <t>AS107</t>
  </si>
  <si>
    <t>GUIDEPRO</t>
  </si>
  <si>
    <t>AS105</t>
  </si>
  <si>
    <t>PL-CLIENT</t>
  </si>
  <si>
    <t>AN146</t>
  </si>
  <si>
    <t>AS29</t>
  </si>
  <si>
    <t>AN14</t>
  </si>
  <si>
    <t xml:space="preserve">JOINT PROFILE T7 </t>
  </si>
  <si>
    <t>ESSENTRA</t>
  </si>
  <si>
    <t>AN13</t>
  </si>
  <si>
    <t>JOINT PROFILE T1</t>
  </si>
  <si>
    <t>01020207BK</t>
  </si>
  <si>
    <t>AN40</t>
  </si>
  <si>
    <t>TARIERE ERGO EDELMAN 7CM + POIGNEE ERGO</t>
  </si>
  <si>
    <t>AN8</t>
  </si>
  <si>
    <t>RUBAN FIBERGLASS DECAMETRE (EN 20 M)</t>
  </si>
  <si>
    <t>TOPOGRAPHIE</t>
  </si>
  <si>
    <t>AN7</t>
  </si>
  <si>
    <t>METRE RUBAN (EN 3 M)</t>
  </si>
  <si>
    <t>EPLAN</t>
  </si>
  <si>
    <t>AN73</t>
  </si>
  <si>
    <t>ETIQUETTES DE PLANTATION LOT DE 10</t>
  </si>
  <si>
    <t>VERALIA</t>
  </si>
  <si>
    <t>PIGE</t>
  </si>
  <si>
    <t>AN145</t>
  </si>
  <si>
    <t>PIGES POUR CONTROLE DE CONFORMITE</t>
  </si>
  <si>
    <t>LOXAM</t>
  </si>
  <si>
    <t>576-48</t>
  </si>
  <si>
    <t>Z4</t>
  </si>
  <si>
    <t>SUPPORT DOCUMENT POUR VISITE TERRAIN</t>
  </si>
  <si>
    <t>BRUNEAU</t>
  </si>
  <si>
    <t>AN11</t>
  </si>
  <si>
    <t>TELEMETRE</t>
  </si>
  <si>
    <t>AN12</t>
  </si>
  <si>
    <t>REGLES KUTCH (_CHELLE DE 100 A 500)</t>
  </si>
  <si>
    <t>PACKBE</t>
  </si>
  <si>
    <t>AA24</t>
  </si>
  <si>
    <t>PACK COMMUNICATION BE</t>
  </si>
  <si>
    <t>AN10</t>
  </si>
  <si>
    <t>NIVEAU NIVCOMP 2000</t>
  </si>
  <si>
    <t>AN9</t>
  </si>
  <si>
    <t>NIVEAU ELECTRONIQUE ZIPLEVEL 2000</t>
  </si>
  <si>
    <t>PACKINSTALL</t>
  </si>
  <si>
    <t>AA25</t>
  </si>
  <si>
    <t>PACK INSTALLATEUR</t>
  </si>
  <si>
    <t>AS128</t>
  </si>
  <si>
    <t>cable electrique H07RNF 3G2.5</t>
  </si>
  <si>
    <t>TEFF87100</t>
  </si>
  <si>
    <t>AS196</t>
  </si>
  <si>
    <t>TE PVC 87 FF D.100</t>
  </si>
  <si>
    <t>AS188</t>
  </si>
  <si>
    <t>COURONNE PVC SOUPLE _ 63 1M</t>
  </si>
  <si>
    <t>COURONNE PVC SOUPLE  63 1M</t>
  </si>
  <si>
    <t>VAC40</t>
  </si>
  <si>
    <t>AN193</t>
  </si>
  <si>
    <t>VANNE A BOISSEAU A COLLER PVC PRESSION _ 40</t>
  </si>
  <si>
    <t>VANNE A BOISSEAU A COLLER PVC PRESSION  40</t>
  </si>
  <si>
    <t>TURBOCAD</t>
  </si>
  <si>
    <t>AN188</t>
  </si>
  <si>
    <t>AVANQUEST</t>
  </si>
  <si>
    <t>Z25</t>
  </si>
  <si>
    <t>OUVRAGE DE CHASSE EAUX BRUTES 110 LITRES</t>
  </si>
  <si>
    <t>OUVRAGE DE CHASSE EAUX BRUTES 110 litres</t>
  </si>
  <si>
    <t>COMPTEURBACHEE</t>
  </si>
  <si>
    <t>Z12</t>
  </si>
  <si>
    <t>COMPTEUR DE BACHEES ELECTRO-MECANIQUE</t>
  </si>
  <si>
    <t>DEGRILLEUR</t>
  </si>
  <si>
    <t>Z14</t>
  </si>
  <si>
    <t>DEGRILLEUR INEAUTEC</t>
  </si>
  <si>
    <t>SRS 4/20</t>
  </si>
  <si>
    <t>AN183</t>
  </si>
  <si>
    <t>POSTE DE RELEVAGE DOUBLE POMPE 2M</t>
  </si>
  <si>
    <t>SRS 4/15</t>
  </si>
  <si>
    <t>AN182</t>
  </si>
  <si>
    <t>POSTE DE RELEVAGE DOUBLE POMPE 1M50</t>
  </si>
  <si>
    <t>1599050021A</t>
  </si>
  <si>
    <t>AN44</t>
  </si>
  <si>
    <t>DW VOX M 100 SANS FLOTTEUR</t>
  </si>
  <si>
    <t>AN19</t>
  </si>
  <si>
    <t>C.PANEL DIRECTO 2-M/0.55 (5,7-7,6A)</t>
  </si>
  <si>
    <t>COFFRET ELECTRONIQUE QMDE20/7A-T-AR-1</t>
  </si>
  <si>
    <t>PANNEAUPEDA</t>
  </si>
  <si>
    <t>AS172</t>
  </si>
  <si>
    <t>AS114</t>
  </si>
  <si>
    <t>ESATSIMONIER</t>
  </si>
  <si>
    <t>AF3</t>
  </si>
  <si>
    <t>AS89</t>
  </si>
  <si>
    <t>COUDE 30 FF PVC EVAC D100</t>
  </si>
  <si>
    <t>COUDE 30ø FF PVC EVAC  100</t>
  </si>
  <si>
    <t>AS90</t>
  </si>
  <si>
    <t>COUDE 30 MF PVC EVAC D100</t>
  </si>
  <si>
    <t>COUDE 30ø MF PVC EVAC  100</t>
  </si>
  <si>
    <t>AS87</t>
  </si>
  <si>
    <t>COUDE 2230 FF PVC EVAC D100</t>
  </si>
  <si>
    <t>COUDE 22ø30' FF PVC EVAC  100</t>
  </si>
  <si>
    <t>AS88</t>
  </si>
  <si>
    <t>COUDE 2230 MF PVC EVAC D100</t>
  </si>
  <si>
    <t>COUDE 22ø30 MF PVC EVAC  100</t>
  </si>
  <si>
    <t>AS99</t>
  </si>
  <si>
    <t>MANCHON A BUTEE FF PVC EVAC  100</t>
  </si>
  <si>
    <t>AS112</t>
  </si>
  <si>
    <t>MANCHON DILATATION FF PVC EVAC  100</t>
  </si>
  <si>
    <t>AS79</t>
  </si>
  <si>
    <t>AERATEUR A MEMBRANE PVC EVAC  32/40/50</t>
  </si>
  <si>
    <t>AS81</t>
  </si>
  <si>
    <t xml:space="preserve">CHAPEAU DE VENTILATION </t>
  </si>
  <si>
    <t>SFV3EH</t>
  </si>
  <si>
    <t>AN173</t>
  </si>
  <si>
    <t>FILTRE VERTICAL 3EH 1.52MM</t>
  </si>
  <si>
    <t>FILTRE VERTICLA 3EH 1.52mm</t>
  </si>
  <si>
    <t>SFV4EH</t>
  </si>
  <si>
    <t>AN174</t>
  </si>
  <si>
    <t>FILTRE VERTICAL 4EH 1.52MM</t>
  </si>
  <si>
    <t>FILTRE VERTICAL 4EH 1.52mm</t>
  </si>
  <si>
    <t>SFV5EH</t>
  </si>
  <si>
    <t>AN175</t>
  </si>
  <si>
    <t>FILTRE VERTICAL 5EH 1.52MM</t>
  </si>
  <si>
    <t>FILTRE VERTICAL 5EH 1.52mm</t>
  </si>
  <si>
    <t>SFV6EH4X3</t>
  </si>
  <si>
    <t>AN176</t>
  </si>
  <si>
    <t>FILTRE VERTICAL 6EH 4X3 1.52MM</t>
  </si>
  <si>
    <t>FILTRE VERTICAL 6EH 4X3 1.52mm</t>
  </si>
  <si>
    <t>SFV6EH6X2</t>
  </si>
  <si>
    <t>AN177</t>
  </si>
  <si>
    <t>FILTRE VERTICAL 6EH 6X2 1.52MM</t>
  </si>
  <si>
    <t>FILTRE VERTICAL 6EH 6X2 1.52mm</t>
  </si>
  <si>
    <t>SFV7EH4X3.5</t>
  </si>
  <si>
    <t>AN178</t>
  </si>
  <si>
    <t>FILTRE VERTICAL 7EH 4X3.5 1.52MM</t>
  </si>
  <si>
    <t>FILTRE VERTICAL 7EH 4X3.5 1.52mm</t>
  </si>
  <si>
    <t>SFV8EH4X4</t>
  </si>
  <si>
    <t>AN179</t>
  </si>
  <si>
    <t>FILTRE VERTICAL 8EH 4X4 1.52MM</t>
  </si>
  <si>
    <t>FILTRE VERTICAL 8EH 4X4 1.52mm</t>
  </si>
  <si>
    <t>SFV9EH4X4.5</t>
  </si>
  <si>
    <t>AN181</t>
  </si>
  <si>
    <t>FILTRE VERTICAL 9EH 4X3.5 1.52MM</t>
  </si>
  <si>
    <t>SFV9EH4X3.5</t>
  </si>
  <si>
    <t>FILTRE VERTICAL 9EH 4X3.5 1.52mm</t>
  </si>
  <si>
    <t>SFV10EH4X5</t>
  </si>
  <si>
    <t>AN161</t>
  </si>
  <si>
    <t>FILTRE VERTICAL 10EH 4X5 1.52MM</t>
  </si>
  <si>
    <t>FILTRE VERTICAL 10EH 4X5 1.52mm</t>
  </si>
  <si>
    <t>SFV12EH6X4</t>
  </si>
  <si>
    <t>AN163</t>
  </si>
  <si>
    <t>FILTRE VERTICAL 12EH 6X4 1.52MM</t>
  </si>
  <si>
    <t>FILTRE VERTICAL 12EH 6X4 1.52mm</t>
  </si>
  <si>
    <t>SFV14EH7X4</t>
  </si>
  <si>
    <t>AN165</t>
  </si>
  <si>
    <t>FILTRE VERTICAL 14EH 7X4 1.52MM</t>
  </si>
  <si>
    <t>FILTRE VERTICAL 14EH 7X4 1.52mm</t>
  </si>
  <si>
    <t>SFV16EH8X4</t>
  </si>
  <si>
    <t>AN167</t>
  </si>
  <si>
    <t>FILTRE VERTICAL 16EH 8X4 1.52MM</t>
  </si>
  <si>
    <t>FILTRE VERTICAL 16EH 8X4 1.52mm</t>
  </si>
  <si>
    <t>SFV18EH8X4.5</t>
  </si>
  <si>
    <t>AN168</t>
  </si>
  <si>
    <t>FILTRE VERTICAL 18EH 8X4.5 1.52MM</t>
  </si>
  <si>
    <t>FILTRE VERTICALE 18 EH 8X4.5 1.52mm</t>
  </si>
  <si>
    <t>SFV20EH8X5</t>
  </si>
  <si>
    <t>AN171</t>
  </si>
  <si>
    <t>FILTRE VERTICAL 20EH 8X5 1.52MM</t>
  </si>
  <si>
    <t>FILTRE VERTICAL 20EH 8X5 1.52mm</t>
  </si>
  <si>
    <t>AA77</t>
  </si>
  <si>
    <t>PACK  FV GEO 1.52MM 3EH 3X2 AVEC GRILLES</t>
  </si>
  <si>
    <t>AA78</t>
  </si>
  <si>
    <t>PACK  FV GEO 1.52MM 4EH 4X2 AVEC GRILLES</t>
  </si>
  <si>
    <t>AA79</t>
  </si>
  <si>
    <t>PACK  FV GEO 1.52MM 5EH 4X2.5 AVEC GRILLES</t>
  </si>
  <si>
    <t>AA80</t>
  </si>
  <si>
    <t>PACK  FV GEO 1.52MM 6EH 4X3 AVEC GRILLES</t>
  </si>
  <si>
    <t>AA82</t>
  </si>
  <si>
    <t>PACK  FV GEO 1.52MM 7EH 4X3.5 AVEC GRILLES</t>
  </si>
  <si>
    <t>AA83</t>
  </si>
  <si>
    <t>PACK  FV GEO 1.52MM 8EH 4X4 AVEC GRILLES</t>
  </si>
  <si>
    <t>AA85</t>
  </si>
  <si>
    <t>PACK  FV GEO 1.52MM 9EH 4X4.5 AVEC GRILLES</t>
  </si>
  <si>
    <t>AA65</t>
  </si>
  <si>
    <t>PACK  FV GEO 1.52MM 10EH 4X5 AVEC GRILLES</t>
  </si>
  <si>
    <t>AA67</t>
  </si>
  <si>
    <t>PACK  FV GEO 1.52MM 12EH 6X4 AVEC GRILLES</t>
  </si>
  <si>
    <t>AA69</t>
  </si>
  <si>
    <t>PACK  FV GEO 1.52MM 14EH 7X4 AVEC GRILLES</t>
  </si>
  <si>
    <t>AA71</t>
  </si>
  <si>
    <t>PACK  FV GEO 1.52MM 16EH 8X4 AVEC GRILLES</t>
  </si>
  <si>
    <t>AA72</t>
  </si>
  <si>
    <t>PACK  FV GEO 1.52MM 18EH 8X4.5 AVEC GRILLES</t>
  </si>
  <si>
    <t>AA75</t>
  </si>
  <si>
    <t>PACK  FV GEO 1.52MM 20EH 8X5 AVEC GRILLES</t>
  </si>
  <si>
    <t>AS91</t>
  </si>
  <si>
    <t>COUDE 45 FF PVC EVAC D100</t>
  </si>
  <si>
    <t>COUDE PVC 45ø FF D100</t>
  </si>
  <si>
    <t>AS95</t>
  </si>
  <si>
    <t>CULOTTE PVC EVAC 45 FF D100</t>
  </si>
  <si>
    <t>CULOTTE PVC EVAC 45ø FF D100</t>
  </si>
  <si>
    <t>AS97</t>
  </si>
  <si>
    <t>CULOTTE Y 8730 FF D100</t>
  </si>
  <si>
    <t>Culotte simple 87ø30 FFF PVC Evac D100</t>
  </si>
  <si>
    <t>AS92</t>
  </si>
  <si>
    <t>COUDE 45 PVC EVAC MF D100</t>
  </si>
  <si>
    <t>COUDE PVC EVAC 45ø MF D100</t>
  </si>
  <si>
    <t>AS93</t>
  </si>
  <si>
    <t>COUDE 8730 FF PVC EVAC D100</t>
  </si>
  <si>
    <t>COUDE 87ø30 FF PVC EVAC  100</t>
  </si>
  <si>
    <t>AS94</t>
  </si>
  <si>
    <t>COUDE 8730 MF PVC EVAC D100</t>
  </si>
  <si>
    <t>COUDE 87ø30 MF PVC EVAC  100</t>
  </si>
  <si>
    <t>AS98</t>
  </si>
  <si>
    <t>CULOTTE SIMPLE 8730 MFF PVC EVAC D100</t>
  </si>
  <si>
    <t>CULOTTE SIMPLE 87ø30 MFF PVC EVAC  100</t>
  </si>
  <si>
    <t>AS96</t>
  </si>
  <si>
    <t>CULOTTE SIMPLE 45 MFF PVC EVAC D100</t>
  </si>
  <si>
    <t>CULOTTE SIMPLE 45ø MFF PVC EVAC  100</t>
  </si>
  <si>
    <t>MMANCH50</t>
  </si>
  <si>
    <t>AS143</t>
  </si>
  <si>
    <t>MANCHON EGAL D50</t>
  </si>
  <si>
    <t>SFV8EH8X2</t>
  </si>
  <si>
    <t>AN180</t>
  </si>
  <si>
    <t>FILTRE VERTICAL 8EH 8X2 1.52MM</t>
  </si>
  <si>
    <t>FILTRE VERTICALE 8EH 8X2 1.52mm</t>
  </si>
  <si>
    <t>SFV20EH10X4</t>
  </si>
  <si>
    <t>AN170</t>
  </si>
  <si>
    <t>FILTRE VERTICAL 20EH 10X4 1.52MM</t>
  </si>
  <si>
    <t>FILTRE VERTICAL 20EH 10X4 1.52mm</t>
  </si>
  <si>
    <t>SFV2EH</t>
  </si>
  <si>
    <t>AN172</t>
  </si>
  <si>
    <t>FILTRE VERTICAL 2EH 1.52MM</t>
  </si>
  <si>
    <t>FILTRE VERTICLA 2EH 1.52mm</t>
  </si>
  <si>
    <t>AA76</t>
  </si>
  <si>
    <t xml:space="preserve">PACK  FV GEO 1.52MM 2EH 2.5X1.6 </t>
  </si>
  <si>
    <t>MSCIE20</t>
  </si>
  <si>
    <t>AS157</t>
  </si>
  <si>
    <t>SCIE CLOCHE D20</t>
  </si>
  <si>
    <t>AS30</t>
  </si>
  <si>
    <t>CHAPEAU D100</t>
  </si>
  <si>
    <t>CHAPEAU  100</t>
  </si>
  <si>
    <t>AS104</t>
  </si>
  <si>
    <t>GUIDE DE LUSAGER FV GEO</t>
  </si>
  <si>
    <t>GUIDEFVFHG</t>
  </si>
  <si>
    <t>AS103</t>
  </si>
  <si>
    <t>GUIDE DE LUSAGER FV FH GEO</t>
  </si>
  <si>
    <t>SFV10EH10X2</t>
  </si>
  <si>
    <t>AN160</t>
  </si>
  <si>
    <t>FILTRE VERTICAL 10EH 10X2 1.52MM</t>
  </si>
  <si>
    <t>FILTRE VERTICAL 10EH 10X2 1.52mm</t>
  </si>
  <si>
    <t>AA81</t>
  </si>
  <si>
    <t>PACK  FV GEO 1.52MM 6EH 6X2 AVEC GRILLES</t>
  </si>
  <si>
    <t>URT502</t>
  </si>
  <si>
    <t>AN191</t>
  </si>
  <si>
    <t>RACCORD TARAUDE COMPRESSION _ 50X2'</t>
  </si>
  <si>
    <t>RACCORD TARAUDE COMPRESSION  50X2'</t>
  </si>
  <si>
    <t>URT632</t>
  </si>
  <si>
    <t>AN192</t>
  </si>
  <si>
    <t>RACCORD TARAUDE COMPRESSION _ 63X2'</t>
  </si>
  <si>
    <t>RACCORD TARAUDE COMPRESSION  63X2'</t>
  </si>
  <si>
    <t>AF16</t>
  </si>
  <si>
    <t>RACCORD PEHD PVC D63</t>
  </si>
  <si>
    <t>AF15</t>
  </si>
  <si>
    <t>RACCORD PEHD PVC D50</t>
  </si>
  <si>
    <t>AN38</t>
  </si>
  <si>
    <t>MANCHON A COMPRESSION PE D63</t>
  </si>
  <si>
    <t>AS191</t>
  </si>
  <si>
    <t>PIQUET T GRIS 1M45 (A LUNITE)</t>
  </si>
  <si>
    <t>CLOTURES</t>
  </si>
  <si>
    <t>CLOTEX</t>
  </si>
  <si>
    <t>AS190</t>
  </si>
  <si>
    <t>AS195</t>
  </si>
  <si>
    <t>ULLMANN</t>
  </si>
  <si>
    <t>AS187</t>
  </si>
  <si>
    <t>UMR6350</t>
  </si>
  <si>
    <t>AN190</t>
  </si>
  <si>
    <t>MANCHON REDUIT 63/50</t>
  </si>
  <si>
    <t>SFV12EH8X3</t>
  </si>
  <si>
    <t>AN164</t>
  </si>
  <si>
    <t>FILTRE VERTICAL 12EH 8X3 1.52MM</t>
  </si>
  <si>
    <t>FILTRE VERTICAL 12EH 8X3 1.52mm</t>
  </si>
  <si>
    <t>AA68</t>
  </si>
  <si>
    <t>PACK  FV GEO 1.52MM 12EH 8X3 AVEC GRILLES</t>
  </si>
  <si>
    <t>AA89</t>
  </si>
  <si>
    <t xml:space="preserve">KIT CAILLEBOTIS FV GEOMEMBRANE 12EH8X3 </t>
  </si>
  <si>
    <t>AS82</t>
  </si>
  <si>
    <t>SFV14EH8x3.5</t>
  </si>
  <si>
    <t>AN166</t>
  </si>
  <si>
    <t>FILTRE VERTICAL 14EH 8X3.5 1.52MM</t>
  </si>
  <si>
    <t>FILTRE VERTICAL 14EH 8x3.5 1.52mm</t>
  </si>
  <si>
    <t>AS189</t>
  </si>
  <si>
    <t>CULOTTE Y 45 M/F 100</t>
  </si>
  <si>
    <t>CULOTTE Y 45ø M/F 100</t>
  </si>
  <si>
    <t>SNBA080000</t>
  </si>
  <si>
    <t>Z108</t>
  </si>
  <si>
    <t xml:space="preserve">TIMER BLUETOOTH </t>
  </si>
  <si>
    <t>Z-AHK</t>
  </si>
  <si>
    <t>AN107</t>
  </si>
  <si>
    <t>CONTACT AUX 101F 4A</t>
  </si>
  <si>
    <t>PLG4</t>
  </si>
  <si>
    <t>AN147</t>
  </si>
  <si>
    <t>DISJONCTEUR PLG</t>
  </si>
  <si>
    <t>PLG4-C2/1N</t>
  </si>
  <si>
    <t>AN131</t>
  </si>
  <si>
    <t xml:space="preserve">TUBE PVC JAUNE SORTIE A CLAPET DIAM 100 </t>
  </si>
  <si>
    <t xml:space="preserve">SORTIE A CLAPET Diam 100 </t>
  </si>
  <si>
    <t>ODPRO</t>
  </si>
  <si>
    <t>AN132</t>
  </si>
  <si>
    <t>DRAIN EPANDAGE ODPRO VERT D100</t>
  </si>
  <si>
    <t>MTOLE3</t>
  </si>
  <si>
    <t>AN123</t>
  </si>
  <si>
    <t>SUPPORT HAUT INOX 510MM</t>
  </si>
  <si>
    <t>support haut inox 510mm</t>
  </si>
  <si>
    <t>MTOLE4</t>
  </si>
  <si>
    <t>AN124</t>
  </si>
  <si>
    <t>TOLE SUPPORT FLOTTEUR ALARME</t>
  </si>
  <si>
    <t>MLYSI</t>
  </si>
  <si>
    <t>AA23</t>
  </si>
  <si>
    <t>PRELEVEUR LYSIMETRIQUE (LYSIMETRE)</t>
  </si>
  <si>
    <t>1111022P</t>
  </si>
  <si>
    <t>AN43</t>
  </si>
  <si>
    <t>TUYAU PVC D200</t>
  </si>
  <si>
    <t>TUYAU PVC  200</t>
  </si>
  <si>
    <t>CLIP63PPVDL</t>
  </si>
  <si>
    <t>Z148</t>
  </si>
  <si>
    <t>COLLIER CLIP VDL D63</t>
  </si>
  <si>
    <t>AS13</t>
  </si>
  <si>
    <t>FLOTTEUR JAUNE 20M DE CABLE+LEST</t>
  </si>
  <si>
    <t>ATMI</t>
  </si>
  <si>
    <t>BIP STOP VR NEO 20 M + LEST PLASTIQUE 200G</t>
  </si>
  <si>
    <t>CUVE900</t>
  </si>
  <si>
    <t>AN59</t>
  </si>
  <si>
    <t>CUVE RELEVAGE HT900</t>
  </si>
  <si>
    <t>POSTEAQUATIRIS900</t>
  </si>
  <si>
    <t>CUVE1200</t>
  </si>
  <si>
    <t>AN57</t>
  </si>
  <si>
    <t>CUVE RELEVAGE HT1200</t>
  </si>
  <si>
    <t>POSTEAQUATIRIS1200</t>
  </si>
  <si>
    <t>CUVE1500</t>
  </si>
  <si>
    <t>AN58</t>
  </si>
  <si>
    <t>CUVE RELEVAGE HT1500</t>
  </si>
  <si>
    <t>POSTEAQUATIRIS1500</t>
  </si>
  <si>
    <t>AS184</t>
  </si>
  <si>
    <t>POSTEAQUATIRISREHAUS</t>
  </si>
  <si>
    <t>AS85</t>
  </si>
  <si>
    <t>ECOPLANC 4x22x250</t>
  </si>
  <si>
    <t>AN6</t>
  </si>
  <si>
    <t>COFFRET 6P EATON IP65</t>
  </si>
  <si>
    <t>IKA-1/6-ST</t>
  </si>
  <si>
    <t>LEG050428</t>
  </si>
  <si>
    <t>AN89</t>
  </si>
  <si>
    <t xml:space="preserve">FICHE PRISE  2P+T LEGRAND </t>
  </si>
  <si>
    <t>AF14</t>
  </si>
  <si>
    <t>LEG037160</t>
  </si>
  <si>
    <t>AN88</t>
  </si>
  <si>
    <t>BLOC PASS.VIS 1 JONCT.2,5 GRIS</t>
  </si>
  <si>
    <t>FILH07VU1,5R</t>
  </si>
  <si>
    <t>AN83</t>
  </si>
  <si>
    <t>FIL RIGIDE 1.5 ROUGE</t>
  </si>
  <si>
    <t>fil rigide 1.5 rouge</t>
  </si>
  <si>
    <t>FILH07VU1,5B</t>
  </si>
  <si>
    <t>AN82</t>
  </si>
  <si>
    <t>FIL RIGIDE 1.5 BLEU</t>
  </si>
  <si>
    <t>fil rigide 1.5 bleu</t>
  </si>
  <si>
    <t>TX089</t>
  </si>
  <si>
    <t>AN189</t>
  </si>
  <si>
    <t>PILOTE LED INTERMITENTE ROUGE</t>
  </si>
  <si>
    <t>CABLEMATIC</t>
  </si>
  <si>
    <t>pilote led intermitente rouge</t>
  </si>
  <si>
    <t>AF73</t>
  </si>
  <si>
    <t>POSTE HT1200 POMPE DWVOX75</t>
  </si>
  <si>
    <t>AS178</t>
  </si>
  <si>
    <t>TD1003A</t>
  </si>
  <si>
    <t>Z122</t>
  </si>
  <si>
    <t>TUBE VENTIL D100  ANTHRACITE</t>
  </si>
  <si>
    <t>CLAPETINOX</t>
  </si>
  <si>
    <t>AN56</t>
  </si>
  <si>
    <t>CLAPET  INOX  AIMANTE DN 100</t>
  </si>
  <si>
    <t>7122000003A</t>
  </si>
  <si>
    <t>AN47</t>
  </si>
  <si>
    <t>DW VOX 75 A 20M DE CABLE</t>
  </si>
  <si>
    <t>DW VOX 75 A 20m de cable</t>
  </si>
  <si>
    <t>ENFCS87200</t>
  </si>
  <si>
    <t>AN66</t>
  </si>
  <si>
    <t>CULOTTE SIMPLE 87 30 FFF D 200</t>
  </si>
  <si>
    <t>CULOTTE SIMPLE 87ø30 FFF D 200</t>
  </si>
  <si>
    <t>ENFM200</t>
  </si>
  <si>
    <t>AN67</t>
  </si>
  <si>
    <t>MANCHON A BUTEE FF D200</t>
  </si>
  <si>
    <t>MANCHON A BUTEE FF D 200</t>
  </si>
  <si>
    <t>ENFTV200</t>
  </si>
  <si>
    <t>AN71</t>
  </si>
  <si>
    <t>TAMPON DE VISITE M D 200</t>
  </si>
  <si>
    <t>ENFTR200110</t>
  </si>
  <si>
    <t>AN69</t>
  </si>
  <si>
    <t>TAMPON REDUIT MF 200/110</t>
  </si>
  <si>
    <t>ENFRE200100</t>
  </si>
  <si>
    <t>AN68</t>
  </si>
  <si>
    <t>REDUCTION EXCENTREE MF 200/100</t>
  </si>
  <si>
    <t>AF4</t>
  </si>
  <si>
    <t>AF88</t>
  </si>
  <si>
    <t>POSTE HT900 POMPE DWVOX75</t>
  </si>
  <si>
    <t>AF79</t>
  </si>
  <si>
    <t>POSTE HT1500 POMPE DWVOX75</t>
  </si>
  <si>
    <t>AF89</t>
  </si>
  <si>
    <t>POSTE HT900 POMPE DWVOX75 BARRES DE GUIDAGE</t>
  </si>
  <si>
    <t>AF74</t>
  </si>
  <si>
    <t>POSTE HT1200 POMPE DWVOX75 BARRES DE GUIDAGE</t>
  </si>
  <si>
    <t>AN36</t>
  </si>
  <si>
    <t>MANILLE INOX</t>
  </si>
  <si>
    <t>manille inox</t>
  </si>
  <si>
    <t>AN187</t>
  </si>
  <si>
    <t>ADAPEI</t>
  </si>
  <si>
    <t>AF80</t>
  </si>
  <si>
    <t>POSTE HT1500 POMPE DWVOX75 BARRES DE GUIDAGE</t>
  </si>
  <si>
    <t>AF83</t>
  </si>
  <si>
    <t>POSTE HT1900 POMPE DWVOX75 BARRES DE GUIDAGE</t>
  </si>
  <si>
    <t>AS23</t>
  </si>
  <si>
    <t>TRAIDIB</t>
  </si>
  <si>
    <t xml:space="preserve">CARRE 70 LG 1.80 </t>
  </si>
  <si>
    <t>1,80 ml</t>
  </si>
  <si>
    <t>ml</t>
  </si>
  <si>
    <t>AS16</t>
  </si>
  <si>
    <t>CHEVRON CARREE 41 LG 3M GRIS</t>
  </si>
  <si>
    <t>AS21</t>
  </si>
  <si>
    <t>BASTAINGS LG 1.80M GRIS</t>
  </si>
  <si>
    <t>1,80 m</t>
  </si>
  <si>
    <t>AS15</t>
  </si>
  <si>
    <t>CHEVRON CARREE 100 LG 2.50M GRIS</t>
  </si>
  <si>
    <t>AN2</t>
  </si>
  <si>
    <t>VIS INOX 5X40</t>
  </si>
  <si>
    <t>8289GR</t>
  </si>
  <si>
    <t>PANNEAU PVC 1000X35 GRIS</t>
  </si>
  <si>
    <t>flot01</t>
  </si>
  <si>
    <t>AN84</t>
  </si>
  <si>
    <t>FLOTTEUR DE CHASSE A AUGET BASCULANT</t>
  </si>
  <si>
    <t>FLOTTEURA046F</t>
  </si>
  <si>
    <t>flotteur de chasse a auget basculant</t>
  </si>
  <si>
    <t>ACCESSCHASSE</t>
  </si>
  <si>
    <t>AN49</t>
  </si>
  <si>
    <t>PORTE A BASCULE CHASSE + ACCESSOIRES</t>
  </si>
  <si>
    <t>ATTA02</t>
  </si>
  <si>
    <t>AQT001-PAB</t>
  </si>
  <si>
    <t xml:space="preserve">accessoires montage chasse a auget </t>
  </si>
  <si>
    <t>AS117</t>
  </si>
  <si>
    <t>BOMBYXPROD</t>
  </si>
  <si>
    <t>T403</t>
  </si>
  <si>
    <t>AN185</t>
  </si>
  <si>
    <t>TE ALU 40/40/3 ML</t>
  </si>
  <si>
    <t>KLOECKNER</t>
  </si>
  <si>
    <t>ALU TE 6060 40*40*3</t>
  </si>
  <si>
    <t>Barre de 606 cm</t>
  </si>
  <si>
    <t>U25452</t>
  </si>
  <si>
    <t>Z123</t>
  </si>
  <si>
    <t>U 25/45/25/2 ML</t>
  </si>
  <si>
    <t>ID ALU</t>
  </si>
  <si>
    <t>CE403</t>
  </si>
  <si>
    <t>AN52</t>
  </si>
  <si>
    <t>CORNIERE ALU 40/40/3 ML</t>
  </si>
  <si>
    <t>ALU CORNIERE 6060 T6 40*40*3</t>
  </si>
  <si>
    <t>AF72</t>
  </si>
  <si>
    <t>POSTE HT1200 POMPE DWVOX150 BARRES DE GUIDAGE</t>
  </si>
  <si>
    <t>AF69</t>
  </si>
  <si>
    <t>POSTE HT1200 POMPE DWVOX100</t>
  </si>
  <si>
    <t>AF70</t>
  </si>
  <si>
    <t>POSTE HT1200 POMPE DWVOX100 BARRES DE GUIDAGE</t>
  </si>
  <si>
    <t>AF76</t>
  </si>
  <si>
    <t>POSTE HT1500 POMPE DWVOX100 BARRES DE GUIDAGE</t>
  </si>
  <si>
    <t>AF78</t>
  </si>
  <si>
    <t>POSTE HT1500 POMPE DWVOX150 BARRES DE GUIDAGE</t>
  </si>
  <si>
    <t>AF81</t>
  </si>
  <si>
    <t>POSTE HT1900 POMPE DWVOX100 BARRES DE GUIDAGE</t>
  </si>
  <si>
    <t>AF82</t>
  </si>
  <si>
    <t>POSTE HT1900 POMPE DWVOX150 BARRES DE GUIDAGE</t>
  </si>
  <si>
    <t>AF84</t>
  </si>
  <si>
    <t>POSTE HT900 POMPE DWVOX100</t>
  </si>
  <si>
    <t>AF86</t>
  </si>
  <si>
    <t>POSTE HT900 POMPE DWVOX150</t>
  </si>
  <si>
    <t>AF71</t>
  </si>
  <si>
    <t>POSTE HT1200 POMPE DWVOX150</t>
  </si>
  <si>
    <t>AF75</t>
  </si>
  <si>
    <t>POSTE HT1500 POMPE DWVOX100</t>
  </si>
  <si>
    <t>AF77</t>
  </si>
  <si>
    <t>POSTE HT1500 POMPE DWVOX150</t>
  </si>
  <si>
    <t>AA106</t>
  </si>
  <si>
    <t xml:space="preserve">KIT CAILLEBOTIS FV GEOMEMBRANE 8EH8X2 </t>
  </si>
  <si>
    <t>AA87</t>
  </si>
  <si>
    <t xml:space="preserve">KIT CAILLEBOTIS FV GEOMEMBRANE 10EH8X2.5 </t>
  </si>
  <si>
    <t>AA94</t>
  </si>
  <si>
    <t xml:space="preserve">KIT CAILLEBOTIS FV GEOMEMBRANE 18EH9X4 </t>
  </si>
  <si>
    <t>AA95</t>
  </si>
  <si>
    <t xml:space="preserve">KIT CAILLEBOTIS FV GEOMEMBRANE 20EH10X4 </t>
  </si>
  <si>
    <t>AN25</t>
  </si>
  <si>
    <t>VIS CHARPENTE 6X80 INOX  A2 TORX T25</t>
  </si>
  <si>
    <t>QUINCAILLERIE</t>
  </si>
  <si>
    <t>VCHARP</t>
  </si>
  <si>
    <t>VIS CHARPENTE</t>
  </si>
  <si>
    <t>Boite de 100 : VIS CHARPENTE 6X80  A2 T25</t>
  </si>
  <si>
    <t>AN27</t>
  </si>
  <si>
    <t>VIS PENTURE 6X30 T30 INOX  A4</t>
  </si>
  <si>
    <t xml:space="preserve">Boite de 30 - VIS PENTURE TORX T30 6X30 </t>
  </si>
  <si>
    <t>AN29</t>
  </si>
  <si>
    <t>VIS PENTURE TORX T30 INOX A2 7X70</t>
  </si>
  <si>
    <t>Boite de 100 : VIS PENTURE T30 INOX A2 7*70</t>
  </si>
  <si>
    <t>Boite de 100</t>
  </si>
  <si>
    <t>AN26</t>
  </si>
  <si>
    <t>VIS CHARPENTE 6X140</t>
  </si>
  <si>
    <t>Boite de 100 : VIS CHARPENTE 6X140</t>
  </si>
  <si>
    <t>AF60</t>
  </si>
  <si>
    <t>COFFRAGE FV RELEVAGE 3EH 3X2</t>
  </si>
  <si>
    <t>NB COFFR</t>
  </si>
  <si>
    <t>NB de ventes de coffrage PVC</t>
  </si>
  <si>
    <t>AN3</t>
  </si>
  <si>
    <t>BOULON 6X30</t>
  </si>
  <si>
    <t>BOULON6X30</t>
  </si>
  <si>
    <t>AN1</t>
  </si>
  <si>
    <t>ECROU 6X30</t>
  </si>
  <si>
    <t>ECROU6X30</t>
  </si>
  <si>
    <t>AF61</t>
  </si>
  <si>
    <t>COFFRAGE FV RELEVAGE 4EH 4X2</t>
  </si>
  <si>
    <t>AF62</t>
  </si>
  <si>
    <t>COFFRAGE FV RELEVAGE 5EH 4X2.5</t>
  </si>
  <si>
    <t>AF63</t>
  </si>
  <si>
    <t>COFFRAGE FV RELEVAGE 6EH 4X3</t>
  </si>
  <si>
    <t>AF64</t>
  </si>
  <si>
    <t>COFFRAGE FV RELEVAGE 6EH 6X2</t>
  </si>
  <si>
    <t>AF65</t>
  </si>
  <si>
    <t>COFFRAGE FV RELEVAGE 7EH 4X3.5</t>
  </si>
  <si>
    <t>PCR8EHA</t>
  </si>
  <si>
    <t>Z144</t>
  </si>
  <si>
    <t>COFFRAGE FV RELEVAGE 8EH 4X4</t>
  </si>
  <si>
    <t>PCR8EHB</t>
  </si>
  <si>
    <t>Z145</t>
  </si>
  <si>
    <t>COFFRAGE FV RELEVAGE 8EH 8X2</t>
  </si>
  <si>
    <t>AF67</t>
  </si>
  <si>
    <t>COFFRAGE FV RELEVAGE 9EH 4X4.5</t>
  </si>
  <si>
    <t>PCR10EHA</t>
  </si>
  <si>
    <t>Z141</t>
  </si>
  <si>
    <t>COFFRAGE FV RELEVAGE 10EH 4X5</t>
  </si>
  <si>
    <t>PCR10EHB</t>
  </si>
  <si>
    <t>Z140</t>
  </si>
  <si>
    <t>COFFRAGE FV RELEVAGE 10EH 10X2</t>
  </si>
  <si>
    <t>AF53</t>
  </si>
  <si>
    <t>COFFRAGE FV RELEVAGE 12EH 6X4</t>
  </si>
  <si>
    <t>AF54</t>
  </si>
  <si>
    <t>COFFRAGE FV RELEVAGE 12EH 8X3</t>
  </si>
  <si>
    <t>AF55</t>
  </si>
  <si>
    <t>COFFRAGE FV RELEVAGE 14EH 8X3.5</t>
  </si>
  <si>
    <t>AF56</t>
  </si>
  <si>
    <t>COFFRAGE FV RELEVAGE 14EH 7X4</t>
  </si>
  <si>
    <t>AF57</t>
  </si>
  <si>
    <t>COFFRAGE FV RELEVAGE 16EH 8X4</t>
  </si>
  <si>
    <t>AF58</t>
  </si>
  <si>
    <t>COFFRAGE FV RELEVAGE 18EH 8X4.5</t>
  </si>
  <si>
    <t>PCR18EHB</t>
  </si>
  <si>
    <t>Z142</t>
  </si>
  <si>
    <t>COFFRAGE FV RELEVAGE 18EH 9X4</t>
  </si>
  <si>
    <t>AF59</t>
  </si>
  <si>
    <t>COFFRAGE FV RELEVAGE 20EH 8X5</t>
  </si>
  <si>
    <t>PCR20EHA</t>
  </si>
  <si>
    <t>Z143</t>
  </si>
  <si>
    <t>COFFRAGE FV RELEVAGE 20EH 10X4</t>
  </si>
  <si>
    <t>AF27</t>
  </si>
  <si>
    <t>COFFRAGE FV GRAVITAIRE 3EH 3X2</t>
  </si>
  <si>
    <t>AF28</t>
  </si>
  <si>
    <t>COFFRAGE FV GRAVITAIRE 4EH 4X2</t>
  </si>
  <si>
    <t>AF29</t>
  </si>
  <si>
    <t>COFFRAGE FV GRAVITAIRE 5EH 4X2.5</t>
  </si>
  <si>
    <t>AF30</t>
  </si>
  <si>
    <t>COFFRAGE FV GRAVITAIRE 6EH 4X3</t>
  </si>
  <si>
    <t>AF31</t>
  </si>
  <si>
    <t>COFFRAGE FV GRAVITAIRE 6EH 6X2</t>
  </si>
  <si>
    <t>AF32</t>
  </si>
  <si>
    <t>COFFRAGE FV GRAVITAIRE 7EH 4X3.5</t>
  </si>
  <si>
    <t>PCG8EHA</t>
  </si>
  <si>
    <t>Z138</t>
  </si>
  <si>
    <t>COFFRAGE FV GRAVITAIRE 8EH 4X4</t>
  </si>
  <si>
    <t>PCG8EHB</t>
  </si>
  <si>
    <t>Z139</t>
  </si>
  <si>
    <t>COFFRAGE FV GRAVITAIRE 8EH 8X2</t>
  </si>
  <si>
    <t>AF34</t>
  </si>
  <si>
    <t>COFFRAGE FV GRAVITAIRE 9EH 4X4.5</t>
  </si>
  <si>
    <t>PCG10EHA</t>
  </si>
  <si>
    <t>Z137</t>
  </si>
  <si>
    <t>COFFRAGE FV GRAVITAIRE 10EH 4X5</t>
  </si>
  <si>
    <t>PCG10EHB</t>
  </si>
  <si>
    <t>Z136</t>
  </si>
  <si>
    <t>COFFRAGE FV GRAVITAIRE 10EH 10X2</t>
  </si>
  <si>
    <t>AF20</t>
  </si>
  <si>
    <t>COFFRAGE FV GRAVITAIRE 12EH 6X4</t>
  </si>
  <si>
    <t>AF21</t>
  </si>
  <si>
    <t>COFFRAGE FV GRAVITAIRE 12EH 8X3</t>
  </si>
  <si>
    <t>AF22</t>
  </si>
  <si>
    <t>COFFRAGE FV GRAVITAIRE 14EH 8X3.5</t>
  </si>
  <si>
    <t>AF23</t>
  </si>
  <si>
    <t>COFFRAGE FV GRAVITAIRE 14EH 7X4</t>
  </si>
  <si>
    <t>AF24</t>
  </si>
  <si>
    <t>COFFRAGE FV GRAVITAIRE 16EH 8X4</t>
  </si>
  <si>
    <t>AF25</t>
  </si>
  <si>
    <t>COFFRAGE FV GRAVITAIRE 18EH 8X4.5</t>
  </si>
  <si>
    <t>PCG18EHB</t>
  </si>
  <si>
    <t>Z166</t>
  </si>
  <si>
    <t>COFFRAGE FV GRAVITAIRE 18EH 9X4</t>
  </si>
  <si>
    <t>AF26</t>
  </si>
  <si>
    <t>COFFRAGE FV GRAVITAIRE 20EH 8X5</t>
  </si>
  <si>
    <t>PCG20EHA</t>
  </si>
  <si>
    <t>Z167</t>
  </si>
  <si>
    <t>COFFRAGE FV GRAVITAIRE 20EH 10X4</t>
  </si>
  <si>
    <t>AF44</t>
  </si>
  <si>
    <t>CLOISON CENTRALE FV 3EH 3X2</t>
  </si>
  <si>
    <t>CLOISON</t>
  </si>
  <si>
    <t>AF45</t>
  </si>
  <si>
    <t>CLOISON CENTRALE FV 4EH 4X2</t>
  </si>
  <si>
    <t>AF46</t>
  </si>
  <si>
    <t>CLOISON CENTRALE FV 5EH 4X2.5</t>
  </si>
  <si>
    <t>AF47</t>
  </si>
  <si>
    <t>CLOISON CENTRALE FV 6EH 4X3</t>
  </si>
  <si>
    <t>AF48</t>
  </si>
  <si>
    <t>CLOISON CENTRALE FV 6EH 6X2</t>
  </si>
  <si>
    <t>AF49</t>
  </si>
  <si>
    <t>CLOISON CENTRALE FV 7EH 4X3.5</t>
  </si>
  <si>
    <t>PCLC8EHA</t>
  </si>
  <si>
    <t>Z134</t>
  </si>
  <si>
    <t>CLOISON CENTRALE FV 8EH 4X4</t>
  </si>
  <si>
    <t>PCLC8EHB</t>
  </si>
  <si>
    <t>Z135</t>
  </si>
  <si>
    <t>CLOISON CENTRALE FV 8EH 8X2</t>
  </si>
  <si>
    <t>AF51</t>
  </si>
  <si>
    <t>CLOISON CENTRALE FV 9EH 4X4.5</t>
  </si>
  <si>
    <t>PCLC10EHA</t>
  </si>
  <si>
    <t>Z131</t>
  </si>
  <si>
    <t>CLOISON CENTRALE FV 10EH 4X5</t>
  </si>
  <si>
    <t>PCLC10EHB</t>
  </si>
  <si>
    <t>AF36</t>
  </si>
  <si>
    <t>CLOISON CENTRALE FV 10EH 10X2</t>
  </si>
  <si>
    <t>AF37</t>
  </si>
  <si>
    <t>CLOISON CENTRALE FV 12EH 6X4</t>
  </si>
  <si>
    <t>AF38</t>
  </si>
  <si>
    <t>CLOISON CENTRALE FV 12EH 8X3</t>
  </si>
  <si>
    <t>AF39</t>
  </si>
  <si>
    <t>CLOISON CENTRALE FV 14EH 8X3.5</t>
  </si>
  <si>
    <t>AF40</t>
  </si>
  <si>
    <t>CLOISON CENTRALE FV 14EH 7X4</t>
  </si>
  <si>
    <t>AF41</t>
  </si>
  <si>
    <t>CLOISON CENTRALE FV 16EH 8X4</t>
  </si>
  <si>
    <t>AF42</t>
  </si>
  <si>
    <t>CLOISON CENTRALE FV 18EH 8X4.5</t>
  </si>
  <si>
    <t>PCLC18EHB</t>
  </si>
  <si>
    <t>Z132</t>
  </si>
  <si>
    <t>CLOISON CENTRALE FV 18EH 9X4</t>
  </si>
  <si>
    <t>AF43</t>
  </si>
  <si>
    <t>CLOISON CENTRALE FV 20EH 8X5</t>
  </si>
  <si>
    <t>PCLC20EHA</t>
  </si>
  <si>
    <t>Z133</t>
  </si>
  <si>
    <t>CLOISON CENTRALE FV 20EH 10X4</t>
  </si>
  <si>
    <t>AF52</t>
  </si>
  <si>
    <t>ECOPML</t>
  </si>
  <si>
    <t>AN61</t>
  </si>
  <si>
    <t>ECOPLANC AU ML</t>
  </si>
  <si>
    <t>KITCOMM</t>
  </si>
  <si>
    <t>AS217</t>
  </si>
  <si>
    <t>KIT COMMERCIAL PRO</t>
  </si>
  <si>
    <t>Z1</t>
  </si>
  <si>
    <t>RONDELLES</t>
  </si>
  <si>
    <t>AN37</t>
  </si>
  <si>
    <t>RT CALE, CAOUTCHOUC, BRUT, 8 X 90 BOITE de 24</t>
  </si>
  <si>
    <t>REISSER</t>
  </si>
  <si>
    <t>RT CALE, CAOUTCHOUC, BRUT, 8 X 90</t>
  </si>
  <si>
    <t>AS177</t>
  </si>
  <si>
    <t>CRAYON</t>
  </si>
  <si>
    <t>AS36</t>
  </si>
  <si>
    <t>TSHIRTG</t>
  </si>
  <si>
    <t>AS200</t>
  </si>
  <si>
    <t>T SHIRT AQUATIRIS GRIS</t>
  </si>
  <si>
    <t>TSHIRTM</t>
  </si>
  <si>
    <t>AS201</t>
  </si>
  <si>
    <t>T SHIRT AQUATIRIS MARINE</t>
  </si>
  <si>
    <t>PULLH</t>
  </si>
  <si>
    <t>AS181</t>
  </si>
  <si>
    <t>PULLF</t>
  </si>
  <si>
    <t>AS180</t>
  </si>
  <si>
    <t>MARINIEREH</t>
  </si>
  <si>
    <t>AS119</t>
  </si>
  <si>
    <t>MARINIEREF</t>
  </si>
  <si>
    <t>AS118</t>
  </si>
  <si>
    <t>VESTE</t>
  </si>
  <si>
    <t>AS210</t>
  </si>
  <si>
    <t>VESTE AQUATIRIS</t>
  </si>
  <si>
    <t>MBAR203</t>
  </si>
  <si>
    <t>AN96</t>
  </si>
  <si>
    <t>BARRE GALVA EN T SUR MESURE 2M03</t>
  </si>
  <si>
    <t>BARREGALVA2030F</t>
  </si>
  <si>
    <t>ZDR1</t>
  </si>
  <si>
    <t>AF90</t>
  </si>
  <si>
    <t>KIT DRAINAGE VENTILATION BAC 2.5 - 3 EH</t>
  </si>
  <si>
    <t>ZDR2</t>
  </si>
  <si>
    <t>AF91</t>
  </si>
  <si>
    <t>KIT DRAINAGE VENTILATION BAC 5 - 6 EH</t>
  </si>
  <si>
    <t>AS75</t>
  </si>
  <si>
    <t>ROULEAUX GEOTEXTILE 3M X 200M</t>
  </si>
  <si>
    <t>ROULEAUX GEOTEXTILE 3M</t>
  </si>
  <si>
    <t>AS76</t>
  </si>
  <si>
    <t>ROULEAUX GEOTEXTILE 6M X 200M</t>
  </si>
  <si>
    <t>ROULEAUX GEOTEXTILE 6M</t>
  </si>
  <si>
    <t>AA12</t>
  </si>
  <si>
    <t>KIT RELEVAGE DIR02 3 VOIES D63</t>
  </si>
  <si>
    <t>AS115</t>
  </si>
  <si>
    <t>BARRIERE ANTI RACINE rouleau de 25m</t>
  </si>
  <si>
    <t>AF85</t>
  </si>
  <si>
    <t>POSTE HT900 POMPE DWVOX100 BARRES DE GUIDAGE</t>
  </si>
  <si>
    <t>PAN1505</t>
  </si>
  <si>
    <t>AN136</t>
  </si>
  <si>
    <t>PANNEAU PVC 1000 X 1505 MM</t>
  </si>
  <si>
    <t>EXTRUPLESA</t>
  </si>
  <si>
    <t>8289GR1505</t>
  </si>
  <si>
    <t>PANNEAU PVC 1000 X 1505 mm</t>
  </si>
  <si>
    <t>PAN1515</t>
  </si>
  <si>
    <t>AN137</t>
  </si>
  <si>
    <t>PANNEAU PVC 1000 X 1515 MM</t>
  </si>
  <si>
    <t>8289GR1515</t>
  </si>
  <si>
    <t>PANNEAU PVC 1000 X 1515 mm</t>
  </si>
  <si>
    <t>PAN2005</t>
  </si>
  <si>
    <t>AN138</t>
  </si>
  <si>
    <t>PANNEAU PVC 1000 X 2005 MM</t>
  </si>
  <si>
    <t>8289GR2005</t>
  </si>
  <si>
    <t>PANNEAU PVC 1000 X 2005 mm</t>
  </si>
  <si>
    <t>PAN2025</t>
  </si>
  <si>
    <t>AN139</t>
  </si>
  <si>
    <t>PANNEAU PVC 1000 X 2025 MM</t>
  </si>
  <si>
    <t>8289GR2025</t>
  </si>
  <si>
    <t>PANNEAU PVC 1000 X 2025 mm</t>
  </si>
  <si>
    <t>PAN2110</t>
  </si>
  <si>
    <t>AN140</t>
  </si>
  <si>
    <t>PANNEAU PVC 1000 X 2110 MM</t>
  </si>
  <si>
    <t>8289GR2110</t>
  </si>
  <si>
    <t>PANNEAU PVC 1000 X 2110 mm</t>
  </si>
  <si>
    <t>PAN2220</t>
  </si>
  <si>
    <t>AN141</t>
  </si>
  <si>
    <t>PANNEAU PVC 1000 X 2220 MM</t>
  </si>
  <si>
    <t>8289GR2220</t>
  </si>
  <si>
    <t>PANNEAU PVC 1000 X 2220 mm</t>
  </si>
  <si>
    <t>PAN2505</t>
  </si>
  <si>
    <t>AN142</t>
  </si>
  <si>
    <t>PANNEAU PVC 1000 X 2505 MM</t>
  </si>
  <si>
    <t>8289GR2505</t>
  </si>
  <si>
    <t>PANNEAU PVC 1000 X 2505 mm</t>
  </si>
  <si>
    <t>PAN2525</t>
  </si>
  <si>
    <t>AN143</t>
  </si>
  <si>
    <t>PANNEAU PVC 1000 X 2525 MM</t>
  </si>
  <si>
    <t>8289GR2525</t>
  </si>
  <si>
    <t>PANNEAU PVC 1000 X 2525 mm</t>
  </si>
  <si>
    <t>EXPAN1505</t>
  </si>
  <si>
    <t>AN74</t>
  </si>
  <si>
    <t>RALLONGE PVC 200 X 1505 MM</t>
  </si>
  <si>
    <t>8095GR1505</t>
  </si>
  <si>
    <t>RALLONGE PVC 200 X 1505 mm</t>
  </si>
  <si>
    <t>EXPAN1515</t>
  </si>
  <si>
    <t>AN75</t>
  </si>
  <si>
    <t>RALLONGE PVC 200 X 1515 MM</t>
  </si>
  <si>
    <t>8095GR1515</t>
  </si>
  <si>
    <t>RALLONGE PVC 200 X 1515 mm</t>
  </si>
  <si>
    <t>EXPAN2005</t>
  </si>
  <si>
    <t>AN76</t>
  </si>
  <si>
    <t>RALLONGE PVC 200 X 2005 MM</t>
  </si>
  <si>
    <t>8095GR2005</t>
  </si>
  <si>
    <t>RALLONGE PVC 200 X 2005 mm</t>
  </si>
  <si>
    <t>EXPAN2025</t>
  </si>
  <si>
    <t>AN77</t>
  </si>
  <si>
    <t>RALLONGE PVC 200 X 2025 MM</t>
  </si>
  <si>
    <t>8095GR2025</t>
  </si>
  <si>
    <t>RALLONGE PVC 200 X 2025 mm</t>
  </si>
  <si>
    <t>EXPAN2110</t>
  </si>
  <si>
    <t>AN78</t>
  </si>
  <si>
    <t>RALLONGE PVC 200 X 2110 MM</t>
  </si>
  <si>
    <t>8095GR2110</t>
  </si>
  <si>
    <t>RALLONGE PVC 200 X 2110 mm</t>
  </si>
  <si>
    <t>EXPAN2220</t>
  </si>
  <si>
    <t>AN79</t>
  </si>
  <si>
    <t>RALLONGE PVC 200 X 2220 MM</t>
  </si>
  <si>
    <t>8095GR2220</t>
  </si>
  <si>
    <t>RALLONGE PVC 200 X 2220 mm</t>
  </si>
  <si>
    <t>EXPAN2505</t>
  </si>
  <si>
    <t>AN80</t>
  </si>
  <si>
    <t>RALLONGE PVC 200 X 2505 MM</t>
  </si>
  <si>
    <t>8095GR2505</t>
  </si>
  <si>
    <t>RALLONGE PVC 200 X 2505 mm</t>
  </si>
  <si>
    <t>EXPAN2525</t>
  </si>
  <si>
    <t>AN81</t>
  </si>
  <si>
    <t>RALLONGE PVC 200 X 2525 MM</t>
  </si>
  <si>
    <t>8095GR2525</t>
  </si>
  <si>
    <t>RALLONGE PVC 200 X 2525 mm</t>
  </si>
  <si>
    <t>PROFILH1505</t>
  </si>
  <si>
    <t>AN149</t>
  </si>
  <si>
    <t>PROFIL H 1505</t>
  </si>
  <si>
    <t>8252GR1505</t>
  </si>
  <si>
    <t>PROFILH1515</t>
  </si>
  <si>
    <t>AN150</t>
  </si>
  <si>
    <t>PROFIL H 1515</t>
  </si>
  <si>
    <t>8252GR1515</t>
  </si>
  <si>
    <t>PROFILH2005</t>
  </si>
  <si>
    <t>AN151</t>
  </si>
  <si>
    <t>PROFIL H 2005</t>
  </si>
  <si>
    <t>8252GR2005</t>
  </si>
  <si>
    <t>PROFILH2025</t>
  </si>
  <si>
    <t>AN152</t>
  </si>
  <si>
    <t>PROFIL H 2025</t>
  </si>
  <si>
    <t>8252GR2025</t>
  </si>
  <si>
    <t>PROFILH2110</t>
  </si>
  <si>
    <t>AN153</t>
  </si>
  <si>
    <t>PROFIL H 2110</t>
  </si>
  <si>
    <t>8252GR2110</t>
  </si>
  <si>
    <t>PROFILH2220</t>
  </si>
  <si>
    <t>AN154</t>
  </si>
  <si>
    <t>PROFIL H 2220</t>
  </si>
  <si>
    <t>8252GR2220</t>
  </si>
  <si>
    <t>PROFILH2505</t>
  </si>
  <si>
    <t>AN155</t>
  </si>
  <si>
    <t>PROFIL H 2505</t>
  </si>
  <si>
    <t>8252GR2505</t>
  </si>
  <si>
    <t>PROFILH2525</t>
  </si>
  <si>
    <t>AN156</t>
  </si>
  <si>
    <t>PROFIL H 2525</t>
  </si>
  <si>
    <t>8252GR2525</t>
  </si>
  <si>
    <t>AF87</t>
  </si>
  <si>
    <t>POSTE HT900 POMPE DWVOX150 BARRES DE GUIDAGE</t>
  </si>
  <si>
    <t>AN159</t>
  </si>
  <si>
    <t>AS10</t>
  </si>
  <si>
    <t>SFV10EH8X2.5</t>
  </si>
  <si>
    <t>AN162</t>
  </si>
  <si>
    <t>FILTRE VERTICAL 10EH 8X2.5</t>
  </si>
  <si>
    <t>FILTRE VERTICAL 10EH8X2.5</t>
  </si>
  <si>
    <t>SFV18EH9X4</t>
  </si>
  <si>
    <t>AN169</t>
  </si>
  <si>
    <t>FILTRE VERTICAL 18EH 9X4</t>
  </si>
  <si>
    <t>AA84</t>
  </si>
  <si>
    <t>PACK FV GEO 1.52MM 8EH 8X2 AVEC GRILLES</t>
  </si>
  <si>
    <t>AA66</t>
  </si>
  <si>
    <t>PACK FV GEO 1.52MM 10EH 8X2.5 AVEC GRILLES</t>
  </si>
  <si>
    <t>AA70</t>
  </si>
  <si>
    <t>PACK FV GEO 1.52MM 14EH 8X3.5 AVEC GRILLES</t>
  </si>
  <si>
    <t>AA73</t>
  </si>
  <si>
    <t>PACK FV GEO 1.52MM 18EH 9X4 AVEC GRILLES</t>
  </si>
  <si>
    <t>AA74</t>
  </si>
  <si>
    <t>PACK FV GEO 1.52MM 20EH 10X4 AVEC GRILLES</t>
  </si>
  <si>
    <t>FOND8</t>
  </si>
  <si>
    <t>AS100</t>
  </si>
  <si>
    <t>FONDAFORM 1M20X2M40</t>
  </si>
  <si>
    <t>PLAKAGROUP</t>
  </si>
  <si>
    <t>PLG6</t>
  </si>
  <si>
    <t>AN148</t>
  </si>
  <si>
    <t>DISJONCTEUR ELECTROVANNE 2A</t>
  </si>
  <si>
    <t>EONPLG6-C2/1N</t>
  </si>
  <si>
    <t>disjoncteur electrovanne 2A</t>
  </si>
  <si>
    <t>DGEOM915_152_3050</t>
  </si>
  <si>
    <t>AS57</t>
  </si>
  <si>
    <t>ROULEAU 9M15 X 30M50 1.52MM</t>
  </si>
  <si>
    <t>DGEOM1220_152_3050</t>
  </si>
  <si>
    <t>AS49</t>
  </si>
  <si>
    <t>ROULEAU 12M20 X 30M50 1.52MM</t>
  </si>
  <si>
    <t>DGEOM1525_152_3050</t>
  </si>
  <si>
    <t>AS53</t>
  </si>
  <si>
    <t>ROULEAU 15M25 X 30M50 1.52MM</t>
  </si>
  <si>
    <t>AF66</t>
  </si>
  <si>
    <t>AN21</t>
  </si>
  <si>
    <t>A-P TH 6.3X32 ST ZG</t>
  </si>
  <si>
    <t>Boite de 500 : A-P TH 6.3X32 ST ZG</t>
  </si>
  <si>
    <t>Boite de 500</t>
  </si>
  <si>
    <t>Z163</t>
  </si>
  <si>
    <t>V. POEL M6X12 HC4 ANIC</t>
  </si>
  <si>
    <t>AN23</t>
  </si>
  <si>
    <t>LIEN DE SERRAGE 2.5X80 NYL P6.6 NOIR</t>
  </si>
  <si>
    <t>AN28</t>
  </si>
  <si>
    <t>V. PENT T30 A2 6X40</t>
  </si>
  <si>
    <t>AN30</t>
  </si>
  <si>
    <t>VIS METAUX  A2 TH M6X25</t>
  </si>
  <si>
    <t>VMX</t>
  </si>
  <si>
    <t>VIS METAUX TH</t>
  </si>
  <si>
    <t>Boite de 200 :VIS METAUX  A2 TH M6X25</t>
  </si>
  <si>
    <t>Boite de 200</t>
  </si>
  <si>
    <t>AN31</t>
  </si>
  <si>
    <t>VIS METAUX  A2 TH M8X25</t>
  </si>
  <si>
    <t>Boite de 100 : VIS METAUX A2 TH M8X25</t>
  </si>
  <si>
    <t>AN32</t>
  </si>
  <si>
    <t>ECROU FREIN A2 M6 WAX</t>
  </si>
  <si>
    <t>ECROU</t>
  </si>
  <si>
    <t>Boite de 500 :ECROU FREIN A2 M6 WAX</t>
  </si>
  <si>
    <t>AN33</t>
  </si>
  <si>
    <t>ECROU FREIN A2 M8 WAX</t>
  </si>
  <si>
    <t>Boite de 100 : ECROU FREIN A2 M8 WAX</t>
  </si>
  <si>
    <t>AN34</t>
  </si>
  <si>
    <t>RONDELLE PLATE M8X22X1.5 L A2</t>
  </si>
  <si>
    <t>ROND</t>
  </si>
  <si>
    <t>Boite de 200 : RONDELLE PLATE M8X22X1.5 L A2</t>
  </si>
  <si>
    <t>AN35</t>
  </si>
  <si>
    <t>RONDELLE PLATE M6X24X1.2 LL A2</t>
  </si>
  <si>
    <t>Boite de 200 : RONDELLE PLATE M6X24X1.2 LL A2</t>
  </si>
  <si>
    <t>CUVEDN200</t>
  </si>
  <si>
    <t>AA8</t>
  </si>
  <si>
    <t>ACCESSOIRE POUR CUVE DN 200</t>
  </si>
  <si>
    <t>Z83</t>
  </si>
  <si>
    <t>MOTORISATION VANNE _63</t>
  </si>
  <si>
    <t>MOTORISATION VANNE 63</t>
  </si>
  <si>
    <t>NORM20</t>
  </si>
  <si>
    <t>Normal 20%</t>
  </si>
  <si>
    <t>MPANXL</t>
  </si>
  <si>
    <t>AS148</t>
  </si>
  <si>
    <t>PANNEAU DE CHANTIER AQUATIRIS XL</t>
  </si>
  <si>
    <t>Z130</t>
  </si>
  <si>
    <t>AF50</t>
  </si>
  <si>
    <t>AF19</t>
  </si>
  <si>
    <t>AF35</t>
  </si>
  <si>
    <t xml:space="preserve">CLOISON CENTRALE FV 10EH </t>
  </si>
  <si>
    <t>AS126</t>
  </si>
  <si>
    <t>CABLE ELECTRIQUE H07RNF 3G1.5 - CABLE 1.5 : C</t>
  </si>
  <si>
    <t>Y100M/F45INV</t>
  </si>
  <si>
    <t>AS211</t>
  </si>
  <si>
    <t>Y PVC D100 45 M/F INVERSE</t>
  </si>
  <si>
    <t>u</t>
  </si>
  <si>
    <t>Z127</t>
  </si>
  <si>
    <t>Y100M/FINV</t>
  </si>
  <si>
    <t>Z126</t>
  </si>
  <si>
    <t>Y PVC 45 M/F INVERSE</t>
  </si>
  <si>
    <t>Z155</t>
  </si>
  <si>
    <t xml:space="preserve">T-SHIRT AQUATIRIS - TAILLE VETEMENT : TAILLE </t>
  </si>
  <si>
    <t>Z160</t>
  </si>
  <si>
    <t>Z162</t>
  </si>
  <si>
    <t>DFVL1</t>
  </si>
  <si>
    <t>AF6</t>
  </si>
  <si>
    <t>KIT DRAINAGE FV 4-10 EH - SORTIE LATERALE</t>
  </si>
  <si>
    <t>DRAINAGE</t>
  </si>
  <si>
    <t>NB DFV</t>
  </si>
  <si>
    <t>Nombre de drainage FV</t>
  </si>
  <si>
    <t>FV GEO</t>
  </si>
  <si>
    <t>0,00KIT DE DRAINAGE POUR FV GEO DE 4 A 10 EH_x001F__x001F_SORTIE LATERALE</t>
  </si>
  <si>
    <t>DFVC1</t>
  </si>
  <si>
    <t>AF5</t>
  </si>
  <si>
    <t>KIT DRAINAGE FV 4-10 EH - SORTIE CENTRALE</t>
  </si>
  <si>
    <t>JTP63</t>
  </si>
  <si>
    <t>AN85</t>
  </si>
  <si>
    <t>JOINT CAOUTCHOUC POUR TRAVERSEE DE PAROI</t>
  </si>
  <si>
    <t>8.05.120</t>
  </si>
  <si>
    <t>JOINT CAOUTCHOUC d83*d59*4 mm EPDM</t>
  </si>
  <si>
    <t>MPH</t>
  </si>
  <si>
    <t>AN117</t>
  </si>
  <si>
    <t>MASTIC PISCINE MS HYBRIDE 290 ML BLEU</t>
  </si>
  <si>
    <t>MSHBLEU</t>
  </si>
  <si>
    <t>Mastic Piscine MS Hybride 290 ml Bleu</t>
  </si>
  <si>
    <t>CC6M</t>
  </si>
  <si>
    <t>AS31</t>
  </si>
  <si>
    <t>CHAPEAU D63 AVEC MOUSTIQUAIRE</t>
  </si>
  <si>
    <t>Z150</t>
  </si>
  <si>
    <t>MARINIERE AQUATIRIS - TAILLE VETEMENT : TAILL</t>
  </si>
  <si>
    <t>Z156</t>
  </si>
  <si>
    <t>Z161</t>
  </si>
  <si>
    <t>T200EVAC</t>
  </si>
  <si>
    <t>AN184</t>
  </si>
  <si>
    <t>TUBE PVC DN200 4 m</t>
  </si>
  <si>
    <t>TE200NF</t>
  </si>
  <si>
    <t>Tube PVC Evacuation NF 4 m DN200</t>
  </si>
  <si>
    <t>C70701500</t>
  </si>
  <si>
    <t>AS22</t>
  </si>
  <si>
    <t>CHEVRON PE 7X7 1.50 M</t>
  </si>
  <si>
    <t>CARRE 70 LG 1.50</t>
  </si>
  <si>
    <t>C50112500</t>
  </si>
  <si>
    <t>AS20</t>
  </si>
  <si>
    <t>BASTAING PE 50X115 2.50 M</t>
  </si>
  <si>
    <t>BASTAING PE 5*11 2.50 m</t>
  </si>
  <si>
    <t>PSR6EH5X2</t>
  </si>
  <si>
    <t>Z128</t>
  </si>
  <si>
    <t xml:space="preserve">KIT CAILLEBOTIS FV GEOMEMBRANE 5EH5X2 </t>
  </si>
  <si>
    <t>PSR5EH5X2</t>
  </si>
  <si>
    <t>AA101</t>
  </si>
  <si>
    <t>CARECO5EH</t>
  </si>
  <si>
    <t>AF1</t>
  </si>
  <si>
    <t>COFFRAGE ECOPLANC CAREX 5 EH</t>
  </si>
  <si>
    <t>COFCAREX</t>
  </si>
  <si>
    <t>Nombre de coffrages ecoplanc carex</t>
  </si>
  <si>
    <t>CARECO6EH</t>
  </si>
  <si>
    <t>AF2</t>
  </si>
  <si>
    <t>COFFRAGE ECOPLANC CAREX 6 EH</t>
  </si>
  <si>
    <t>Z24</t>
  </si>
  <si>
    <t xml:space="preserve">GUIDES DE L'USAGE (FV + FH ET FV) - Guide de </t>
  </si>
  <si>
    <t>100120ML</t>
  </si>
  <si>
    <t>AN41</t>
  </si>
  <si>
    <t>PALETTE 100*120 MI-LOURDE</t>
  </si>
  <si>
    <t>PAL1</t>
  </si>
  <si>
    <t>PALETTES 100 * 120 MI-LOURDE</t>
  </si>
  <si>
    <t>80120ML</t>
  </si>
  <si>
    <t>AN48</t>
  </si>
  <si>
    <t>PALETTES 80 x 120 MI-LOURDE</t>
  </si>
  <si>
    <t>PALETTES 80 * 120 MI-LOURDE</t>
  </si>
  <si>
    <t>PALBAC3EH</t>
  </si>
  <si>
    <t>AN134</t>
  </si>
  <si>
    <t>PALETTE 2700*2150 POUR BACS PE 3 EH</t>
  </si>
  <si>
    <t>PALETTES</t>
  </si>
  <si>
    <t>PALCLAS</t>
  </si>
  <si>
    <t>PALETTES CLASSIQUES</t>
  </si>
  <si>
    <t>PAL2REI</t>
  </si>
  <si>
    <t>PAL2700*2150</t>
  </si>
  <si>
    <t>Palette 2700*2150 4sem/11pl/12plots/1000kg</t>
  </si>
  <si>
    <t>PALBAC2.5EH</t>
  </si>
  <si>
    <t>AN133</t>
  </si>
  <si>
    <t>PALETTE 2280*2150 POUR BACS PE 2.5 EH</t>
  </si>
  <si>
    <t>PALBAC</t>
  </si>
  <si>
    <t>PALETTES BACS</t>
  </si>
  <si>
    <t>PAL2280*2150</t>
  </si>
  <si>
    <t>Palette 2280*2150 3sem/11pl/9plots/1000kg</t>
  </si>
  <si>
    <t>PALCOF100240</t>
  </si>
  <si>
    <t>AN135</t>
  </si>
  <si>
    <t>PALETTE 1000*2400 SEMI-LOURDE ASSEMBLEE</t>
  </si>
  <si>
    <t>PALCOF</t>
  </si>
  <si>
    <t>PALETTES COFFRAGE</t>
  </si>
  <si>
    <t>PAL100240</t>
  </si>
  <si>
    <t>Palettes 1000*2400 semi-lourdes assembl‚es</t>
  </si>
  <si>
    <t>COFRDP</t>
  </si>
  <si>
    <t>Z147</t>
  </si>
  <si>
    <t>COFFRET ELECTRIQUE DOUBLE POMPE (VOX)</t>
  </si>
  <si>
    <t>COFFRETS ELECTRIQUES</t>
  </si>
  <si>
    <t>DIRECTO 2-M/0,55 (5,7-7,6A)</t>
  </si>
  <si>
    <t>RONDETD6</t>
  </si>
  <si>
    <t>AN158</t>
  </si>
  <si>
    <t>RONDELLE EPDM INOX 5.5/6.3*25</t>
  </si>
  <si>
    <t>Boite de 100 : RONDELLE EPDM INOX 5.5/6.3*25</t>
  </si>
  <si>
    <t>MTOLEDP</t>
  </si>
  <si>
    <t>AN125</t>
  </si>
  <si>
    <t>SUPPORT HAUT INOX 630 MM POUR D800 DP</t>
  </si>
  <si>
    <t>Z159</t>
  </si>
  <si>
    <t>AS125</t>
  </si>
  <si>
    <t>AF33</t>
  </si>
  <si>
    <t>PSR2EH1.6X2.5</t>
  </si>
  <si>
    <t>AA97</t>
  </si>
  <si>
    <t>KIT CAILLEBOTIS FV GEOMEMBRANE 2EH1.6X2.5</t>
  </si>
  <si>
    <t>MBAR166</t>
  </si>
  <si>
    <t>AN95</t>
  </si>
  <si>
    <t>BARRE GALVA EN T SUR MESURE 1M66</t>
  </si>
  <si>
    <t>AS127</t>
  </si>
  <si>
    <t>Z165</t>
  </si>
  <si>
    <t>VESTE AQUATIRIS - TAILLE VETEMENT : TAILLE XX</t>
  </si>
  <si>
    <t>Z164</t>
  </si>
  <si>
    <t>VESTE AQUATIRIS - TAILLE VETEMENT : TAILLE S</t>
  </si>
  <si>
    <t>Z157</t>
  </si>
  <si>
    <t>Z158</t>
  </si>
  <si>
    <t>KGRSP</t>
  </si>
  <si>
    <t>Z129</t>
  </si>
  <si>
    <t>KIT GRILLES SUR MESURE 4.25X3</t>
  </si>
  <si>
    <t>VMX6/20</t>
  </si>
  <si>
    <t>AN104</t>
  </si>
  <si>
    <t>VIS A METAUX TH M6*20 INOX A2</t>
  </si>
  <si>
    <t>Boite de 200 :VIS METAUX INOX A2 TH  M6*20</t>
  </si>
  <si>
    <t>VCHARP8/140</t>
  </si>
  <si>
    <t>AS206</t>
  </si>
  <si>
    <t>VIS CHARPENTE 8X140 INOX A2 TX40</t>
  </si>
  <si>
    <t>Boite de 50 : VIS CHARPENTE 8X140 INOX A2 T40</t>
  </si>
  <si>
    <t>Boite de 50</t>
  </si>
  <si>
    <t>VCHARP8/160</t>
  </si>
  <si>
    <t>AS207</t>
  </si>
  <si>
    <t>VIS CHARPENTE 8X160</t>
  </si>
  <si>
    <t>Boite de 50 : VIS CHARPENTE 8X160 INOX A2 T40</t>
  </si>
  <si>
    <t>VCHARP8/300</t>
  </si>
  <si>
    <t>AS208</t>
  </si>
  <si>
    <t>VIS CHARPENTE 8X300</t>
  </si>
  <si>
    <t>Boite de 50 : VIS CHARPENTE 8X300 INOX A2 T40</t>
  </si>
  <si>
    <t>VCHARP8/90</t>
  </si>
  <si>
    <t>AS209</t>
  </si>
  <si>
    <t>VIS CHARPENTE 8X90 INOX A2 TX40</t>
  </si>
  <si>
    <t>Boite de 100 VIS CHARPENTE 8X90 INOX A2 TX40</t>
  </si>
  <si>
    <t>EMBT40</t>
  </si>
  <si>
    <t>AN65</t>
  </si>
  <si>
    <t>EMBOUT POUR VIS TX40</t>
  </si>
  <si>
    <t>EMBOUT</t>
  </si>
  <si>
    <t>EMBOUTS  A VIS</t>
  </si>
  <si>
    <t>Boite de 100 : EMBOUT TORX TX40</t>
  </si>
  <si>
    <t>AN24</t>
  </si>
  <si>
    <t>LIEN DE SERRAGE 3.2X142 NYL P6.6 NOIR</t>
  </si>
  <si>
    <t>Boite de 100 : LIEN DE SERRAGE 3.2X142 NYL P6</t>
  </si>
  <si>
    <t>JTEPDM63</t>
  </si>
  <si>
    <t>AS108</t>
  </si>
  <si>
    <t>JOINT TORIQUE EPDM D63</t>
  </si>
  <si>
    <t>JVAC63</t>
  </si>
  <si>
    <t>TOILEUS</t>
  </si>
  <si>
    <t>AN186</t>
  </si>
  <si>
    <t>TOILE AMERICANE MULTI USAGE 25 M</t>
  </si>
  <si>
    <t>TOILE U.S.</t>
  </si>
  <si>
    <t>MOAT</t>
  </si>
  <si>
    <t>AN115</t>
  </si>
  <si>
    <t>MAIN D'OEUVRE ATELIER</t>
  </si>
  <si>
    <t>PAN1810</t>
  </si>
  <si>
    <t>Z151</t>
  </si>
  <si>
    <t>PANNEAU PVC 1000 X 1810 MM</t>
  </si>
  <si>
    <t>PROFILH1810</t>
  </si>
  <si>
    <t>Z153</t>
  </si>
  <si>
    <t>PROFIL H 1810</t>
  </si>
  <si>
    <t>EXPAN1810</t>
  </si>
  <si>
    <t>Z154</t>
  </si>
  <si>
    <t>RALLONGE PVC 200 X 1810 MM</t>
  </si>
  <si>
    <t>AS40</t>
  </si>
  <si>
    <t xml:space="preserve">ROULEAU MEMBRANE - Largeur rouleau : 12.20M, </t>
  </si>
  <si>
    <t>Z170</t>
  </si>
  <si>
    <t>AF92</t>
  </si>
  <si>
    <t>BASTAINGS 50X115 (1.80 ML)</t>
  </si>
  <si>
    <t>CHEVRON 70X70 (1.80 ML)</t>
  </si>
  <si>
    <t>Price : A remettre en forme</t>
  </si>
  <si>
    <t>concat : A remettre en forme</t>
  </si>
  <si>
    <t>MOTORISATION VANNE D63</t>
  </si>
  <si>
    <t>pa.price + p.price : à remettre en forme</t>
  </si>
  <si>
    <t>204.000000</t>
  </si>
  <si>
    <t>761.000000</t>
  </si>
  <si>
    <t>0.800000</t>
  </si>
  <si>
    <t>1018.000000</t>
  </si>
  <si>
    <t>15.960000</t>
  </si>
  <si>
    <t>383.280000</t>
  </si>
  <si>
    <t>0.055700</t>
  </si>
  <si>
    <t>247.000000</t>
  </si>
  <si>
    <t>0.640000</t>
  </si>
  <si>
    <t>884.970000</t>
  </si>
  <si>
    <t>0.590000</t>
  </si>
  <si>
    <t>697.000000</t>
  </si>
  <si>
    <t>838.600000</t>
  </si>
  <si>
    <t>0.400000</t>
  </si>
  <si>
    <t>8.380000</t>
  </si>
  <si>
    <t>505.500000</t>
  </si>
  <si>
    <t>Concat : à complèter</t>
  </si>
  <si>
    <t>NEW_PRICE</t>
  </si>
  <si>
    <t>8.180000</t>
  </si>
  <si>
    <t>7.830000</t>
  </si>
  <si>
    <t>0.460000</t>
  </si>
  <si>
    <t>UPDATE saskitps_product_attribute pa set pa.price = #P# where pa.id_product = #ID# and pa.id_product_attribute = #PA# ;</t>
  </si>
  <si>
    <t>UPDATE saskitps_product p set p.price = #P#, p.date_upd=now() where p.id_product = #ID# ;</t>
  </si>
  <si>
    <t>UPDATE TSaskit sas set sas.OldPrix = sas.PrixMagasin, sas.PrixMagasin = #P#, sas.DateModification = NOW() where sas.RefPrestashop = #ID# and sas.id_product_attribute = #PA#;</t>
  </si>
  <si>
    <t>UPDATE TSaskit sas set sas.OldPrix = sas.PrixMagasin, sas.PrixMagasin = #P#, sas.DateModification = NOW() where sas.RefPrestashop = #ID# ;</t>
  </si>
  <si>
    <t>38.800000</t>
  </si>
  <si>
    <t>38.370000</t>
  </si>
  <si>
    <t>34.530000</t>
  </si>
  <si>
    <t>4.940000</t>
  </si>
  <si>
    <t>4.180000</t>
  </si>
  <si>
    <t>32.480000</t>
  </si>
  <si>
    <t>55.830000</t>
  </si>
  <si>
    <t>4.870000</t>
  </si>
  <si>
    <t>97.130000</t>
  </si>
  <si>
    <t>111.830000</t>
  </si>
  <si>
    <t>182.760000</t>
  </si>
  <si>
    <t>124.000000</t>
  </si>
  <si>
    <t>54.000000</t>
  </si>
  <si>
    <t>715.000000</t>
  </si>
  <si>
    <t>107.620000</t>
  </si>
  <si>
    <t>71.050000</t>
  </si>
  <si>
    <t>100.310000</t>
  </si>
  <si>
    <t>6.340000</t>
  </si>
  <si>
    <t>47.940000</t>
  </si>
  <si>
    <t>594.830000</t>
  </si>
  <si>
    <t>640.380000</t>
  </si>
  <si>
    <t>41.100000</t>
  </si>
  <si>
    <t>3811.140000</t>
  </si>
  <si>
    <t>119.890000</t>
  </si>
  <si>
    <t>138.130000</t>
  </si>
  <si>
    <t>191.420000</t>
  </si>
  <si>
    <t>237.100000</t>
  </si>
  <si>
    <t>315.060000</t>
  </si>
  <si>
    <t>431.650000</t>
  </si>
  <si>
    <t>441.730000</t>
  </si>
  <si>
    <t>16.500000</t>
  </si>
  <si>
    <t>12.100000</t>
  </si>
  <si>
    <t>9.900000</t>
  </si>
  <si>
    <t>7.440000</t>
  </si>
  <si>
    <t>19.320000</t>
  </si>
  <si>
    <t>120.000000</t>
  </si>
  <si>
    <t>524.710000</t>
  </si>
  <si>
    <t>59.850000</t>
  </si>
  <si>
    <t>coude-pvc-evac-87-mf-d100-coude87°30mfpvcevacd100</t>
  </si>
  <si>
    <t>COUDE 87°30 MF PVC EVAC D100</t>
  </si>
  <si>
    <t>2.250000</t>
  </si>
  <si>
    <t>coude-pvc-evac-45-mf-d100-coude45°ffpvcevacd100</t>
  </si>
  <si>
    <t>COUDE 45° FF PVC EVAC D100</t>
  </si>
  <si>
    <t>1.870000</t>
  </si>
  <si>
    <t>culotte-pvc-evac-45-ff-d100-culottepvcevac45°ffd100</t>
  </si>
  <si>
    <t>CULOTTE PVC EVAC 45° FF D100</t>
  </si>
  <si>
    <t>2.910000</t>
  </si>
  <si>
    <t>te-pvc-evac-87-ff-d100-culottey87°30ffd100</t>
  </si>
  <si>
    <t>CULOTTE Y 87°30 FF D100</t>
  </si>
  <si>
    <t>2.560000</t>
  </si>
  <si>
    <t>10.180000</t>
  </si>
  <si>
    <t>25.140000</t>
  </si>
  <si>
    <t>coude-pvc-evac-87-mf-d100-coude87°30ffpvcevacd100</t>
  </si>
  <si>
    <t>COUDE 87°30 FF PVC EVAC D100</t>
  </si>
  <si>
    <t>coude-pvc-evac-45-mf-d100-coude45°pvcevacmfd100</t>
  </si>
  <si>
    <t>COUDE 45° PVC EVAC MF D100</t>
  </si>
  <si>
    <t>coude-pvc-evac-87-mf-d100-coude30°ffpvcevacd100</t>
  </si>
  <si>
    <t>COUDE 30° FF PVC EVAC D100</t>
  </si>
  <si>
    <t>2.310000</t>
  </si>
  <si>
    <t>coude-pvc-evac-87-mf-d100-coude30°mfpvcevacd100</t>
  </si>
  <si>
    <t>COUDE 30° MF PVC EVAC D100</t>
  </si>
  <si>
    <t>coude-pvc-evac-87-mf-d100-coude22°30'ffpvcevacd100</t>
  </si>
  <si>
    <t>COUDE 22°30' FF PVC EVAC D100</t>
  </si>
  <si>
    <t>3.540000</t>
  </si>
  <si>
    <t>coude-pvc-evac-87-mf-d100-coude22°30mfpvcevacd100</t>
  </si>
  <si>
    <t>COUDE 22°30 MF PVC EVAC D100</t>
  </si>
  <si>
    <t>2.850000</t>
  </si>
  <si>
    <t>11.020000</t>
  </si>
  <si>
    <t>11.030000</t>
  </si>
  <si>
    <t>1.340000</t>
  </si>
  <si>
    <t>te-pvc-evac-87-ff-d100-culottesimple87°30mffpvcevacd100</t>
  </si>
  <si>
    <t>CULOTTE SIMPLE 87°30 MFF PVC EVAC D100</t>
  </si>
  <si>
    <t>3.440000</t>
  </si>
  <si>
    <t>culotte-pvc-evac-45-ff-d100-culottesimple45°mffpvcevacd100</t>
  </si>
  <si>
    <t>CULOTTE SIMPLE 45° MFF PVC EVAC D100</t>
  </si>
  <si>
    <t>3.220000</t>
  </si>
  <si>
    <t>24.030000</t>
  </si>
  <si>
    <t>1.180000</t>
  </si>
  <si>
    <t>te-pvc-evac-87-ff-d100-culottey45°m/f100</t>
  </si>
  <si>
    <t>CULOTTE Y 45° M/F 100</t>
  </si>
  <si>
    <t>8.230000</t>
  </si>
  <si>
    <t>139.170000</t>
  </si>
  <si>
    <t>11.270000</t>
  </si>
  <si>
    <t>13.190000</t>
  </si>
  <si>
    <t>29.780000</t>
  </si>
  <si>
    <t>90.270000</t>
  </si>
  <si>
    <t>fondaform-fondaform</t>
  </si>
  <si>
    <t>FONDAFORM</t>
  </si>
  <si>
    <t>15.040000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</si>
  <si>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</si>
  <si>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</si>
  <si>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</si>
  <si>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</si>
  <si>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</si>
  <si>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</si>
  <si>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</si>
  <si>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</si>
  <si>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arbre-hexagonal-pour-scie-cloche-d32-a-d210-arbrehexagonalpoursciecloched32ad210</t>
  </si>
  <si>
    <t>ARBRE HEXAGONAL POUR SCIE CLOCHE D32 A D210</t>
  </si>
  <si>
    <t>9.270000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</si>
  <si>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</si>
  <si>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</si>
  <si>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</si>
  <si>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</si>
  <si>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</si>
  <si>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</si>
  <si>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</si>
  <si>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</si>
  <si>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</si>
  <si>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</si>
  <si>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</si>
  <si>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</si>
  <si>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</si>
  <si>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</si>
  <si>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</si>
  <si>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</si>
  <si>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</si>
  <si>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</si>
  <si>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</si>
  <si>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cales-caoutchoux-9x9-cm-boite-de-24-calescaoutchoux9x9cm-boitede24</t>
  </si>
  <si>
    <t>CALES CAOUTCHOUX 9X9 CM - BOITE DE 24</t>
  </si>
  <si>
    <t>17.000000</t>
  </si>
  <si>
    <t>RTCALEB24</t>
  </si>
  <si>
    <t>pack-fv-geo-15mm-packfvgeo1-52mmavecgrilles</t>
  </si>
  <si>
    <t>PACK  FV GEO 1.52mm AVEC GRILLES</t>
  </si>
  <si>
    <t>PXFV2EH2.5X1.6</t>
  </si>
  <si>
    <t>colle-bluefast-speciale-pvc-souple-collebluefastspecialepvcsouple</t>
  </si>
  <si>
    <t>COLLE BLUEFAST SPECIALE PVC SOUPLE</t>
  </si>
  <si>
    <t>7.500000</t>
  </si>
  <si>
    <t>BLUEFASTP</t>
  </si>
  <si>
    <t>Where 1=1 and p.active=1</t>
  </si>
  <si>
    <t>595.000000</t>
  </si>
  <si>
    <t>826.000000</t>
  </si>
  <si>
    <t>912.000000</t>
  </si>
  <si>
    <t>986.000000</t>
  </si>
  <si>
    <t>1117.000000</t>
  </si>
  <si>
    <t>1225.000000</t>
  </si>
  <si>
    <t>1.290000</t>
  </si>
  <si>
    <t>413.770000</t>
  </si>
  <si>
    <t>476.240000</t>
  </si>
  <si>
    <t>518.400000</t>
  </si>
  <si>
    <t>0.078000</t>
  </si>
  <si>
    <t>0.111400</t>
  </si>
  <si>
    <t>0.139200</t>
  </si>
  <si>
    <t>0.167200</t>
  </si>
  <si>
    <t>0.200400</t>
  </si>
  <si>
    <t>0.222900</t>
  </si>
  <si>
    <t>0.278600</t>
  </si>
  <si>
    <t>1192.000000</t>
  </si>
  <si>
    <t>2036.000000</t>
  </si>
  <si>
    <t>2383.000000</t>
  </si>
  <si>
    <t>4072.000000</t>
  </si>
  <si>
    <t>4766.000000</t>
  </si>
  <si>
    <t>8144.000000</t>
  </si>
  <si>
    <t>317.000000</t>
  </si>
  <si>
    <t>374.000000</t>
  </si>
  <si>
    <t>504.000000</t>
  </si>
  <si>
    <t>644.000000</t>
  </si>
  <si>
    <t>562.000000</t>
  </si>
  <si>
    <t>692.000000</t>
  </si>
  <si>
    <t>750.000000</t>
  </si>
  <si>
    <t>880.000000</t>
  </si>
  <si>
    <t>1116.000000</t>
  </si>
  <si>
    <t>1272.000000</t>
  </si>
  <si>
    <t>1183.000000</t>
  </si>
  <si>
    <t>1473.000000</t>
  </si>
  <si>
    <t>1588.000000</t>
  </si>
  <si>
    <t>1796.000000</t>
  </si>
  <si>
    <t>876.000000</t>
  </si>
  <si>
    <t>748.000000</t>
  </si>
  <si>
    <t>1690.000000</t>
  </si>
  <si>
    <t>1886.000000</t>
  </si>
  <si>
    <t>COUDE 90° PVC FEM/FEM 50</t>
  </si>
  <si>
    <t>COUDE 90° PVC FEM/FEM 63</t>
  </si>
  <si>
    <t>0.920000</t>
  </si>
  <si>
    <t>COUDE 45° PVC FEM/FEM 50</t>
  </si>
  <si>
    <t>COUDE 45° PVC FEM/FEM 63</t>
  </si>
  <si>
    <t>0.910000</t>
  </si>
  <si>
    <t>10.770000</t>
  </si>
  <si>
    <t>635.000000</t>
  </si>
  <si>
    <t>892.000000</t>
  </si>
  <si>
    <t>1121.000000</t>
  </si>
  <si>
    <t>1239.000000</t>
  </si>
  <si>
    <t>1178.000000</t>
  </si>
  <si>
    <t>1456.000000</t>
  </si>
  <si>
    <t>1621.000000</t>
  </si>
  <si>
    <t>1513.000000</t>
  </si>
  <si>
    <t>1643.000000</t>
  </si>
  <si>
    <t>2028.000000</t>
  </si>
  <si>
    <t>2388.000000</t>
  </si>
  <si>
    <t>2698.000000</t>
  </si>
  <si>
    <t>2813.000000</t>
  </si>
  <si>
    <t>3035.000000</t>
  </si>
  <si>
    <t>1573.000000</t>
  </si>
  <si>
    <t>2054.000000</t>
  </si>
  <si>
    <t>2169.000000</t>
  </si>
  <si>
    <t>2898.000000</t>
  </si>
  <si>
    <t>3307.000000</t>
  </si>
  <si>
    <t>10.280000</t>
  </si>
  <si>
    <t>978.970000</t>
  </si>
  <si>
    <t>889.520000</t>
  </si>
  <si>
    <t>997.440000</t>
  </si>
  <si>
    <t>937.890000</t>
  </si>
  <si>
    <t>1043.230000</t>
  </si>
  <si>
    <t>966.100000</t>
  </si>
  <si>
    <t>1087.290000</t>
  </si>
  <si>
    <t>964.560000</t>
  </si>
  <si>
    <t>1095.270000</t>
  </si>
  <si>
    <t>1038.250000</t>
  </si>
  <si>
    <t>1143.900000</t>
  </si>
  <si>
    <t>979.100000</t>
  </si>
  <si>
    <t>1093.160000</t>
  </si>
  <si>
    <t>994.440000</t>
  </si>
  <si>
    <t>1106.280000</t>
  </si>
  <si>
    <t>1048.320000</t>
  </si>
  <si>
    <t>1145.320000</t>
  </si>
  <si>
    <t>1248.660000</t>
  </si>
  <si>
    <t>1348.010000</t>
  </si>
  <si>
    <t>1343.640000</t>
  </si>
  <si>
    <t>10.350000</t>
  </si>
  <si>
    <t>838.670000</t>
  </si>
  <si>
    <t>0.980000</t>
  </si>
  <si>
    <t>892.500000</t>
  </si>
  <si>
    <t>cable-electrique-h07rnf-3g15-câble1-550m</t>
  </si>
  <si>
    <t>CABLE ELECTRIQUE H07RNF 3G1.5 CÂBLE 1.5 50M</t>
  </si>
  <si>
    <t>cable-electrique-h07rnf-3g15-câble1-5100m</t>
  </si>
  <si>
    <t>CABLE ELECTRIQUE H07RNF 3G1.5 CÂBLE 1.5 100M</t>
  </si>
  <si>
    <t>cable-electrique-h07rnf-3g15-câble1-525m</t>
  </si>
  <si>
    <t>CABLE ELECTRIQUE H07RNF 3G1.5 CÂBLE 1.5 25M</t>
  </si>
  <si>
    <t>0.690000</t>
  </si>
  <si>
    <t>barre-t-aluminium-40-mm-1,5m</t>
  </si>
  <si>
    <t>BARRE T ALUMINIUM 40 MM 1,5 m</t>
  </si>
  <si>
    <t>11.100000</t>
  </si>
  <si>
    <t>T403L15</t>
  </si>
  <si>
    <t>barre-t-aluminium-40-mm-2,0m</t>
  </si>
  <si>
    <t>BARRE T ALUMINIUM 40 MM 2,0 m</t>
  </si>
  <si>
    <t>T403L20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</si>
  <si>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</si>
  <si>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</si>
  <si>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</si>
  <si>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</si>
  <si>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</si>
  <si>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</si>
  <si>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</si>
  <si>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</si>
  <si>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</si>
  <si>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</si>
  <si>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</si>
  <si>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</si>
  <si>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</si>
  <si>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</si>
  <si>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</si>
  <si>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</si>
  <si>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</si>
  <si>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</si>
  <si>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</si>
  <si>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</si>
  <si>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</si>
  <si>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</si>
  <si>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</si>
  <si>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</si>
  <si>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</si>
  <si>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49.100000</t>
  </si>
  <si>
    <t>mscie60-mhsd108pourjointsforshedad100</t>
  </si>
  <si>
    <t>GAMME DE SCIES CLOCHES MHS D108 pour joints Forsheda D100</t>
  </si>
  <si>
    <t>mscie60-fikd20pourpresseétoupepg13</t>
  </si>
  <si>
    <t>GAMME DE SCIES CLOCHES FIK D20 pour presse étoupe PG13</t>
  </si>
  <si>
    <t>25.260000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</si>
  <si>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</si>
  <si>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</si>
  <si>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</si>
  <si>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</si>
  <si>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</si>
  <si>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</si>
  <si>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</si>
  <si>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</si>
  <si>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</si>
  <si>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</si>
  <si>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</si>
  <si>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</si>
  <si>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</si>
  <si>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</si>
  <si>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</si>
  <si>
    <t>Tarif à 0,00 €</t>
  </si>
  <si>
    <t>Nomenclature a revoir dans Oxygène</t>
  </si>
  <si>
    <t>Référence après le calcul des prix par Philippe</t>
  </si>
  <si>
    <t xml:space="preserve"> PACK FV GEO 1.52MM 10EH10X2 SANS GRILLE </t>
  </si>
  <si>
    <t xml:space="preserve"> PACK FV GEO 1.52MM 10EH4X5 SANS GRILLE </t>
  </si>
  <si>
    <t xml:space="preserve"> PACK FV GEO 1.52MM 10EH8X2.5 SANS GRILLE </t>
  </si>
  <si>
    <t xml:space="preserve"> PACK FV GEO 1.52MM 12EH6X4 SANS GRILLE </t>
  </si>
  <si>
    <t xml:space="preserve"> PACK FV GEO 1.52MM 12EH8X3 SANS GRILLE </t>
  </si>
  <si>
    <t xml:space="preserve"> PACK FV GEO 1.52MM 14EH7X4 SANS GRILLE </t>
  </si>
  <si>
    <t xml:space="preserve"> PACK FV GEO 1.52MM 14EH8X3.5 SANS GRILLE </t>
  </si>
  <si>
    <t xml:space="preserve"> PACK FV GEO 1.52MM 16EH8X4 SANS GRILLE </t>
  </si>
  <si>
    <t xml:space="preserve"> PACK FV GEO 1.52MM 18EH8X4.5 SANS GRILLE </t>
  </si>
  <si>
    <t xml:space="preserve"> PACK FV GEO 1.52MM 18EH9X4 SANS GRILLE </t>
  </si>
  <si>
    <t xml:space="preserve"> PACK FV GEO 1.52MM 20EH10X4 SANS GRILLE </t>
  </si>
  <si>
    <t xml:space="preserve"> PACK FV GEO 1.52MM 20EH8X5 SANS GRILLE </t>
  </si>
  <si>
    <t xml:space="preserve"> PACK FV GEO 1.52MM 2EH SANS GRILLE </t>
  </si>
  <si>
    <t xml:space="preserve"> PACK FV GEO 1.52MM 3EH SANS GRILLE </t>
  </si>
  <si>
    <t xml:space="preserve"> PACK FV GEO 1.52MM 4EH SANS GRILLE </t>
  </si>
  <si>
    <t xml:space="preserve"> PACK FV GEO 1.52MM 5EH SANS GRILLE </t>
  </si>
  <si>
    <t xml:space="preserve"> PACK FV GEO 1.52MM 6EH4X3 SANS GRILLE </t>
  </si>
  <si>
    <t xml:space="preserve"> PACK FV GEO 1.52MM 6EH6X2 SANS GRILLE </t>
  </si>
  <si>
    <t xml:space="preserve"> PACK FV GEO 1.52MM 6EH8X1.5 SANS GRILLE </t>
  </si>
  <si>
    <t xml:space="preserve"> PACK FV GEO 1.52MM 7EH SANS GRILLE </t>
  </si>
  <si>
    <t xml:space="preserve"> PACK FV GEO 1.52MM 8EH4X4 SANS GRILLE </t>
  </si>
  <si>
    <t xml:space="preserve"> PACK FV GEO 1.52MM 8EH8X2 SANS GRILLE </t>
  </si>
  <si>
    <t xml:space="preserve"> PACK FV GEO 1.52MM 9EH4X4.5 SANS GRILLE </t>
  </si>
  <si>
    <t>Nouveau price</t>
  </si>
  <si>
    <t xml:space="preserve">PFV6EH8X1.5 </t>
  </si>
  <si>
    <t>GEOMEMBRANE A LA DECOUPE 1.10mm LARGEUR 12M20</t>
  </si>
  <si>
    <t>GEOMEMBRANE A LA DECOUPE 1.52mm LARGEUR 12M20</t>
  </si>
  <si>
    <t>GEOMEMBRANE A LA DECOUPE 1.10mm LARGEUR 15M25</t>
  </si>
  <si>
    <t>GEOMEMBRANE A LA DECOUPE 1.52mm LARGEUR 15M25</t>
  </si>
  <si>
    <t>GEOMEMBRANE A LA DECOUPE 1.10mm LARGEUR 6M10</t>
  </si>
  <si>
    <t>GEOMEMBRANE A LA DECOUPE 1.52mm LARGEUR 6M10</t>
  </si>
  <si>
    <t>GEOMEMBRANE A LA DECOUPE 1.10mm LARGEUR 9M15</t>
  </si>
  <si>
    <t>GEOMEMBRANE A LA DECOUPE 1.52mm LARGEUR 9M15</t>
  </si>
  <si>
    <t>COUDE 45° PVC D40 FEM/FEM</t>
  </si>
  <si>
    <t>COUDE 45° PVC D50 FEM/FEM</t>
  </si>
  <si>
    <t>COUDE 45° PVC D63 FEM/FEM</t>
  </si>
  <si>
    <t>COUDE 90° PVC D40 FEM/FEM</t>
  </si>
  <si>
    <t>COUDE 90° PVC D50 FEM/FEM</t>
  </si>
  <si>
    <t>COUDE 90°  PVC D63 FEM/FEM</t>
  </si>
  <si>
    <t>COURONNE PVC SOUPLE Ø 63 1M</t>
  </si>
  <si>
    <t>BASTAINGS 50X115 (AU ML)</t>
  </si>
  <si>
    <t>CHEVRON 70X70 (AU ML)</t>
  </si>
  <si>
    <t xml:space="preserve">CARNET D'ENTRETIEN FV </t>
  </si>
  <si>
    <t xml:space="preserve">CARNET D'ENTRETIEN FVFH </t>
  </si>
  <si>
    <t>GUIDE DE L'USAGER FV BAC</t>
  </si>
  <si>
    <t>GUIDE DE L'USAGER FV FH BAC</t>
  </si>
  <si>
    <t>GUIDE DE L'USAGER FV FH GEO</t>
  </si>
  <si>
    <t>GUIDE DE L'USAGER FV GEO</t>
  </si>
  <si>
    <t>KIT COMMERCIALE PRO</t>
  </si>
  <si>
    <t xml:space="preserve"> PACK  FV GEO 1.52MM 10EH4X5 AVEC GRILLES </t>
  </si>
  <si>
    <t xml:space="preserve"> PACK FV GEO 1.52MM 10EH 8X2.5 AVEC GRILLES </t>
  </si>
  <si>
    <t xml:space="preserve"> PACK  FV GEO 1.52MM 12EH 6X4 AVEC GRILLES </t>
  </si>
  <si>
    <t xml:space="preserve"> PACK  FV GEO 1.52MM 12EH 8X3 AVEC GRILLES </t>
  </si>
  <si>
    <t xml:space="preserve"> PACK  FV GEO 1.52MM 14EH 7X4 AVEC GRILLES </t>
  </si>
  <si>
    <t xml:space="preserve"> PACK FV GEO 1.52MM 14EH 8X3.5 AVEC GRILLES </t>
  </si>
  <si>
    <t xml:space="preserve"> PACK  FV GEO 1.52MM 16EH 8X4 AVEC GRILLES </t>
  </si>
  <si>
    <t xml:space="preserve"> PACK  FV GEO 1.52MM 18EH 8X4.5 AVEC GRILLES </t>
  </si>
  <si>
    <t xml:space="preserve"> PACK FV GEO 1.52MM 18EH 9X4 AVEC GRILLES </t>
  </si>
  <si>
    <t xml:space="preserve"> PACK FV GEO 1.52MM 20EH 10X4 AVEC GRILLES </t>
  </si>
  <si>
    <t xml:space="preserve"> PACK  FV GEO 1.52MM 20EH 8X5 AVEC GRILLES </t>
  </si>
  <si>
    <t xml:space="preserve"> PACK  FV GEO 1.52MM 2EH2.5X1.6  </t>
  </si>
  <si>
    <t xml:space="preserve"> PACK  FV GEO 1.52MM 3EH3X2 AVEC GRILLES </t>
  </si>
  <si>
    <t xml:space="preserve"> PACK  FV GEO 1.52MM 4EH 4X2 AVEC GRILLES </t>
  </si>
  <si>
    <t xml:space="preserve"> PACK  FV GEO 1.52MM 5EH4X2.5 AVEC GRILLES </t>
  </si>
  <si>
    <t xml:space="preserve"> PACK  FV GEO 1.52MM 6EH 4X3 AVEC GRILLES </t>
  </si>
  <si>
    <t xml:space="preserve"> PACK  FV GEO 1.52MM 6EH 6X2 AVEC GRILLES </t>
  </si>
  <si>
    <t xml:space="preserve"> PACK  FV GEO 1.52MM 7EH 4X3.5 AVEC GRILLES </t>
  </si>
  <si>
    <t xml:space="preserve"> PACK  FV GEO 1.52MM 8EH 4X4 AVEC GRILLES </t>
  </si>
  <si>
    <t xml:space="preserve"> PACK FV GEO 1.52MM 8EH 8X2 AVEC GRILLES </t>
  </si>
  <si>
    <t xml:space="preserve"> PACK  FV GEO 1.52MM 9EH 4X4.5 AVEC GRILLES </t>
  </si>
  <si>
    <t xml:space="preserve"> PACK EPDM GEOTEXTILE FH 1.10MM 10EH  </t>
  </si>
  <si>
    <t xml:space="preserve"> PACK EPDM/GEOTEXTILE FH 1.10MM 12EH  </t>
  </si>
  <si>
    <t xml:space="preserve"> PACK EPDM/GEOTEXTILE FH 1.10MM 14EH  </t>
  </si>
  <si>
    <t xml:space="preserve"> PACK EPDM/GEOTEXTILE FH 1.10MM 16EH </t>
  </si>
  <si>
    <t xml:space="preserve"> PACK EPDM/GEOTEXTILE FH 1.10MM 18EH  </t>
  </si>
  <si>
    <t xml:space="preserve"> PACK EPDM/GEOTEXTILE FH 1.10MM 20EH  </t>
  </si>
  <si>
    <t xml:space="preserve"> PACK EPDM/GEOTEXTILE FH 1.10MM 2EH  </t>
  </si>
  <si>
    <t xml:space="preserve"> PACK EPDM/GEOTEXTILE FH 1.10MM 3EH  </t>
  </si>
  <si>
    <t xml:space="preserve"> PACK EPDM/GEOTEXTILE FH 1.10MM 4EH  </t>
  </si>
  <si>
    <t xml:space="preserve"> PACK EPDM/GEOTEXTILE FH 1.10MM 5EH </t>
  </si>
  <si>
    <t xml:space="preserve"> PACK EPDM/GEOTEXTILE FH 1.10MM 6EH  </t>
  </si>
  <si>
    <t xml:space="preserve"> PACK EPDM/GEOTEXTILE FH 1.10MM 7EH  </t>
  </si>
  <si>
    <t xml:space="preserve"> PACK EPDM/GEOTEXTILE FH 1.10MM 8EH  </t>
  </si>
  <si>
    <t xml:space="preserve"> PACK EPDM/GEOTEXTILE FH 1.10MM 9EH  </t>
  </si>
  <si>
    <t>KIT RELEVAGE VAN 3 VOIES MOTORISE DIAM 63</t>
  </si>
  <si>
    <t xml:space="preserve"> KIT CAILLEBOTIS FV GEOMEMBRANE 10EH4X5  </t>
  </si>
  <si>
    <t xml:space="preserve"> KIT CAILLEBOTIS FV GEOMEMBRANE 10EH8X2.5  </t>
  </si>
  <si>
    <t xml:space="preserve"> KIT CAILLEBOTIS FV GEOMEMBRANE 12EH6X4  </t>
  </si>
  <si>
    <t xml:space="preserve"> KIT CAILLEBOTIS FV GEOMEMBRANE 12EH8X3  </t>
  </si>
  <si>
    <t xml:space="preserve"> KIT CAILLEBOTIS FV GEOMEMBRANE 14EH7X4  </t>
  </si>
  <si>
    <t xml:space="preserve"> KIT CAILLEBOTIS FV GEOMEMBRANE 14EH8X3.5  </t>
  </si>
  <si>
    <t xml:space="preserve"> KIT CAILLEBOTIS FV GEOMEMBRANE 16EH8X4  </t>
  </si>
  <si>
    <t xml:space="preserve"> KIT CAILLEBOTIS FV GEOMEMBRANE 18EH8X4.5  </t>
  </si>
  <si>
    <t xml:space="preserve"> KIT CAILLEBOTIS FV GEOMEMBRANE 18EH9X4  </t>
  </si>
  <si>
    <t xml:space="preserve"> KIT CAILLEBOTIS FV GEOMEMBRANE 20EH10X4  </t>
  </si>
  <si>
    <t xml:space="preserve"> KIT CAILLEBOTIS FV GEOMEMBRANE 20EH8X5  </t>
  </si>
  <si>
    <t xml:space="preserve"> KIT CAILLEBOTIS FV GEOMEMBRANE 3EH3X2  </t>
  </si>
  <si>
    <t xml:space="preserve"> KIT CAILLEBOTIS FV GEOMEMBRANE 4EH4X2  </t>
  </si>
  <si>
    <t xml:space="preserve"> KIT CAILLEBOTIS FV GEOMEMBRANE 5EH4X2.5  </t>
  </si>
  <si>
    <t xml:space="preserve"> KIT CAILLEBOTIS FV GEOMEMBRANE 6EH4X3  </t>
  </si>
  <si>
    <t xml:space="preserve"> KIT CAILLEBOTIS FV GEOMEMBRANE 6EH6X2  </t>
  </si>
  <si>
    <t xml:space="preserve"> KIT CAILLEBOTIS FV GEOMEMBRANE 7EH4X3.5  </t>
  </si>
  <si>
    <t xml:space="preserve"> KIT CAILLEBOTIS FV GEOMEMBRANE 8EH4X4  </t>
  </si>
  <si>
    <t xml:space="preserve"> KIT CAILLEBOTIS FV GEOMEMBRANE 8EH8X2  </t>
  </si>
  <si>
    <t xml:space="preserve"> KIT CAILLEBOTIS FV GEOMEMBRANE 9EH4X4.5  </t>
  </si>
  <si>
    <t xml:space="preserve"> KIT BAC PEHD 10 EH </t>
  </si>
  <si>
    <t xml:space="preserve"> KIT BAC PEHD 12EH </t>
  </si>
  <si>
    <t xml:space="preserve"> KIT BAC PEHD 2.5EH </t>
  </si>
  <si>
    <t xml:space="preserve"> KIT BAC PEHD 20EH </t>
  </si>
  <si>
    <t xml:space="preserve"> KIT BAC PEHD 3 EH </t>
  </si>
  <si>
    <t xml:space="preserve"> KIT BAC PEHD 5EH </t>
  </si>
  <si>
    <t xml:space="preserve"> KIT BAC PEHD 6 EH </t>
  </si>
  <si>
    <t xml:space="preserve">SPR900V150 </t>
  </si>
  <si>
    <t xml:space="preserve"> POSTE HT900 POMPE DWVOX150 </t>
  </si>
  <si>
    <t>Tarif retenu supérieur à la somme des produits en nomenclature</t>
  </si>
  <si>
    <t>Tarif non communiqué</t>
  </si>
  <si>
    <t>Communiqué qouq le code PCG8EHA</t>
  </si>
  <si>
    <t>Communiqué qouq le code PCG12EHA</t>
  </si>
  <si>
    <t>Communiqué sous le code PCLC8EHA</t>
  </si>
  <si>
    <t>Communiqué sous le code PCLC10EHA</t>
  </si>
  <si>
    <t>Communiqué sous le code PCR8EHA</t>
  </si>
  <si>
    <t>Erreur dans la communication du tarif (moins important qu'annoncé)</t>
  </si>
  <si>
    <t>Nouveau pa.price + p.price</t>
  </si>
  <si>
    <t>Nouveau Price</t>
  </si>
  <si>
    <t>Tarif au ML</t>
  </si>
  <si>
    <t>OLD_PRICE</t>
  </si>
  <si>
    <t>EVOL</t>
  </si>
  <si>
    <t>UPDATE saskitps_product_attribute pa set pa.price = #P# where pa.id_product = #ID# and pa.id_product_attribute = #PA# ;
UPDATE saskitps_product_attribute_shop pa set pa.price = #P# where pa.id_product = #ID# and pa.id_product_attribute = #PA# ;</t>
  </si>
  <si>
    <t>UPDATE saskitps_product p set p.price = #P#, p.date_upd=now() where p.id_product = #ID# ;
UPDATE saskitps_product_shop p set p.price = #P#, p.date_upd=now() where p.id_product = #ID# ;</t>
  </si>
  <si>
    <t>BASE</t>
  </si>
  <si>
    <t>DECLI</t>
  </si>
  <si>
    <t>DECLI_DOT</t>
  </si>
  <si>
    <t>PRICE_DOT</t>
  </si>
  <si>
    <t>635.000001</t>
  </si>
  <si>
    <t>635.000002</t>
  </si>
  <si>
    <t>635.000003</t>
  </si>
  <si>
    <t>635.000004</t>
  </si>
  <si>
    <t>635.000005</t>
  </si>
  <si>
    <t>635.000006</t>
  </si>
  <si>
    <t>635.000007</t>
  </si>
  <si>
    <t>635.000008</t>
  </si>
  <si>
    <t>635.000009</t>
  </si>
  <si>
    <t>635.000010</t>
  </si>
  <si>
    <t>635.000011</t>
  </si>
  <si>
    <t>635.000012</t>
  </si>
  <si>
    <t>635.000013</t>
  </si>
  <si>
    <t>635.000014</t>
  </si>
  <si>
    <t>635.000015</t>
  </si>
  <si>
    <t>635.000016</t>
  </si>
  <si>
    <t>635.000017</t>
  </si>
  <si>
    <t>635.000018</t>
  </si>
  <si>
    <t>635.000019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</si>
</sst>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00_-;\-* #,##0.0000_-;_-* &quot;-&quot;??_-;_-@_-"/>
    <numFmt numFmtId="166" formatCode="_-* #,##0.0000\ _€_-;\-* #,##0.0000\ _€_-;_-* &quot;-&quot;????\ _€_-;_-@_-"/>
    <numFmt numFmtId="167" formatCode="_-* #,##0.0000\ _€_-;\-* #,##0.0000\ _€_-;_-* &quot;-&quot;??\ _€_-;_-@_-"/>
    <numFmt numFmtId="168" formatCode="_-* #,##0.000000_-;\-* #,##0.000000_-;_-* &quot;-&quot;??_-;_-@_-"/>
    <numFmt numFmtId="169" formatCode="_-* #,##0.00000\ _€_-;\-* #,##0.00000\ _€_-;_-* &quot;-&quot;??\ _€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11717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" fontId="0" fillId="0" borderId="0" xfId="0" applyNumberFormat="1"/>
    <xf numFmtId="11" fontId="0" fillId="0" borderId="0" xfId="0" applyNumberFormat="1"/>
    <xf numFmtId="0" fontId="0" fillId="33" borderId="0" xfId="0" applyFill="1"/>
    <xf numFmtId="49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4" fillId="0" borderId="0" xfId="0" applyFont="1"/>
    <xf numFmtId="0" fontId="19" fillId="35" borderId="0" xfId="0" applyFont="1" applyFill="1"/>
    <xf numFmtId="0" fontId="19" fillId="0" borderId="0" xfId="0" applyFont="1"/>
    <xf numFmtId="0" fontId="20" fillId="0" borderId="0" xfId="0" applyFont="1"/>
    <xf numFmtId="166" fontId="0" fillId="0" borderId="0" xfId="0" applyNumberFormat="1"/>
    <xf numFmtId="165" fontId="0" fillId="0" borderId="0" xfId="0" applyNumberFormat="1"/>
    <xf numFmtId="164" fontId="0" fillId="33" borderId="0" xfId="42" applyNumberFormat="1" applyFont="1" applyFill="1"/>
    <xf numFmtId="164" fontId="0" fillId="0" borderId="0" xfId="42" applyNumberFormat="1" applyFont="1"/>
    <xf numFmtId="164" fontId="0" fillId="0" borderId="0" xfId="0" applyNumberFormat="1"/>
    <xf numFmtId="166" fontId="14" fillId="0" borderId="0" xfId="0" applyNumberFormat="1" applyFont="1"/>
    <xf numFmtId="164" fontId="0" fillId="33" borderId="0" xfId="42" applyNumberFormat="1" applyFont="1" applyFill="1" applyAlignment="1">
      <alignment horizontal="center"/>
    </xf>
    <xf numFmtId="164" fontId="0" fillId="0" borderId="0" xfId="42" applyNumberFormat="1" applyFont="1" applyAlignment="1">
      <alignment horizontal="center"/>
    </xf>
    <xf numFmtId="49" fontId="21" fillId="0" borderId="10" xfId="0" applyNumberFormat="1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2" fillId="0" borderId="11" xfId="0" applyFont="1" applyBorder="1" applyAlignment="1">
      <alignment horizontal="center" vertical="center"/>
    </xf>
    <xf numFmtId="2" fontId="23" fillId="0" borderId="11" xfId="0" applyNumberFormat="1" applyFont="1" applyBorder="1" applyAlignment="1">
      <alignment horizontal="center" vertical="center"/>
    </xf>
    <xf numFmtId="165" fontId="0" fillId="0" borderId="0" xfId="42" applyNumberFormat="1" applyFont="1" applyAlignment="1">
      <alignment horizontal="center"/>
    </xf>
    <xf numFmtId="167" fontId="0" fillId="0" borderId="0" xfId="0" applyNumberFormat="1"/>
    <xf numFmtId="167" fontId="0" fillId="35" borderId="0" xfId="0" applyNumberFormat="1" applyFill="1"/>
    <xf numFmtId="0" fontId="0" fillId="0" borderId="0" xfId="0" applyAlignment="1">
      <alignment wrapText="1"/>
    </xf>
    <xf numFmtId="165" fontId="0" fillId="36" borderId="0" xfId="42" applyNumberFormat="1" applyFont="1" applyFill="1"/>
    <xf numFmtId="165" fontId="0" fillId="0" borderId="0" xfId="42" applyNumberFormat="1" applyFont="1"/>
    <xf numFmtId="168" fontId="19" fillId="35" borderId="0" xfId="0" applyNumberFormat="1" applyFont="1" applyFill="1"/>
    <xf numFmtId="169" fontId="19" fillId="35" borderId="0" xfId="0" applyNumberFormat="1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3636\Desktop\SUIVI%20CLIENTS\2-%20AQUATIRIS\Base%20Oxyg&#232;ne\Mise%20&#224;%20jour%20tarifs%2024092021\CALCUL%20DES%20TARIFS%20AU%202409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S"/>
      <sheetName val="NOMENCLATURES"/>
    </sheetNames>
    <sheetDataSet>
      <sheetData sheetId="0" refreshError="1">
        <row r="2">
          <cell r="A2" t="str">
            <v>BADGE</v>
          </cell>
          <cell r="B2" t="str">
            <v>AS11</v>
          </cell>
          <cell r="C2" t="str">
            <v xml:space="preserve">BADGES </v>
          </cell>
          <cell r="D2" t="str">
            <v>SUPPORT DE COMMUNICATION</v>
          </cell>
          <cell r="E2" t="str">
            <v>SUPPORT DE COMMUNICATION</v>
          </cell>
          <cell r="G2" t="str">
            <v>&lt;Defaut&gt;</v>
          </cell>
          <cell r="H2" t="str">
            <v>BADGE</v>
          </cell>
          <cell r="J2" t="str">
            <v>BADGES ""EDITION AQUATIRIS""</v>
          </cell>
          <cell r="L2">
            <v>6.6</v>
          </cell>
          <cell r="M2">
            <v>6.6</v>
          </cell>
          <cell r="N2" t="str">
            <v>Pas d'augmentation</v>
          </cell>
          <cell r="O2">
            <v>6.6</v>
          </cell>
          <cell r="Q2">
            <v>0</v>
          </cell>
          <cell r="R2">
            <v>1.2106060999999999</v>
          </cell>
          <cell r="U2">
            <v>7.99</v>
          </cell>
          <cell r="V2">
            <v>7.99</v>
          </cell>
        </row>
        <row r="3">
          <cell r="A3" t="str">
            <v>REMISE</v>
          </cell>
          <cell r="C3" t="str">
            <v>REMISE</v>
          </cell>
          <cell r="D3" t="str">
            <v>REMISES sur marchandises</v>
          </cell>
          <cell r="G3" t="str">
            <v>&lt;Defaut&gt;</v>
          </cell>
          <cell r="H3" t="str">
            <v>&lt;Non référencé&gt;</v>
          </cell>
          <cell r="J3" t="str">
            <v>&lt;Article non référencé&gt;</v>
          </cell>
          <cell r="L3">
            <v>0</v>
          </cell>
          <cell r="M3">
            <v>0</v>
          </cell>
          <cell r="N3" t="str">
            <v>Pas d'augmentation</v>
          </cell>
          <cell r="O3">
            <v>0</v>
          </cell>
          <cell r="R3">
            <v>0</v>
          </cell>
          <cell r="U3">
            <v>0</v>
          </cell>
          <cell r="V3">
            <v>0</v>
          </cell>
        </row>
        <row r="4">
          <cell r="A4" t="str">
            <v>CARNETFV</v>
          </cell>
          <cell r="B4" t="str">
            <v>AS27</v>
          </cell>
          <cell r="C4" t="str">
            <v xml:space="preserve">CARNET DENTRETIEN FV </v>
          </cell>
          <cell r="D4" t="str">
            <v>SUPPORT DE COMMUNICATION</v>
          </cell>
          <cell r="E4" t="str">
            <v>SUPPORT DE COMMUNICATION</v>
          </cell>
          <cell r="G4" t="str">
            <v>ADA</v>
          </cell>
          <cell r="H4" t="str">
            <v>CARNETFV</v>
          </cell>
          <cell r="J4" t="str">
            <v xml:space="preserve">CARNET DENTRETIEN FV </v>
          </cell>
          <cell r="L4">
            <v>10.19</v>
          </cell>
          <cell r="M4">
            <v>10.19</v>
          </cell>
          <cell r="N4" t="str">
            <v>Pas d'augmentation</v>
          </cell>
          <cell r="O4">
            <v>10.19</v>
          </cell>
          <cell r="Q4">
            <v>0</v>
          </cell>
          <cell r="R4">
            <v>1.2993131</v>
          </cell>
          <cell r="U4">
            <v>13.24</v>
          </cell>
          <cell r="V4">
            <v>13.24</v>
          </cell>
        </row>
        <row r="5">
          <cell r="A5" t="str">
            <v>CARNETFVFH</v>
          </cell>
          <cell r="B5" t="str">
            <v>AS28</v>
          </cell>
          <cell r="C5" t="str">
            <v xml:space="preserve">CARNET DENTRETIEN FVFH </v>
          </cell>
          <cell r="D5" t="str">
            <v>SUPPORT DE COMMUNICATION</v>
          </cell>
          <cell r="E5" t="str">
            <v>SUPPORT DE COMMUNICATION</v>
          </cell>
          <cell r="G5" t="str">
            <v>ADA</v>
          </cell>
          <cell r="H5" t="str">
            <v>CARNETFVFH</v>
          </cell>
          <cell r="J5" t="str">
            <v xml:space="preserve">CARNET DENTRETIEN FVFH </v>
          </cell>
          <cell r="L5">
            <v>9.01</v>
          </cell>
          <cell r="M5">
            <v>9.01</v>
          </cell>
          <cell r="N5" t="str">
            <v>Pas d'augmentation</v>
          </cell>
          <cell r="O5">
            <v>9.01</v>
          </cell>
          <cell r="Q5">
            <v>0</v>
          </cell>
          <cell r="R5">
            <v>1.3007769</v>
          </cell>
          <cell r="U5">
            <v>11.72</v>
          </cell>
          <cell r="V5">
            <v>11.72</v>
          </cell>
        </row>
        <row r="6">
          <cell r="A6" t="str">
            <v>GUIDEFVB</v>
          </cell>
          <cell r="B6" t="str">
            <v>AS101</v>
          </cell>
          <cell r="C6" t="str">
            <v>GUIDE DE LUSAGER FV BAC</v>
          </cell>
          <cell r="D6" t="str">
            <v>SUPPORT DE COMMUNICATION</v>
          </cell>
          <cell r="E6" t="str">
            <v>SUPPORT DE COMMUNICATION</v>
          </cell>
          <cell r="G6" t="str">
            <v>ADA</v>
          </cell>
          <cell r="H6" t="str">
            <v>GUIDEFVB</v>
          </cell>
          <cell r="J6" t="str">
            <v>GUIDE DE LUSAGER FV BAC</v>
          </cell>
          <cell r="L6">
            <v>29.33</v>
          </cell>
          <cell r="M6">
            <v>29.33</v>
          </cell>
          <cell r="N6" t="str">
            <v>Pas d'augmentation</v>
          </cell>
          <cell r="O6">
            <v>29.33</v>
          </cell>
          <cell r="Q6">
            <v>0</v>
          </cell>
          <cell r="R6">
            <v>1.3000341</v>
          </cell>
          <cell r="U6">
            <v>38.130000000000003</v>
          </cell>
          <cell r="V6">
            <v>38.130000000000003</v>
          </cell>
        </row>
        <row r="7">
          <cell r="A7" t="str">
            <v>GUIDEFVFHB</v>
          </cell>
          <cell r="B7" t="str">
            <v>AS102</v>
          </cell>
          <cell r="C7" t="str">
            <v>GUIDE DE LUSAGER FV FH BAC</v>
          </cell>
          <cell r="D7" t="str">
            <v>SUPPORT DE COMMUNICATION</v>
          </cell>
          <cell r="E7" t="str">
            <v>SUPPORT DE COMMUNICATION</v>
          </cell>
          <cell r="G7" t="str">
            <v>ADA</v>
          </cell>
          <cell r="H7" t="str">
            <v>GUIDEFVFHB</v>
          </cell>
          <cell r="J7" t="str">
            <v>GUIDE DE LUSAGER FV FH BAC</v>
          </cell>
          <cell r="L7">
            <v>0</v>
          </cell>
          <cell r="M7">
            <v>0</v>
          </cell>
          <cell r="N7" t="str">
            <v>Pas d'augmentation</v>
          </cell>
          <cell r="O7">
            <v>0</v>
          </cell>
          <cell r="R7">
            <v>0</v>
          </cell>
          <cell r="U7">
            <v>38.61</v>
          </cell>
          <cell r="V7">
            <v>38.61</v>
          </cell>
        </row>
        <row r="8">
          <cell r="A8" t="str">
            <v>GUIDEFVFHG</v>
          </cell>
          <cell r="B8" t="str">
            <v>AS103</v>
          </cell>
          <cell r="C8" t="str">
            <v>GUIDE DE LUSAGER FV FH GEO</v>
          </cell>
          <cell r="D8" t="str">
            <v>SUPPORT DE COMMUNICATION</v>
          </cell>
          <cell r="E8" t="str">
            <v>SUPPORT DE COMMUNICATION</v>
          </cell>
          <cell r="G8" t="str">
            <v>ADA</v>
          </cell>
          <cell r="H8" t="str">
            <v>GUIDEFVFHG</v>
          </cell>
          <cell r="J8" t="str">
            <v>GUIDE DE LUSAGER FV FH GEO</v>
          </cell>
          <cell r="L8">
            <v>43.47</v>
          </cell>
          <cell r="M8">
            <v>43.47</v>
          </cell>
          <cell r="N8" t="str">
            <v>Pas d'augmentation</v>
          </cell>
          <cell r="O8">
            <v>43.47</v>
          </cell>
          <cell r="Q8">
            <v>0</v>
          </cell>
          <cell r="R8">
            <v>1.299747</v>
          </cell>
          <cell r="U8">
            <v>56.5</v>
          </cell>
          <cell r="V8">
            <v>56.5</v>
          </cell>
        </row>
        <row r="9">
          <cell r="A9" t="str">
            <v>GUIDEFVG</v>
          </cell>
          <cell r="B9" t="str">
            <v>AS104</v>
          </cell>
          <cell r="C9" t="str">
            <v>GUIDE DE LUSAGER FV GEO</v>
          </cell>
          <cell r="D9" t="str">
            <v>SUPPORT DE COMMUNICATION</v>
          </cell>
          <cell r="E9" t="str">
            <v>SUPPORT DE COMMUNICATION</v>
          </cell>
          <cell r="G9" t="str">
            <v>ADA</v>
          </cell>
          <cell r="H9" t="str">
            <v>GUIDEFVG</v>
          </cell>
          <cell r="J9" t="str">
            <v>GUIDE DE LUSAGER FV GEO</v>
          </cell>
          <cell r="L9">
            <v>27.79</v>
          </cell>
          <cell r="M9">
            <v>27.79</v>
          </cell>
          <cell r="N9" t="str">
            <v>Pas d'augmentation</v>
          </cell>
          <cell r="O9">
            <v>27.79</v>
          </cell>
          <cell r="Q9">
            <v>0</v>
          </cell>
          <cell r="R9">
            <v>1.3893487</v>
          </cell>
          <cell r="U9">
            <v>38.61</v>
          </cell>
          <cell r="V9">
            <v>38.61</v>
          </cell>
        </row>
        <row r="10">
          <cell r="A10" t="str">
            <v>GUIDEPRO</v>
          </cell>
          <cell r="B10" t="str">
            <v>AS105</v>
          </cell>
          <cell r="C10" t="str">
            <v>GUIDE POUR LES PRESCRIPTEURS</v>
          </cell>
          <cell r="D10" t="str">
            <v>SUPPORT DE COMMUNICATION</v>
          </cell>
          <cell r="E10" t="str">
            <v>SUPPORT DE COMMUNICATION</v>
          </cell>
          <cell r="G10" t="str">
            <v>ADA</v>
          </cell>
          <cell r="H10" t="str">
            <v>GUIDEPRO</v>
          </cell>
          <cell r="J10" t="str">
            <v>GUIDE POUR LES PRESCRIPTEURS</v>
          </cell>
          <cell r="L10">
            <v>25.1</v>
          </cell>
          <cell r="M10">
            <v>25.1</v>
          </cell>
          <cell r="N10" t="str">
            <v>Pas d'augmentation</v>
          </cell>
          <cell r="O10">
            <v>25.1</v>
          </cell>
          <cell r="Q10">
            <v>0</v>
          </cell>
          <cell r="R10">
            <v>1.3183267000000001</v>
          </cell>
          <cell r="U10">
            <v>33.090000000000003</v>
          </cell>
          <cell r="V10">
            <v>33.090000000000003</v>
          </cell>
        </row>
        <row r="11">
          <cell r="A11" t="str">
            <v>IRSTEA-BLEU</v>
          </cell>
          <cell r="B11" t="str">
            <v>AS106</v>
          </cell>
          <cell r="C11" t="str">
            <v>ETUDE IRSTEA 8 PAGES</v>
          </cell>
          <cell r="D11" t="str">
            <v>SUPPORT DE COMMUNICATION</v>
          </cell>
          <cell r="E11" t="str">
            <v>SUPPORT DE COMMUNICATION</v>
          </cell>
          <cell r="G11" t="str">
            <v>ADA</v>
          </cell>
          <cell r="H11" t="str">
            <v>IRSTEA-BLEU</v>
          </cell>
          <cell r="J11" t="str">
            <v>ETUDE IRSTEA 8 PAGES</v>
          </cell>
          <cell r="L11">
            <v>11.74</v>
          </cell>
          <cell r="M11">
            <v>11.74</v>
          </cell>
          <cell r="N11" t="str">
            <v>Pas d'augmentation</v>
          </cell>
          <cell r="O11">
            <v>11.74</v>
          </cell>
          <cell r="Q11">
            <v>0</v>
          </cell>
          <cell r="R11">
            <v>1.2146508</v>
          </cell>
          <cell r="U11">
            <v>14.26</v>
          </cell>
          <cell r="V11">
            <v>14.26</v>
          </cell>
        </row>
        <row r="12">
          <cell r="A12" t="str">
            <v>IRSTEA-VERT</v>
          </cell>
          <cell r="B12" t="str">
            <v>AS107</v>
          </cell>
          <cell r="C12" t="str">
            <v>ETUDE IRSTEA 4 PAGES</v>
          </cell>
          <cell r="D12" t="str">
            <v>SUPPORT DE COMMUNICATION</v>
          </cell>
          <cell r="E12" t="str">
            <v>SUPPORT DE COMMUNICATION</v>
          </cell>
          <cell r="G12" t="str">
            <v>ADA</v>
          </cell>
          <cell r="H12" t="str">
            <v>IRSTEA-VERT</v>
          </cell>
          <cell r="J12" t="str">
            <v>ETUDE IRSTEA 4 PAGES</v>
          </cell>
          <cell r="L12">
            <v>3.19</v>
          </cell>
          <cell r="M12">
            <v>3.19</v>
          </cell>
          <cell r="N12" t="str">
            <v>Pas d'augmentation</v>
          </cell>
          <cell r="O12">
            <v>3.19</v>
          </cell>
          <cell r="Q12">
            <v>0</v>
          </cell>
          <cell r="R12">
            <v>1.2163009</v>
          </cell>
          <cell r="U12">
            <v>3.88</v>
          </cell>
          <cell r="V12">
            <v>3.88</v>
          </cell>
        </row>
        <row r="13">
          <cell r="A13" t="str">
            <v>MPAN</v>
          </cell>
          <cell r="B13" t="str">
            <v>AS147</v>
          </cell>
          <cell r="C13" t="str">
            <v>PANNEAU DE CHANTIER AQUATIRIS</v>
          </cell>
          <cell r="D13" t="str">
            <v>ACCESSOIRES AU DETAIL</v>
          </cell>
          <cell r="E13" t="str">
            <v>ACCESSOIRES AU DETAIL</v>
          </cell>
          <cell r="F13" t="str">
            <v>ACCESSOIRES</v>
          </cell>
          <cell r="G13" t="str">
            <v>ADA</v>
          </cell>
          <cell r="H13" t="str">
            <v>MPAN</v>
          </cell>
          <cell r="J13" t="str">
            <v>PANNEAU DE CHANTIER AQUATIRIS</v>
          </cell>
          <cell r="L13">
            <v>2.1</v>
          </cell>
          <cell r="M13">
            <v>2.1</v>
          </cell>
          <cell r="N13" t="str">
            <v>Pas d'augmentation</v>
          </cell>
          <cell r="O13">
            <v>2.1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</row>
        <row r="14">
          <cell r="A14" t="str">
            <v>MPANXL</v>
          </cell>
          <cell r="B14" t="str">
            <v>AS148</v>
          </cell>
          <cell r="C14" t="str">
            <v>PANNEAU DE CHANTIER AQUATIRIS XL</v>
          </cell>
          <cell r="D14" t="str">
            <v>ACCESSOIRES AU DETAIL</v>
          </cell>
          <cell r="E14" t="str">
            <v>ACCESSOIRES AU DETAIL</v>
          </cell>
          <cell r="F14" t="str">
            <v>ACCESSOIRES</v>
          </cell>
          <cell r="G14" t="str">
            <v>ADA</v>
          </cell>
          <cell r="H14" t="str">
            <v>MPANXL</v>
          </cell>
          <cell r="J14" t="str">
            <v>PANNEAU DE CHANTIER AQUATIRIS XL</v>
          </cell>
          <cell r="L14">
            <v>0</v>
          </cell>
          <cell r="M14">
            <v>0</v>
          </cell>
          <cell r="N14" t="str">
            <v>Pas d'augmentation</v>
          </cell>
          <cell r="O14">
            <v>0</v>
          </cell>
          <cell r="R14">
            <v>0</v>
          </cell>
          <cell r="U14">
            <v>0</v>
          </cell>
          <cell r="V14">
            <v>0</v>
          </cell>
        </row>
        <row r="15">
          <cell r="A15" t="str">
            <v>PANNEAUPEDA</v>
          </cell>
          <cell r="B15" t="str">
            <v>AS172</v>
          </cell>
          <cell r="C15" t="str">
            <v>PANNEAU PEDAGOGIQUE</v>
          </cell>
          <cell r="D15" t="str">
            <v>SUPPORT DE COMMUNICATION</v>
          </cell>
          <cell r="E15" t="str">
            <v>SUPPORT DE COMMUNICATION</v>
          </cell>
          <cell r="G15" t="str">
            <v>ADA</v>
          </cell>
          <cell r="H15" t="str">
            <v>PANNEAUPEDA</v>
          </cell>
          <cell r="J15" t="str">
            <v>PANNEAU PEDAGOGIQUE</v>
          </cell>
          <cell r="L15">
            <v>114</v>
          </cell>
          <cell r="M15">
            <v>114</v>
          </cell>
          <cell r="N15" t="str">
            <v>Pas d'augmentation</v>
          </cell>
          <cell r="O15">
            <v>114</v>
          </cell>
          <cell r="Q15">
            <v>0</v>
          </cell>
          <cell r="R15">
            <v>1.3</v>
          </cell>
          <cell r="U15">
            <v>148.19999999999999</v>
          </cell>
          <cell r="V15">
            <v>148.19999999999999</v>
          </cell>
        </row>
        <row r="16">
          <cell r="A16" t="str">
            <v>TOTEB</v>
          </cell>
          <cell r="B16" t="str">
            <v>AN187</v>
          </cell>
          <cell r="C16" t="str">
            <v>TOTE BAG AQUATIRIS</v>
          </cell>
          <cell r="D16" t="str">
            <v>SUPPORT DE COMMUNICATION</v>
          </cell>
          <cell r="G16" t="str">
            <v>ADAPEI</v>
          </cell>
          <cell r="H16" t="str">
            <v>TOTEB</v>
          </cell>
          <cell r="J16" t="str">
            <v>TOTE BAG AQUATIRIS</v>
          </cell>
          <cell r="L16">
            <v>3.2</v>
          </cell>
          <cell r="M16">
            <v>3.2</v>
          </cell>
          <cell r="N16" t="str">
            <v>Pas d'augmentation</v>
          </cell>
          <cell r="O16">
            <v>3.2</v>
          </cell>
          <cell r="Q16">
            <v>0</v>
          </cell>
          <cell r="R16">
            <v>1.3</v>
          </cell>
          <cell r="U16">
            <v>4.16</v>
          </cell>
          <cell r="V16">
            <v>4.16</v>
          </cell>
        </row>
        <row r="17">
          <cell r="A17" t="str">
            <v>MOTORISATION</v>
          </cell>
          <cell r="B17" t="str">
            <v>AS167</v>
          </cell>
          <cell r="C17" t="str">
            <v>MOTORISATION VANNE D63</v>
          </cell>
          <cell r="D17" t="str">
            <v>ACCESSOIRES AU DETAIL</v>
          </cell>
          <cell r="F17" t="str">
            <v>VANNES</v>
          </cell>
          <cell r="G17" t="str">
            <v>ALIAXIS</v>
          </cell>
          <cell r="H17" t="str">
            <v>MOTORISATION</v>
          </cell>
          <cell r="J17" t="str">
            <v>MOTORISATION VANNE Ø63</v>
          </cell>
          <cell r="L17">
            <v>416.3</v>
          </cell>
          <cell r="M17">
            <v>416.3</v>
          </cell>
          <cell r="N17" t="str">
            <v>Estimation</v>
          </cell>
          <cell r="O17">
            <v>416.3</v>
          </cell>
          <cell r="Q17">
            <v>0</v>
          </cell>
          <cell r="R17">
            <v>1.3019457000000001</v>
          </cell>
          <cell r="S17" t="str">
            <v>Proposition</v>
          </cell>
          <cell r="T17">
            <v>1.3019457000000001</v>
          </cell>
          <cell r="U17">
            <v>542</v>
          </cell>
          <cell r="V17">
            <v>541.99999491000005</v>
          </cell>
        </row>
        <row r="18">
          <cell r="A18" t="str">
            <v>MVAN3V50</v>
          </cell>
          <cell r="B18" t="str">
            <v>AN126</v>
          </cell>
          <cell r="C18" t="str">
            <v>VANNES 3 VOIES D50</v>
          </cell>
          <cell r="D18" t="str">
            <v>ACCESSOIRES AU DETAIL</v>
          </cell>
          <cell r="E18" t="str">
            <v>VANNES</v>
          </cell>
          <cell r="F18" t="str">
            <v>VANNES</v>
          </cell>
          <cell r="G18" t="str">
            <v>ALIAXIS</v>
          </cell>
          <cell r="H18" t="str">
            <v>MVAN3V50</v>
          </cell>
          <cell r="J18" t="str">
            <v>VANNES 3 VOIES DIAM 50</v>
          </cell>
          <cell r="L18">
            <v>75.8</v>
          </cell>
          <cell r="M18">
            <v>75.8</v>
          </cell>
          <cell r="N18" t="str">
            <v>Estimation</v>
          </cell>
          <cell r="O18">
            <v>75.8</v>
          </cell>
          <cell r="Q18">
            <v>0</v>
          </cell>
          <cell r="R18">
            <v>1.2813984</v>
          </cell>
          <cell r="S18" t="str">
            <v>Proposition</v>
          </cell>
          <cell r="T18">
            <v>1.3</v>
          </cell>
          <cell r="U18">
            <v>97.13</v>
          </cell>
          <cell r="V18">
            <v>98.54</v>
          </cell>
        </row>
        <row r="19">
          <cell r="A19" t="str">
            <v>MVAN3V63</v>
          </cell>
          <cell r="B19" t="str">
            <v>AS166</v>
          </cell>
          <cell r="C19" t="str">
            <v>VANNE 3 VOIES  MANUELLE D63</v>
          </cell>
          <cell r="D19" t="str">
            <v>ACCESSOIRES AU DETAIL</v>
          </cell>
          <cell r="E19" t="str">
            <v>VANNES</v>
          </cell>
          <cell r="F19" t="str">
            <v>VANNES</v>
          </cell>
          <cell r="G19" t="str">
            <v>ALIAXIS</v>
          </cell>
          <cell r="H19" t="str">
            <v>TKDIVL63LTKD90</v>
          </cell>
          <cell r="I19" t="str">
            <v>TKDIVL63LTKD90</v>
          </cell>
          <cell r="J19" t="str">
            <v>VANNES 3 VOIES DIAM 63</v>
          </cell>
          <cell r="L19">
            <v>84.99</v>
          </cell>
          <cell r="M19">
            <v>84.99</v>
          </cell>
          <cell r="N19">
            <v>44372</v>
          </cell>
          <cell r="O19">
            <v>84.99</v>
          </cell>
          <cell r="Q19">
            <v>0</v>
          </cell>
          <cell r="R19">
            <v>1.3158019000000001</v>
          </cell>
          <cell r="S19" t="str">
            <v>Proposition</v>
          </cell>
          <cell r="T19">
            <v>1.35</v>
          </cell>
          <cell r="U19">
            <v>111.83</v>
          </cell>
          <cell r="V19">
            <v>114.73650000000001</v>
          </cell>
        </row>
        <row r="20">
          <cell r="A20" t="str">
            <v>MVAN3VM50</v>
          </cell>
          <cell r="B20" t="str">
            <v>AN127</v>
          </cell>
          <cell r="C20" t="str">
            <v>VANNES 3 VOIES MOTORISEE D50</v>
          </cell>
          <cell r="D20" t="str">
            <v>ACCESSOIRES AU DETAIL</v>
          </cell>
          <cell r="E20" t="str">
            <v>VANNES</v>
          </cell>
          <cell r="F20" t="str">
            <v>VANNES</v>
          </cell>
          <cell r="G20" t="str">
            <v>ALIAXIS</v>
          </cell>
          <cell r="H20" t="str">
            <v>MVAN3VM50</v>
          </cell>
          <cell r="J20" t="str">
            <v>VANNES 3 VOIES MOTORISEE DIAM 50</v>
          </cell>
          <cell r="L20">
            <v>342.04</v>
          </cell>
          <cell r="M20">
            <v>342.04</v>
          </cell>
          <cell r="N20" t="str">
            <v>Estimation</v>
          </cell>
          <cell r="O20">
            <v>342.04</v>
          </cell>
          <cell r="Q20">
            <v>0</v>
          </cell>
          <cell r="R20">
            <v>1.2177230999999999</v>
          </cell>
          <cell r="S20" t="str">
            <v>Proposition</v>
          </cell>
          <cell r="T20">
            <v>1.3</v>
          </cell>
          <cell r="U20">
            <v>416.51</v>
          </cell>
          <cell r="V20">
            <v>444.65200000000004</v>
          </cell>
        </row>
        <row r="21">
          <cell r="A21" t="str">
            <v>MVAN3VMHI50</v>
          </cell>
          <cell r="B21" t="str">
            <v>AN128</v>
          </cell>
          <cell r="C21" t="str">
            <v>VANNES 3 VOIES MOTORISEE HORLOGE INTEGRE D50</v>
          </cell>
          <cell r="D21" t="str">
            <v>ACCESSOIRES AU DETAIL</v>
          </cell>
          <cell r="E21" t="str">
            <v>VANNES</v>
          </cell>
          <cell r="F21" t="str">
            <v>VANNES</v>
          </cell>
          <cell r="G21" t="str">
            <v>ALIAXIS</v>
          </cell>
          <cell r="H21" t="str">
            <v>TKDIVLCE50EPMBLT</v>
          </cell>
          <cell r="J21" t="str">
            <v>VANNES 3 VOIES MOTORISEE HORLOGE INTEGRE D50</v>
          </cell>
          <cell r="L21">
            <v>491.6</v>
          </cell>
          <cell r="M21">
            <v>491.6</v>
          </cell>
          <cell r="N21" t="str">
            <v>Estimation</v>
          </cell>
          <cell r="O21">
            <v>491.6</v>
          </cell>
          <cell r="Q21">
            <v>0</v>
          </cell>
          <cell r="R21">
            <v>1.2099877999999999</v>
          </cell>
          <cell r="S21" t="str">
            <v>Proposition</v>
          </cell>
          <cell r="T21">
            <v>1.3</v>
          </cell>
          <cell r="U21">
            <v>594.83000000000004</v>
          </cell>
          <cell r="V21">
            <v>639.08000000000004</v>
          </cell>
        </row>
        <row r="22">
          <cell r="A22" t="str">
            <v>MVAN3VMHI63</v>
          </cell>
          <cell r="B22" t="str">
            <v>AS168</v>
          </cell>
          <cell r="C22" t="str">
            <v>VANNE 3 VOIES MOTORISEE HORLOGE INTEGRE D63</v>
          </cell>
          <cell r="D22" t="str">
            <v>ACCESSOIRES AU DETAIL</v>
          </cell>
          <cell r="E22" t="str">
            <v>VANNES</v>
          </cell>
          <cell r="F22" t="str">
            <v>VANNES</v>
          </cell>
          <cell r="G22" t="str">
            <v>ALIAXIS</v>
          </cell>
          <cell r="H22" t="str">
            <v>TKDIVLCE63EPMBLT</v>
          </cell>
          <cell r="J22" t="str">
            <v>VANNES 3 VOIES MOTORISEE HORLOGE INTEGRE D63</v>
          </cell>
          <cell r="L22">
            <v>524.19000000000005</v>
          </cell>
          <cell r="M22">
            <v>524.19000000000005</v>
          </cell>
          <cell r="N22" t="str">
            <v>Estimation</v>
          </cell>
          <cell r="O22">
            <v>524.19000000000005</v>
          </cell>
          <cell r="Q22">
            <v>0</v>
          </cell>
          <cell r="R22">
            <v>1.2216563</v>
          </cell>
          <cell r="S22" t="str">
            <v>Proposition</v>
          </cell>
          <cell r="T22">
            <v>1.3</v>
          </cell>
          <cell r="U22">
            <v>640.38</v>
          </cell>
          <cell r="V22">
            <v>681.44700000000012</v>
          </cell>
        </row>
        <row r="23">
          <cell r="A23" t="str">
            <v>MTRAV110</v>
          </cell>
          <cell r="B23" t="str">
            <v>AS162</v>
          </cell>
          <cell r="C23" t="str">
            <v>TRAVERSEE DE PAROI D110</v>
          </cell>
          <cell r="D23" t="str">
            <v>MEMBRANES ET ANTI-RACINES</v>
          </cell>
          <cell r="E23" t="str">
            <v>MEMBRANES ET ANTI-RACINES</v>
          </cell>
          <cell r="F23" t="str">
            <v>ANTI-RACINES ET ACCESSOIRES</v>
          </cell>
          <cell r="G23" t="str">
            <v>AQUADISTRI</v>
          </cell>
          <cell r="H23">
            <v>8081025</v>
          </cell>
          <cell r="J23" t="str">
            <v>TRAVERSEE DE PAROI DIAMETRE 110</v>
          </cell>
          <cell r="L23">
            <v>13.85</v>
          </cell>
          <cell r="M23">
            <v>13.85</v>
          </cell>
          <cell r="N23" t="str">
            <v>Pas d'augmentation</v>
          </cell>
          <cell r="O23">
            <v>13.85</v>
          </cell>
          <cell r="Q23">
            <v>0</v>
          </cell>
          <cell r="R23">
            <v>1.1913357</v>
          </cell>
          <cell r="S23" t="str">
            <v>Proposition</v>
          </cell>
          <cell r="T23">
            <v>1.5</v>
          </cell>
          <cell r="U23">
            <v>16.5</v>
          </cell>
          <cell r="V23">
            <v>20.774999999999999</v>
          </cell>
        </row>
        <row r="24">
          <cell r="A24" t="str">
            <v>MTRAV50</v>
          </cell>
          <cell r="B24" t="str">
            <v>AS163</v>
          </cell>
          <cell r="C24" t="str">
            <v>TRAVERSEE DE PAROI D50</v>
          </cell>
          <cell r="D24" t="str">
            <v>MEMBRANES ET ANTI-RACINES</v>
          </cell>
          <cell r="E24" t="str">
            <v>MEMBRANES ET ANTI-RACINES</v>
          </cell>
          <cell r="F24" t="str">
            <v>ANTI-RACINES ET ACCESSOIRES</v>
          </cell>
          <cell r="G24" t="str">
            <v>AQUADISTRI</v>
          </cell>
          <cell r="H24">
            <v>8081005</v>
          </cell>
          <cell r="J24" t="str">
            <v>TRAVERSEE DE PAROI DIAMETRE 50</v>
          </cell>
          <cell r="L24">
            <v>8.85</v>
          </cell>
          <cell r="M24">
            <v>8.85</v>
          </cell>
          <cell r="N24" t="str">
            <v>Pas d'augmentation</v>
          </cell>
          <cell r="O24">
            <v>8.85</v>
          </cell>
          <cell r="Q24">
            <v>0</v>
          </cell>
          <cell r="R24">
            <v>1.1186441</v>
          </cell>
          <cell r="S24" t="str">
            <v>Proposition</v>
          </cell>
          <cell r="T24">
            <v>1.5</v>
          </cell>
          <cell r="U24">
            <v>9.9</v>
          </cell>
          <cell r="V24">
            <v>13.274999999999999</v>
          </cell>
        </row>
        <row r="25">
          <cell r="A25" t="str">
            <v>MTRAV63</v>
          </cell>
          <cell r="B25" t="str">
            <v>AS164</v>
          </cell>
          <cell r="C25" t="str">
            <v>TRAVERSEE DE PAROI D63</v>
          </cell>
          <cell r="D25" t="str">
            <v>MEMBRANES ET ANTI-RACINES</v>
          </cell>
          <cell r="E25" t="str">
            <v>MEMBRANES ET ANTI-RACINES</v>
          </cell>
          <cell r="F25" t="str">
            <v>ANTI-RACINES ET ACCESSOIRES</v>
          </cell>
          <cell r="G25" t="str">
            <v>AQUADISTRI</v>
          </cell>
          <cell r="H25" t="str">
            <v>MTRAV63</v>
          </cell>
          <cell r="J25" t="str">
            <v>TRAVERSEE DE PAROI DIAMETRE 63</v>
          </cell>
          <cell r="L25">
            <v>11.15</v>
          </cell>
          <cell r="M25">
            <v>11.15</v>
          </cell>
          <cell r="N25" t="str">
            <v>Pas d'augmentation</v>
          </cell>
          <cell r="O25">
            <v>11.15</v>
          </cell>
          <cell r="Q25">
            <v>0</v>
          </cell>
          <cell r="R25">
            <v>1.0852018000000001</v>
          </cell>
          <cell r="S25" t="str">
            <v>Proposition</v>
          </cell>
          <cell r="T25">
            <v>1.5</v>
          </cell>
          <cell r="U25">
            <v>12.1</v>
          </cell>
          <cell r="V25">
            <v>16.725000000000001</v>
          </cell>
        </row>
        <row r="26">
          <cell r="A26" t="str">
            <v>MTRAV75</v>
          </cell>
          <cell r="B26" t="str">
            <v>AS165</v>
          </cell>
          <cell r="C26" t="str">
            <v>TRAVERSEE DE PAROI D75</v>
          </cell>
          <cell r="D26" t="str">
            <v>ACCESSOIRES AU DETAIL</v>
          </cell>
          <cell r="E26" t="str">
            <v>ACCESSOIRES AU DETAIL</v>
          </cell>
          <cell r="G26" t="str">
            <v>AQUADISTRI</v>
          </cell>
          <cell r="H26">
            <v>8081015</v>
          </cell>
          <cell r="J26" t="str">
            <v>TRAVERSEE DE PAROI DIAMETRE 75</v>
          </cell>
          <cell r="L26">
            <v>15.55</v>
          </cell>
          <cell r="M26">
            <v>15.55</v>
          </cell>
          <cell r="N26" t="str">
            <v>Pas d'augmentation</v>
          </cell>
          <cell r="O26">
            <v>15.55</v>
          </cell>
          <cell r="Q26">
            <v>0</v>
          </cell>
          <cell r="R26">
            <v>1.4456591999999999</v>
          </cell>
          <cell r="S26" t="str">
            <v>Proposition</v>
          </cell>
          <cell r="T26">
            <v>1.5</v>
          </cell>
          <cell r="U26">
            <v>22.48</v>
          </cell>
          <cell r="V26">
            <v>23.325000000000003</v>
          </cell>
        </row>
        <row r="27">
          <cell r="A27">
            <v>1510041</v>
          </cell>
          <cell r="B27" t="str">
            <v>AN15</v>
          </cell>
          <cell r="C27" t="str">
            <v>CLAPET Y D40</v>
          </cell>
          <cell r="D27" t="str">
            <v>POSTES DE RELEVAGE</v>
          </cell>
          <cell r="E27" t="str">
            <v>POSTES DE RELEVAGE</v>
          </cell>
          <cell r="F27" t="str">
            <v>ACCESSOIRES POSTE</v>
          </cell>
          <cell r="G27" t="str">
            <v>AQUARAM</v>
          </cell>
          <cell r="H27">
            <v>1510041</v>
          </cell>
          <cell r="I27">
            <v>1510041</v>
          </cell>
          <cell r="J27" t="str">
            <v>VANNE CLAPET ""Y"" 40mm EPDM</v>
          </cell>
          <cell r="L27">
            <v>12.31</v>
          </cell>
          <cell r="M27">
            <v>12.31</v>
          </cell>
          <cell r="N27">
            <v>44228</v>
          </cell>
          <cell r="O27">
            <v>12.308</v>
          </cell>
          <cell r="Q27">
            <v>-1.6246953696187391E-4</v>
          </cell>
          <cell r="R27">
            <v>1.3647441</v>
          </cell>
          <cell r="S27" t="str">
            <v>Proposition</v>
          </cell>
          <cell r="T27">
            <v>1.65</v>
          </cell>
          <cell r="U27">
            <v>16.8</v>
          </cell>
          <cell r="V27">
            <v>20.308199999999999</v>
          </cell>
        </row>
        <row r="28">
          <cell r="A28">
            <v>1510064</v>
          </cell>
          <cell r="B28" t="str">
            <v>AN16</v>
          </cell>
          <cell r="C28" t="str">
            <v xml:space="preserve">CLAPET Y D63 </v>
          </cell>
          <cell r="D28" t="str">
            <v>POSTES DE RELEVAGE</v>
          </cell>
          <cell r="E28" t="str">
            <v>POSTES DE RELEVAGE</v>
          </cell>
          <cell r="F28" t="str">
            <v>ACCESSOIRES POSTE</v>
          </cell>
          <cell r="G28" t="str">
            <v>AQUARAM</v>
          </cell>
          <cell r="H28">
            <v>1510064</v>
          </cell>
          <cell r="I28">
            <v>1510064</v>
          </cell>
          <cell r="J28" t="str">
            <v>VANNE CLAPET ""Y"" 63mm EPDM</v>
          </cell>
          <cell r="L28">
            <v>23.77</v>
          </cell>
          <cell r="M28">
            <v>23.77</v>
          </cell>
          <cell r="N28">
            <v>44228</v>
          </cell>
          <cell r="O28">
            <v>23.766999999999999</v>
          </cell>
          <cell r="Q28">
            <v>-1.2620950778292444E-4</v>
          </cell>
          <cell r="R28">
            <v>1.6323095999999999</v>
          </cell>
          <cell r="S28" t="str">
            <v>Proposition</v>
          </cell>
          <cell r="T28">
            <v>1.65</v>
          </cell>
          <cell r="U28">
            <v>38.799999999999997</v>
          </cell>
          <cell r="V28">
            <v>39.21555</v>
          </cell>
        </row>
        <row r="29">
          <cell r="A29" t="str">
            <v>KITTOB03</v>
          </cell>
          <cell r="B29" t="str">
            <v>AA22</v>
          </cell>
          <cell r="C29" t="str">
            <v>KIT DE REPARTITION</v>
          </cell>
          <cell r="D29" t="str">
            <v>REGARDS/REPARTITEURS/CHASSES</v>
          </cell>
          <cell r="E29" t="str">
            <v>REGARDS/REPARTITEURS/CHASSES</v>
          </cell>
          <cell r="F29" t="str">
            <v>REPARTITION</v>
          </cell>
          <cell r="G29" t="str">
            <v>AQUATIRIS</v>
          </cell>
          <cell r="H29" t="str">
            <v>&lt;Non référencé&gt;</v>
          </cell>
          <cell r="J29" t="str">
            <v>&lt;Article non référencé&gt;</v>
          </cell>
          <cell r="L29">
            <v>0</v>
          </cell>
          <cell r="M29">
            <v>0</v>
          </cell>
          <cell r="Q29" t="str">
            <v/>
          </cell>
          <cell r="R29">
            <v>0</v>
          </cell>
          <cell r="U29">
            <v>124</v>
          </cell>
          <cell r="V29">
            <v>124</v>
          </cell>
        </row>
        <row r="30">
          <cell r="A30" t="str">
            <v>BARREGALVA</v>
          </cell>
          <cell r="B30" t="str">
            <v>AN50</v>
          </cell>
          <cell r="C30" t="str">
            <v>BARRE T GALVA ML</v>
          </cell>
          <cell r="G30" t="str">
            <v>AQUATIRIS</v>
          </cell>
          <cell r="H30" t="str">
            <v>BARREGALVA</v>
          </cell>
          <cell r="J30" t="str">
            <v>BARRE T GALVA ML</v>
          </cell>
          <cell r="L30">
            <v>0</v>
          </cell>
          <cell r="M30">
            <v>0</v>
          </cell>
          <cell r="O30">
            <v>0</v>
          </cell>
          <cell r="Q30" t="e">
            <v>#DIV/0!</v>
          </cell>
          <cell r="R30">
            <v>0</v>
          </cell>
          <cell r="U30">
            <v>11</v>
          </cell>
          <cell r="V30">
            <v>11</v>
          </cell>
        </row>
        <row r="31">
          <cell r="A31" t="str">
            <v>MOPTEV</v>
          </cell>
          <cell r="C31" t="str">
            <v>OPTION DISJONTEUR ELECTROVANNE SUR COFFRET</v>
          </cell>
          <cell r="D31" t="str">
            <v>ELECTRICITE</v>
          </cell>
          <cell r="E31" t="str">
            <v>ELECTRICITE</v>
          </cell>
          <cell r="G31" t="str">
            <v>AQUATIRIS</v>
          </cell>
          <cell r="H31" t="str">
            <v>&lt;Non référencé&gt;</v>
          </cell>
          <cell r="J31" t="str">
            <v>&lt;Article non référencé&gt;</v>
          </cell>
          <cell r="L31">
            <v>0</v>
          </cell>
          <cell r="M31">
            <v>0</v>
          </cell>
          <cell r="Q31" t="str">
            <v/>
          </cell>
          <cell r="R31">
            <v>0</v>
          </cell>
          <cell r="U31">
            <v>49</v>
          </cell>
        </row>
        <row r="32">
          <cell r="A32" t="str">
            <v>PSR4EH4X2</v>
          </cell>
          <cell r="B32" t="str">
            <v>AA99</v>
          </cell>
          <cell r="C32" t="str">
            <v xml:space="preserve">KIT CAILLEBOTIS FV GEOMEMBRANE 4EH4X2 </v>
          </cell>
          <cell r="D32" t="str">
            <v>CLOTURES/GRILLES/FINITIONS</v>
          </cell>
          <cell r="E32" t="str">
            <v>CLOTURES/GRILLES/FINITIONS</v>
          </cell>
          <cell r="F32" t="str">
            <v>kITS GRILLES CAILLEBOTIS</v>
          </cell>
          <cell r="G32" t="str">
            <v>AQUATIRIS</v>
          </cell>
          <cell r="H32" t="str">
            <v>&lt;Non référencé&gt;</v>
          </cell>
          <cell r="J32" t="str">
            <v>&lt;Article non référencé&gt;</v>
          </cell>
          <cell r="L32">
            <v>0</v>
          </cell>
          <cell r="M32">
            <v>0</v>
          </cell>
          <cell r="Q32" t="str">
            <v/>
          </cell>
          <cell r="R32">
            <v>0</v>
          </cell>
          <cell r="U32">
            <v>317</v>
          </cell>
          <cell r="V32">
            <v>392.33600000000001</v>
          </cell>
        </row>
        <row r="33">
          <cell r="A33" t="str">
            <v>PFV18EH9x4</v>
          </cell>
          <cell r="B33" t="str">
            <v>AA49</v>
          </cell>
          <cell r="C33" t="str">
            <v>PACK FV GEO 1.52MM 18EH9X4 SANS GRILLE</v>
          </cell>
          <cell r="D33" t="str">
            <v>MEMBRANES ET ANTI-RACINES</v>
          </cell>
          <cell r="E33" t="str">
            <v>MEMBRANES ET ANTI-RACINES</v>
          </cell>
          <cell r="F33" t="str">
            <v>Pack EPDM FV</v>
          </cell>
          <cell r="G33" t="str">
            <v>AQUATIRIS</v>
          </cell>
          <cell r="H33" t="str">
            <v>&lt;Non référencé&gt;</v>
          </cell>
          <cell r="J33" t="str">
            <v>&lt;Article non référencé&gt;</v>
          </cell>
          <cell r="L33">
            <v>0</v>
          </cell>
          <cell r="M33">
            <v>0</v>
          </cell>
          <cell r="Q33" t="str">
            <v/>
          </cell>
          <cell r="R33">
            <v>0</v>
          </cell>
          <cell r="U33">
            <v>1408</v>
          </cell>
          <cell r="V33">
            <v>1506.56</v>
          </cell>
        </row>
        <row r="34">
          <cell r="A34" t="str">
            <v>PFV18EH8x4.5</v>
          </cell>
          <cell r="B34" t="str">
            <v>AA48</v>
          </cell>
          <cell r="C34" t="str">
            <v>PACK FV GEO 1.52MM 18EH8X4.5 SANS GRILLE</v>
          </cell>
          <cell r="D34" t="str">
            <v>MEMBRANES ET ANTI-RACINES</v>
          </cell>
          <cell r="E34" t="str">
            <v>MEMBRANES ET ANTI-RACINES</v>
          </cell>
          <cell r="F34" t="str">
            <v>Pack EPDM FV</v>
          </cell>
          <cell r="G34" t="str">
            <v>AQUATIRIS</v>
          </cell>
          <cell r="H34" t="str">
            <v>&lt;Non référencé&gt;</v>
          </cell>
          <cell r="J34" t="str">
            <v>&lt;Article non référencé&gt;</v>
          </cell>
          <cell r="L34">
            <v>0</v>
          </cell>
          <cell r="M34">
            <v>0</v>
          </cell>
          <cell r="Q34" t="str">
            <v/>
          </cell>
          <cell r="R34">
            <v>0</v>
          </cell>
          <cell r="U34">
            <v>1375</v>
          </cell>
          <cell r="V34">
            <v>1471.25</v>
          </cell>
        </row>
        <row r="35">
          <cell r="A35" t="str">
            <v>PFV14EH8x3.5</v>
          </cell>
          <cell r="B35" t="str">
            <v>AA46</v>
          </cell>
          <cell r="C35" t="str">
            <v>PACK FV GEO 1.52MM 14EH8X3.5 SANS GRILLE</v>
          </cell>
          <cell r="D35" t="str">
            <v>MEMBRANES ET ANTI-RACINES</v>
          </cell>
          <cell r="E35" t="str">
            <v>MEMBRANES ET ANTI-RACINES</v>
          </cell>
          <cell r="F35" t="str">
            <v>Pack EPDM FV</v>
          </cell>
          <cell r="G35" t="str">
            <v>AQUATIRIS</v>
          </cell>
          <cell r="H35" t="str">
            <v>&lt;Non référencé&gt;</v>
          </cell>
          <cell r="J35" t="str">
            <v>&lt;Article non référencé&gt;</v>
          </cell>
          <cell r="L35">
            <v>0</v>
          </cell>
          <cell r="M35">
            <v>0</v>
          </cell>
          <cell r="Q35" t="str">
            <v/>
          </cell>
          <cell r="R35">
            <v>0</v>
          </cell>
          <cell r="U35">
            <v>986</v>
          </cell>
          <cell r="V35">
            <v>1061.0145000000002</v>
          </cell>
        </row>
        <row r="36">
          <cell r="A36" t="str">
            <v>DIR02VANG63</v>
          </cell>
          <cell r="B36" t="str">
            <v>AA15</v>
          </cell>
          <cell r="C36" t="str">
            <v>KIT FV RELEVAGE VANGUI63</v>
          </cell>
          <cell r="D36" t="str">
            <v>REGARDS/REPARTITEURS/CHASSES</v>
          </cell>
          <cell r="E36" t="str">
            <v>REGARDS/REPARTITEURS/CHASSES</v>
          </cell>
          <cell r="F36" t="str">
            <v>DISTRIBUTION RELEVAGE</v>
          </cell>
          <cell r="G36" t="str">
            <v>AQUATIRIS</v>
          </cell>
          <cell r="H36" t="str">
            <v>&lt;Non référencé&gt;</v>
          </cell>
          <cell r="J36" t="str">
            <v>&lt;Article non référencé&gt;</v>
          </cell>
          <cell r="L36">
            <v>0</v>
          </cell>
          <cell r="M36">
            <v>0</v>
          </cell>
          <cell r="Q36" t="str">
            <v/>
          </cell>
          <cell r="R36">
            <v>0</v>
          </cell>
          <cell r="U36">
            <v>187</v>
          </cell>
          <cell r="V36">
            <v>187.75800000000001</v>
          </cell>
        </row>
        <row r="37">
          <cell r="A37" t="str">
            <v>KITFVGVAN110</v>
          </cell>
          <cell r="B37" t="str">
            <v>AA20</v>
          </cell>
          <cell r="C37" t="str">
            <v>KIT FV GRAVITAIRE  VANNES GUILLOTINES D110</v>
          </cell>
          <cell r="D37" t="str">
            <v>REGARDS/REPARTITEURS/CHASSES</v>
          </cell>
          <cell r="E37" t="str">
            <v>REGARDS/REPARTITEURS/CHASSES</v>
          </cell>
          <cell r="F37" t="str">
            <v>DISTRIBUTION GRAVITAIRE/CHASSE/BROYEUR</v>
          </cell>
          <cell r="G37" t="str">
            <v>AQUATIRIS</v>
          </cell>
          <cell r="H37" t="str">
            <v>&lt;Non référencé&gt;</v>
          </cell>
          <cell r="J37" t="str">
            <v>&lt;Article non référencé&gt;</v>
          </cell>
          <cell r="L37">
            <v>0</v>
          </cell>
          <cell r="M37">
            <v>0</v>
          </cell>
          <cell r="Q37" t="str">
            <v/>
          </cell>
          <cell r="R37">
            <v>0</v>
          </cell>
          <cell r="U37">
            <v>200</v>
          </cell>
          <cell r="V37">
            <v>200.70600000000002</v>
          </cell>
        </row>
        <row r="38">
          <cell r="A38" t="str">
            <v>PFV5EH4x2.5</v>
          </cell>
          <cell r="B38" t="str">
            <v>AA55</v>
          </cell>
          <cell r="C38" t="str">
            <v>PACK FV GEO 1.52MM 5EH SANS GRILLE</v>
          </cell>
          <cell r="D38" t="str">
            <v>MEMBRANES ET ANTI-RACINES</v>
          </cell>
          <cell r="E38" t="str">
            <v>MEMBRANES ET ANTI-RACINES</v>
          </cell>
          <cell r="F38" t="str">
            <v>Pack EPDM FV</v>
          </cell>
          <cell r="G38" t="str">
            <v>AQUATIRIS</v>
          </cell>
          <cell r="H38" t="str">
            <v>&lt;Non référencé&gt;</v>
          </cell>
          <cell r="J38" t="str">
            <v>&lt;Article non référencé&gt;</v>
          </cell>
          <cell r="L38">
            <v>0</v>
          </cell>
          <cell r="M38">
            <v>0</v>
          </cell>
          <cell r="Q38" t="str">
            <v/>
          </cell>
          <cell r="R38">
            <v>0</v>
          </cell>
          <cell r="U38">
            <v>517</v>
          </cell>
          <cell r="V38">
            <v>550.09640000000002</v>
          </cell>
        </row>
        <row r="39">
          <cell r="A39" t="str">
            <v>PFV6EH4x3</v>
          </cell>
          <cell r="B39" t="str">
            <v>AA56</v>
          </cell>
          <cell r="C39" t="str">
            <v>PACK FV GEO 1.52MM 6EH4X3 SANS GRILLE</v>
          </cell>
          <cell r="D39" t="str">
            <v>MEMBRANES ET ANTI-RACINES</v>
          </cell>
          <cell r="E39" t="str">
            <v>MEMBRANES ET ANTI-RACINES</v>
          </cell>
          <cell r="F39" t="str">
            <v>Pack EPDM FV</v>
          </cell>
          <cell r="G39" t="str">
            <v>AQUATIRIS</v>
          </cell>
          <cell r="H39" t="str">
            <v>&lt;Non référencé&gt;</v>
          </cell>
          <cell r="J39" t="str">
            <v>&lt;Article non référencé&gt;</v>
          </cell>
          <cell r="L39">
            <v>0</v>
          </cell>
          <cell r="M39">
            <v>0</v>
          </cell>
          <cell r="Q39" t="str">
            <v/>
          </cell>
          <cell r="R39">
            <v>0</v>
          </cell>
          <cell r="U39">
            <v>616</v>
          </cell>
          <cell r="V39">
            <v>654.46220000000005</v>
          </cell>
        </row>
        <row r="40">
          <cell r="A40" t="str">
            <v>PFV7EH4x3.5</v>
          </cell>
          <cell r="B40" t="str">
            <v>AA59</v>
          </cell>
          <cell r="C40" t="str">
            <v>PACK FV GEO 1.52MM 7EH SANS GRILLE</v>
          </cell>
          <cell r="D40" t="str">
            <v>MEMBRANES ET ANTI-RACINES</v>
          </cell>
          <cell r="E40" t="str">
            <v>MEMBRANES ET ANTI-RACINES</v>
          </cell>
          <cell r="F40" t="str">
            <v>Pack EPDM FV</v>
          </cell>
          <cell r="G40" t="str">
            <v>AQUATIRIS</v>
          </cell>
          <cell r="H40" t="str">
            <v>&lt;Non référencé&gt;</v>
          </cell>
          <cell r="J40" t="str">
            <v>&lt;Article non référencé&gt;</v>
          </cell>
          <cell r="L40">
            <v>0</v>
          </cell>
          <cell r="M40">
            <v>0</v>
          </cell>
          <cell r="Q40" t="str">
            <v/>
          </cell>
          <cell r="R40">
            <v>0</v>
          </cell>
          <cell r="U40">
            <v>616</v>
          </cell>
          <cell r="V40">
            <v>658.34960000000001</v>
          </cell>
        </row>
        <row r="41">
          <cell r="A41" t="str">
            <v>PFV14EH7x4</v>
          </cell>
          <cell r="B41" t="str">
            <v>AA45</v>
          </cell>
          <cell r="C41" t="str">
            <v>PACK FV GEO 1.52MM 14EH7X4 SANS GRILLE</v>
          </cell>
          <cell r="D41" t="str">
            <v>MEMBRANES ET ANTI-RACINES</v>
          </cell>
          <cell r="E41" t="str">
            <v>MEMBRANES ET ANTI-RACINES</v>
          </cell>
          <cell r="F41" t="str">
            <v>Pack EPDM FV</v>
          </cell>
          <cell r="G41" t="str">
            <v>AQUATIRIS</v>
          </cell>
          <cell r="H41" t="str">
            <v>&lt;Non référencé&gt;</v>
          </cell>
          <cell r="J41" t="str">
            <v>&lt;Article non référencé&gt;</v>
          </cell>
          <cell r="L41">
            <v>0</v>
          </cell>
          <cell r="M41">
            <v>0</v>
          </cell>
          <cell r="Q41" t="str">
            <v/>
          </cell>
          <cell r="R41">
            <v>0</v>
          </cell>
          <cell r="U41">
            <v>1117</v>
          </cell>
          <cell r="V41">
            <v>1185.6456000000001</v>
          </cell>
        </row>
        <row r="42">
          <cell r="A42" t="str">
            <v>PFV9EH4x4.5</v>
          </cell>
          <cell r="B42" t="str">
            <v>AA62</v>
          </cell>
          <cell r="C42" t="str">
            <v>PACK FV GEO 1.52MM 9EH4X4.5 SANS GRILLE</v>
          </cell>
          <cell r="D42" t="str">
            <v>MEMBRANES ET ANTI-RACINES</v>
          </cell>
          <cell r="E42" t="str">
            <v>MEMBRANES ET ANTI-RACINES</v>
          </cell>
          <cell r="F42" t="str">
            <v>Pack EPDM FV</v>
          </cell>
          <cell r="G42" t="str">
            <v>AQUATIRIS</v>
          </cell>
          <cell r="H42" t="str">
            <v>&lt;Non référencé&gt;</v>
          </cell>
          <cell r="J42" t="str">
            <v>&lt;Article non référencé&gt;</v>
          </cell>
          <cell r="L42">
            <v>0</v>
          </cell>
          <cell r="M42">
            <v>0</v>
          </cell>
          <cell r="Q42" t="str">
            <v/>
          </cell>
          <cell r="R42">
            <v>0</v>
          </cell>
          <cell r="U42">
            <v>763</v>
          </cell>
          <cell r="V42">
            <v>815.85639999999989</v>
          </cell>
        </row>
        <row r="43">
          <cell r="A43" t="str">
            <v>PFV10EH4x5</v>
          </cell>
          <cell r="B43" t="str">
            <v>AA41</v>
          </cell>
          <cell r="C43" t="str">
            <v>PACK FV GEO 1.52MM 10EH4X5 SANS GRILLE</v>
          </cell>
          <cell r="D43" t="str">
            <v>MEMBRANES ET ANTI-RACINES</v>
          </cell>
          <cell r="E43" t="str">
            <v>MEMBRANES ET ANTI-RACINES</v>
          </cell>
          <cell r="F43" t="str">
            <v>Pack EPDM FV</v>
          </cell>
          <cell r="G43" t="str">
            <v>AQUATIRIS</v>
          </cell>
          <cell r="H43" t="str">
            <v>&lt;Non référencé&gt;</v>
          </cell>
          <cell r="J43" t="str">
            <v>&lt;Article non référencé&gt;</v>
          </cell>
          <cell r="L43">
            <v>0</v>
          </cell>
          <cell r="M43">
            <v>0</v>
          </cell>
          <cell r="Q43" t="str">
            <v/>
          </cell>
          <cell r="R43">
            <v>0</v>
          </cell>
          <cell r="U43">
            <v>770</v>
          </cell>
          <cell r="V43">
            <v>819.74489999999992</v>
          </cell>
        </row>
        <row r="44">
          <cell r="A44" t="str">
            <v>PFV6EH6x2</v>
          </cell>
          <cell r="B44" t="str">
            <v>AA57</v>
          </cell>
          <cell r="C44" t="str">
            <v>PACK FV GEO 1.52MM 6EH6X2 SANS GRILLE</v>
          </cell>
          <cell r="D44" t="str">
            <v>MEMBRANES ET ANTI-RACINES</v>
          </cell>
          <cell r="E44" t="str">
            <v>MEMBRANES ET ANTI-RACINES</v>
          </cell>
          <cell r="F44" t="str">
            <v>Pack EPDM FV</v>
          </cell>
          <cell r="G44" t="str">
            <v>AQUATIRIS</v>
          </cell>
          <cell r="H44" t="str">
            <v>&lt;Non référencé&gt;</v>
          </cell>
          <cell r="J44" t="str">
            <v>&lt;Article non référencé&gt;</v>
          </cell>
          <cell r="L44">
            <v>0</v>
          </cell>
          <cell r="M44">
            <v>0</v>
          </cell>
          <cell r="Q44" t="str">
            <v/>
          </cell>
          <cell r="R44">
            <v>0</v>
          </cell>
          <cell r="U44">
            <v>595</v>
          </cell>
          <cell r="V44">
            <v>632.7482</v>
          </cell>
        </row>
        <row r="45">
          <cell r="A45" t="str">
            <v>PFV6EH8x1.5</v>
          </cell>
          <cell r="B45" t="str">
            <v>AA58</v>
          </cell>
          <cell r="C45" t="str">
            <v>PACK FV GEO 1.52MM 6EH8X1.5 SANS GRILLE</v>
          </cell>
          <cell r="D45" t="str">
            <v>MEMBRANES ET ANTI-RACINES</v>
          </cell>
          <cell r="E45" t="str">
            <v>MEMBRANES ET ANTI-RACINES</v>
          </cell>
          <cell r="F45" t="str">
            <v>Pack EPDM FV</v>
          </cell>
          <cell r="G45" t="str">
            <v>AQUATIRIS</v>
          </cell>
          <cell r="H45" t="str">
            <v>&lt;Non référencé&gt;</v>
          </cell>
          <cell r="J45" t="str">
            <v>&lt;Article non référencé&gt;</v>
          </cell>
          <cell r="L45">
            <v>0</v>
          </cell>
          <cell r="M45">
            <v>0</v>
          </cell>
          <cell r="Q45" t="str">
            <v/>
          </cell>
          <cell r="R45">
            <v>0</v>
          </cell>
          <cell r="U45">
            <v>564</v>
          </cell>
          <cell r="V45" t="e">
            <v>#N/A</v>
          </cell>
        </row>
        <row r="46">
          <cell r="A46" t="str">
            <v>PFV3EH3x2</v>
          </cell>
          <cell r="B46" t="str">
            <v>AA53</v>
          </cell>
          <cell r="C46" t="str">
            <v>PACK FV GEO 1.52MM 3EH SANS GRILLE</v>
          </cell>
          <cell r="D46" t="str">
            <v>MEMBRANES ET ANTI-RACINES</v>
          </cell>
          <cell r="E46" t="str">
            <v>MEMBRANES ET ANTI-RACINES</v>
          </cell>
          <cell r="F46" t="str">
            <v>Pack EPDM FV</v>
          </cell>
          <cell r="G46" t="str">
            <v>AQUATIRIS</v>
          </cell>
          <cell r="H46" t="str">
            <v>&lt;Non référencé&gt;</v>
          </cell>
          <cell r="J46" t="str">
            <v>&lt;Article non référencé&gt;</v>
          </cell>
          <cell r="L46">
            <v>0</v>
          </cell>
          <cell r="M46">
            <v>0</v>
          </cell>
          <cell r="Q46" t="str">
            <v/>
          </cell>
          <cell r="R46">
            <v>0</v>
          </cell>
          <cell r="U46">
            <v>387</v>
          </cell>
          <cell r="V46">
            <v>410.29300000000006</v>
          </cell>
        </row>
        <row r="47">
          <cell r="A47" t="str">
            <v>PFV4EH4x2</v>
          </cell>
          <cell r="B47" t="str">
            <v>AA54</v>
          </cell>
          <cell r="C47" t="str">
            <v>PACK FV GEO 1.52MM 4EH SANS GRILLE</v>
          </cell>
          <cell r="D47" t="str">
            <v>MEMBRANES ET ANTI-RACINES</v>
          </cell>
          <cell r="E47" t="str">
            <v>MEMBRANES ET ANTI-RACINES</v>
          </cell>
          <cell r="F47" t="str">
            <v>Pack EPDM FV</v>
          </cell>
          <cell r="G47" t="str">
            <v>AQUATIRIS</v>
          </cell>
          <cell r="H47" t="str">
            <v>&lt;Non référencé&gt;</v>
          </cell>
          <cell r="J47" t="str">
            <v>&lt;Article non référencé&gt;</v>
          </cell>
          <cell r="L47">
            <v>0</v>
          </cell>
          <cell r="M47">
            <v>0</v>
          </cell>
          <cell r="Q47" t="str">
            <v/>
          </cell>
          <cell r="R47">
            <v>0</v>
          </cell>
          <cell r="U47">
            <v>467</v>
          </cell>
          <cell r="V47">
            <v>495.96980000000002</v>
          </cell>
        </row>
        <row r="48">
          <cell r="A48" t="str">
            <v>PFV8EH4x4</v>
          </cell>
          <cell r="B48" t="str">
            <v>AA60</v>
          </cell>
          <cell r="C48" t="str">
            <v>PACK FV GEO 1.52MM 8EH4X4 SANS GRILLE</v>
          </cell>
          <cell r="D48" t="str">
            <v>MEMBRANES ET ANTI-RACINES</v>
          </cell>
          <cell r="E48" t="str">
            <v>MEMBRANES ET ANTI-RACINES</v>
          </cell>
          <cell r="F48" t="str">
            <v>Pack EPDM FV</v>
          </cell>
          <cell r="G48" t="str">
            <v>AQUATIRIS</v>
          </cell>
          <cell r="H48" t="str">
            <v>&lt;Non référencé&gt;</v>
          </cell>
          <cell r="J48" t="str">
            <v>&lt;Article non référencé&gt;</v>
          </cell>
          <cell r="L48">
            <v>0</v>
          </cell>
          <cell r="M48">
            <v>0</v>
          </cell>
          <cell r="Q48" t="str">
            <v/>
          </cell>
          <cell r="R48">
            <v>0</v>
          </cell>
          <cell r="U48">
            <v>763</v>
          </cell>
          <cell r="V48">
            <v>811.96900000000005</v>
          </cell>
        </row>
        <row r="49">
          <cell r="A49" t="str">
            <v>PFV8EH8x2</v>
          </cell>
          <cell r="B49" t="str">
            <v>AA61</v>
          </cell>
          <cell r="C49" t="str">
            <v>PACK FV GEO 1.52MM 8EH8X2 SANS GRILLE</v>
          </cell>
          <cell r="D49" t="str">
            <v>MEMBRANES ET ANTI-RACINES</v>
          </cell>
          <cell r="E49" t="str">
            <v>MEMBRANES ET ANTI-RACINES</v>
          </cell>
          <cell r="F49" t="str">
            <v>Pack EPDM FV</v>
          </cell>
          <cell r="G49" t="str">
            <v>AQUATIRIS</v>
          </cell>
          <cell r="H49" t="str">
            <v>&lt;Non référencé&gt;</v>
          </cell>
          <cell r="J49" t="str">
            <v>&lt;Article non référencé&gt;</v>
          </cell>
          <cell r="L49">
            <v>0</v>
          </cell>
          <cell r="M49">
            <v>0</v>
          </cell>
          <cell r="Q49" t="str">
            <v/>
          </cell>
          <cell r="R49">
            <v>0</v>
          </cell>
          <cell r="U49">
            <v>744</v>
          </cell>
          <cell r="V49">
            <v>792.80040000000008</v>
          </cell>
        </row>
        <row r="50">
          <cell r="A50" t="str">
            <v>PFV10EH8x2.5</v>
          </cell>
          <cell r="B50" t="str">
            <v>AA42</v>
          </cell>
          <cell r="C50" t="str">
            <v>PACK FV GEO 1.52MM 10EH8X2.5 SANS GRILLE</v>
          </cell>
          <cell r="D50" t="str">
            <v>MEMBRANES ET ANTI-RACINES</v>
          </cell>
          <cell r="E50" t="str">
            <v>MEMBRANES ET ANTI-RACINES</v>
          </cell>
          <cell r="F50" t="str">
            <v>Pack EPDM FV</v>
          </cell>
          <cell r="G50" t="str">
            <v>AQUATIRIS</v>
          </cell>
          <cell r="H50" t="str">
            <v>&lt;Non référencé&gt;</v>
          </cell>
          <cell r="J50" t="str">
            <v>&lt;Article non référencé&gt;</v>
          </cell>
          <cell r="L50">
            <v>0</v>
          </cell>
          <cell r="M50">
            <v>0</v>
          </cell>
          <cell r="Q50" t="str">
            <v/>
          </cell>
          <cell r="R50">
            <v>0</v>
          </cell>
          <cell r="U50">
            <v>826</v>
          </cell>
          <cell r="V50">
            <v>875.01003299999991</v>
          </cell>
        </row>
        <row r="51">
          <cell r="A51" t="str">
            <v>PFV12EH6x4</v>
          </cell>
          <cell r="B51" t="str">
            <v>AA43</v>
          </cell>
          <cell r="C51" t="str">
            <v>PACK FV GEO 1.52MM 12EH6X4 SANS GRILLE</v>
          </cell>
          <cell r="D51" t="str">
            <v>MEMBRANES ET ANTI-RACINES</v>
          </cell>
          <cell r="E51" t="str">
            <v>MEMBRANES ET ANTI-RACINES</v>
          </cell>
          <cell r="F51" t="str">
            <v>Pack EPDM FV</v>
          </cell>
          <cell r="G51" t="str">
            <v>AQUATIRIS</v>
          </cell>
          <cell r="H51" t="str">
            <v>&lt;Non référencé&gt;</v>
          </cell>
          <cell r="J51" t="str">
            <v>&lt;Article non référencé&gt;</v>
          </cell>
          <cell r="L51">
            <v>0</v>
          </cell>
          <cell r="M51">
            <v>0</v>
          </cell>
          <cell r="Q51" t="str">
            <v/>
          </cell>
          <cell r="R51">
            <v>0</v>
          </cell>
          <cell r="U51">
            <v>912</v>
          </cell>
          <cell r="V51">
            <v>966.72</v>
          </cell>
        </row>
        <row r="52">
          <cell r="A52" t="str">
            <v>PFV12EH8x3</v>
          </cell>
          <cell r="B52" t="str">
            <v>AA44</v>
          </cell>
          <cell r="C52" t="str">
            <v>PACK FV GEO 1.52MM 12EH8X3 SANS GRILLE</v>
          </cell>
          <cell r="D52" t="str">
            <v>MEMBRANES ET ANTI-RACINES</v>
          </cell>
          <cell r="E52" t="str">
            <v>MEMBRANES ET ANTI-RACINES</v>
          </cell>
          <cell r="F52" t="str">
            <v>Pack EPDM FV</v>
          </cell>
          <cell r="G52" t="str">
            <v>AQUATIRIS</v>
          </cell>
          <cell r="H52" t="str">
            <v>&lt;Non référencé&gt;</v>
          </cell>
          <cell r="J52" t="str">
            <v>&lt;Article non référencé&gt;</v>
          </cell>
          <cell r="L52">
            <v>0</v>
          </cell>
          <cell r="M52">
            <v>0</v>
          </cell>
          <cell r="Q52" t="str">
            <v/>
          </cell>
          <cell r="R52">
            <v>0</v>
          </cell>
          <cell r="U52">
            <v>986</v>
          </cell>
          <cell r="V52">
            <v>1053.2364000000002</v>
          </cell>
        </row>
        <row r="53">
          <cell r="A53" t="str">
            <v>PFV16EH8x4</v>
          </cell>
          <cell r="B53" t="str">
            <v>AA47</v>
          </cell>
          <cell r="C53" t="str">
            <v>PACK FV GEO 1.52MM 16EH8X4 SANS GRILLE</v>
          </cell>
          <cell r="D53" t="str">
            <v>MEMBRANES ET ANTI-RACINES</v>
          </cell>
          <cell r="E53" t="str">
            <v>MEMBRANES ET ANTI-RACINES</v>
          </cell>
          <cell r="F53" t="str">
            <v>Pack EPDM FV</v>
          </cell>
          <cell r="G53" t="str">
            <v>AQUATIRIS</v>
          </cell>
          <cell r="H53" t="str">
            <v>&lt;Non référencé&gt;</v>
          </cell>
          <cell r="J53" t="str">
            <v>&lt;Article non référencé&gt;</v>
          </cell>
          <cell r="L53">
            <v>0</v>
          </cell>
          <cell r="M53">
            <v>0</v>
          </cell>
          <cell r="Q53" t="str">
            <v/>
          </cell>
          <cell r="R53">
            <v>0</v>
          </cell>
          <cell r="U53">
            <v>1225</v>
          </cell>
          <cell r="V53">
            <v>1312.0752000000002</v>
          </cell>
        </row>
        <row r="54">
          <cell r="A54" t="str">
            <v>PFV20EH8x5</v>
          </cell>
          <cell r="B54" t="str">
            <v>AA51</v>
          </cell>
          <cell r="C54" t="str">
            <v>PACK FV GEO 1.52MM 20EH8X5 SANS GRILLE</v>
          </cell>
          <cell r="D54" t="str">
            <v>MEMBRANES ET ANTI-RACINES</v>
          </cell>
          <cell r="E54" t="str">
            <v>MEMBRANES ET ANTI-RACINES</v>
          </cell>
          <cell r="F54" t="str">
            <v>Pack EPDM FV</v>
          </cell>
          <cell r="G54" t="str">
            <v>AQUATIRIS</v>
          </cell>
          <cell r="H54" t="str">
            <v>&lt;Non référencé&gt;</v>
          </cell>
          <cell r="J54" t="str">
            <v>&lt;Article non référencé&gt;</v>
          </cell>
          <cell r="L54">
            <v>0</v>
          </cell>
          <cell r="M54">
            <v>0</v>
          </cell>
          <cell r="Q54" t="str">
            <v/>
          </cell>
          <cell r="R54">
            <v>0</v>
          </cell>
          <cell r="U54">
            <v>1525</v>
          </cell>
          <cell r="V54">
            <v>1631.75</v>
          </cell>
        </row>
        <row r="55">
          <cell r="A55" t="str">
            <v>PFV20EH10x4</v>
          </cell>
          <cell r="B55" t="str">
            <v>AA50</v>
          </cell>
          <cell r="C55" t="str">
            <v>PACK FV GEO 1.52MM 20EH10X4 SANS GRILLE</v>
          </cell>
          <cell r="D55" t="str">
            <v>MEMBRANES ET ANTI-RACINES</v>
          </cell>
          <cell r="E55" t="str">
            <v>MEMBRANES ET ANTI-RACINES</v>
          </cell>
          <cell r="F55" t="str">
            <v>Pack EPDM FV</v>
          </cell>
          <cell r="G55" t="str">
            <v>AQUATIRIS</v>
          </cell>
          <cell r="H55" t="str">
            <v>&lt;Non référencé&gt;</v>
          </cell>
          <cell r="J55" t="str">
            <v>&lt;Article non référencé&gt;</v>
          </cell>
          <cell r="L55">
            <v>0</v>
          </cell>
          <cell r="M55">
            <v>0</v>
          </cell>
          <cell r="Q55" t="str">
            <v/>
          </cell>
          <cell r="R55">
            <v>0</v>
          </cell>
          <cell r="U55">
            <v>1520</v>
          </cell>
          <cell r="V55">
            <v>1626.4</v>
          </cell>
        </row>
        <row r="56">
          <cell r="A56" t="str">
            <v>PFH3EH</v>
          </cell>
          <cell r="B56" t="str">
            <v>AA33</v>
          </cell>
          <cell r="C56" t="str">
            <v xml:space="preserve">PACK EPDM GEOTEXTILE FH 1.10MM 3EH </v>
          </cell>
          <cell r="D56" t="str">
            <v>MEMBRANES ET ANTI-RACINES</v>
          </cell>
          <cell r="E56" t="str">
            <v>MEMBRANES ET ANTI-RACINES</v>
          </cell>
          <cell r="F56" t="str">
            <v>Pack EPDM FH</v>
          </cell>
          <cell r="G56" t="str">
            <v>AQUATIRIS</v>
          </cell>
          <cell r="H56" t="str">
            <v>&lt;Non référencé&gt;</v>
          </cell>
          <cell r="J56" t="str">
            <v>&lt;Article non référencé&gt;</v>
          </cell>
          <cell r="L56">
            <v>0</v>
          </cell>
          <cell r="M56">
            <v>0</v>
          </cell>
          <cell r="Q56" t="str">
            <v/>
          </cell>
          <cell r="R56">
            <v>0</v>
          </cell>
          <cell r="U56">
            <v>254</v>
          </cell>
          <cell r="V56">
            <v>288.24551999999994</v>
          </cell>
        </row>
        <row r="57">
          <cell r="A57" t="str">
            <v>PFH4EH</v>
          </cell>
          <cell r="B57" t="str">
            <v>AA34</v>
          </cell>
          <cell r="C57" t="str">
            <v xml:space="preserve">PACK EPDM GEOTEXTILE FH 1.10MM 4EH </v>
          </cell>
          <cell r="D57" t="str">
            <v>MEMBRANES ET ANTI-RACINES</v>
          </cell>
          <cell r="E57" t="str">
            <v>MEMBRANES ET ANTI-RACINES</v>
          </cell>
          <cell r="F57" t="str">
            <v>Pack EPDM FH</v>
          </cell>
          <cell r="G57" t="str">
            <v>AQUATIRIS</v>
          </cell>
          <cell r="H57" t="str">
            <v>&lt;Non référencé&gt;</v>
          </cell>
          <cell r="J57" t="str">
            <v>&lt;Article non référencé&gt;</v>
          </cell>
          <cell r="L57">
            <v>0</v>
          </cell>
          <cell r="M57">
            <v>0</v>
          </cell>
          <cell r="Q57" t="str">
            <v/>
          </cell>
          <cell r="R57">
            <v>0</v>
          </cell>
          <cell r="U57">
            <v>257</v>
          </cell>
          <cell r="V57">
            <v>293.07275999999996</v>
          </cell>
        </row>
        <row r="58">
          <cell r="A58" t="str">
            <v>PFH5EH</v>
          </cell>
          <cell r="B58" t="str">
            <v>AA35</v>
          </cell>
          <cell r="C58" t="str">
            <v>PACK EPDM GEOTEXTILE FH 1.10MM 5EH</v>
          </cell>
          <cell r="D58" t="str">
            <v>MEMBRANES ET ANTI-RACINES</v>
          </cell>
          <cell r="E58" t="str">
            <v>MEMBRANES ET ANTI-RACINES</v>
          </cell>
          <cell r="F58" t="str">
            <v>Pack EPDM FH</v>
          </cell>
          <cell r="G58" t="str">
            <v>AQUATIRIS</v>
          </cell>
          <cell r="H58" t="str">
            <v>&lt;Non référencé&gt;</v>
          </cell>
          <cell r="J58" t="str">
            <v>&lt;Article non référencé&gt;</v>
          </cell>
          <cell r="L58">
            <v>0</v>
          </cell>
          <cell r="M58">
            <v>0</v>
          </cell>
          <cell r="Q58" t="str">
            <v/>
          </cell>
          <cell r="R58">
            <v>0</v>
          </cell>
          <cell r="U58">
            <v>305</v>
          </cell>
          <cell r="V58">
            <v>344.86691999999999</v>
          </cell>
        </row>
        <row r="59">
          <cell r="A59" t="str">
            <v>PFH6EH</v>
          </cell>
          <cell r="B59" t="str">
            <v>AA36</v>
          </cell>
          <cell r="C59" t="str">
            <v xml:space="preserve">PACK EPDM GEOTEXTILE FH 1.10MM 6EH </v>
          </cell>
          <cell r="D59" t="str">
            <v>MEMBRANES ET ANTI-RACINES</v>
          </cell>
          <cell r="E59" t="str">
            <v>MEMBRANES ET ANTI-RACINES</v>
          </cell>
          <cell r="F59" t="str">
            <v>Pack EPDM FH</v>
          </cell>
          <cell r="G59" t="str">
            <v>AQUATIRIS</v>
          </cell>
          <cell r="H59" t="str">
            <v>&lt;Non référencé&gt;</v>
          </cell>
          <cell r="J59" t="str">
            <v>&lt;Article non référencé&gt;</v>
          </cell>
          <cell r="L59">
            <v>0</v>
          </cell>
          <cell r="M59">
            <v>0</v>
          </cell>
          <cell r="Q59" t="str">
            <v/>
          </cell>
          <cell r="R59">
            <v>0</v>
          </cell>
          <cell r="U59">
            <v>416</v>
          </cell>
          <cell r="V59">
            <v>466.15511999999995</v>
          </cell>
        </row>
        <row r="60">
          <cell r="A60" t="str">
            <v>PFH8EH</v>
          </cell>
          <cell r="B60" t="str">
            <v>AA38</v>
          </cell>
          <cell r="C60" t="str">
            <v xml:space="preserve">PACK EPDM GEOTEXTILE FH 1.10MM 8EH </v>
          </cell>
          <cell r="D60" t="str">
            <v>MEMBRANES ET ANTI-RACINES</v>
          </cell>
          <cell r="E60" t="str">
            <v>MEMBRANES ET ANTI-RACINES</v>
          </cell>
          <cell r="F60" t="str">
            <v>Pack EPDM FH</v>
          </cell>
          <cell r="G60" t="str">
            <v>AQUATIRIS</v>
          </cell>
          <cell r="H60" t="str">
            <v>&lt;Non référencé&gt;</v>
          </cell>
          <cell r="J60" t="str">
            <v>&lt;Article non référencé&gt;</v>
          </cell>
          <cell r="L60">
            <v>0</v>
          </cell>
          <cell r="M60">
            <v>0</v>
          </cell>
          <cell r="Q60" t="str">
            <v/>
          </cell>
          <cell r="R60">
            <v>0</v>
          </cell>
          <cell r="U60">
            <v>520</v>
          </cell>
          <cell r="V60">
            <v>588.35411999999997</v>
          </cell>
        </row>
        <row r="61">
          <cell r="A61" t="str">
            <v>PSFV10EH10X2</v>
          </cell>
          <cell r="B61" t="str">
            <v>AA64</v>
          </cell>
          <cell r="C61" t="str">
            <v>PACK  FV GEO 1.52MM 10EH 10X2 AVEC GRILLES</v>
          </cell>
          <cell r="D61" t="str">
            <v>MEMBRANES ET ANTI-RACINES</v>
          </cell>
          <cell r="E61" t="str">
            <v>MEMBRANES ET ANTI-RACINES</v>
          </cell>
          <cell r="F61" t="str">
            <v>Pack EPDM FV</v>
          </cell>
          <cell r="G61" t="str">
            <v>AQUATIRIS</v>
          </cell>
          <cell r="H61" t="str">
            <v>&lt;Non référencé&gt;</v>
          </cell>
          <cell r="J61" t="str">
            <v>&lt;Article non référencé&gt;</v>
          </cell>
          <cell r="L61">
            <v>0</v>
          </cell>
          <cell r="M61">
            <v>0</v>
          </cell>
          <cell r="Q61" t="str">
            <v/>
          </cell>
          <cell r="R61">
            <v>0</v>
          </cell>
          <cell r="U61">
            <v>1622</v>
          </cell>
        </row>
        <row r="62">
          <cell r="A62" t="str">
            <v>PFH12EH</v>
          </cell>
          <cell r="B62" t="str">
            <v>AA27</v>
          </cell>
          <cell r="C62" t="str">
            <v xml:space="preserve">PACK EPDM GEOTEXTILE FH 1.10MM 12EH </v>
          </cell>
          <cell r="D62" t="str">
            <v>MEMBRANES ET ANTI-RACINES</v>
          </cell>
          <cell r="E62" t="str">
            <v>MEMBRANES ET ANTI-RACINES</v>
          </cell>
          <cell r="F62" t="str">
            <v>Pack EPDM FH</v>
          </cell>
          <cell r="G62" t="str">
            <v>AQUATIRIS</v>
          </cell>
          <cell r="H62" t="str">
            <v>&lt;Non référencé&gt;</v>
          </cell>
          <cell r="J62" t="str">
            <v>&lt;Article non référencé&gt;</v>
          </cell>
          <cell r="L62">
            <v>0</v>
          </cell>
          <cell r="M62">
            <v>0</v>
          </cell>
          <cell r="Q62" t="str">
            <v/>
          </cell>
          <cell r="R62">
            <v>0</v>
          </cell>
          <cell r="U62">
            <v>727</v>
          </cell>
          <cell r="V62">
            <v>814.24</v>
          </cell>
        </row>
        <row r="63">
          <cell r="A63" t="str">
            <v>PFH16EH</v>
          </cell>
          <cell r="B63" t="str">
            <v>AA29</v>
          </cell>
          <cell r="C63" t="str">
            <v>PACK EPDM GEOTEXTILE FH 1.10MM 16EH</v>
          </cell>
          <cell r="D63" t="str">
            <v>MEMBRANES ET ANTI-RACINES</v>
          </cell>
          <cell r="E63" t="str">
            <v>MEMBRANES ET ANTI-RACINES</v>
          </cell>
          <cell r="F63" t="str">
            <v>Pack EPDM FH</v>
          </cell>
          <cell r="G63" t="str">
            <v>AQUATIRIS</v>
          </cell>
          <cell r="H63" t="str">
            <v>&lt;Non référencé&gt;</v>
          </cell>
          <cell r="J63" t="str">
            <v>&lt;Article non référencé&gt;</v>
          </cell>
          <cell r="L63">
            <v>0</v>
          </cell>
          <cell r="M63">
            <v>0</v>
          </cell>
          <cell r="Q63" t="str">
            <v/>
          </cell>
          <cell r="R63">
            <v>0</v>
          </cell>
          <cell r="U63">
            <v>877</v>
          </cell>
          <cell r="V63">
            <v>980.9848199999999</v>
          </cell>
        </row>
        <row r="64">
          <cell r="A64" t="str">
            <v>PFH20EH</v>
          </cell>
          <cell r="B64" t="str">
            <v>AA31</v>
          </cell>
          <cell r="C64" t="str">
            <v xml:space="preserve">PACK EPDM GEOTEXTILE FH 1.10MM 20EH </v>
          </cell>
          <cell r="D64" t="str">
            <v>MEMBRANES ET ANTI-RACINES</v>
          </cell>
          <cell r="E64" t="str">
            <v>MEMBRANES ET ANTI-RACINES</v>
          </cell>
          <cell r="F64" t="str">
            <v>Pack EPDM FH</v>
          </cell>
          <cell r="G64" t="str">
            <v>AQUATIRIS</v>
          </cell>
          <cell r="H64" t="str">
            <v>&lt;Non référencé&gt;</v>
          </cell>
          <cell r="J64" t="str">
            <v>&lt;Article non référencé&gt;</v>
          </cell>
          <cell r="L64">
            <v>0</v>
          </cell>
          <cell r="M64">
            <v>0</v>
          </cell>
          <cell r="Q64" t="str">
            <v/>
          </cell>
          <cell r="R64">
            <v>0</v>
          </cell>
          <cell r="U64">
            <v>1141</v>
          </cell>
          <cell r="V64">
            <v>1277.92</v>
          </cell>
        </row>
        <row r="65">
          <cell r="A65" t="str">
            <v>KITCOL01</v>
          </cell>
          <cell r="B65" t="str">
            <v>AA17</v>
          </cell>
          <cell r="C65" t="str">
            <v xml:space="preserve">REGARD DE COLLECTE + KIT MISE EN CHARGE </v>
          </cell>
          <cell r="D65" t="str">
            <v>REGARDS/REPARTITEURS/CHASSES</v>
          </cell>
          <cell r="E65" t="str">
            <v>REGARDS/REPARTITEURS/CHASSES</v>
          </cell>
          <cell r="F65" t="str">
            <v>BOITIER DE SORTIE</v>
          </cell>
          <cell r="G65" t="str">
            <v>AQUATIRIS</v>
          </cell>
          <cell r="H65" t="str">
            <v>&lt;Non référencé&gt;</v>
          </cell>
          <cell r="J65" t="str">
            <v>&lt;Article non référencé&gt;</v>
          </cell>
          <cell r="L65">
            <v>0</v>
          </cell>
          <cell r="M65">
            <v>0</v>
          </cell>
          <cell r="Q65" t="str">
            <v/>
          </cell>
          <cell r="R65">
            <v>0</v>
          </cell>
          <cell r="U65">
            <v>168</v>
          </cell>
          <cell r="V65">
            <v>168</v>
          </cell>
        </row>
        <row r="66">
          <cell r="A66" t="str">
            <v>DIR01VANG50</v>
          </cell>
          <cell r="B66" t="str">
            <v>AA11</v>
          </cell>
          <cell r="C66" t="str">
            <v>KIT FV RELEVAGE VANGUI50</v>
          </cell>
          <cell r="D66" t="str">
            <v>REGARDS/REPARTITEURS/CHASSES</v>
          </cell>
          <cell r="E66" t="str">
            <v>REGARDS/REPARTITEURS/CHASSES</v>
          </cell>
          <cell r="F66" t="str">
            <v>DISTRIBUTION RELEVAGE</v>
          </cell>
          <cell r="G66" t="str">
            <v>AQUATIRIS</v>
          </cell>
          <cell r="H66" t="str">
            <v>&lt;Non référencé&gt;</v>
          </cell>
          <cell r="J66" t="str">
            <v>&lt;Article non référencé&gt;</v>
          </cell>
          <cell r="L66">
            <v>0</v>
          </cell>
          <cell r="M66">
            <v>0</v>
          </cell>
          <cell r="Q66" t="str">
            <v/>
          </cell>
          <cell r="R66">
            <v>0</v>
          </cell>
          <cell r="U66">
            <v>130</v>
          </cell>
          <cell r="V66">
            <v>136.32000000000002</v>
          </cell>
        </row>
        <row r="67">
          <cell r="A67" t="str">
            <v>DIR013V50</v>
          </cell>
          <cell r="B67" t="str">
            <v>AA9</v>
          </cell>
          <cell r="C67" t="str">
            <v>KIT RELEVAGE 3 VOIES D50</v>
          </cell>
          <cell r="D67" t="str">
            <v>REGARDS/REPARTITEURS/CHASSES</v>
          </cell>
          <cell r="E67" t="str">
            <v>REGARDS/REPARTITEURS/CHASSES</v>
          </cell>
          <cell r="F67" t="str">
            <v>DISTRIBUTION RELEVAGE</v>
          </cell>
          <cell r="G67" t="str">
            <v>AQUATIRIS</v>
          </cell>
          <cell r="H67" t="str">
            <v>&lt;Non référencé&gt;</v>
          </cell>
          <cell r="J67" t="str">
            <v>&lt;Article non référencé&gt;</v>
          </cell>
          <cell r="L67">
            <v>0</v>
          </cell>
          <cell r="M67">
            <v>0</v>
          </cell>
          <cell r="Q67" t="str">
            <v/>
          </cell>
          <cell r="R67">
            <v>0</v>
          </cell>
          <cell r="U67">
            <v>183</v>
          </cell>
        </row>
        <row r="68">
          <cell r="A68" t="str">
            <v>DIR013V63</v>
          </cell>
          <cell r="B68" t="str">
            <v>AA10</v>
          </cell>
          <cell r="C68" t="str">
            <v>KIT RELEVAGE 3 VOIES D63</v>
          </cell>
          <cell r="D68" t="str">
            <v>REGARDS/REPARTITEURS/CHASSES</v>
          </cell>
          <cell r="E68" t="str">
            <v>REGARDS/REPARTITEURS/CHASSES</v>
          </cell>
          <cell r="F68" t="str">
            <v>DISTRIBUTION RELEVAGE</v>
          </cell>
          <cell r="G68" t="str">
            <v>AQUATIRIS</v>
          </cell>
          <cell r="H68" t="str">
            <v>&lt;Non référencé&gt;</v>
          </cell>
          <cell r="J68" t="str">
            <v>&lt;Article non référencé&gt;</v>
          </cell>
          <cell r="L68">
            <v>0</v>
          </cell>
          <cell r="M68">
            <v>0</v>
          </cell>
          <cell r="Q68" t="str">
            <v/>
          </cell>
          <cell r="R68">
            <v>0</v>
          </cell>
          <cell r="U68">
            <v>187</v>
          </cell>
          <cell r="V68">
            <v>200.60650000000001</v>
          </cell>
        </row>
        <row r="69">
          <cell r="A69" t="str">
            <v>DIR023VMHI50</v>
          </cell>
          <cell r="B69" t="str">
            <v>AA13</v>
          </cell>
          <cell r="C69" t="str">
            <v xml:space="preserve">KIT RELEVAGE VAN 3 VOIES MOTORISE D50 </v>
          </cell>
          <cell r="D69" t="str">
            <v>REGARDS/REPARTITEURS/CHASSES</v>
          </cell>
          <cell r="E69" t="str">
            <v>REGARDS/REPARTITEURS/CHASSES</v>
          </cell>
          <cell r="F69" t="str">
            <v>DISTRIBUTION RELEVAGE</v>
          </cell>
          <cell r="G69" t="str">
            <v>AQUATIRIS</v>
          </cell>
          <cell r="H69" t="str">
            <v>&lt;Non référencé&gt;</v>
          </cell>
          <cell r="J69" t="str">
            <v>&lt;Article non référencé&gt;</v>
          </cell>
          <cell r="L69">
            <v>0</v>
          </cell>
          <cell r="M69">
            <v>0</v>
          </cell>
          <cell r="Q69" t="str">
            <v/>
          </cell>
          <cell r="R69">
            <v>0</v>
          </cell>
          <cell r="U69">
            <v>715</v>
          </cell>
          <cell r="V69">
            <v>759.15000000000009</v>
          </cell>
        </row>
        <row r="70">
          <cell r="A70" t="str">
            <v>DIR023VMHI63</v>
          </cell>
          <cell r="B70" t="str">
            <v>AA14</v>
          </cell>
          <cell r="C70" t="str">
            <v>KIT RELEVAGE VAN 3 VOIES MOTORISE D63</v>
          </cell>
          <cell r="D70" t="str">
            <v>REGARDS/REPARTITEURS/CHASSES</v>
          </cell>
          <cell r="E70" t="str">
            <v>REGARDS/REPARTITEURS/CHASSES</v>
          </cell>
          <cell r="F70" t="str">
            <v>DISTRIBUTION RELEVAGE</v>
          </cell>
          <cell r="G70" t="str">
            <v>AQUATIRIS</v>
          </cell>
          <cell r="H70" t="str">
            <v>&lt;Non référencé&gt;</v>
          </cell>
          <cell r="J70" t="str">
            <v>&lt;Article non référencé&gt;</v>
          </cell>
          <cell r="L70">
            <v>0</v>
          </cell>
          <cell r="M70">
            <v>0</v>
          </cell>
          <cell r="Q70" t="str">
            <v/>
          </cell>
          <cell r="R70">
            <v>0</v>
          </cell>
          <cell r="U70">
            <v>761</v>
          </cell>
          <cell r="V70">
            <v>801.51700000000005</v>
          </cell>
        </row>
        <row r="71">
          <cell r="A71" t="str">
            <v>KITDIG01</v>
          </cell>
          <cell r="B71" t="str">
            <v>AF13</v>
          </cell>
          <cell r="C71" t="str">
            <v xml:space="preserve">KIT GRAVITAIRE PELLE INOX </v>
          </cell>
          <cell r="D71" t="str">
            <v>REGARDS/REPARTITEURS/CHASSES</v>
          </cell>
          <cell r="E71" t="str">
            <v>REGARDS/REPARTITEURS/CHASSES</v>
          </cell>
          <cell r="F71" t="str">
            <v>DISTRIBUTION GRAVITAIRE/CHASSE/BROYEUR</v>
          </cell>
          <cell r="G71" t="str">
            <v>AQUATIRIS</v>
          </cell>
          <cell r="H71" t="str">
            <v>&lt;Non référencé&gt;</v>
          </cell>
          <cell r="J71" t="str">
            <v>&lt;Article non référencé&gt;</v>
          </cell>
          <cell r="L71">
            <v>0</v>
          </cell>
          <cell r="M71">
            <v>0</v>
          </cell>
          <cell r="Q71" t="str">
            <v/>
          </cell>
          <cell r="R71">
            <v>0</v>
          </cell>
          <cell r="U71">
            <v>182.76</v>
          </cell>
          <cell r="V71">
            <v>185.05432999999999</v>
          </cell>
        </row>
        <row r="72">
          <cell r="A72" t="str">
            <v>PREGAZRV</v>
          </cell>
          <cell r="B72" t="str">
            <v>AA63</v>
          </cell>
          <cell r="C72" t="str">
            <v>REGARD DE SORTIE SANS FOND (ZRV)</v>
          </cell>
          <cell r="D72" t="str">
            <v>REGARDS/REPARTITEURS/CHASSES</v>
          </cell>
          <cell r="E72" t="str">
            <v>REGARDS/REPARTITEURS/CHASSES</v>
          </cell>
          <cell r="F72" t="str">
            <v>BOITIER DE SORTIE</v>
          </cell>
          <cell r="G72" t="str">
            <v>AQUATIRIS</v>
          </cell>
          <cell r="H72" t="str">
            <v>&lt;Non référencé&gt;</v>
          </cell>
          <cell r="J72" t="str">
            <v>&lt;Article non référencé&gt;</v>
          </cell>
          <cell r="L72">
            <v>0</v>
          </cell>
          <cell r="M72">
            <v>0</v>
          </cell>
          <cell r="Q72" t="str">
            <v/>
          </cell>
          <cell r="R72">
            <v>0</v>
          </cell>
          <cell r="U72">
            <v>54</v>
          </cell>
          <cell r="V72">
            <v>53.8</v>
          </cell>
        </row>
        <row r="73">
          <cell r="A73" t="str">
            <v>BFV5EH</v>
          </cell>
          <cell r="B73" t="str">
            <v>AA6</v>
          </cell>
          <cell r="C73" t="str">
            <v>KIT BAC PEHD 5EH</v>
          </cell>
          <cell r="D73" t="str">
            <v>KITS BACS/KITS COFFRAGES</v>
          </cell>
          <cell r="E73" t="str">
            <v>KITS BACS</v>
          </cell>
          <cell r="F73" t="str">
            <v>KIT BACS / KITS COFFRAGE</v>
          </cell>
          <cell r="G73" t="str">
            <v>AQUATIRIS</v>
          </cell>
          <cell r="H73" t="str">
            <v>&lt;Non référencé&gt;</v>
          </cell>
          <cell r="J73" t="str">
            <v>&lt;Article non référencé&gt;</v>
          </cell>
          <cell r="L73">
            <v>0</v>
          </cell>
          <cell r="M73">
            <v>0</v>
          </cell>
          <cell r="Q73" t="str">
            <v/>
          </cell>
          <cell r="R73">
            <v>0</v>
          </cell>
          <cell r="U73">
            <v>2036</v>
          </cell>
          <cell r="V73">
            <v>2225.5311999999999</v>
          </cell>
        </row>
        <row r="74">
          <cell r="A74" t="str">
            <v>BFV6EH</v>
          </cell>
          <cell r="B74" t="str">
            <v>AA7</v>
          </cell>
          <cell r="C74" t="str">
            <v>KIT BAC PEHD 6 EH</v>
          </cell>
          <cell r="D74" t="str">
            <v>KITS BACS/KITS COFFRAGES</v>
          </cell>
          <cell r="E74" t="str">
            <v>KITS BACS</v>
          </cell>
          <cell r="F74" t="str">
            <v>KIT BACS / KITS COFFRAGE</v>
          </cell>
          <cell r="G74" t="str">
            <v>AQUATIRIS</v>
          </cell>
          <cell r="H74" t="str">
            <v>&lt;Non référencé&gt;</v>
          </cell>
          <cell r="J74" t="str">
            <v>&lt;Article non référencé&gt;</v>
          </cell>
          <cell r="L74">
            <v>0</v>
          </cell>
          <cell r="M74">
            <v>0</v>
          </cell>
          <cell r="Q74" t="str">
            <v/>
          </cell>
          <cell r="R74">
            <v>0</v>
          </cell>
          <cell r="U74">
            <v>2383</v>
          </cell>
          <cell r="V74">
            <v>2662.5272</v>
          </cell>
        </row>
        <row r="75">
          <cell r="A75" t="str">
            <v>BFV3EH</v>
          </cell>
          <cell r="B75" t="str">
            <v>AA5</v>
          </cell>
          <cell r="C75" t="str">
            <v>KIT BAC PEHD 3 EH</v>
          </cell>
          <cell r="D75" t="str">
            <v>KITS BACS/KITS COFFRAGES</v>
          </cell>
          <cell r="E75" t="str">
            <v>KITS BACS</v>
          </cell>
          <cell r="F75" t="str">
            <v>KIT BACS / KITS COFFRAGE</v>
          </cell>
          <cell r="G75" t="str">
            <v>AQUATIRIS</v>
          </cell>
          <cell r="H75" t="str">
            <v>&lt;Non référencé&gt;</v>
          </cell>
          <cell r="J75" t="str">
            <v>&lt;Article non référencé&gt;</v>
          </cell>
          <cell r="L75">
            <v>0</v>
          </cell>
          <cell r="M75">
            <v>0</v>
          </cell>
          <cell r="Q75" t="str">
            <v/>
          </cell>
          <cell r="R75">
            <v>0</v>
          </cell>
          <cell r="U75">
            <v>1192</v>
          </cell>
          <cell r="V75">
            <v>1331.2636</v>
          </cell>
        </row>
        <row r="76">
          <cell r="A76" t="str">
            <v>ECSPR-600</v>
          </cell>
          <cell r="B76" t="str">
            <v>AF11</v>
          </cell>
          <cell r="C76" t="str">
            <v>POSTE DE RELEVAGE EAUX CLAIRES 60CM</v>
          </cell>
          <cell r="D76" t="str">
            <v>POSTES DE RELEVAGE</v>
          </cell>
          <cell r="E76" t="str">
            <v>POSTES DE RELEVAGE</v>
          </cell>
          <cell r="F76" t="str">
            <v>POSTES EAUX CLAIRES</v>
          </cell>
          <cell r="G76" t="str">
            <v>AQUATIRIS</v>
          </cell>
          <cell r="H76" t="str">
            <v>&lt;Non référencé&gt;</v>
          </cell>
          <cell r="J76" t="str">
            <v>&lt;Article non référencé&gt;</v>
          </cell>
          <cell r="L76">
            <v>0</v>
          </cell>
          <cell r="M76">
            <v>0</v>
          </cell>
          <cell r="Q76" t="str">
            <v/>
          </cell>
          <cell r="R76">
            <v>0</v>
          </cell>
          <cell r="U76">
            <v>344.64</v>
          </cell>
          <cell r="V76">
            <v>377.37628999999998</v>
          </cell>
        </row>
        <row r="77">
          <cell r="A77" t="str">
            <v>PFH7EH</v>
          </cell>
          <cell r="B77" t="str">
            <v>AA37</v>
          </cell>
          <cell r="C77" t="str">
            <v xml:space="preserve">PACK EPDM GEOTEXTILE FH 1.10MM 7EH </v>
          </cell>
          <cell r="D77" t="str">
            <v>MEMBRANES ET ANTI-RACINES</v>
          </cell>
          <cell r="E77" t="str">
            <v>MEMBRANES ET ANTI-RACINES</v>
          </cell>
          <cell r="F77" t="str">
            <v>Pack EPDM FH</v>
          </cell>
          <cell r="G77" t="str">
            <v>AQUATIRIS</v>
          </cell>
          <cell r="H77" t="str">
            <v>&lt;Non référencé&gt;</v>
          </cell>
          <cell r="J77" t="str">
            <v>&lt;Article non référencé&gt;</v>
          </cell>
          <cell r="L77">
            <v>0</v>
          </cell>
          <cell r="M77">
            <v>0</v>
          </cell>
          <cell r="Q77" t="str">
            <v/>
          </cell>
          <cell r="R77">
            <v>0</v>
          </cell>
          <cell r="U77">
            <v>455</v>
          </cell>
          <cell r="V77">
            <v>524.21861999999999</v>
          </cell>
        </row>
        <row r="78">
          <cell r="A78" t="str">
            <v>PFV2EH2.5X1.6</v>
          </cell>
          <cell r="B78" t="str">
            <v>AA52</v>
          </cell>
          <cell r="C78" t="str">
            <v>PACK FV GEO 1.52MM 2EH SANS GRILLE</v>
          </cell>
          <cell r="D78" t="str">
            <v>MEMBRANES ET ANTI-RACINES</v>
          </cell>
          <cell r="E78" t="str">
            <v>MEMBRANES ET ANTI-RACINES</v>
          </cell>
          <cell r="F78" t="str">
            <v>Pack EPDM FV</v>
          </cell>
          <cell r="G78" t="str">
            <v>AQUATIRIS</v>
          </cell>
          <cell r="H78" t="str">
            <v>&lt;Non référencé&gt;</v>
          </cell>
          <cell r="J78" t="str">
            <v>&lt;Article non référencé&gt;</v>
          </cell>
          <cell r="L78">
            <v>0</v>
          </cell>
          <cell r="M78">
            <v>0</v>
          </cell>
          <cell r="Q78" t="str">
            <v/>
          </cell>
          <cell r="R78">
            <v>0</v>
          </cell>
          <cell r="U78">
            <v>320</v>
          </cell>
          <cell r="V78">
            <v>339.99419999999998</v>
          </cell>
        </row>
        <row r="79">
          <cell r="A79" t="str">
            <v>PFH2EH</v>
          </cell>
          <cell r="B79" t="str">
            <v>AA32</v>
          </cell>
          <cell r="C79" t="str">
            <v xml:space="preserve">PACK EPDM GEOTEXTILE FH 1.10MM 2EH </v>
          </cell>
          <cell r="D79" t="str">
            <v>MEMBRANES ET ANTI-RACINES</v>
          </cell>
          <cell r="E79" t="str">
            <v>MEMBRANES ET ANTI-RACINES</v>
          </cell>
          <cell r="F79" t="str">
            <v>Pack EPDM FH</v>
          </cell>
          <cell r="G79" t="str">
            <v>AQUATIRIS</v>
          </cell>
          <cell r="H79" t="str">
            <v>&lt;Non référencé&gt;</v>
          </cell>
          <cell r="J79" t="str">
            <v>&lt;Article non référencé&gt;</v>
          </cell>
          <cell r="L79">
            <v>0</v>
          </cell>
          <cell r="M79">
            <v>0</v>
          </cell>
          <cell r="Q79" t="str">
            <v/>
          </cell>
          <cell r="R79">
            <v>0</v>
          </cell>
          <cell r="U79">
            <v>204</v>
          </cell>
          <cell r="V79">
            <v>236.37546</v>
          </cell>
        </row>
        <row r="80">
          <cell r="A80" t="str">
            <v>PFH9EH</v>
          </cell>
          <cell r="B80" t="str">
            <v>AA39</v>
          </cell>
          <cell r="C80" t="str">
            <v xml:space="preserve">PACK EPDM GEOTEXTILE FH 1.10MM 9EH </v>
          </cell>
          <cell r="D80" t="str">
            <v>MEMBRANES ET ANTI-RACINES</v>
          </cell>
          <cell r="E80" t="str">
            <v>MEMBRANES ET ANTI-RACINES</v>
          </cell>
          <cell r="F80" t="str">
            <v>Pack EPDM FH</v>
          </cell>
          <cell r="G80" t="str">
            <v>AQUATIRIS</v>
          </cell>
          <cell r="H80" t="str">
            <v>&lt;Non référencé&gt;</v>
          </cell>
          <cell r="J80" t="str">
            <v>&lt;Article non référencé&gt;</v>
          </cell>
          <cell r="L80">
            <v>0</v>
          </cell>
          <cell r="M80">
            <v>0</v>
          </cell>
          <cell r="Q80" t="str">
            <v/>
          </cell>
          <cell r="R80">
            <v>0</v>
          </cell>
          <cell r="U80">
            <v>548</v>
          </cell>
          <cell r="V80">
            <v>613.76</v>
          </cell>
        </row>
        <row r="81">
          <cell r="A81" t="str">
            <v>PFH10EH</v>
          </cell>
          <cell r="B81" t="str">
            <v>AA26</v>
          </cell>
          <cell r="C81" t="str">
            <v xml:space="preserve">PACK EPDM GEOTEXTILE FH 1.10MM 10EH </v>
          </cell>
          <cell r="D81" t="str">
            <v>MEMBRANES ET ANTI-RACINES</v>
          </cell>
          <cell r="E81" t="str">
            <v>MEMBRANES ET ANTI-RACINES</v>
          </cell>
          <cell r="F81" t="str">
            <v>Pack EPDM FH</v>
          </cell>
          <cell r="G81" t="str">
            <v>AQUATIRIS</v>
          </cell>
          <cell r="H81" t="str">
            <v>&lt;Non référencé&gt;</v>
          </cell>
          <cell r="J81" t="str">
            <v>&lt;Article non référencé&gt;</v>
          </cell>
          <cell r="L81">
            <v>0</v>
          </cell>
          <cell r="M81">
            <v>0</v>
          </cell>
          <cell r="Q81" t="str">
            <v/>
          </cell>
          <cell r="R81">
            <v>0</v>
          </cell>
          <cell r="U81">
            <v>622</v>
          </cell>
          <cell r="V81">
            <v>695.78297999999995</v>
          </cell>
        </row>
        <row r="82">
          <cell r="A82" t="str">
            <v>DSPR-1200-PA</v>
          </cell>
          <cell r="B82" t="str">
            <v>AA16</v>
          </cell>
          <cell r="C82" t="str">
            <v>POSTE DE RELEVAGE DOUBLE POMPE</v>
          </cell>
          <cell r="D82" t="str">
            <v>POSTES DE RELEVAGE</v>
          </cell>
          <cell r="E82" t="str">
            <v>POSTES DE RELEVAGE</v>
          </cell>
          <cell r="F82" t="str">
            <v>POSTES EAUX CHARGEES DIAM 63</v>
          </cell>
          <cell r="G82" t="str">
            <v>AQUATIRIS</v>
          </cell>
          <cell r="H82" t="str">
            <v>&lt;Non référencé&gt;</v>
          </cell>
          <cell r="J82" t="str">
            <v>&lt;Article non référencé&gt;</v>
          </cell>
          <cell r="L82">
            <v>0</v>
          </cell>
          <cell r="M82">
            <v>0</v>
          </cell>
          <cell r="Q82" t="str">
            <v/>
          </cell>
          <cell r="R82">
            <v>0</v>
          </cell>
          <cell r="U82">
            <v>2267</v>
          </cell>
        </row>
        <row r="83">
          <cell r="A83" t="str">
            <v>ECSPR-900</v>
          </cell>
          <cell r="B83" t="str">
            <v>AF12</v>
          </cell>
          <cell r="C83" t="str">
            <v>POSTE DE RELEVAGE EAUX CLAIRES 90CM</v>
          </cell>
          <cell r="D83" t="str">
            <v>POSTES DE RELEVAGE</v>
          </cell>
          <cell r="E83" t="str">
            <v>POSTES DE RELEVAGE</v>
          </cell>
          <cell r="F83" t="str">
            <v>POSTES EAUX CLAIRES</v>
          </cell>
          <cell r="G83" t="str">
            <v>AQUATIRIS</v>
          </cell>
          <cell r="H83" t="str">
            <v>&lt;Non référencé&gt;</v>
          </cell>
          <cell r="J83" t="str">
            <v>&lt;Article non référencé&gt;</v>
          </cell>
          <cell r="L83">
            <v>0</v>
          </cell>
          <cell r="M83">
            <v>0</v>
          </cell>
          <cell r="Q83" t="str">
            <v/>
          </cell>
          <cell r="R83">
            <v>0</v>
          </cell>
          <cell r="U83">
            <v>383.28</v>
          </cell>
          <cell r="V83">
            <v>389.70929000000001</v>
          </cell>
        </row>
        <row r="84">
          <cell r="A84" t="str">
            <v>ECSPR-1200</v>
          </cell>
          <cell r="B84" t="str">
            <v>AF7</v>
          </cell>
          <cell r="C84" t="str">
            <v>POSTE DE RELEVAGE EAUX CLAIRES 1M20</v>
          </cell>
          <cell r="D84" t="str">
            <v>POSTES DE RELEVAGE</v>
          </cell>
          <cell r="E84" t="str">
            <v>POSTES DE RELEVAGE</v>
          </cell>
          <cell r="F84" t="str">
            <v>POSTES EAUX CLAIRES</v>
          </cell>
          <cell r="G84" t="str">
            <v>AQUATIRIS</v>
          </cell>
          <cell r="H84" t="str">
            <v>&lt;Non référencé&gt;</v>
          </cell>
          <cell r="J84" t="str">
            <v>&lt;Article non référencé&gt;</v>
          </cell>
          <cell r="L84">
            <v>0</v>
          </cell>
          <cell r="M84">
            <v>0</v>
          </cell>
          <cell r="Q84" t="str">
            <v/>
          </cell>
          <cell r="R84">
            <v>0</v>
          </cell>
          <cell r="U84">
            <v>413.77</v>
          </cell>
          <cell r="V84">
            <v>422.23219999999998</v>
          </cell>
        </row>
        <row r="85">
          <cell r="A85" t="str">
            <v>ECSPR-1500</v>
          </cell>
          <cell r="B85" t="str">
            <v>AF8</v>
          </cell>
          <cell r="C85" t="str">
            <v>POSTE DE RELEVAGE EAUX CLAIRES 1M50</v>
          </cell>
          <cell r="D85" t="str">
            <v>POSTES DE RELEVAGE</v>
          </cell>
          <cell r="E85" t="str">
            <v>POSTES DE RELEVAGE</v>
          </cell>
          <cell r="F85" t="str">
            <v>POSTES EAUX CLAIRES</v>
          </cell>
          <cell r="G85" t="str">
            <v>AQUATIRIS</v>
          </cell>
          <cell r="H85" t="str">
            <v>&lt;Non référencé&gt;</v>
          </cell>
          <cell r="J85" t="str">
            <v>&lt;Article non référencé&gt;</v>
          </cell>
          <cell r="L85">
            <v>0</v>
          </cell>
          <cell r="M85">
            <v>0</v>
          </cell>
          <cell r="Q85" t="str">
            <v/>
          </cell>
          <cell r="R85">
            <v>0</v>
          </cell>
          <cell r="U85">
            <v>476.24</v>
          </cell>
          <cell r="V85">
            <v>485.06856400000004</v>
          </cell>
        </row>
        <row r="86">
          <cell r="A86" t="str">
            <v>ECSPR-1800</v>
          </cell>
          <cell r="B86" t="str">
            <v>AF9</v>
          </cell>
          <cell r="C86" t="str">
            <v>POSTE DE RELEVAGE EAUX CLAIRES 1M80</v>
          </cell>
          <cell r="D86" t="str">
            <v>POSTES DE RELEVAGE</v>
          </cell>
          <cell r="E86" t="str">
            <v>POSTES DE RELEVAGE</v>
          </cell>
          <cell r="F86" t="str">
            <v>POSTES EAUX CLAIRES</v>
          </cell>
          <cell r="G86" t="str">
            <v>AQUATIRIS</v>
          </cell>
          <cell r="H86" t="str">
            <v>&lt;Non référencé&gt;</v>
          </cell>
          <cell r="J86" t="str">
            <v>&lt;Article non référencé&gt;</v>
          </cell>
          <cell r="L86">
            <v>0</v>
          </cell>
          <cell r="M86">
            <v>0</v>
          </cell>
          <cell r="Q86" t="str">
            <v/>
          </cell>
          <cell r="R86">
            <v>0</v>
          </cell>
          <cell r="U86">
            <v>518.4</v>
          </cell>
          <cell r="V86">
            <v>527.98492799999997</v>
          </cell>
        </row>
        <row r="87">
          <cell r="A87" t="str">
            <v>ECSPR-2100</v>
          </cell>
          <cell r="B87" t="str">
            <v>AF10</v>
          </cell>
          <cell r="C87" t="str">
            <v>POSTE DE RELEVAGE EAUX CLAIRES 2M10</v>
          </cell>
          <cell r="D87" t="str">
            <v>POSTES DE RELEVAGE</v>
          </cell>
          <cell r="E87" t="str">
            <v>POSTES DE RELEVAGE</v>
          </cell>
          <cell r="F87" t="str">
            <v>POSTES EAUX CLAIRES</v>
          </cell>
          <cell r="G87" t="str">
            <v>AQUATIRIS</v>
          </cell>
          <cell r="H87" t="str">
            <v>&lt;Non référencé&gt;</v>
          </cell>
          <cell r="J87" t="str">
            <v>&lt;Article non référencé&gt;</v>
          </cell>
          <cell r="L87">
            <v>0</v>
          </cell>
          <cell r="M87">
            <v>0</v>
          </cell>
          <cell r="Q87" t="str">
            <v/>
          </cell>
          <cell r="R87">
            <v>0</v>
          </cell>
          <cell r="U87">
            <v>567.39</v>
          </cell>
          <cell r="V87">
            <v>577.65129200000001</v>
          </cell>
        </row>
        <row r="88">
          <cell r="A88" t="str">
            <v>PFH14EH</v>
          </cell>
          <cell r="B88" t="str">
            <v>AA28</v>
          </cell>
          <cell r="C88" t="str">
            <v xml:space="preserve">PACK EPDM GEOTEXTILE FH 1.10MM 14EH </v>
          </cell>
          <cell r="D88" t="str">
            <v>MEMBRANES ET ANTI-RACINES</v>
          </cell>
          <cell r="E88" t="str">
            <v>MEMBRANES ET ANTI-RACINES</v>
          </cell>
          <cell r="F88" t="str">
            <v>Pack EPDM FH</v>
          </cell>
          <cell r="G88" t="str">
            <v>AQUATIRIS</v>
          </cell>
          <cell r="H88" t="str">
            <v>&lt;Non référencé&gt;</v>
          </cell>
          <cell r="J88" t="str">
            <v>&lt;Article non référencé&gt;</v>
          </cell>
          <cell r="L88">
            <v>0</v>
          </cell>
          <cell r="M88">
            <v>0</v>
          </cell>
          <cell r="Q88" t="str">
            <v/>
          </cell>
          <cell r="R88">
            <v>0</v>
          </cell>
          <cell r="U88">
            <v>765</v>
          </cell>
          <cell r="V88">
            <v>856.8</v>
          </cell>
        </row>
        <row r="89">
          <cell r="A89" t="str">
            <v>PFH18EH</v>
          </cell>
          <cell r="B89" t="str">
            <v>AA30</v>
          </cell>
          <cell r="C89" t="str">
            <v xml:space="preserve">PACK EPDM GEOTEXTILE FH 1.10MM 18EH </v>
          </cell>
          <cell r="D89" t="str">
            <v>MEMBRANES ET ANTI-RACINES</v>
          </cell>
          <cell r="E89" t="str">
            <v>MEMBRANES ET ANTI-RACINES</v>
          </cell>
          <cell r="F89" t="str">
            <v>Pack EPDM FH</v>
          </cell>
          <cell r="G89" t="str">
            <v>AQUATIRIS</v>
          </cell>
          <cell r="H89" t="str">
            <v>&lt;Non référencé&gt;</v>
          </cell>
          <cell r="J89" t="str">
            <v>&lt;Article non référencé&gt;</v>
          </cell>
          <cell r="L89">
            <v>0</v>
          </cell>
          <cell r="M89">
            <v>0</v>
          </cell>
          <cell r="Q89" t="str">
            <v/>
          </cell>
          <cell r="R89">
            <v>0</v>
          </cell>
          <cell r="U89">
            <v>1101</v>
          </cell>
          <cell r="V89">
            <v>1233.1199999999999</v>
          </cell>
        </row>
        <row r="90">
          <cell r="A90" t="str">
            <v>KITSRS4/20</v>
          </cell>
          <cell r="B90" t="str">
            <v>AA21</v>
          </cell>
          <cell r="C90" t="str">
            <v>POSTE DE RELEVAGE EAUX USEES 2 POMPES 2M</v>
          </cell>
          <cell r="D90" t="str">
            <v>POSTES DE RELEVAGE</v>
          </cell>
          <cell r="E90" t="str">
            <v>POSTES DE RELEVAGE</v>
          </cell>
          <cell r="F90" t="str">
            <v>POSTES EAUX CHARGEES DIAM 50</v>
          </cell>
          <cell r="G90" t="str">
            <v>AQUATIRIS</v>
          </cell>
          <cell r="H90" t="str">
            <v>&lt;Non référencé&gt;</v>
          </cell>
          <cell r="J90" t="str">
            <v>&lt;Article non référencé&gt;</v>
          </cell>
          <cell r="L90">
            <v>0</v>
          </cell>
          <cell r="M90">
            <v>0</v>
          </cell>
          <cell r="Q90" t="str">
            <v/>
          </cell>
          <cell r="R90">
            <v>0</v>
          </cell>
          <cell r="U90">
            <v>3811.14</v>
          </cell>
          <cell r="V90">
            <v>3811.1400000000003</v>
          </cell>
        </row>
        <row r="91">
          <cell r="A91" t="str">
            <v>MRACPEHD50</v>
          </cell>
          <cell r="B91" t="str">
            <v>AF17</v>
          </cell>
          <cell r="C91" t="str">
            <v>RACCORD PEHD SOUPLE POUR POSTE DE RELEVAGE D5</v>
          </cell>
          <cell r="D91" t="str">
            <v>POSTES DE RELEVAGE</v>
          </cell>
          <cell r="E91" t="str">
            <v>PVC/PE</v>
          </cell>
          <cell r="F91" t="str">
            <v>ACCESSOIRES POSTE</v>
          </cell>
          <cell r="G91" t="str">
            <v>AQUATIRIS</v>
          </cell>
          <cell r="H91" t="str">
            <v>&lt;Non référencé&gt;</v>
          </cell>
          <cell r="J91" t="str">
            <v>&lt;Article non référencé&gt;</v>
          </cell>
          <cell r="L91">
            <v>0</v>
          </cell>
          <cell r="M91">
            <v>0</v>
          </cell>
          <cell r="Q91" t="str">
            <v/>
          </cell>
          <cell r="R91">
            <v>0</v>
          </cell>
          <cell r="U91">
            <v>15.96</v>
          </cell>
          <cell r="V91">
            <v>18.461264999999997</v>
          </cell>
        </row>
        <row r="92">
          <cell r="A92" t="str">
            <v>BFV2.5EH</v>
          </cell>
          <cell r="B92" t="str">
            <v>AA3</v>
          </cell>
          <cell r="C92" t="str">
            <v>KIT BAC PEHD 2.5EH</v>
          </cell>
          <cell r="D92" t="str">
            <v>KITS BACS/KITS COFFRAGES</v>
          </cell>
          <cell r="E92" t="str">
            <v>KITS BACS</v>
          </cell>
          <cell r="F92" t="str">
            <v>KIT BACS / KITS COFFRAGE</v>
          </cell>
          <cell r="G92" t="str">
            <v>AQUATIRIS</v>
          </cell>
          <cell r="H92" t="str">
            <v>&lt;Non référencé&gt;</v>
          </cell>
          <cell r="J92" t="str">
            <v>&lt;Article non référencé&gt;</v>
          </cell>
          <cell r="L92">
            <v>0</v>
          </cell>
          <cell r="M92">
            <v>0</v>
          </cell>
          <cell r="Q92" t="str">
            <v/>
          </cell>
          <cell r="R92">
            <v>0</v>
          </cell>
          <cell r="U92">
            <v>1018</v>
          </cell>
          <cell r="V92">
            <v>1112.7655999999999</v>
          </cell>
        </row>
        <row r="93">
          <cell r="A93" t="str">
            <v>BFV10EH</v>
          </cell>
          <cell r="B93" t="str">
            <v>AA1</v>
          </cell>
          <cell r="C93" t="str">
            <v>KIT BAC PEHD 10 EH</v>
          </cell>
          <cell r="D93" t="str">
            <v>KITS BACS/KITS COFFRAGES</v>
          </cell>
          <cell r="E93" t="str">
            <v>KITS BACS</v>
          </cell>
          <cell r="F93" t="str">
            <v>KIT BACS / KITS COFFRAGE</v>
          </cell>
          <cell r="G93" t="str">
            <v>AQUATIRIS</v>
          </cell>
          <cell r="H93" t="str">
            <v>&lt;Non référencé&gt;</v>
          </cell>
          <cell r="J93" t="str">
            <v>&lt;Article non référencé&gt;</v>
          </cell>
          <cell r="L93">
            <v>0</v>
          </cell>
          <cell r="M93">
            <v>0</v>
          </cell>
          <cell r="Q93" t="str">
            <v/>
          </cell>
          <cell r="R93">
            <v>0</v>
          </cell>
          <cell r="U93">
            <v>4072</v>
          </cell>
          <cell r="V93">
            <v>4451.0623999999998</v>
          </cell>
        </row>
        <row r="94">
          <cell r="A94" t="str">
            <v>BFV12EH</v>
          </cell>
          <cell r="B94" t="str">
            <v>AA2</v>
          </cell>
          <cell r="C94" t="str">
            <v>KIT BAC PEHD 12EH</v>
          </cell>
          <cell r="D94" t="str">
            <v>KITS BACS/KITS COFFRAGES</v>
          </cell>
          <cell r="E94" t="str">
            <v>KITS BACS</v>
          </cell>
          <cell r="F94" t="str">
            <v>KIT BACS / KITS COFFRAGE</v>
          </cell>
          <cell r="G94" t="str">
            <v>AQUATIRIS</v>
          </cell>
          <cell r="H94" t="str">
            <v>&lt;Non référencé&gt;</v>
          </cell>
          <cell r="J94" t="str">
            <v>&lt;Article non référencé&gt;</v>
          </cell>
          <cell r="L94">
            <v>0</v>
          </cell>
          <cell r="M94">
            <v>0</v>
          </cell>
          <cell r="Q94" t="str">
            <v/>
          </cell>
          <cell r="R94">
            <v>0</v>
          </cell>
          <cell r="U94">
            <v>4766</v>
          </cell>
          <cell r="V94">
            <v>5325.0544</v>
          </cell>
        </row>
        <row r="95">
          <cell r="A95" t="str">
            <v>BFV20EH</v>
          </cell>
          <cell r="B95" t="str">
            <v>AA4</v>
          </cell>
          <cell r="C95" t="str">
            <v>KIT BAC PEHD 20EH</v>
          </cell>
          <cell r="D95" t="str">
            <v>KITS BACS/KITS COFFRAGES</v>
          </cell>
          <cell r="E95" t="str">
            <v>KITS BACS</v>
          </cell>
          <cell r="F95" t="str">
            <v>KIT BACS / KITS COFFRAGE</v>
          </cell>
          <cell r="G95" t="str">
            <v>AQUATIRIS</v>
          </cell>
          <cell r="H95" t="str">
            <v>&lt;Non référencé&gt;</v>
          </cell>
          <cell r="J95" t="str">
            <v>&lt;Article non référencé&gt;</v>
          </cell>
          <cell r="L95">
            <v>0</v>
          </cell>
          <cell r="M95">
            <v>0</v>
          </cell>
          <cell r="Q95" t="str">
            <v/>
          </cell>
          <cell r="R95">
            <v>0</v>
          </cell>
          <cell r="U95">
            <v>8144</v>
          </cell>
          <cell r="V95">
            <v>8902.1247999999996</v>
          </cell>
        </row>
        <row r="96">
          <cell r="A96" t="str">
            <v>PFV10EH10x2</v>
          </cell>
          <cell r="B96" t="str">
            <v>AA40</v>
          </cell>
          <cell r="C96" t="str">
            <v>PACK FV GEO 1.52MM 10EH10X2 SANS GRILLE</v>
          </cell>
          <cell r="D96" t="str">
            <v>MEMBRANES ET ANTI-RACINES</v>
          </cell>
          <cell r="E96" t="str">
            <v>MEMBRANES ET ANTI-RACINES</v>
          </cell>
          <cell r="F96" t="str">
            <v>Pack EPDM FV</v>
          </cell>
          <cell r="G96" t="str">
            <v>AQUATIRIS</v>
          </cell>
          <cell r="H96" t="str">
            <v>&lt;Non référencé&gt;</v>
          </cell>
          <cell r="J96" t="str">
            <v>&lt;Article non référencé&gt;</v>
          </cell>
          <cell r="L96">
            <v>0</v>
          </cell>
          <cell r="M96">
            <v>0</v>
          </cell>
          <cell r="Q96" t="str">
            <v/>
          </cell>
          <cell r="R96">
            <v>0</v>
          </cell>
          <cell r="U96">
            <v>862</v>
          </cell>
          <cell r="V96">
            <v>920.26949999999999</v>
          </cell>
        </row>
        <row r="97">
          <cell r="A97" t="str">
            <v>PSR3EH3X2</v>
          </cell>
          <cell r="B97" t="str">
            <v>AA98</v>
          </cell>
          <cell r="C97" t="str">
            <v xml:space="preserve">KIT CAILLEBOTIS FV GEOMEMBRANE 3EH3X2 </v>
          </cell>
          <cell r="D97" t="str">
            <v>CLOTURES/GRILLES/FINITIONS</v>
          </cell>
          <cell r="E97" t="str">
            <v>CLOTURES/GRILLES/FINITIONS</v>
          </cell>
          <cell r="F97" t="str">
            <v>kITS GRILLES CAILLEBOTIS</v>
          </cell>
          <cell r="G97" t="str">
            <v>AQUATIRIS</v>
          </cell>
          <cell r="H97" t="str">
            <v>&lt;Non référencé&gt;</v>
          </cell>
          <cell r="J97" t="str">
            <v>&lt;Article non référencé&gt;</v>
          </cell>
          <cell r="L97">
            <v>0</v>
          </cell>
          <cell r="M97">
            <v>0</v>
          </cell>
          <cell r="Q97" t="str">
            <v/>
          </cell>
          <cell r="R97">
            <v>0</v>
          </cell>
          <cell r="U97">
            <v>247</v>
          </cell>
          <cell r="V97">
            <v>307.75919999999996</v>
          </cell>
        </row>
        <row r="98">
          <cell r="A98" t="str">
            <v>PSR6EH4X3</v>
          </cell>
          <cell r="B98" t="str">
            <v>AA102</v>
          </cell>
          <cell r="C98" t="str">
            <v xml:space="preserve">KIT CAILLEBOTIS FV GEOMEMBRANE 6EH4X3 </v>
          </cell>
          <cell r="D98" t="str">
            <v>CLOTURES/GRILLES/FINITIONS</v>
          </cell>
          <cell r="E98" t="str">
            <v>CLOTURES/GRILLES/FINITIONS</v>
          </cell>
          <cell r="F98" t="str">
            <v>kITS GRILLES CAILLEBOTIS</v>
          </cell>
          <cell r="G98" t="str">
            <v>AQUATIRIS</v>
          </cell>
          <cell r="H98" t="str">
            <v>&lt;Non référencé&gt;</v>
          </cell>
          <cell r="J98" t="str">
            <v>&lt;Article non référencé&gt;</v>
          </cell>
          <cell r="L98">
            <v>0</v>
          </cell>
          <cell r="M98">
            <v>0</v>
          </cell>
          <cell r="Q98" t="str">
            <v/>
          </cell>
          <cell r="R98">
            <v>0</v>
          </cell>
          <cell r="U98">
            <v>504</v>
          </cell>
          <cell r="V98">
            <v>622.80399999999997</v>
          </cell>
        </row>
        <row r="99">
          <cell r="A99" t="str">
            <v>PSR5EH4X2.5</v>
          </cell>
          <cell r="B99" t="str">
            <v>AA100</v>
          </cell>
          <cell r="C99" t="str">
            <v xml:space="preserve">KIT CAILLEBOTIS FV GEOMEMBRANE 5EH4X2.5 </v>
          </cell>
          <cell r="D99" t="str">
            <v>CLOTURES/GRILLES/FINITIONS</v>
          </cell>
          <cell r="E99" t="str">
            <v>CLOTURES/GRILLES/FINITIONS</v>
          </cell>
          <cell r="F99" t="str">
            <v>kITS GRILLES CAILLEBOTIS</v>
          </cell>
          <cell r="G99" t="str">
            <v>AQUATIRIS</v>
          </cell>
          <cell r="H99" t="str">
            <v>&lt;Non référencé&gt;</v>
          </cell>
          <cell r="J99" t="str">
            <v>&lt;Article non référencé&gt;</v>
          </cell>
          <cell r="L99">
            <v>0</v>
          </cell>
          <cell r="M99">
            <v>0</v>
          </cell>
          <cell r="Q99" t="str">
            <v/>
          </cell>
          <cell r="R99">
            <v>0</v>
          </cell>
          <cell r="U99">
            <v>374</v>
          </cell>
          <cell r="V99">
            <v>466.78399999999999</v>
          </cell>
        </row>
        <row r="100">
          <cell r="A100" t="str">
            <v>PSR7EH4X3.5</v>
          </cell>
          <cell r="B100" t="str">
            <v>AA104</v>
          </cell>
          <cell r="C100" t="str">
            <v xml:space="preserve">KIT CAILLEBOTIS FV GEOMEMBRANE 7EH4X3.5 </v>
          </cell>
          <cell r="D100" t="str">
            <v>CLOTURES/GRILLES/FINITIONS</v>
          </cell>
          <cell r="E100" t="str">
            <v>CLOTURES/GRILLES/FINITIONS</v>
          </cell>
          <cell r="F100" t="str">
            <v>kITS GRILLES CAILLEBOTIS</v>
          </cell>
          <cell r="G100" t="str">
            <v>AQUATIRIS</v>
          </cell>
          <cell r="H100" t="str">
            <v>&lt;Non référencé&gt;</v>
          </cell>
          <cell r="J100" t="str">
            <v>&lt;Article non référencé&gt;</v>
          </cell>
          <cell r="L100">
            <v>0</v>
          </cell>
          <cell r="M100">
            <v>0</v>
          </cell>
          <cell r="Q100" t="str">
            <v/>
          </cell>
          <cell r="R100">
            <v>0</v>
          </cell>
          <cell r="U100">
            <v>562</v>
          </cell>
          <cell r="V100">
            <v>697.25199999999995</v>
          </cell>
        </row>
        <row r="101">
          <cell r="A101" t="str">
            <v>PSR8EH4X4</v>
          </cell>
          <cell r="B101" t="str">
            <v>AA105</v>
          </cell>
          <cell r="C101" t="str">
            <v xml:space="preserve">KIT CAILLEBOTIS FV GEOMEMBRANE 8EH4X4 </v>
          </cell>
          <cell r="D101" t="str">
            <v>CLOTURES/GRILLES/FINITIONS</v>
          </cell>
          <cell r="E101" t="str">
            <v>CLOTURES/GRILLES/FINITIONS</v>
          </cell>
          <cell r="F101" t="str">
            <v>kITS GRILLES CAILLEBOTIS</v>
          </cell>
          <cell r="G101" t="str">
            <v>AQUATIRIS</v>
          </cell>
          <cell r="H101" t="str">
            <v>&lt;Non référencé&gt;</v>
          </cell>
          <cell r="J101" t="str">
            <v>&lt;Article non référencé&gt;</v>
          </cell>
          <cell r="L101">
            <v>0</v>
          </cell>
          <cell r="M101">
            <v>0</v>
          </cell>
          <cell r="Q101" t="str">
            <v/>
          </cell>
          <cell r="R101">
            <v>0</v>
          </cell>
          <cell r="U101">
            <v>692</v>
          </cell>
          <cell r="V101">
            <v>853.27199999999993</v>
          </cell>
        </row>
        <row r="102">
          <cell r="A102" t="str">
            <v>PSR9EH4X4.5</v>
          </cell>
          <cell r="B102" t="str">
            <v>AA19</v>
          </cell>
          <cell r="C102" t="str">
            <v xml:space="preserve">KIT CAILLEBOTIS FV GEOMEMBRANE 9EH4X4.5 </v>
          </cell>
          <cell r="D102" t="str">
            <v>CLOTURES/GRILLES/FINITIONS</v>
          </cell>
          <cell r="E102" t="str">
            <v>CLOTURES/GRILLES/FINITIONS</v>
          </cell>
          <cell r="F102" t="str">
            <v>kITS GRILLES CAILLEBOTIS</v>
          </cell>
          <cell r="G102" t="str">
            <v>AQUATIRIS</v>
          </cell>
          <cell r="H102" t="str">
            <v>&lt;Non référencé&gt;</v>
          </cell>
          <cell r="J102" t="str">
            <v>&lt;Article non référencé&gt;</v>
          </cell>
          <cell r="L102">
            <v>0</v>
          </cell>
          <cell r="M102">
            <v>0</v>
          </cell>
          <cell r="Q102" t="str">
            <v/>
          </cell>
          <cell r="R102">
            <v>0</v>
          </cell>
          <cell r="U102">
            <v>750</v>
          </cell>
          <cell r="V102">
            <v>927.71999999999991</v>
          </cell>
        </row>
        <row r="103">
          <cell r="A103" t="str">
            <v>PSR10EH4X5</v>
          </cell>
          <cell r="B103" t="str">
            <v>AA86</v>
          </cell>
          <cell r="C103" t="str">
            <v xml:space="preserve">KIT CAILLEBOTIS FV GEOMEMBRANE 10EH4X5 </v>
          </cell>
          <cell r="D103" t="str">
            <v>CLOTURES/GRILLES/FINITIONS</v>
          </cell>
          <cell r="E103" t="str">
            <v>CLOTURES/GRILLES/FINITIONS</v>
          </cell>
          <cell r="F103" t="str">
            <v>kITS GRILLES CAILLEBOTIS</v>
          </cell>
          <cell r="G103" t="str">
            <v>AQUATIRIS</v>
          </cell>
          <cell r="H103" t="str">
            <v>&lt;Non référencé&gt;</v>
          </cell>
          <cell r="J103" t="str">
            <v>&lt;Article non référencé&gt;</v>
          </cell>
          <cell r="L103">
            <v>0</v>
          </cell>
          <cell r="M103">
            <v>0</v>
          </cell>
          <cell r="Q103" t="str">
            <v/>
          </cell>
          <cell r="R103">
            <v>0</v>
          </cell>
          <cell r="U103">
            <v>880</v>
          </cell>
          <cell r="V103">
            <v>1083.7399999999998</v>
          </cell>
        </row>
        <row r="104">
          <cell r="A104" t="str">
            <v>PSR12EH6X4</v>
          </cell>
          <cell r="B104" t="str">
            <v>AA88</v>
          </cell>
          <cell r="C104" t="str">
            <v xml:space="preserve">KIT CAILLEBOTIS FV GEOMEMBRANE 12EH6X4 </v>
          </cell>
          <cell r="D104" t="str">
            <v>CLOTURES/GRILLES/FINITIONS</v>
          </cell>
          <cell r="E104" t="str">
            <v>CLOTURES/GRILLES/FINITIONS</v>
          </cell>
          <cell r="F104" t="str">
            <v>kITS GRILLES CAILLEBOTIS</v>
          </cell>
          <cell r="G104" t="str">
            <v>AQUATIRIS</v>
          </cell>
          <cell r="H104" t="str">
            <v>&lt;Non référencé&gt;</v>
          </cell>
          <cell r="J104" t="str">
            <v>&lt;Article non référencé&gt;</v>
          </cell>
          <cell r="L104">
            <v>0</v>
          </cell>
          <cell r="M104">
            <v>0</v>
          </cell>
          <cell r="Q104" t="str">
            <v/>
          </cell>
          <cell r="R104">
            <v>0</v>
          </cell>
          <cell r="U104">
            <v>1116</v>
          </cell>
          <cell r="V104">
            <v>1383.4871999999998</v>
          </cell>
        </row>
        <row r="105">
          <cell r="A105" t="str">
            <v>PSR14EH7X4</v>
          </cell>
          <cell r="B105" t="str">
            <v>AA90</v>
          </cell>
          <cell r="C105" t="str">
            <v xml:space="preserve">KIT CAILLEBOTIS FV GEOMEMBRANE 14EH7X4 </v>
          </cell>
          <cell r="D105" t="str">
            <v>CLOTURES/GRILLES/FINITIONS</v>
          </cell>
          <cell r="E105" t="str">
            <v>CLOTURES/GRILLES/FINITIONS</v>
          </cell>
          <cell r="F105" t="str">
            <v>kITS GRILLES CAILLEBOTIS</v>
          </cell>
          <cell r="G105" t="str">
            <v>AQUATIRIS</v>
          </cell>
          <cell r="H105" t="str">
            <v>&lt;Non référencé&gt;</v>
          </cell>
          <cell r="J105" t="str">
            <v>&lt;Article non référencé&gt;</v>
          </cell>
          <cell r="L105">
            <v>0</v>
          </cell>
          <cell r="M105">
            <v>0</v>
          </cell>
          <cell r="Q105" t="str">
            <v/>
          </cell>
          <cell r="R105">
            <v>0</v>
          </cell>
          <cell r="U105">
            <v>1272</v>
          </cell>
          <cell r="V105">
            <v>1579.8119999999999</v>
          </cell>
        </row>
        <row r="106">
          <cell r="A106" t="str">
            <v>PSR14EH8X3.5</v>
          </cell>
          <cell r="B106" t="str">
            <v>AA91</v>
          </cell>
          <cell r="C106" t="str">
            <v xml:space="preserve">KIT CAILLEBOTIS FV GEOMEMBRANE 14EH8X3.5 </v>
          </cell>
          <cell r="D106" t="str">
            <v>CLOTURES/GRILLES/FINITIONS</v>
          </cell>
          <cell r="E106" t="str">
            <v>CLOTURES/GRILLES/FINITIONS</v>
          </cell>
          <cell r="F106" t="str">
            <v>kITS GRILLES CAILLEBOTIS</v>
          </cell>
          <cell r="G106" t="str">
            <v>AQUATIRIS</v>
          </cell>
          <cell r="H106" t="str">
            <v>&lt;Non référencé&gt;</v>
          </cell>
          <cell r="J106" t="str">
            <v>&lt;Article non référencé&gt;</v>
          </cell>
          <cell r="L106">
            <v>0</v>
          </cell>
          <cell r="M106">
            <v>0</v>
          </cell>
          <cell r="Q106" t="str">
            <v/>
          </cell>
          <cell r="R106">
            <v>0</v>
          </cell>
          <cell r="U106">
            <v>1183</v>
          </cell>
          <cell r="V106">
            <v>1476.0335999999998</v>
          </cell>
        </row>
        <row r="107">
          <cell r="A107" t="str">
            <v>PSR16EH8X4</v>
          </cell>
          <cell r="B107" t="str">
            <v>AA92</v>
          </cell>
          <cell r="C107" t="str">
            <v xml:space="preserve">KIT CAILLEBOTIS FV GEOMEMBRANE 16EH8X4 </v>
          </cell>
          <cell r="D107" t="str">
            <v>CLOTURES/GRILLES/FINITIONS</v>
          </cell>
          <cell r="E107" t="str">
            <v>CLOTURES/GRILLES/FINITIONS</v>
          </cell>
          <cell r="F107" t="str">
            <v>kITS GRILLES CAILLEBOTIS</v>
          </cell>
          <cell r="G107" t="str">
            <v>AQUATIRIS</v>
          </cell>
          <cell r="H107" t="str">
            <v>&lt;Non référencé&gt;</v>
          </cell>
          <cell r="J107" t="str">
            <v>&lt;Article non référencé&gt;</v>
          </cell>
          <cell r="L107">
            <v>0</v>
          </cell>
          <cell r="M107">
            <v>0</v>
          </cell>
          <cell r="Q107" t="str">
            <v/>
          </cell>
          <cell r="R107">
            <v>0</v>
          </cell>
          <cell r="U107">
            <v>1473</v>
          </cell>
          <cell r="V107">
            <v>1828.8383999999999</v>
          </cell>
        </row>
        <row r="108">
          <cell r="A108" t="str">
            <v>PSR18EH8X4.5</v>
          </cell>
          <cell r="B108" t="str">
            <v>AA93</v>
          </cell>
          <cell r="C108" t="str">
            <v xml:space="preserve">KIT CAILLEBOTIS FV GEOMEMBRANE 18EH8X4.5 </v>
          </cell>
          <cell r="D108" t="str">
            <v>CLOTURES/GRILLES/FINITIONS</v>
          </cell>
          <cell r="E108" t="str">
            <v>CLOTURES/GRILLES/FINITIONS</v>
          </cell>
          <cell r="F108" t="str">
            <v>kITS GRILLES CAILLEBOTIS</v>
          </cell>
          <cell r="G108" t="str">
            <v>AQUATIRIS</v>
          </cell>
          <cell r="H108" t="str">
            <v>&lt;Non référencé&gt;</v>
          </cell>
          <cell r="J108" t="str">
            <v>&lt;Article non référencé&gt;</v>
          </cell>
          <cell r="L108">
            <v>0</v>
          </cell>
          <cell r="M108">
            <v>0</v>
          </cell>
          <cell r="Q108" t="str">
            <v/>
          </cell>
          <cell r="R108">
            <v>0</v>
          </cell>
          <cell r="U108">
            <v>1588</v>
          </cell>
          <cell r="V108">
            <v>1977.7343999999998</v>
          </cell>
        </row>
        <row r="109">
          <cell r="A109" t="str">
            <v>PSR20EH8X5</v>
          </cell>
          <cell r="B109" t="str">
            <v>AA96</v>
          </cell>
          <cell r="C109" t="str">
            <v xml:space="preserve">KIT CAILLEBOTIS FV GEOMEMBRANE 20EH8X5 </v>
          </cell>
          <cell r="D109" t="str">
            <v>CLOTURES/GRILLES/FINITIONS</v>
          </cell>
          <cell r="E109" t="str">
            <v>CLOTURES/GRILLES/FINITIONS</v>
          </cell>
          <cell r="F109" t="str">
            <v>kITS GRILLES CAILLEBOTIS</v>
          </cell>
          <cell r="G109" t="str">
            <v>AQUATIRIS</v>
          </cell>
          <cell r="H109" t="str">
            <v>&lt;Non référencé&gt;</v>
          </cell>
          <cell r="J109" t="str">
            <v>&lt;Article non référencé&gt;</v>
          </cell>
          <cell r="L109">
            <v>0</v>
          </cell>
          <cell r="M109">
            <v>0</v>
          </cell>
          <cell r="Q109" t="str">
            <v/>
          </cell>
          <cell r="R109">
            <v>0</v>
          </cell>
          <cell r="U109">
            <v>1796</v>
          </cell>
          <cell r="V109">
            <v>2145.4103999999998</v>
          </cell>
        </row>
        <row r="110">
          <cell r="A110" t="str">
            <v>PSR6EH6X2</v>
          </cell>
          <cell r="B110" t="str">
            <v>AA103</v>
          </cell>
          <cell r="C110" t="str">
            <v xml:space="preserve">KIT CAILLEBOTIS FV GEOMEMBRANE 6EH6X2 </v>
          </cell>
          <cell r="D110" t="str">
            <v>CLOTURES/GRILLES/FINITIONS</v>
          </cell>
          <cell r="E110" t="str">
            <v>CLOTURES/GRILLES/FINITIONS</v>
          </cell>
          <cell r="F110" t="str">
            <v>kITS GRILLES CAILLEBOTIS</v>
          </cell>
          <cell r="G110" t="str">
            <v>AQUATIRIS</v>
          </cell>
          <cell r="H110" t="str">
            <v>&lt;Non référencé&gt;</v>
          </cell>
          <cell r="J110" t="str">
            <v>&lt;Article non référencé&gt;</v>
          </cell>
          <cell r="L110">
            <v>0</v>
          </cell>
          <cell r="M110">
            <v>0</v>
          </cell>
          <cell r="Q110" t="str">
            <v/>
          </cell>
          <cell r="R110">
            <v>0</v>
          </cell>
          <cell r="U110">
            <v>644</v>
          </cell>
          <cell r="V110">
            <v>762.10400000000004</v>
          </cell>
        </row>
        <row r="111">
          <cell r="A111" t="str">
            <v>MRACPEHD63</v>
          </cell>
          <cell r="B111" t="str">
            <v>AF18</v>
          </cell>
          <cell r="C111" t="str">
            <v>RACCORD PEHD SOUPLE POUR POSTE DE RELEVAGE D6</v>
          </cell>
          <cell r="D111" t="str">
            <v>POSTES DE RELEVAGE</v>
          </cell>
          <cell r="E111" t="str">
            <v>PVC/PE</v>
          </cell>
          <cell r="F111" t="str">
            <v>ACCESSOIRES POSTE</v>
          </cell>
          <cell r="G111" t="str">
            <v>AQUATIRIS</v>
          </cell>
          <cell r="H111" t="str">
            <v>&lt;Non référencé&gt;</v>
          </cell>
          <cell r="J111" t="str">
            <v>&lt;Article non référencé&gt;</v>
          </cell>
          <cell r="L111">
            <v>0</v>
          </cell>
          <cell r="M111">
            <v>0</v>
          </cell>
          <cell r="Q111" t="str">
            <v/>
          </cell>
          <cell r="R111">
            <v>0</v>
          </cell>
          <cell r="U111">
            <v>17.260000000000002</v>
          </cell>
          <cell r="V111">
            <v>21.441749999999999</v>
          </cell>
        </row>
        <row r="112">
          <cell r="A112" t="str">
            <v>KITCOL01FV</v>
          </cell>
          <cell r="B112" t="str">
            <v>AA18</v>
          </cell>
          <cell r="C112" t="str">
            <v>REGARD DE SORTIE FV</v>
          </cell>
          <cell r="D112" t="str">
            <v>REGARDS/REPARTITEURS/CHASSES</v>
          </cell>
          <cell r="E112" t="str">
            <v>REGARDS/REPARTITEURS/CHASSES</v>
          </cell>
          <cell r="F112" t="str">
            <v>BOITIER DE SORTIE</v>
          </cell>
          <cell r="G112" t="str">
            <v>AQUATIRIS</v>
          </cell>
          <cell r="H112" t="str">
            <v>&lt;Non référencé&gt;</v>
          </cell>
          <cell r="J112" t="str">
            <v>&lt;Article non référencé&gt;</v>
          </cell>
          <cell r="L112">
            <v>0</v>
          </cell>
          <cell r="M112">
            <v>0</v>
          </cell>
          <cell r="Q112" t="str">
            <v/>
          </cell>
          <cell r="R112">
            <v>0</v>
          </cell>
          <cell r="U112">
            <v>120</v>
          </cell>
          <cell r="V112">
            <v>120.54</v>
          </cell>
        </row>
        <row r="113">
          <cell r="A113" t="str">
            <v>SBG01</v>
          </cell>
          <cell r="B113" t="str">
            <v>AF68</v>
          </cell>
          <cell r="C113" t="str">
            <v>BROYEUR GRAVITAIRE AQUATIRIS</v>
          </cell>
          <cell r="D113" t="str">
            <v>REGARDS/REPARTITEURS/CHASSES</v>
          </cell>
          <cell r="E113" t="str">
            <v>POSTES DE RELEVAGE</v>
          </cell>
          <cell r="F113" t="str">
            <v>DISTRIBUTION GRAVITAIRE/CHASSE/BROYEUR</v>
          </cell>
          <cell r="G113" t="str">
            <v>AQUATIRIS</v>
          </cell>
          <cell r="H113" t="str">
            <v>&lt;Non référencé&gt;</v>
          </cell>
          <cell r="J113" t="str">
            <v>&lt;Article non référencé&gt;</v>
          </cell>
          <cell r="L113">
            <v>0</v>
          </cell>
          <cell r="M113">
            <v>0</v>
          </cell>
          <cell r="Q113" t="str">
            <v/>
          </cell>
          <cell r="R113">
            <v>0</v>
          </cell>
          <cell r="U113">
            <v>524.71</v>
          </cell>
          <cell r="V113">
            <v>526.40700000000004</v>
          </cell>
        </row>
        <row r="114">
          <cell r="A114" t="str">
            <v>PACKBE</v>
          </cell>
          <cell r="B114" t="str">
            <v>AA24</v>
          </cell>
          <cell r="C114" t="str">
            <v>PACK COMMUNICATION BE</v>
          </cell>
          <cell r="D114" t="str">
            <v>SUPPORT DE COMMUNICATION</v>
          </cell>
          <cell r="G114" t="str">
            <v>AQUATIRIS</v>
          </cell>
          <cell r="H114" t="str">
            <v>&lt;Non référencé&gt;</v>
          </cell>
          <cell r="J114" t="str">
            <v>&lt;Article non référencé&gt;</v>
          </cell>
          <cell r="L114">
            <v>0</v>
          </cell>
          <cell r="M114">
            <v>0</v>
          </cell>
          <cell r="Q114" t="str">
            <v/>
          </cell>
          <cell r="R114">
            <v>0</v>
          </cell>
          <cell r="U114">
            <v>3086.92</v>
          </cell>
        </row>
        <row r="115">
          <cell r="A115" t="str">
            <v>PACKINSTALL</v>
          </cell>
          <cell r="B115" t="str">
            <v>AA25</v>
          </cell>
          <cell r="C115" t="str">
            <v>PACK INSTALLATEUR</v>
          </cell>
          <cell r="D115" t="str">
            <v>SUPPORT DE COMMUNICATION</v>
          </cell>
          <cell r="G115" t="str">
            <v>AQUATIRIS</v>
          </cell>
          <cell r="H115" t="str">
            <v>&lt;Non référencé&gt;</v>
          </cell>
          <cell r="J115" t="str">
            <v>&lt;Article non référencé&gt;</v>
          </cell>
          <cell r="L115">
            <v>0</v>
          </cell>
          <cell r="M115">
            <v>0</v>
          </cell>
          <cell r="Q115" t="str">
            <v/>
          </cell>
          <cell r="R115">
            <v>0</v>
          </cell>
          <cell r="U115">
            <v>207</v>
          </cell>
        </row>
        <row r="116">
          <cell r="A116" t="str">
            <v>CHASSEAQUA</v>
          </cell>
          <cell r="B116" t="str">
            <v>AF3</v>
          </cell>
          <cell r="C116" t="str">
            <v>CHASSE AQUATIRIS EAUX BRUTES</v>
          </cell>
          <cell r="D116" t="str">
            <v>REGARDS/REPARTITEURS/CHASSES</v>
          </cell>
          <cell r="E116" t="str">
            <v>REGARDS/REPARTITEURS/CHASSES</v>
          </cell>
          <cell r="F116" t="str">
            <v>DISTRIBUTION GRAVITAIRE/CHASSE/BROYEUR</v>
          </cell>
          <cell r="G116" t="str">
            <v>AQUATIRIS</v>
          </cell>
          <cell r="H116" t="str">
            <v>&lt;Non référencé&gt;</v>
          </cell>
          <cell r="J116" t="str">
            <v>&lt;Article non référencé&gt;</v>
          </cell>
          <cell r="L116">
            <v>0</v>
          </cell>
          <cell r="M116">
            <v>0</v>
          </cell>
          <cell r="Q116" t="str">
            <v/>
          </cell>
          <cell r="R116">
            <v>0</v>
          </cell>
          <cell r="U116">
            <v>530</v>
          </cell>
          <cell r="V116">
            <v>530.42000000000007</v>
          </cell>
        </row>
        <row r="117">
          <cell r="A117" t="str">
            <v>PSFV3EH3X2</v>
          </cell>
          <cell r="B117" t="str">
            <v>AA77</v>
          </cell>
          <cell r="C117" t="str">
            <v>PACK  FV GEO 1.52MM 3EH 3X2 AVEC GRILLES</v>
          </cell>
          <cell r="D117" t="str">
            <v>MEMBRANES ET ANTI-RACINES</v>
          </cell>
          <cell r="E117" t="str">
            <v>MEMBRANES ET ANTI-RACINES</v>
          </cell>
          <cell r="F117" t="str">
            <v>Pack EPDM FV</v>
          </cell>
          <cell r="G117" t="str">
            <v>AQUATIRIS</v>
          </cell>
          <cell r="H117" t="str">
            <v>&lt;Non référencé&gt;</v>
          </cell>
          <cell r="J117" t="str">
            <v>&lt;Article non référencé&gt;</v>
          </cell>
          <cell r="L117">
            <v>0</v>
          </cell>
          <cell r="M117">
            <v>0</v>
          </cell>
          <cell r="Q117" t="str">
            <v/>
          </cell>
          <cell r="R117">
            <v>0</v>
          </cell>
          <cell r="U117">
            <v>635</v>
          </cell>
          <cell r="V117">
            <v>718.05219999999997</v>
          </cell>
        </row>
        <row r="118">
          <cell r="A118" t="str">
            <v>PSFV4EH4X2</v>
          </cell>
          <cell r="B118" t="str">
            <v>AA78</v>
          </cell>
          <cell r="C118" t="str">
            <v>PACK  FV GEO 1.52MM 4EH 4X2 AVEC GRILLES</v>
          </cell>
          <cell r="D118" t="str">
            <v>MEMBRANES ET ANTI-RACINES</v>
          </cell>
          <cell r="E118" t="str">
            <v>MEMBRANES ET ANTI-RACINES</v>
          </cell>
          <cell r="F118" t="str">
            <v>Pack EPDM FV</v>
          </cell>
          <cell r="G118" t="str">
            <v>AQUATIRIS</v>
          </cell>
          <cell r="H118" t="str">
            <v>&lt;Non référencé&gt;</v>
          </cell>
          <cell r="J118" t="str">
            <v>&lt;Article non référencé&gt;</v>
          </cell>
          <cell r="L118">
            <v>0</v>
          </cell>
          <cell r="M118">
            <v>0</v>
          </cell>
          <cell r="Q118" t="str">
            <v/>
          </cell>
          <cell r="R118">
            <v>0</v>
          </cell>
          <cell r="U118">
            <v>785</v>
          </cell>
          <cell r="V118">
            <v>888.30579999999998</v>
          </cell>
        </row>
        <row r="119">
          <cell r="A119" t="str">
            <v>PSFV5EH4X2.5</v>
          </cell>
          <cell r="B119" t="str">
            <v>AA79</v>
          </cell>
          <cell r="C119" t="str">
            <v>PACK  FV GEO 1.52MM 5EH 4X2.5 AVEC GRILLES</v>
          </cell>
          <cell r="D119" t="str">
            <v>MEMBRANES ET ANTI-RACINES</v>
          </cell>
          <cell r="E119" t="str">
            <v>MEMBRANES ET ANTI-RACINES</v>
          </cell>
          <cell r="F119" t="str">
            <v>Pack EPDM FV</v>
          </cell>
          <cell r="G119" t="str">
            <v>AQUATIRIS</v>
          </cell>
          <cell r="H119" t="str">
            <v>&lt;Non référencé&gt;</v>
          </cell>
          <cell r="J119" t="str">
            <v>&lt;Article non référencé&gt;</v>
          </cell>
          <cell r="L119">
            <v>0</v>
          </cell>
          <cell r="M119">
            <v>0</v>
          </cell>
          <cell r="Q119" t="str">
            <v/>
          </cell>
          <cell r="R119">
            <v>0</v>
          </cell>
          <cell r="U119">
            <v>892</v>
          </cell>
          <cell r="V119">
            <v>1016.8803999999999</v>
          </cell>
        </row>
        <row r="120">
          <cell r="A120" t="str">
            <v>PSFV6EH4X3</v>
          </cell>
          <cell r="B120" t="str">
            <v>AA80</v>
          </cell>
          <cell r="C120" t="str">
            <v>PACK  FV GEO 1.52MM 6EH 4X3 AVEC GRILLES</v>
          </cell>
          <cell r="D120" t="str">
            <v>MEMBRANES ET ANTI-RACINES</v>
          </cell>
          <cell r="E120" t="str">
            <v>MEMBRANES ET ANTI-RACINES</v>
          </cell>
          <cell r="F120" t="str">
            <v>Pack EPDM FV</v>
          </cell>
          <cell r="G120" t="str">
            <v>AQUATIRIS</v>
          </cell>
          <cell r="H120" t="str">
            <v>&lt;Non référencé&gt;</v>
          </cell>
          <cell r="J120" t="str">
            <v>&lt;Article non référencé&gt;</v>
          </cell>
          <cell r="L120">
            <v>0</v>
          </cell>
          <cell r="M120">
            <v>0</v>
          </cell>
          <cell r="Q120" t="str">
            <v/>
          </cell>
          <cell r="R120">
            <v>0</v>
          </cell>
          <cell r="U120">
            <v>1121</v>
          </cell>
          <cell r="V120">
            <v>1277.2662000000003</v>
          </cell>
        </row>
        <row r="121">
          <cell r="A121" t="str">
            <v>PSFV7EH4X3.5</v>
          </cell>
          <cell r="B121" t="str">
            <v>AA82</v>
          </cell>
          <cell r="C121" t="str">
            <v>PACK  FV GEO 1.52MM 7EH 4X3.5 AVEC GRILLES</v>
          </cell>
          <cell r="D121" t="str">
            <v>MEMBRANES ET ANTI-RACINES</v>
          </cell>
          <cell r="E121" t="str">
            <v>MEMBRANES ET ANTI-RACINES</v>
          </cell>
          <cell r="F121" t="str">
            <v>Pack EPDM FV</v>
          </cell>
          <cell r="G121" t="str">
            <v>AQUATIRIS</v>
          </cell>
          <cell r="H121" t="str">
            <v>&lt;Non référencé&gt;</v>
          </cell>
          <cell r="J121" t="str">
            <v>&lt;Article non référencé&gt;</v>
          </cell>
          <cell r="L121">
            <v>0</v>
          </cell>
          <cell r="M121">
            <v>0</v>
          </cell>
          <cell r="Q121" t="str">
            <v/>
          </cell>
          <cell r="R121">
            <v>0</v>
          </cell>
          <cell r="U121">
            <v>1178</v>
          </cell>
          <cell r="V121">
            <v>1355.6016000000002</v>
          </cell>
        </row>
        <row r="122">
          <cell r="A122" t="str">
            <v>PSFV8EH4X4</v>
          </cell>
          <cell r="B122" t="str">
            <v>AA83</v>
          </cell>
          <cell r="C122" t="str">
            <v>PACK  FV GEO 1.52MM 8EH 4X4 AVEC GRILLES</v>
          </cell>
          <cell r="D122" t="str">
            <v>MEMBRANES ET ANTI-RACINES</v>
          </cell>
          <cell r="E122" t="str">
            <v>MEMBRANES ET ANTI-RACINES</v>
          </cell>
          <cell r="F122" t="str">
            <v>Pack EPDM FV</v>
          </cell>
          <cell r="G122" t="str">
            <v>AQUATIRIS</v>
          </cell>
          <cell r="H122" t="str">
            <v>&lt;Non référencé&gt;</v>
          </cell>
          <cell r="J122" t="str">
            <v>&lt;Article non référencé&gt;</v>
          </cell>
          <cell r="L122">
            <v>0</v>
          </cell>
          <cell r="M122">
            <v>0</v>
          </cell>
          <cell r="Q122" t="str">
            <v/>
          </cell>
          <cell r="R122">
            <v>0</v>
          </cell>
          <cell r="U122">
            <v>1456</v>
          </cell>
          <cell r="V122">
            <v>1665.2410000000002</v>
          </cell>
        </row>
        <row r="123">
          <cell r="A123" t="str">
            <v>PSFV9EH4X4.5</v>
          </cell>
          <cell r="B123" t="str">
            <v>AA85</v>
          </cell>
          <cell r="C123" t="str">
            <v>PACK  FV GEO 1.52MM 9EH 4X4.5 AVEC GRILLES</v>
          </cell>
          <cell r="D123" t="str">
            <v>MEMBRANES ET ANTI-RACINES</v>
          </cell>
          <cell r="E123" t="str">
            <v>MEMBRANES ET ANTI-RACINES</v>
          </cell>
          <cell r="F123" t="str">
            <v>Pack EPDM FV</v>
          </cell>
          <cell r="G123" t="str">
            <v>AQUATIRIS</v>
          </cell>
          <cell r="H123" t="str">
            <v>&lt;Non référencé&gt;</v>
          </cell>
          <cell r="J123" t="str">
            <v>&lt;Article non référencé&gt;</v>
          </cell>
          <cell r="L123">
            <v>0</v>
          </cell>
          <cell r="M123">
            <v>0</v>
          </cell>
          <cell r="Q123" t="str">
            <v/>
          </cell>
          <cell r="R123">
            <v>0</v>
          </cell>
          <cell r="U123">
            <v>1513</v>
          </cell>
          <cell r="V123">
            <v>1743.5764000000001</v>
          </cell>
        </row>
        <row r="124">
          <cell r="A124" t="str">
            <v>PSFV10EH4X5</v>
          </cell>
          <cell r="B124" t="str">
            <v>AA65</v>
          </cell>
          <cell r="C124" t="str">
            <v>PACK  FV GEO 1.52MM 10EH 4X5 AVEC GRILLES</v>
          </cell>
          <cell r="D124" t="str">
            <v>MEMBRANES ET ANTI-RACINES</v>
          </cell>
          <cell r="E124" t="str">
            <v>MEMBRANES ET ANTI-RACINES</v>
          </cell>
          <cell r="F124" t="str">
            <v>Pack EPDM FV</v>
          </cell>
          <cell r="G124" t="str">
            <v>AQUATIRIS</v>
          </cell>
          <cell r="H124" t="str">
            <v>&lt;Non référencé&gt;</v>
          </cell>
          <cell r="J124" t="str">
            <v>&lt;Article non référencé&gt;</v>
          </cell>
          <cell r="L124">
            <v>0</v>
          </cell>
          <cell r="M124">
            <v>0</v>
          </cell>
          <cell r="Q124" t="str">
            <v/>
          </cell>
          <cell r="R124">
            <v>0</v>
          </cell>
          <cell r="U124">
            <v>1643</v>
          </cell>
          <cell r="V124">
            <v>1903.4848999999999</v>
          </cell>
        </row>
        <row r="125">
          <cell r="A125" t="str">
            <v>PSFV12EH6X4</v>
          </cell>
          <cell r="B125" t="str">
            <v>AA67</v>
          </cell>
          <cell r="C125" t="str">
            <v>PACK  FV GEO 1.52MM 12EH 6X4 AVEC GRILLES</v>
          </cell>
          <cell r="D125" t="str">
            <v>MEMBRANES ET ANTI-RACINES</v>
          </cell>
          <cell r="E125" t="str">
            <v>MEMBRANES ET ANTI-RACINES</v>
          </cell>
          <cell r="F125" t="str">
            <v>Pack EPDM FV</v>
          </cell>
          <cell r="G125" t="str">
            <v>AQUATIRIS</v>
          </cell>
          <cell r="H125" t="str">
            <v>&lt;Non référencé&gt;</v>
          </cell>
          <cell r="J125" t="str">
            <v>&lt;Article non référencé&gt;</v>
          </cell>
          <cell r="L125">
            <v>0</v>
          </cell>
          <cell r="M125">
            <v>0</v>
          </cell>
          <cell r="Q125" t="str">
            <v/>
          </cell>
          <cell r="R125">
            <v>0</v>
          </cell>
          <cell r="U125">
            <v>2028</v>
          </cell>
          <cell r="V125">
            <v>2311.5315000000001</v>
          </cell>
        </row>
        <row r="126">
          <cell r="A126" t="str">
            <v>PSFV14EH7X4</v>
          </cell>
          <cell r="B126" t="str">
            <v>AA69</v>
          </cell>
          <cell r="C126" t="str">
            <v>PACK  FV GEO 1.52MM 14EH 7X4 AVEC GRILLES</v>
          </cell>
          <cell r="D126" t="str">
            <v>MEMBRANES ET ANTI-RACINES</v>
          </cell>
          <cell r="E126" t="str">
            <v>MEMBRANES ET ANTI-RACINES</v>
          </cell>
          <cell r="F126" t="str">
            <v>Pack EPDM FV</v>
          </cell>
          <cell r="G126" t="str">
            <v>AQUATIRIS</v>
          </cell>
          <cell r="H126" t="str">
            <v>&lt;Non référencé&gt;</v>
          </cell>
          <cell r="J126" t="str">
            <v>&lt;Article non référencé&gt;</v>
          </cell>
          <cell r="L126">
            <v>0</v>
          </cell>
          <cell r="M126">
            <v>0</v>
          </cell>
          <cell r="Q126" t="str">
            <v/>
          </cell>
          <cell r="R126">
            <v>0</v>
          </cell>
          <cell r="U126">
            <v>2388</v>
          </cell>
          <cell r="V126">
            <v>2765.4576000000002</v>
          </cell>
        </row>
        <row r="127">
          <cell r="A127" t="str">
            <v>PSFV16EH8X4</v>
          </cell>
          <cell r="B127" t="str">
            <v>AA71</v>
          </cell>
          <cell r="C127" t="str">
            <v>PACK  FV GEO 1.52MM 16EH 8X4 AVEC GRILLES</v>
          </cell>
          <cell r="D127" t="str">
            <v>MEMBRANES ET ANTI-RACINES</v>
          </cell>
          <cell r="E127" t="str">
            <v>MEMBRANES ET ANTI-RACINES</v>
          </cell>
          <cell r="F127" t="str">
            <v>Pack EPDM FV</v>
          </cell>
          <cell r="G127" t="str">
            <v>AQUATIRIS</v>
          </cell>
          <cell r="H127" t="str">
            <v>&lt;Non référencé&gt;</v>
          </cell>
          <cell r="J127" t="str">
            <v>&lt;Article non référencé&gt;</v>
          </cell>
          <cell r="L127">
            <v>0</v>
          </cell>
          <cell r="M127">
            <v>0</v>
          </cell>
          <cell r="Q127" t="str">
            <v/>
          </cell>
          <cell r="R127">
            <v>0</v>
          </cell>
          <cell r="U127">
            <v>2698</v>
          </cell>
          <cell r="V127">
            <v>3140.9135999999999</v>
          </cell>
        </row>
        <row r="128">
          <cell r="A128" t="str">
            <v>PSFV18EH8X4.5</v>
          </cell>
          <cell r="B128" t="str">
            <v>AA72</v>
          </cell>
          <cell r="C128" t="str">
            <v>PACK  FV GEO 1.52MM 18EH 8X4.5 AVEC GRILLES</v>
          </cell>
          <cell r="D128" t="str">
            <v>MEMBRANES ET ANTI-RACINES</v>
          </cell>
          <cell r="E128" t="str">
            <v>MEMBRANES ET ANTI-RACINES</v>
          </cell>
          <cell r="F128" t="str">
            <v>Pack EPDM FV</v>
          </cell>
          <cell r="G128" t="str">
            <v>AQUATIRIS</v>
          </cell>
          <cell r="H128" t="str">
            <v>&lt;Non référencé&gt;</v>
          </cell>
          <cell r="J128" t="str">
            <v>&lt;Article non référencé&gt;</v>
          </cell>
          <cell r="L128">
            <v>0</v>
          </cell>
          <cell r="M128">
            <v>0</v>
          </cell>
          <cell r="Q128" t="str">
            <v/>
          </cell>
          <cell r="R128">
            <v>0</v>
          </cell>
          <cell r="U128">
            <v>2813</v>
          </cell>
          <cell r="V128">
            <v>3297.5844000000002</v>
          </cell>
        </row>
        <row r="129">
          <cell r="A129" t="str">
            <v>PSFV20EH8X5</v>
          </cell>
          <cell r="B129" t="str">
            <v>AA75</v>
          </cell>
          <cell r="C129" t="str">
            <v>PACK  FV GEO 1.52MM 20EH 8X5 AVEC GRILLES</v>
          </cell>
          <cell r="D129" t="str">
            <v>MEMBRANES ET ANTI-RACINES</v>
          </cell>
          <cell r="E129" t="str">
            <v>MEMBRANES ET ANTI-RACINES</v>
          </cell>
          <cell r="F129" t="str">
            <v>Pack EPDM FV</v>
          </cell>
          <cell r="G129" t="str">
            <v>AQUATIRIS</v>
          </cell>
          <cell r="H129" t="str">
            <v>&lt;Non référencé&gt;</v>
          </cell>
          <cell r="J129" t="str">
            <v>&lt;Article non référencé&gt;</v>
          </cell>
          <cell r="L129">
            <v>0</v>
          </cell>
          <cell r="M129">
            <v>0</v>
          </cell>
          <cell r="Q129" t="str">
            <v/>
          </cell>
          <cell r="R129">
            <v>0</v>
          </cell>
          <cell r="U129">
            <v>3035</v>
          </cell>
          <cell r="V129">
            <v>3442.4615999999996</v>
          </cell>
        </row>
        <row r="130">
          <cell r="A130" t="str">
            <v>PSFV2EH2.5X1.6</v>
          </cell>
          <cell r="B130" t="str">
            <v>AA76</v>
          </cell>
          <cell r="C130" t="str">
            <v xml:space="preserve">PACK  FV GEO 1.52MM 2EH 2.5X1.6 </v>
          </cell>
          <cell r="D130" t="str">
            <v>MEMBRANES ET ANTI-RACINES</v>
          </cell>
          <cell r="E130" t="str">
            <v>MEMBRANES ET ANTI-RACINES</v>
          </cell>
          <cell r="F130" t="str">
            <v>Pack EPDM FV</v>
          </cell>
          <cell r="G130" t="str">
            <v>AQUATIRIS</v>
          </cell>
          <cell r="H130" t="str">
            <v>&lt;Non référencé&gt;</v>
          </cell>
          <cell r="J130" t="str">
            <v>&lt;Article non référencé&gt;</v>
          </cell>
          <cell r="L130">
            <v>0</v>
          </cell>
          <cell r="M130">
            <v>0</v>
          </cell>
          <cell r="Q130" t="str">
            <v/>
          </cell>
          <cell r="R130">
            <v>0</v>
          </cell>
          <cell r="U130">
            <v>505.5</v>
          </cell>
          <cell r="V130">
            <v>339.99419999999998</v>
          </cell>
        </row>
        <row r="131">
          <cell r="A131" t="str">
            <v>PSFV6EH6X2</v>
          </cell>
          <cell r="B131" t="str">
            <v>AA81</v>
          </cell>
          <cell r="C131" t="str">
            <v>PACK  FV GEO 1.52MM 6EH 6X2 AVEC GRILLES</v>
          </cell>
          <cell r="D131" t="str">
            <v>MEMBRANES ET ANTI-RACINES</v>
          </cell>
          <cell r="E131" t="str">
            <v>MEMBRANES ET ANTI-RACINES</v>
          </cell>
          <cell r="F131" t="str">
            <v>Pack EPDM FV</v>
          </cell>
          <cell r="G131" t="str">
            <v>AQUATIRIS</v>
          </cell>
          <cell r="H131" t="str">
            <v>&lt;Non référencé&gt;</v>
          </cell>
          <cell r="J131" t="str">
            <v>&lt;Article non référencé&gt;</v>
          </cell>
          <cell r="L131">
            <v>0</v>
          </cell>
          <cell r="M131">
            <v>0</v>
          </cell>
          <cell r="Q131" t="str">
            <v/>
          </cell>
          <cell r="R131">
            <v>0</v>
          </cell>
          <cell r="U131">
            <v>1239</v>
          </cell>
          <cell r="V131">
            <v>1394.8522</v>
          </cell>
        </row>
        <row r="132">
          <cell r="A132" t="str">
            <v>MRAC63</v>
          </cell>
          <cell r="B132" t="str">
            <v>AF16</v>
          </cell>
          <cell r="C132" t="str">
            <v>RACCORD PEHD PVC D63</v>
          </cell>
          <cell r="D132" t="str">
            <v>POSTES DE RELEVAGE</v>
          </cell>
          <cell r="E132" t="str">
            <v>PVC/PE</v>
          </cell>
          <cell r="F132" t="str">
            <v>ACCESSOIRES POSTE</v>
          </cell>
          <cell r="G132" t="str">
            <v>AQUATIRIS</v>
          </cell>
          <cell r="H132" t="str">
            <v>&lt;Non référencé&gt;</v>
          </cell>
          <cell r="J132" t="str">
            <v>&lt;Article non référencé&gt;</v>
          </cell>
          <cell r="L132">
            <v>0</v>
          </cell>
          <cell r="M132">
            <v>0</v>
          </cell>
          <cell r="Q132" t="str">
            <v/>
          </cell>
          <cell r="R132">
            <v>0</v>
          </cell>
          <cell r="U132">
            <v>10.28</v>
          </cell>
          <cell r="V132">
            <v>10.74925</v>
          </cell>
        </row>
        <row r="133">
          <cell r="A133" t="str">
            <v>MRAC50</v>
          </cell>
          <cell r="B133" t="str">
            <v>AF15</v>
          </cell>
          <cell r="C133" t="str">
            <v>RACCORD PEHD PVC D50</v>
          </cell>
          <cell r="D133" t="str">
            <v>POSTES DE RELEVAGE</v>
          </cell>
          <cell r="E133" t="str">
            <v>PVC/PE</v>
          </cell>
          <cell r="F133" t="str">
            <v>ACCESSOIRES POSTE</v>
          </cell>
          <cell r="G133" t="str">
            <v>AQUATIRIS</v>
          </cell>
          <cell r="H133" t="str">
            <v>&lt;Non référencé&gt;</v>
          </cell>
          <cell r="J133" t="str">
            <v>&lt;Article non référencé&gt;</v>
          </cell>
          <cell r="L133">
            <v>0</v>
          </cell>
          <cell r="M133">
            <v>0</v>
          </cell>
          <cell r="Q133" t="str">
            <v/>
          </cell>
          <cell r="R133">
            <v>0</v>
          </cell>
          <cell r="U133">
            <v>8.18</v>
          </cell>
          <cell r="V133">
            <v>8.5145300000000006</v>
          </cell>
        </row>
        <row r="134">
          <cell r="A134" t="str">
            <v>PSFV12EH8X3</v>
          </cell>
          <cell r="B134" t="str">
            <v>AA68</v>
          </cell>
          <cell r="C134" t="str">
            <v>PACK  FV GEO 1.52MM 12EH 8X3 AVEC GRILLES</v>
          </cell>
          <cell r="D134" t="str">
            <v>MEMBRANES ET ANTI-RACINES</v>
          </cell>
          <cell r="E134" t="str">
            <v>MEMBRANES ET ANTI-RACINES</v>
          </cell>
          <cell r="F134" t="str">
            <v>Pack EPDM FV</v>
          </cell>
          <cell r="G134" t="str">
            <v>AQUATIRIS</v>
          </cell>
          <cell r="H134" t="str">
            <v>&lt;Non référencé&gt;</v>
          </cell>
          <cell r="J134" t="str">
            <v>&lt;Article non référencé&gt;</v>
          </cell>
          <cell r="L134">
            <v>0</v>
          </cell>
          <cell r="M134">
            <v>0</v>
          </cell>
          <cell r="Q134" t="str">
            <v/>
          </cell>
          <cell r="R134">
            <v>0</v>
          </cell>
          <cell r="U134">
            <v>2054</v>
          </cell>
          <cell r="V134">
            <v>2380.3740000000003</v>
          </cell>
        </row>
        <row r="135">
          <cell r="A135" t="str">
            <v>PSR12EH8X3</v>
          </cell>
          <cell r="B135" t="str">
            <v>AA89</v>
          </cell>
          <cell r="C135" t="str">
            <v xml:space="preserve">KIT CAILLEBOTIS FV GEOMEMBRANE 12EH8X3 </v>
          </cell>
          <cell r="D135" t="str">
            <v>CLOTURES/GRILLES/FINITIONS</v>
          </cell>
          <cell r="E135" t="str">
            <v>CLOTURES/GRILLES/FINITIONS</v>
          </cell>
          <cell r="F135" t="str">
            <v>kITS GRILLES CAILLEBOTIS</v>
          </cell>
          <cell r="G135" t="str">
            <v>AQUATIRIS</v>
          </cell>
          <cell r="H135" t="str">
            <v>&lt;Non référencé&gt;</v>
          </cell>
          <cell r="J135" t="str">
            <v>&lt;Article non référencé&gt;</v>
          </cell>
          <cell r="L135">
            <v>0</v>
          </cell>
          <cell r="M135">
            <v>0</v>
          </cell>
          <cell r="Q135" t="str">
            <v/>
          </cell>
          <cell r="R135">
            <v>0</v>
          </cell>
          <cell r="U135">
            <v>1068</v>
          </cell>
          <cell r="V135">
            <v>1327.1376</v>
          </cell>
        </row>
        <row r="136">
          <cell r="A136" t="str">
            <v>MLYSI</v>
          </cell>
          <cell r="B136" t="str">
            <v>AA23</v>
          </cell>
          <cell r="C136" t="str">
            <v>PRELEVEUR LYSIMETRIQUE (LYSIMETRE)</v>
          </cell>
          <cell r="D136" t="str">
            <v>ACCESSOIRES AU DETAIL</v>
          </cell>
          <cell r="G136" t="str">
            <v>AQUATIRIS</v>
          </cell>
          <cell r="H136" t="str">
            <v>&lt;Non référencé&gt;</v>
          </cell>
          <cell r="J136" t="str">
            <v>&lt;Article non référencé&gt;</v>
          </cell>
          <cell r="L136">
            <v>0</v>
          </cell>
          <cell r="M136">
            <v>0</v>
          </cell>
          <cell r="Q136" t="str">
            <v/>
          </cell>
          <cell r="R136">
            <v>0</v>
          </cell>
          <cell r="U136">
            <v>128.16</v>
          </cell>
        </row>
        <row r="137">
          <cell r="A137" t="str">
            <v>MCOFPRO</v>
          </cell>
          <cell r="B137" t="str">
            <v>AF14</v>
          </cell>
          <cell r="C137" t="str">
            <v>COFFRET ALARME ET PROTECTION RELEVAGE</v>
          </cell>
          <cell r="D137" t="str">
            <v>POSTES DE RELEVAGE</v>
          </cell>
          <cell r="E137" t="str">
            <v>POSTES DE RELEVAGE</v>
          </cell>
          <cell r="F137" t="str">
            <v>ACCESSOIRES POSTE</v>
          </cell>
          <cell r="G137" t="str">
            <v>AQUATIRIS</v>
          </cell>
          <cell r="H137" t="str">
            <v>&lt;Non référencé&gt;</v>
          </cell>
          <cell r="J137" t="str">
            <v>&lt;Article non référencé&gt;</v>
          </cell>
          <cell r="L137">
            <v>0</v>
          </cell>
          <cell r="M137">
            <v>0</v>
          </cell>
          <cell r="Q137" t="str">
            <v/>
          </cell>
          <cell r="R137">
            <v>0</v>
          </cell>
          <cell r="U137">
            <v>139.16999999999999</v>
          </cell>
          <cell r="V137">
            <v>160.19999999999999</v>
          </cell>
        </row>
        <row r="138">
          <cell r="A138" t="str">
            <v>SPR1200V75</v>
          </cell>
          <cell r="B138" t="str">
            <v>AF73</v>
          </cell>
          <cell r="C138" t="str">
            <v>POSTE HT1200 POMPE DWVOX75</v>
          </cell>
          <cell r="D138" t="str">
            <v>POSTES DE RELEVAGE</v>
          </cell>
          <cell r="E138" t="str">
            <v>POSTES DE RELEVAGE</v>
          </cell>
          <cell r="F138" t="str">
            <v>POSTES EAUX CHARGEES DIAM 63</v>
          </cell>
          <cell r="G138" t="str">
            <v>AQUATIRIS</v>
          </cell>
          <cell r="H138" t="str">
            <v>&lt;Non référencé&gt;</v>
          </cell>
          <cell r="J138" t="str">
            <v>&lt;Article non référencé&gt;</v>
          </cell>
          <cell r="L138">
            <v>0</v>
          </cell>
          <cell r="M138">
            <v>0</v>
          </cell>
          <cell r="Q138" t="str">
            <v/>
          </cell>
          <cell r="R138">
            <v>0</v>
          </cell>
          <cell r="U138">
            <v>889.52</v>
          </cell>
          <cell r="V138">
            <v>903.11991500000011</v>
          </cell>
        </row>
        <row r="139">
          <cell r="A139" t="str">
            <v>CHASSECLAP</v>
          </cell>
          <cell r="B139" t="str">
            <v>AF4</v>
          </cell>
          <cell r="C139" t="str">
            <v>CHASSE A CLAPET INOX  AQUATIRIS</v>
          </cell>
          <cell r="D139" t="str">
            <v>REGARDS/REPARTITEURS/CHASSES</v>
          </cell>
          <cell r="E139" t="str">
            <v>REGARDS/REPARTITEURS/CHASSES</v>
          </cell>
          <cell r="F139" t="str">
            <v>DISTRIBUTION GRAVITAIRE/CHASSE/BROYEUR</v>
          </cell>
          <cell r="G139" t="str">
            <v>AQUATIRIS</v>
          </cell>
          <cell r="H139" t="str">
            <v>&lt;Non référencé&gt;</v>
          </cell>
          <cell r="J139" t="str">
            <v>&lt;Article non référencé&gt;</v>
          </cell>
          <cell r="L139">
            <v>0</v>
          </cell>
          <cell r="M139">
            <v>0</v>
          </cell>
          <cell r="Q139" t="str">
            <v/>
          </cell>
          <cell r="R139">
            <v>0</v>
          </cell>
          <cell r="U139">
            <v>920</v>
          </cell>
          <cell r="V139">
            <v>923.64975000000004</v>
          </cell>
        </row>
        <row r="140">
          <cell r="A140" t="str">
            <v>SPR900V75</v>
          </cell>
          <cell r="B140" t="str">
            <v>AF88</v>
          </cell>
          <cell r="C140" t="str">
            <v>POSTE HT900 POMPE DWVOX75</v>
          </cell>
          <cell r="D140" t="str">
            <v>POSTES DE RELEVAGE</v>
          </cell>
          <cell r="E140" t="str">
            <v>POSTES DE RELEVAGE</v>
          </cell>
          <cell r="F140" t="str">
            <v>POSTES EAUX CHARGEES DIAM 63</v>
          </cell>
          <cell r="G140" t="str">
            <v>AQUATIRIS</v>
          </cell>
          <cell r="H140" t="str">
            <v>&lt;Non référencé&gt;</v>
          </cell>
          <cell r="J140" t="str">
            <v>&lt;Article non référencé&gt;</v>
          </cell>
          <cell r="L140">
            <v>0</v>
          </cell>
          <cell r="M140">
            <v>0</v>
          </cell>
          <cell r="Q140" t="str">
            <v/>
          </cell>
          <cell r="R140">
            <v>0</v>
          </cell>
          <cell r="U140">
            <v>884.97</v>
          </cell>
          <cell r="V140">
            <v>899.21741499999985</v>
          </cell>
        </row>
        <row r="141">
          <cell r="A141" t="str">
            <v>SPR1500V75</v>
          </cell>
          <cell r="B141" t="str">
            <v>AF79</v>
          </cell>
          <cell r="C141" t="str">
            <v>POSTE HT1500 POMPE DWVOX75</v>
          </cell>
          <cell r="D141" t="str">
            <v>POSTES DE RELEVAGE</v>
          </cell>
          <cell r="E141" t="str">
            <v>POSTES DE RELEVAGE</v>
          </cell>
          <cell r="F141" t="str">
            <v>POSTES EAUX CHARGEES DIAM 63</v>
          </cell>
          <cell r="G141" t="str">
            <v>AQUATIRIS</v>
          </cell>
          <cell r="H141" t="str">
            <v>&lt;Non référencé&gt;</v>
          </cell>
          <cell r="J141" t="str">
            <v>&lt;Article non référencé&gt;</v>
          </cell>
          <cell r="L141">
            <v>0</v>
          </cell>
          <cell r="M141">
            <v>0</v>
          </cell>
          <cell r="Q141" t="str">
            <v/>
          </cell>
          <cell r="R141">
            <v>0</v>
          </cell>
          <cell r="U141">
            <v>937.89</v>
          </cell>
          <cell r="V141">
            <v>953.64467500000012</v>
          </cell>
        </row>
        <row r="142">
          <cell r="A142" t="str">
            <v>SPR900V75BG</v>
          </cell>
          <cell r="B142" t="str">
            <v>AF89</v>
          </cell>
          <cell r="C142" t="str">
            <v>POSTE HT900 POMPE DWVOX75 BARRES DE GUIDAGE</v>
          </cell>
          <cell r="D142" t="str">
            <v>POSTES DE RELEVAGE</v>
          </cell>
          <cell r="E142" t="str">
            <v>POSTES DE RELEVAGE</v>
          </cell>
          <cell r="F142" t="str">
            <v>POSTES EAUX CHARGEES DIAM 63</v>
          </cell>
          <cell r="G142" t="str">
            <v>AQUATIRIS</v>
          </cell>
          <cell r="H142" t="str">
            <v>&lt;Non référencé&gt;</v>
          </cell>
          <cell r="J142" t="str">
            <v>&lt;Article non référencé&gt;</v>
          </cell>
          <cell r="L142">
            <v>0</v>
          </cell>
          <cell r="M142">
            <v>0</v>
          </cell>
          <cell r="Q142" t="str">
            <v/>
          </cell>
          <cell r="R142">
            <v>0</v>
          </cell>
          <cell r="U142">
            <v>978.97</v>
          </cell>
          <cell r="V142">
            <v>983.518415</v>
          </cell>
        </row>
        <row r="143">
          <cell r="A143" t="str">
            <v>SPR1200V75BG</v>
          </cell>
          <cell r="B143" t="str">
            <v>AF74</v>
          </cell>
          <cell r="C143" t="str">
            <v>POSTE HT1200 POMPE DWVOX75 BARRES DE GUIDAGE</v>
          </cell>
          <cell r="D143" t="str">
            <v>POSTES DE RELEVAGE</v>
          </cell>
          <cell r="E143" t="str">
            <v>POSTES DE RELEVAGE</v>
          </cell>
          <cell r="F143" t="str">
            <v>POSTES EAUX CHARGEES DIAM 63</v>
          </cell>
          <cell r="G143" t="str">
            <v>AQUATIRIS</v>
          </cell>
          <cell r="H143" t="str">
            <v>&lt;Non référencé&gt;</v>
          </cell>
          <cell r="J143" t="str">
            <v>&lt;Article non référencé&gt;</v>
          </cell>
          <cell r="L143">
            <v>0</v>
          </cell>
          <cell r="M143">
            <v>0</v>
          </cell>
          <cell r="Q143" t="str">
            <v/>
          </cell>
          <cell r="R143">
            <v>0</v>
          </cell>
          <cell r="U143">
            <v>997.44</v>
          </cell>
          <cell r="V143">
            <v>1011.6234150000001</v>
          </cell>
        </row>
        <row r="144">
          <cell r="A144" t="str">
            <v>SPR1500V75BG</v>
          </cell>
          <cell r="B144" t="str">
            <v>AF80</v>
          </cell>
          <cell r="C144" t="str">
            <v>POSTE HT1500 POMPE DWVOX75 BARRES DE GUIDAGE</v>
          </cell>
          <cell r="D144" t="str">
            <v>POSTES DE RELEVAGE</v>
          </cell>
          <cell r="E144" t="str">
            <v>POSTES DE RELEVAGE</v>
          </cell>
          <cell r="F144" t="str">
            <v>POSTES EAUX CHARGEES DIAM 63</v>
          </cell>
          <cell r="G144" t="str">
            <v>AQUATIRIS</v>
          </cell>
          <cell r="H144" t="str">
            <v>&lt;Non référencé&gt;</v>
          </cell>
          <cell r="J144" t="str">
            <v>&lt;Article non référencé&gt;</v>
          </cell>
          <cell r="L144">
            <v>0</v>
          </cell>
          <cell r="M144">
            <v>0</v>
          </cell>
          <cell r="Q144" t="str">
            <v/>
          </cell>
          <cell r="R144">
            <v>0</v>
          </cell>
          <cell r="U144">
            <v>1043.23</v>
          </cell>
          <cell r="V144">
            <v>1057.5108149999999</v>
          </cell>
        </row>
        <row r="145">
          <cell r="A145" t="str">
            <v>SPR1900V75BG</v>
          </cell>
          <cell r="B145" t="str">
            <v>AF83</v>
          </cell>
          <cell r="C145" t="str">
            <v>POSTE HT1900 POMPE DWVOX75 BARRES DE GUIDAGE</v>
          </cell>
          <cell r="D145" t="str">
            <v>POSTES DE RELEVAGE</v>
          </cell>
          <cell r="E145" t="str">
            <v>POSTES DE RELEVAGE</v>
          </cell>
          <cell r="F145" t="str">
            <v>POSTES EAUX CHARGEES DIAM 63</v>
          </cell>
          <cell r="G145" t="str">
            <v>AQUATIRIS</v>
          </cell>
          <cell r="H145" t="str">
            <v>&lt;Non référencé&gt;</v>
          </cell>
          <cell r="J145" t="str">
            <v>&lt;Article non référencé&gt;</v>
          </cell>
          <cell r="L145">
            <v>0</v>
          </cell>
          <cell r="M145">
            <v>0</v>
          </cell>
          <cell r="Q145" t="str">
            <v/>
          </cell>
          <cell r="R145">
            <v>0</v>
          </cell>
          <cell r="U145">
            <v>1248.6600000000001</v>
          </cell>
          <cell r="V145">
            <v>1263.1250900000005</v>
          </cell>
        </row>
        <row r="146">
          <cell r="A146" t="str">
            <v>SPR1200V150BG</v>
          </cell>
          <cell r="B146" t="str">
            <v>AF72</v>
          </cell>
          <cell r="C146" t="str">
            <v>POSTE HT1200 POMPE DWVOX150 BARRES DE GUIDAGE</v>
          </cell>
          <cell r="D146" t="str">
            <v>POSTES DE RELEVAGE</v>
          </cell>
          <cell r="E146" t="str">
            <v>POSTES DE RELEVAGE</v>
          </cell>
          <cell r="F146" t="str">
            <v>POSTES EAUX CHARGEES DIAM 63</v>
          </cell>
          <cell r="G146" t="str">
            <v>AQUATIRIS</v>
          </cell>
          <cell r="H146" t="str">
            <v>&lt;Non référencé&gt;</v>
          </cell>
          <cell r="J146" t="str">
            <v>&lt;Article non référencé&gt;</v>
          </cell>
          <cell r="L146">
            <v>0</v>
          </cell>
          <cell r="M146">
            <v>0</v>
          </cell>
          <cell r="Q146" t="str">
            <v/>
          </cell>
          <cell r="R146">
            <v>0</v>
          </cell>
          <cell r="U146">
            <v>1106.28</v>
          </cell>
          <cell r="V146">
            <v>1120.5359150000006</v>
          </cell>
        </row>
        <row r="147">
          <cell r="A147" t="str">
            <v>SPR1200V100</v>
          </cell>
          <cell r="B147" t="str">
            <v>AF69</v>
          </cell>
          <cell r="C147" t="str">
            <v>POSTE HT1200 POMPE DWVOX100</v>
          </cell>
          <cell r="D147" t="str">
            <v>POSTES DE RELEVAGE</v>
          </cell>
          <cell r="E147" t="str">
            <v>POSTES DE RELEVAGE</v>
          </cell>
          <cell r="F147" t="str">
            <v>POSTES EAUX CHARGEES DIAM 63</v>
          </cell>
          <cell r="G147" t="str">
            <v>AQUATIRIS</v>
          </cell>
          <cell r="H147" t="str">
            <v>&lt;Non référencé&gt;</v>
          </cell>
          <cell r="J147" t="str">
            <v>&lt;Article non référencé&gt;</v>
          </cell>
          <cell r="L147">
            <v>0</v>
          </cell>
          <cell r="M147">
            <v>0</v>
          </cell>
          <cell r="Q147" t="str">
            <v/>
          </cell>
          <cell r="R147">
            <v>0</v>
          </cell>
          <cell r="U147">
            <v>964.56</v>
          </cell>
          <cell r="V147">
            <v>978.07181500000013</v>
          </cell>
        </row>
        <row r="148">
          <cell r="A148" t="str">
            <v>SPR1200V100BG</v>
          </cell>
          <cell r="B148" t="str">
            <v>AF70</v>
          </cell>
          <cell r="C148" t="str">
            <v>POSTE HT1200 POMPE DWVOX100 BARRES DE GUIDAGE</v>
          </cell>
          <cell r="D148" t="str">
            <v>POSTES DE RELEVAGE</v>
          </cell>
          <cell r="E148" t="str">
            <v>POSTES DE RELEVAGE</v>
          </cell>
          <cell r="F148" t="str">
            <v>POSTES EAUX CHARGEES DIAM 63</v>
          </cell>
          <cell r="G148" t="str">
            <v>AQUATIRIS</v>
          </cell>
          <cell r="H148" t="str">
            <v>&lt;Non référencé&gt;</v>
          </cell>
          <cell r="J148" t="str">
            <v>&lt;Article non référencé&gt;</v>
          </cell>
          <cell r="L148">
            <v>0</v>
          </cell>
          <cell r="M148">
            <v>0</v>
          </cell>
          <cell r="Q148" t="str">
            <v/>
          </cell>
          <cell r="R148">
            <v>0</v>
          </cell>
          <cell r="U148">
            <v>1095.27</v>
          </cell>
          <cell r="V148">
            <v>1109.6913150000005</v>
          </cell>
        </row>
        <row r="149">
          <cell r="A149" t="str">
            <v>SPR1500V100BG</v>
          </cell>
          <cell r="B149" t="str">
            <v>AF76</v>
          </cell>
          <cell r="C149" t="str">
            <v>POSTE HT1500 POMPE DWVOX100 BARRES DE GUIDAGE</v>
          </cell>
          <cell r="D149" t="str">
            <v>POSTES DE RELEVAGE</v>
          </cell>
          <cell r="E149" t="str">
            <v>POSTES DE RELEVAGE</v>
          </cell>
          <cell r="F149" t="str">
            <v>POSTES EAUX CHARGEES DIAM 63</v>
          </cell>
          <cell r="G149" t="str">
            <v>AQUATIRIS</v>
          </cell>
          <cell r="H149" t="str">
            <v>&lt;Non référencé&gt;</v>
          </cell>
          <cell r="J149" t="str">
            <v>&lt;Article non référencé&gt;</v>
          </cell>
          <cell r="L149">
            <v>0</v>
          </cell>
          <cell r="M149">
            <v>0</v>
          </cell>
          <cell r="Q149" t="str">
            <v/>
          </cell>
          <cell r="R149">
            <v>0</v>
          </cell>
          <cell r="U149">
            <v>1143.9000000000001</v>
          </cell>
          <cell r="V149">
            <v>1158.1808150000004</v>
          </cell>
        </row>
        <row r="150">
          <cell r="A150" t="str">
            <v>SPR1500V150BG</v>
          </cell>
          <cell r="B150" t="str">
            <v>AF78</v>
          </cell>
          <cell r="C150" t="str">
            <v>POSTE HT1500 POMPE DWVOX150 BARRES DE GUIDAGE</v>
          </cell>
          <cell r="D150" t="str">
            <v>POSTES DE RELEVAGE</v>
          </cell>
          <cell r="E150" t="str">
            <v>POSTES DE RELEVAGE</v>
          </cell>
          <cell r="F150" t="str">
            <v>POSTES EAUX CHARGEES DIAM 63</v>
          </cell>
          <cell r="G150" t="str">
            <v>AQUATIRIS</v>
          </cell>
          <cell r="H150" t="str">
            <v>&lt;Non référencé&gt;</v>
          </cell>
          <cell r="J150" t="str">
            <v>&lt;Article non référencé&gt;</v>
          </cell>
          <cell r="L150">
            <v>0</v>
          </cell>
          <cell r="M150">
            <v>0</v>
          </cell>
          <cell r="Q150" t="str">
            <v/>
          </cell>
          <cell r="R150">
            <v>0</v>
          </cell>
          <cell r="U150">
            <v>1145.32</v>
          </cell>
          <cell r="V150">
            <v>1159.3688150000005</v>
          </cell>
        </row>
        <row r="151">
          <cell r="A151" t="str">
            <v>SPR1900V100BG</v>
          </cell>
          <cell r="B151" t="str">
            <v>AF81</v>
          </cell>
          <cell r="C151" t="str">
            <v>POSTE HT1900 POMPE DWVOX100 BARRES DE GUIDAGE</v>
          </cell>
          <cell r="D151" t="str">
            <v>POSTES DE RELEVAGE</v>
          </cell>
          <cell r="E151" t="str">
            <v>POSTES DE RELEVAGE</v>
          </cell>
          <cell r="F151" t="str">
            <v>POSTES EAUX CHARGEES DIAM 63</v>
          </cell>
          <cell r="G151" t="str">
            <v>AQUATIRIS</v>
          </cell>
          <cell r="H151" t="str">
            <v>&lt;Non référencé&gt;</v>
          </cell>
          <cell r="J151" t="str">
            <v>&lt;Article non référencé&gt;</v>
          </cell>
          <cell r="L151">
            <v>0</v>
          </cell>
          <cell r="M151">
            <v>0</v>
          </cell>
          <cell r="Q151" t="str">
            <v/>
          </cell>
          <cell r="R151">
            <v>0</v>
          </cell>
          <cell r="U151">
            <v>1348.01</v>
          </cell>
          <cell r="V151">
            <v>1362.3788150000005</v>
          </cell>
        </row>
        <row r="152">
          <cell r="A152" t="str">
            <v>SPR1900V150BG</v>
          </cell>
          <cell r="B152" t="str">
            <v>AF82</v>
          </cell>
          <cell r="C152" t="str">
            <v>POSTE HT1900 POMPE DWVOX150 BARRES DE GUIDAGE</v>
          </cell>
          <cell r="D152" t="str">
            <v>POSTES DE RELEVAGE</v>
          </cell>
          <cell r="E152" t="str">
            <v>POSTES DE RELEVAGE</v>
          </cell>
          <cell r="F152" t="str">
            <v>POSTES EAUX CHARGEES DIAM 63</v>
          </cell>
          <cell r="G152" t="str">
            <v>AQUATIRIS</v>
          </cell>
          <cell r="H152" t="str">
            <v>&lt;Non référencé&gt;</v>
          </cell>
          <cell r="J152" t="str">
            <v>&lt;Article non référencé&gt;</v>
          </cell>
          <cell r="L152">
            <v>0</v>
          </cell>
          <cell r="M152">
            <v>0</v>
          </cell>
          <cell r="Q152" t="str">
            <v/>
          </cell>
          <cell r="R152">
            <v>0</v>
          </cell>
          <cell r="U152">
            <v>1343.64</v>
          </cell>
          <cell r="V152">
            <v>1357.6388150000007</v>
          </cell>
        </row>
        <row r="153">
          <cell r="A153" t="str">
            <v>SPR900V100</v>
          </cell>
          <cell r="B153" t="str">
            <v>AF84</v>
          </cell>
          <cell r="C153" t="str">
            <v>POSTE HT900 POMPE DWVOX100</v>
          </cell>
          <cell r="D153" t="str">
            <v>POSTES DE RELEVAGE</v>
          </cell>
          <cell r="E153" t="str">
            <v>POSTES DE RELEVAGE</v>
          </cell>
          <cell r="F153" t="str">
            <v>POSTES EAUX CHARGEES DIAM 63</v>
          </cell>
          <cell r="G153" t="str">
            <v>AQUATIRIS</v>
          </cell>
          <cell r="H153" t="str">
            <v>&lt;Non référencé&gt;</v>
          </cell>
          <cell r="J153" t="str">
            <v>&lt;Article non référencé&gt;</v>
          </cell>
          <cell r="L153">
            <v>0</v>
          </cell>
          <cell r="M153">
            <v>0</v>
          </cell>
          <cell r="Q153" t="str">
            <v/>
          </cell>
          <cell r="R153">
            <v>0</v>
          </cell>
          <cell r="U153">
            <v>966.1</v>
          </cell>
          <cell r="V153">
            <v>980.22131500000023</v>
          </cell>
        </row>
        <row r="154">
          <cell r="A154" t="str">
            <v>SPR900V150</v>
          </cell>
          <cell r="B154" t="str">
            <v>AF86</v>
          </cell>
          <cell r="C154" t="str">
            <v>POSTE HT900 POMPE DWVOX150</v>
          </cell>
          <cell r="D154" t="str">
            <v>POSTES DE RELEVAGE</v>
          </cell>
          <cell r="E154" t="str">
            <v>POSTES DE RELEVAGE</v>
          </cell>
          <cell r="F154" t="str">
            <v>POSTES EAUX CHARGEES DIAM 63</v>
          </cell>
          <cell r="G154" t="str">
            <v>AQUATIRIS</v>
          </cell>
          <cell r="H154" t="str">
            <v>&lt;Non référencé&gt;</v>
          </cell>
          <cell r="J154" t="str">
            <v>&lt;Article non référencé&gt;</v>
          </cell>
          <cell r="L154">
            <v>0</v>
          </cell>
          <cell r="M154">
            <v>0</v>
          </cell>
          <cell r="Q154" t="str">
            <v/>
          </cell>
          <cell r="R154">
            <v>0</v>
          </cell>
          <cell r="U154">
            <v>979.1</v>
          </cell>
          <cell r="V154">
            <v>993.30131500000027</v>
          </cell>
        </row>
        <row r="155">
          <cell r="A155" t="str">
            <v>SPR1200V150</v>
          </cell>
          <cell r="B155" t="str">
            <v>AF71</v>
          </cell>
          <cell r="C155" t="str">
            <v>POSTE HT1200 POMPE DWVOX150</v>
          </cell>
          <cell r="D155" t="str">
            <v>POSTES DE RELEVAGE</v>
          </cell>
          <cell r="E155" t="str">
            <v>POSTES DE RELEVAGE</v>
          </cell>
          <cell r="F155" t="str">
            <v>POSTES EAUX CHARGEES DIAM 63</v>
          </cell>
          <cell r="G155" t="str">
            <v>AQUATIRIS</v>
          </cell>
          <cell r="H155" t="str">
            <v>&lt;Non référencé&gt;</v>
          </cell>
          <cell r="J155" t="str">
            <v>&lt;Article non référencé&gt;</v>
          </cell>
          <cell r="L155">
            <v>0</v>
          </cell>
          <cell r="M155">
            <v>0</v>
          </cell>
          <cell r="Q155" t="str">
            <v/>
          </cell>
          <cell r="R155">
            <v>0</v>
          </cell>
          <cell r="U155">
            <v>994.44</v>
          </cell>
          <cell r="V155">
            <v>1008.5513150000003</v>
          </cell>
        </row>
        <row r="156">
          <cell r="A156" t="str">
            <v>SPR1500V100</v>
          </cell>
          <cell r="B156" t="str">
            <v>AF75</v>
          </cell>
          <cell r="C156" t="str">
            <v>POSTE HT1500 POMPE DWVOX100</v>
          </cell>
          <cell r="D156" t="str">
            <v>POSTES DE RELEVAGE</v>
          </cell>
          <cell r="E156" t="str">
            <v>POSTES DE RELEVAGE</v>
          </cell>
          <cell r="F156" t="str">
            <v>POSTES EAUX CHARGEES DIAM 63</v>
          </cell>
          <cell r="G156" t="str">
            <v>AQUATIRIS</v>
          </cell>
          <cell r="H156" t="str">
            <v>&lt;Non référencé&gt;</v>
          </cell>
          <cell r="J156" t="str">
            <v>&lt;Article non référencé&gt;</v>
          </cell>
          <cell r="L156">
            <v>0</v>
          </cell>
          <cell r="M156">
            <v>0</v>
          </cell>
          <cell r="Q156" t="str">
            <v/>
          </cell>
          <cell r="R156">
            <v>0</v>
          </cell>
          <cell r="U156">
            <v>1038.25</v>
          </cell>
          <cell r="V156">
            <v>1053.496075</v>
          </cell>
        </row>
        <row r="157">
          <cell r="A157" t="str">
            <v>SPR1500V150</v>
          </cell>
          <cell r="B157" t="str">
            <v>AF77</v>
          </cell>
          <cell r="C157" t="str">
            <v>POSTE HT1500 POMPE DWVOX150</v>
          </cell>
          <cell r="D157" t="str">
            <v>POSTES DE RELEVAGE</v>
          </cell>
          <cell r="E157" t="str">
            <v>POSTES DE RELEVAGE</v>
          </cell>
          <cell r="F157" t="str">
            <v>POSTES EAUX CHARGEES DIAM 63</v>
          </cell>
          <cell r="G157" t="str">
            <v>AQUATIRIS</v>
          </cell>
          <cell r="H157" t="str">
            <v>&lt;Non référencé&gt;</v>
          </cell>
          <cell r="J157" t="str">
            <v>&lt;Article non référencé&gt;</v>
          </cell>
          <cell r="L157">
            <v>0</v>
          </cell>
          <cell r="M157">
            <v>0</v>
          </cell>
          <cell r="Q157" t="str">
            <v/>
          </cell>
          <cell r="R157">
            <v>0</v>
          </cell>
          <cell r="U157">
            <v>1048.32</v>
          </cell>
          <cell r="V157">
            <v>1063.5760750000002</v>
          </cell>
        </row>
        <row r="158">
          <cell r="A158" t="str">
            <v>PSR8EH8X2</v>
          </cell>
          <cell r="B158" t="str">
            <v>AA106</v>
          </cell>
          <cell r="C158" t="str">
            <v xml:space="preserve">KIT CAILLEBOTIS FV GEOMEMBRANE 8EH8X2 </v>
          </cell>
          <cell r="D158" t="str">
            <v>CLOTURES/GRILLES/FINITIONS</v>
          </cell>
          <cell r="E158" t="str">
            <v>CLOTURES/GRILLES/FINITIONS</v>
          </cell>
          <cell r="F158" t="str">
            <v>kITS GRILLES CAILLEBOTIS</v>
          </cell>
          <cell r="G158" t="str">
            <v>AQUATIRIS</v>
          </cell>
          <cell r="H158" t="str">
            <v>&lt;Non référencé&gt;</v>
          </cell>
          <cell r="J158" t="str">
            <v>&lt;Article non référencé&gt;</v>
          </cell>
          <cell r="L158">
            <v>0</v>
          </cell>
          <cell r="M158">
            <v>0</v>
          </cell>
          <cell r="Q158" t="str">
            <v/>
          </cell>
          <cell r="R158">
            <v>0</v>
          </cell>
          <cell r="U158">
            <v>876</v>
          </cell>
          <cell r="V158">
            <v>1034.5719999999999</v>
          </cell>
        </row>
        <row r="159">
          <cell r="A159" t="str">
            <v>PSR10EH8X2.5</v>
          </cell>
          <cell r="B159" t="str">
            <v>AA87</v>
          </cell>
          <cell r="C159" t="str">
            <v xml:space="preserve">KIT CAILLEBOTIS FV GEOMEMBRANE 10EH8X2.5 </v>
          </cell>
          <cell r="D159" t="str">
            <v>CLOTURES/GRILLES/FINITIONS</v>
          </cell>
          <cell r="E159" t="str">
            <v>CLOTURES/GRILLES/FINITIONS</v>
          </cell>
          <cell r="F159" t="str">
            <v>kITS GRILLES CAILLEBOTIS</v>
          </cell>
          <cell r="G159" t="str">
            <v>AQUATIRIS</v>
          </cell>
          <cell r="H159" t="str">
            <v>&lt;Non référencé&gt;</v>
          </cell>
          <cell r="J159" t="str">
            <v>&lt;Article non référencé&gt;</v>
          </cell>
          <cell r="L159">
            <v>0</v>
          </cell>
          <cell r="M159">
            <v>0</v>
          </cell>
          <cell r="Q159" t="str">
            <v/>
          </cell>
          <cell r="R159">
            <v>0</v>
          </cell>
          <cell r="U159">
            <v>748</v>
          </cell>
          <cell r="V159">
            <v>933.56799999999998</v>
          </cell>
        </row>
        <row r="160">
          <cell r="A160" t="str">
            <v>PSR18EH9X4</v>
          </cell>
          <cell r="B160" t="str">
            <v>AA94</v>
          </cell>
          <cell r="C160" t="str">
            <v xml:space="preserve">KIT CAILLEBOTIS FV GEOMEMBRANE 18EH9X4 </v>
          </cell>
          <cell r="D160" t="str">
            <v>CLOTURES/GRILLES/FINITIONS</v>
          </cell>
          <cell r="E160" t="str">
            <v>CLOTURES/GRILLES/FINITIONS</v>
          </cell>
          <cell r="F160" t="str">
            <v>kITS GRILLES CAILLEBOTIS</v>
          </cell>
          <cell r="G160" t="str">
            <v>AQUATIRIS</v>
          </cell>
          <cell r="H160" t="str">
            <v>&lt;Non référencé&gt;</v>
          </cell>
          <cell r="J160" t="str">
            <v>&lt;Article non référencé&gt;</v>
          </cell>
          <cell r="L160">
            <v>0</v>
          </cell>
          <cell r="M160">
            <v>0</v>
          </cell>
          <cell r="Q160" t="str">
            <v/>
          </cell>
          <cell r="R160">
            <v>0</v>
          </cell>
          <cell r="U160">
            <v>1690</v>
          </cell>
          <cell r="V160">
            <v>2035.6599999999999</v>
          </cell>
        </row>
        <row r="161">
          <cell r="A161" t="str">
            <v>PSR20EH10X4</v>
          </cell>
          <cell r="B161" t="str">
            <v>AA95</v>
          </cell>
          <cell r="C161" t="str">
            <v xml:space="preserve">KIT CAILLEBOTIS FV GEOMEMBRANE 20EH10X4 </v>
          </cell>
          <cell r="D161" t="str">
            <v>CLOTURES/GRILLES/FINITIONS</v>
          </cell>
          <cell r="E161" t="str">
            <v>CLOTURES/GRILLES/FINITIONS</v>
          </cell>
          <cell r="F161" t="str">
            <v>kITS GRILLES CAILLEBOTIS</v>
          </cell>
          <cell r="G161" t="str">
            <v>AQUATIRIS</v>
          </cell>
          <cell r="H161" t="str">
            <v>&lt;Non référencé&gt;</v>
          </cell>
          <cell r="J161" t="str">
            <v>&lt;Article non référencé&gt;</v>
          </cell>
          <cell r="L161">
            <v>0</v>
          </cell>
          <cell r="M161">
            <v>0</v>
          </cell>
          <cell r="Q161" t="str">
            <v/>
          </cell>
          <cell r="R161">
            <v>0</v>
          </cell>
          <cell r="U161">
            <v>1886</v>
          </cell>
          <cell r="V161">
            <v>2099.2280000000001</v>
          </cell>
        </row>
        <row r="162">
          <cell r="A162" t="str">
            <v>PCR3EH</v>
          </cell>
          <cell r="B162" t="str">
            <v>AF60</v>
          </cell>
          <cell r="C162" t="str">
            <v>COFFRAGE FV RELEVAGE 3EH 3X2</v>
          </cell>
          <cell r="D162" t="str">
            <v>KITS BACS/KITS COFFRAGES</v>
          </cell>
          <cell r="E162" t="str">
            <v>KITS COFFRAGES</v>
          </cell>
          <cell r="F162" t="str">
            <v>KIT BACS / KITS COFFRAGE</v>
          </cell>
          <cell r="G162" t="str">
            <v>AQUATIRIS</v>
          </cell>
          <cell r="H162" t="str">
            <v>&lt;Non référencé&gt;</v>
          </cell>
          <cell r="J162" t="str">
            <v>&lt;Article non référencé&gt;</v>
          </cell>
          <cell r="L162">
            <v>0</v>
          </cell>
          <cell r="M162">
            <v>0</v>
          </cell>
          <cell r="Q162" t="str">
            <v/>
          </cell>
          <cell r="R162">
            <v>0</v>
          </cell>
          <cell r="U162">
            <v>697</v>
          </cell>
          <cell r="V162">
            <v>717.74283466666668</v>
          </cell>
        </row>
        <row r="163">
          <cell r="A163" t="str">
            <v>PCR4EH</v>
          </cell>
          <cell r="B163" t="str">
            <v>AF61</v>
          </cell>
          <cell r="C163" t="str">
            <v>COFFRAGE FV RELEVAGE 4EH 4X2</v>
          </cell>
          <cell r="D163" t="str">
            <v>KITS BACS/KITS COFFRAGES</v>
          </cell>
          <cell r="E163" t="str">
            <v>KITS COFFRAGES</v>
          </cell>
          <cell r="F163" t="str">
            <v>KIT BACS / KITS COFFRAGE</v>
          </cell>
          <cell r="G163" t="str">
            <v>AQUATIRIS</v>
          </cell>
          <cell r="H163" t="str">
            <v>&lt;Non référencé&gt;</v>
          </cell>
          <cell r="J163" t="str">
            <v>&lt;Article non référencé&gt;</v>
          </cell>
          <cell r="L163">
            <v>0</v>
          </cell>
          <cell r="M163">
            <v>0</v>
          </cell>
          <cell r="Q163" t="str">
            <v/>
          </cell>
          <cell r="R163">
            <v>0</v>
          </cell>
          <cell r="U163">
            <v>892.5</v>
          </cell>
          <cell r="V163">
            <v>915.38261733333343</v>
          </cell>
        </row>
        <row r="164">
          <cell r="A164" t="str">
            <v>PCR5EH</v>
          </cell>
          <cell r="B164" t="str">
            <v>AF62</v>
          </cell>
          <cell r="C164" t="str">
            <v>COFFRAGE FV RELEVAGE 5EH 4X2.5</v>
          </cell>
          <cell r="D164" t="str">
            <v>KITS BACS/KITS COFFRAGES</v>
          </cell>
          <cell r="E164" t="str">
            <v>KITS COFFRAGES</v>
          </cell>
          <cell r="F164" t="str">
            <v>KIT BACS / KITS COFFRAGE</v>
          </cell>
          <cell r="G164" t="str">
            <v>AQUATIRIS</v>
          </cell>
          <cell r="H164" t="str">
            <v>&lt;Non référencé&gt;</v>
          </cell>
          <cell r="J164" t="str">
            <v>&lt;Article non référencé&gt;</v>
          </cell>
          <cell r="L164">
            <v>0</v>
          </cell>
          <cell r="M164">
            <v>0</v>
          </cell>
          <cell r="Q164" t="str">
            <v/>
          </cell>
          <cell r="R164">
            <v>0</v>
          </cell>
          <cell r="U164">
            <v>959</v>
          </cell>
          <cell r="V164">
            <v>982.77159733333337</v>
          </cell>
        </row>
        <row r="165">
          <cell r="A165" t="str">
            <v>PCR6EHA</v>
          </cell>
          <cell r="B165" t="str">
            <v>AF63</v>
          </cell>
          <cell r="C165" t="str">
            <v>COFFRAGE FV RELEVAGE 6EH 4X3</v>
          </cell>
          <cell r="D165" t="str">
            <v>KITS BACS/KITS COFFRAGES</v>
          </cell>
          <cell r="E165" t="str">
            <v>KITS COFFRAGES</v>
          </cell>
          <cell r="F165" t="str">
            <v>KIT BACS / KITS COFFRAGE</v>
          </cell>
          <cell r="G165" t="str">
            <v>AQUATIRIS</v>
          </cell>
          <cell r="H165" t="str">
            <v>&lt;Non référencé&gt;</v>
          </cell>
          <cell r="J165" t="str">
            <v>&lt;Article non référencé&gt;</v>
          </cell>
          <cell r="L165">
            <v>0</v>
          </cell>
          <cell r="M165">
            <v>0</v>
          </cell>
          <cell r="Q165" t="str">
            <v/>
          </cell>
          <cell r="R165">
            <v>0</v>
          </cell>
          <cell r="U165">
            <v>1107</v>
          </cell>
          <cell r="V165">
            <v>1143.2988906666667</v>
          </cell>
        </row>
        <row r="166">
          <cell r="A166" t="str">
            <v>PCR6EHB</v>
          </cell>
          <cell r="B166" t="str">
            <v>AF64</v>
          </cell>
          <cell r="C166" t="str">
            <v>COFFRAGE FV RELEVAGE 6EH 6X2</v>
          </cell>
          <cell r="D166" t="str">
            <v>KITS BACS/KITS COFFRAGES</v>
          </cell>
          <cell r="E166" t="str">
            <v>KITS COFFRAGES</v>
          </cell>
          <cell r="F166" t="str">
            <v>KIT BACS / KITS COFFRAGE</v>
          </cell>
          <cell r="G166" t="str">
            <v>AQUATIRIS</v>
          </cell>
          <cell r="H166" t="str">
            <v>&lt;Non référencé&gt;</v>
          </cell>
          <cell r="J166" t="str">
            <v>&lt;Article non référencé&gt;</v>
          </cell>
          <cell r="L166">
            <v>0</v>
          </cell>
          <cell r="M166">
            <v>0</v>
          </cell>
          <cell r="Q166" t="str">
            <v/>
          </cell>
          <cell r="R166">
            <v>0</v>
          </cell>
          <cell r="U166">
            <v>1202</v>
          </cell>
          <cell r="V166">
            <v>1240.5107333333333</v>
          </cell>
        </row>
        <row r="167">
          <cell r="A167" t="str">
            <v>PCR7EH</v>
          </cell>
          <cell r="B167" t="str">
            <v>AF65</v>
          </cell>
          <cell r="C167" t="str">
            <v>COFFRAGE FV RELEVAGE 7EH 4X3.5</v>
          </cell>
          <cell r="D167" t="str">
            <v>KITS BACS/KITS COFFRAGES</v>
          </cell>
          <cell r="E167" t="str">
            <v>KITS COFFRAGES</v>
          </cell>
          <cell r="F167" t="str">
            <v>KIT BACS / KITS COFFRAGE</v>
          </cell>
          <cell r="G167" t="str">
            <v>AQUATIRIS</v>
          </cell>
          <cell r="H167" t="str">
            <v>&lt;Non référencé&gt;</v>
          </cell>
          <cell r="J167" t="str">
            <v>&lt;Article non référencé&gt;</v>
          </cell>
          <cell r="L167">
            <v>0</v>
          </cell>
          <cell r="M167">
            <v>0</v>
          </cell>
          <cell r="Q167" t="str">
            <v/>
          </cell>
          <cell r="R167">
            <v>0</v>
          </cell>
          <cell r="U167">
            <v>1240</v>
          </cell>
          <cell r="V167">
            <v>1278.3431840000001</v>
          </cell>
        </row>
        <row r="168">
          <cell r="A168" t="str">
            <v>PCR9EH</v>
          </cell>
          <cell r="B168" t="str">
            <v>AF67</v>
          </cell>
          <cell r="C168" t="str">
            <v>COFFRAGE FV RELEVAGE 9EH 4X4.5</v>
          </cell>
          <cell r="D168" t="str">
            <v>KITS BACS/KITS COFFRAGES</v>
          </cell>
          <cell r="E168" t="str">
            <v>KITS COFFRAGES</v>
          </cell>
          <cell r="F168" t="str">
            <v>KIT BACS / KITS COFFRAGE</v>
          </cell>
          <cell r="G168" t="str">
            <v>AQUATIRIS</v>
          </cell>
          <cell r="H168" t="str">
            <v>&lt;Non référencé&gt;</v>
          </cell>
          <cell r="J168" t="str">
            <v>&lt;Article non référencé&gt;</v>
          </cell>
          <cell r="L168">
            <v>0</v>
          </cell>
          <cell r="M168">
            <v>0</v>
          </cell>
          <cell r="Q168" t="str">
            <v/>
          </cell>
          <cell r="R168">
            <v>0</v>
          </cell>
          <cell r="U168">
            <v>1375</v>
          </cell>
          <cell r="V168">
            <v>1415.1007466666667</v>
          </cell>
        </row>
        <row r="169">
          <cell r="A169" t="str">
            <v>PCR12EHA</v>
          </cell>
          <cell r="B169" t="str">
            <v>AF53</v>
          </cell>
          <cell r="C169" t="str">
            <v>COFFRAGE FV RELEVAGE 12EH 6X4</v>
          </cell>
          <cell r="D169" t="str">
            <v>KITS BACS/KITS COFFRAGES</v>
          </cell>
          <cell r="E169" t="str">
            <v>KITS COFFRAGES</v>
          </cell>
          <cell r="F169" t="str">
            <v>KIT BACS / KITS COFFRAGE</v>
          </cell>
          <cell r="G169" t="str">
            <v>AQUATIRIS</v>
          </cell>
          <cell r="H169" t="str">
            <v>&lt;Non référencé&gt;</v>
          </cell>
          <cell r="J169" t="str">
            <v>&lt;Article non référencé&gt;</v>
          </cell>
          <cell r="L169">
            <v>0</v>
          </cell>
          <cell r="M169">
            <v>0</v>
          </cell>
          <cell r="Q169" t="str">
            <v/>
          </cell>
          <cell r="R169">
            <v>0</v>
          </cell>
          <cell r="U169">
            <v>1716</v>
          </cell>
          <cell r="V169">
            <v>1767.6179866666666</v>
          </cell>
        </row>
        <row r="170">
          <cell r="A170" t="str">
            <v>PCR12EHB</v>
          </cell>
          <cell r="B170" t="str">
            <v>AF54</v>
          </cell>
          <cell r="C170" t="str">
            <v>COFFRAGE FV RELEVAGE 12EH 8X3</v>
          </cell>
          <cell r="D170" t="str">
            <v>KITS BACS/KITS COFFRAGES</v>
          </cell>
          <cell r="E170" t="str">
            <v>KITS COFFRAGES</v>
          </cell>
          <cell r="F170" t="str">
            <v>KIT BACS / KITS COFFRAGE</v>
          </cell>
          <cell r="G170" t="str">
            <v>AQUATIRIS</v>
          </cell>
          <cell r="H170" t="str">
            <v>&lt;Non référencé&gt;</v>
          </cell>
          <cell r="J170" t="str">
            <v>&lt;Article non référencé&gt;</v>
          </cell>
          <cell r="L170">
            <v>0</v>
          </cell>
          <cell r="M170">
            <v>0</v>
          </cell>
          <cell r="Q170" t="str">
            <v/>
          </cell>
          <cell r="R170">
            <v>0</v>
          </cell>
          <cell r="U170">
            <v>1860</v>
          </cell>
          <cell r="V170">
            <v>1925.7623893333332</v>
          </cell>
        </row>
        <row r="171">
          <cell r="A171" t="str">
            <v>PCR14EHA</v>
          </cell>
          <cell r="B171" t="str">
            <v>AF55</v>
          </cell>
          <cell r="C171" t="str">
            <v>COFFRAGE FV RELEVAGE 14EH 8X3.5</v>
          </cell>
          <cell r="D171" t="str">
            <v>KITS BACS/KITS COFFRAGES</v>
          </cell>
          <cell r="E171" t="str">
            <v>KITS COFFRAGES</v>
          </cell>
          <cell r="F171" t="str">
            <v>KIT BACS / KITS COFFRAGE</v>
          </cell>
          <cell r="G171" t="str">
            <v>AQUATIRIS</v>
          </cell>
          <cell r="H171" t="str">
            <v>&lt;Non référencé&gt;</v>
          </cell>
          <cell r="J171" t="str">
            <v>&lt;Article non référencé&gt;</v>
          </cell>
          <cell r="L171">
            <v>0</v>
          </cell>
          <cell r="M171">
            <v>0</v>
          </cell>
          <cell r="Q171" t="str">
            <v/>
          </cell>
          <cell r="R171">
            <v>0</v>
          </cell>
          <cell r="U171">
            <v>1976</v>
          </cell>
          <cell r="V171">
            <v>2037.3361386666668</v>
          </cell>
        </row>
        <row r="172">
          <cell r="A172" t="str">
            <v>PCR14EHB</v>
          </cell>
          <cell r="B172" t="str">
            <v>AF56</v>
          </cell>
          <cell r="C172" t="str">
            <v>COFFRAGE FV RELEVAGE 14EH 7X4</v>
          </cell>
          <cell r="D172" t="str">
            <v>KITS BACS/KITS COFFRAGES</v>
          </cell>
          <cell r="E172" t="str">
            <v>KITS COFFRAGES</v>
          </cell>
          <cell r="F172" t="str">
            <v>KIT BACS / KITS COFFRAGE</v>
          </cell>
          <cell r="G172" t="str">
            <v>AQUATIRIS</v>
          </cell>
          <cell r="H172" t="str">
            <v>&lt;Non référencé&gt;</v>
          </cell>
          <cell r="J172" t="str">
            <v>&lt;Article non référencé&gt;</v>
          </cell>
          <cell r="L172">
            <v>0</v>
          </cell>
          <cell r="M172">
            <v>0</v>
          </cell>
          <cell r="Q172" t="str">
            <v/>
          </cell>
          <cell r="R172">
            <v>0</v>
          </cell>
          <cell r="U172">
            <v>1840</v>
          </cell>
          <cell r="V172">
            <v>1894.7034733333332</v>
          </cell>
        </row>
        <row r="173">
          <cell r="A173" t="str">
            <v>PCR16EH</v>
          </cell>
          <cell r="B173" t="str">
            <v>AF57</v>
          </cell>
          <cell r="C173" t="str">
            <v>COFFRAGE FV RELEVAGE 16EH 8X4</v>
          </cell>
          <cell r="D173" t="str">
            <v>KITS BACS/KITS COFFRAGES</v>
          </cell>
          <cell r="E173" t="str">
            <v>KITS COFFRAGES</v>
          </cell>
          <cell r="F173" t="str">
            <v>KIT BACS / KITS COFFRAGE</v>
          </cell>
          <cell r="G173" t="str">
            <v>AQUATIRIS</v>
          </cell>
          <cell r="H173" t="str">
            <v>&lt;Non référencé&gt;</v>
          </cell>
          <cell r="J173" t="str">
            <v>&lt;Article non référencé&gt;</v>
          </cell>
          <cell r="L173">
            <v>0</v>
          </cell>
          <cell r="M173">
            <v>0</v>
          </cell>
          <cell r="Q173" t="str">
            <v/>
          </cell>
          <cell r="R173">
            <v>0</v>
          </cell>
          <cell r="U173">
            <v>2251</v>
          </cell>
          <cell r="V173">
            <v>2318.7538159999999</v>
          </cell>
        </row>
        <row r="174">
          <cell r="A174" t="str">
            <v>PCR18EHA</v>
          </cell>
          <cell r="B174" t="str">
            <v>AF58</v>
          </cell>
          <cell r="C174" t="str">
            <v>COFFRAGE FV RELEVAGE 18EH 8X4.5</v>
          </cell>
          <cell r="D174" t="str">
            <v>KITS BACS/KITS COFFRAGES</v>
          </cell>
          <cell r="E174" t="str">
            <v>KITS COFFRAGES</v>
          </cell>
          <cell r="F174" t="str">
            <v>KIT BACS / KITS COFFRAGE</v>
          </cell>
          <cell r="G174" t="str">
            <v>AQUATIRIS</v>
          </cell>
          <cell r="H174" t="str">
            <v>&lt;Non référencé&gt;</v>
          </cell>
          <cell r="J174" t="str">
            <v>&lt;Article non référencé&gt;</v>
          </cell>
          <cell r="L174">
            <v>0</v>
          </cell>
          <cell r="M174">
            <v>0</v>
          </cell>
          <cell r="Q174" t="str">
            <v/>
          </cell>
          <cell r="R174">
            <v>0</v>
          </cell>
          <cell r="U174">
            <v>2328</v>
          </cell>
          <cell r="V174">
            <v>2397.1054853333335</v>
          </cell>
        </row>
        <row r="175">
          <cell r="A175" t="str">
            <v>PCR20EHB</v>
          </cell>
          <cell r="B175" t="str">
            <v>AF59</v>
          </cell>
          <cell r="C175" t="str">
            <v>COFFRAGE FV RELEVAGE 20EH 8X5</v>
          </cell>
          <cell r="D175" t="str">
            <v>KITS BACS/KITS COFFRAGES</v>
          </cell>
          <cell r="E175" t="str">
            <v>KITS COFFRAGES</v>
          </cell>
          <cell r="F175" t="str">
            <v>KIT BACS / KITS COFFRAGE</v>
          </cell>
          <cell r="G175" t="str">
            <v>AQUATIRIS</v>
          </cell>
          <cell r="H175" t="str">
            <v>&lt;Non référencé&gt;</v>
          </cell>
          <cell r="J175" t="str">
            <v>&lt;Article non référencé&gt;</v>
          </cell>
          <cell r="L175">
            <v>0</v>
          </cell>
          <cell r="M175">
            <v>0</v>
          </cell>
          <cell r="Q175" t="str">
            <v/>
          </cell>
          <cell r="R175">
            <v>0</v>
          </cell>
          <cell r="U175">
            <v>2425</v>
          </cell>
          <cell r="V175">
            <v>2495.6670826666668</v>
          </cell>
        </row>
        <row r="176">
          <cell r="A176" t="str">
            <v>PCG3EH</v>
          </cell>
          <cell r="B176" t="str">
            <v>AF27</v>
          </cell>
          <cell r="C176" t="str">
            <v>COFFRAGE FV GRAVITAIRE 3EH 3X2</v>
          </cell>
          <cell r="D176" t="str">
            <v>KITS BACS/KITS COFFRAGES</v>
          </cell>
          <cell r="E176" t="str">
            <v>KITS COFFRAGES</v>
          </cell>
          <cell r="F176" t="str">
            <v>KIT BACS / KITS COFFRAGE</v>
          </cell>
          <cell r="G176" t="str">
            <v>AQUATIRIS</v>
          </cell>
          <cell r="H176" t="str">
            <v>&lt;Non référencé&gt;</v>
          </cell>
          <cell r="J176" t="str">
            <v>&lt;Article non référencé&gt;</v>
          </cell>
          <cell r="L176">
            <v>0</v>
          </cell>
          <cell r="M176">
            <v>0</v>
          </cell>
          <cell r="Q176" t="str">
            <v/>
          </cell>
          <cell r="R176">
            <v>0</v>
          </cell>
          <cell r="U176">
            <v>838.6</v>
          </cell>
          <cell r="V176">
            <v>863.13626666666664</v>
          </cell>
        </row>
        <row r="177">
          <cell r="A177" t="str">
            <v>PCG4EH</v>
          </cell>
          <cell r="B177" t="str">
            <v>AF28</v>
          </cell>
          <cell r="C177" t="str">
            <v>COFFRAGE FV GRAVITAIRE 4EH 4X2</v>
          </cell>
          <cell r="D177" t="str">
            <v>KITS BACS/KITS COFFRAGES</v>
          </cell>
          <cell r="E177" t="str">
            <v>KITS COFFRAGES</v>
          </cell>
          <cell r="F177" t="str">
            <v>KIT BACS / KITS COFFRAGE</v>
          </cell>
          <cell r="G177" t="str">
            <v>AQUATIRIS</v>
          </cell>
          <cell r="H177" t="str">
            <v>&lt;Non référencé&gt;</v>
          </cell>
          <cell r="J177" t="str">
            <v>&lt;Article non référencé&gt;</v>
          </cell>
          <cell r="L177">
            <v>0</v>
          </cell>
          <cell r="M177">
            <v>0</v>
          </cell>
          <cell r="Q177" t="str">
            <v/>
          </cell>
          <cell r="R177">
            <v>0</v>
          </cell>
          <cell r="U177">
            <v>838.67</v>
          </cell>
          <cell r="V177">
            <v>864.45459333333349</v>
          </cell>
        </row>
        <row r="178">
          <cell r="A178" t="str">
            <v>PCG5EH</v>
          </cell>
          <cell r="B178" t="str">
            <v>AF29</v>
          </cell>
          <cell r="C178" t="str">
            <v>COFFRAGE FV GRAVITAIRE 5EH 4X2.5</v>
          </cell>
          <cell r="D178" t="str">
            <v>KITS BACS/KITS COFFRAGES</v>
          </cell>
          <cell r="E178" t="str">
            <v>KITS COFFRAGES</v>
          </cell>
          <cell r="F178" t="str">
            <v>KIT BACS / KITS COFFRAGE</v>
          </cell>
          <cell r="G178" t="str">
            <v>AQUATIRIS</v>
          </cell>
          <cell r="H178" t="str">
            <v>&lt;Non référencé&gt;</v>
          </cell>
          <cell r="J178" t="str">
            <v>&lt;Article non référencé&gt;</v>
          </cell>
          <cell r="L178">
            <v>0</v>
          </cell>
          <cell r="M178">
            <v>0</v>
          </cell>
          <cell r="Q178" t="str">
            <v/>
          </cell>
          <cell r="R178">
            <v>0</v>
          </cell>
          <cell r="U178">
            <v>1064</v>
          </cell>
          <cell r="V178">
            <v>1089.2471405333333</v>
          </cell>
        </row>
        <row r="179">
          <cell r="A179" t="str">
            <v>PCG6EHA</v>
          </cell>
          <cell r="B179" t="str">
            <v>AF30</v>
          </cell>
          <cell r="C179" t="str">
            <v>COFFRAGE FV GRAVITAIRE 6EH 4X3</v>
          </cell>
          <cell r="D179" t="str">
            <v>KITS BACS/KITS COFFRAGES</v>
          </cell>
          <cell r="E179" t="str">
            <v>KITS COFFRAGES</v>
          </cell>
          <cell r="F179" t="str">
            <v>KIT BACS / KITS COFFRAGE</v>
          </cell>
          <cell r="G179" t="str">
            <v>AQUATIRIS</v>
          </cell>
          <cell r="H179" t="str">
            <v>&lt;Non référencé&gt;</v>
          </cell>
          <cell r="J179" t="str">
            <v>&lt;Article non référencé&gt;</v>
          </cell>
          <cell r="L179">
            <v>0</v>
          </cell>
          <cell r="M179">
            <v>0</v>
          </cell>
          <cell r="Q179" t="str">
            <v/>
          </cell>
          <cell r="R179">
            <v>0</v>
          </cell>
          <cell r="U179">
            <v>1182</v>
          </cell>
          <cell r="V179">
            <v>1227.6336026666665</v>
          </cell>
        </row>
        <row r="180">
          <cell r="A180" t="str">
            <v>PCG6EHB</v>
          </cell>
          <cell r="B180" t="str">
            <v>AF31</v>
          </cell>
          <cell r="C180" t="str">
            <v>COFFRAGE FV GRAVITAIRE 6EH 6X2</v>
          </cell>
          <cell r="D180" t="str">
            <v>KITS BACS/KITS COFFRAGES</v>
          </cell>
          <cell r="E180" t="str">
            <v>KITS COFFRAGES</v>
          </cell>
          <cell r="F180" t="str">
            <v>KIT BACS / KITS COFFRAGE</v>
          </cell>
          <cell r="G180" t="str">
            <v>AQUATIRIS</v>
          </cell>
          <cell r="H180" t="str">
            <v>&lt;Non référencé&gt;</v>
          </cell>
          <cell r="J180" t="str">
            <v>&lt;Article non référencé&gt;</v>
          </cell>
          <cell r="L180">
            <v>0</v>
          </cell>
          <cell r="M180">
            <v>0</v>
          </cell>
          <cell r="Q180" t="str">
            <v/>
          </cell>
          <cell r="R180">
            <v>0</v>
          </cell>
          <cell r="U180">
            <v>1297</v>
          </cell>
          <cell r="V180">
            <v>1341.6464293333333</v>
          </cell>
        </row>
        <row r="181">
          <cell r="A181" t="str">
            <v>PCG7EH</v>
          </cell>
          <cell r="B181" t="str">
            <v>AF32</v>
          </cell>
          <cell r="C181" t="str">
            <v>COFFRAGE FV GRAVITAIRE 7EH 4X3.5</v>
          </cell>
          <cell r="D181" t="str">
            <v>KITS BACS/KITS COFFRAGES</v>
          </cell>
          <cell r="E181" t="str">
            <v>KITS COFFRAGES</v>
          </cell>
          <cell r="F181" t="str">
            <v>KIT BACS / KITS COFFRAGE</v>
          </cell>
          <cell r="G181" t="str">
            <v>AQUATIRIS</v>
          </cell>
          <cell r="H181" t="str">
            <v>&lt;Non référencé&gt;</v>
          </cell>
          <cell r="J181" t="str">
            <v>&lt;Article non référencé&gt;</v>
          </cell>
          <cell r="L181">
            <v>0</v>
          </cell>
          <cell r="M181">
            <v>0</v>
          </cell>
          <cell r="Q181" t="str">
            <v/>
          </cell>
          <cell r="R181">
            <v>0</v>
          </cell>
          <cell r="U181">
            <v>1328</v>
          </cell>
          <cell r="V181">
            <v>1372.424352</v>
          </cell>
        </row>
        <row r="182">
          <cell r="A182" t="str">
            <v>PCG9EH</v>
          </cell>
          <cell r="B182" t="str">
            <v>AF34</v>
          </cell>
          <cell r="C182" t="str">
            <v>COFFRAGE FV GRAVITAIRE 9EH 4X4.5</v>
          </cell>
          <cell r="D182" t="str">
            <v>KITS BACS/KITS COFFRAGES</v>
          </cell>
          <cell r="E182" t="str">
            <v>KITS COFFRAGES</v>
          </cell>
          <cell r="F182" t="str">
            <v>KIT BACS / KITS COFFRAGE</v>
          </cell>
          <cell r="G182" t="str">
            <v>AQUATIRIS</v>
          </cell>
          <cell r="H182" t="str">
            <v>&lt;Non référencé&gt;</v>
          </cell>
          <cell r="J182" t="str">
            <v>&lt;Article non référencé&gt;</v>
          </cell>
          <cell r="L182">
            <v>0</v>
          </cell>
          <cell r="M182">
            <v>0</v>
          </cell>
          <cell r="Q182" t="str">
            <v/>
          </cell>
          <cell r="R182">
            <v>0</v>
          </cell>
          <cell r="U182">
            <v>1475</v>
          </cell>
          <cell r="V182">
            <v>1522.3346986666668</v>
          </cell>
        </row>
        <row r="183">
          <cell r="A183" t="str">
            <v>PCG12EHA</v>
          </cell>
          <cell r="B183" t="str">
            <v>AF20</v>
          </cell>
          <cell r="C183" t="str">
            <v>COFFRAGE FV GRAVITAIRE 12EH 6X4</v>
          </cell>
          <cell r="D183" t="str">
            <v>KITS BACS/KITS COFFRAGES</v>
          </cell>
          <cell r="E183" t="str">
            <v>KITS COFFRAGES</v>
          </cell>
          <cell r="F183" t="str">
            <v>KIT BACS / KITS COFFRAGE</v>
          </cell>
          <cell r="G183" t="str">
            <v>AQUATIRIS</v>
          </cell>
          <cell r="H183" t="str">
            <v>&lt;Non référencé&gt;</v>
          </cell>
          <cell r="J183" t="str">
            <v>&lt;Article non référencé&gt;</v>
          </cell>
          <cell r="L183">
            <v>0</v>
          </cell>
          <cell r="M183">
            <v>0</v>
          </cell>
          <cell r="Q183" t="str">
            <v/>
          </cell>
          <cell r="R183">
            <v>0</v>
          </cell>
          <cell r="U183">
            <v>1814</v>
          </cell>
          <cell r="V183">
            <v>1875.3894986666667</v>
          </cell>
        </row>
        <row r="184">
          <cell r="A184" t="str">
            <v>PCG12EHB</v>
          </cell>
          <cell r="B184" t="str">
            <v>AF21</v>
          </cell>
          <cell r="C184" t="str">
            <v>COFFRAGE FV GRAVITAIRE 12EH 8X3</v>
          </cell>
          <cell r="D184" t="str">
            <v>KITS BACS/KITS COFFRAGES</v>
          </cell>
          <cell r="E184" t="str">
            <v>KITS COFFRAGES</v>
          </cell>
          <cell r="F184" t="str">
            <v>KIT BACS / KITS COFFRAGE</v>
          </cell>
          <cell r="G184" t="str">
            <v>AQUATIRIS</v>
          </cell>
          <cell r="H184" t="str">
            <v>&lt;Non référencé&gt;</v>
          </cell>
          <cell r="J184" t="str">
            <v>&lt;Article non référencé&gt;</v>
          </cell>
          <cell r="L184">
            <v>0</v>
          </cell>
          <cell r="M184">
            <v>0</v>
          </cell>
          <cell r="Q184" t="str">
            <v/>
          </cell>
          <cell r="R184">
            <v>0</v>
          </cell>
          <cell r="U184">
            <v>1933</v>
          </cell>
          <cell r="V184">
            <v>2010.9963413333332</v>
          </cell>
        </row>
        <row r="185">
          <cell r="A185" t="str">
            <v>PCG14EHA</v>
          </cell>
          <cell r="B185" t="str">
            <v>AF22</v>
          </cell>
          <cell r="C185" t="str">
            <v>COFFRAGE FV GRAVITAIRE 14EH 8X3.5</v>
          </cell>
          <cell r="D185" t="str">
            <v>KITS BACS/KITS COFFRAGES</v>
          </cell>
          <cell r="E185" t="str">
            <v>KITS COFFRAGES</v>
          </cell>
          <cell r="F185" t="str">
            <v>KIT BACS / KITS COFFRAGE</v>
          </cell>
          <cell r="G185" t="str">
            <v>AQUATIRIS</v>
          </cell>
          <cell r="H185" t="str">
            <v>&lt;Non référencé&gt;</v>
          </cell>
          <cell r="J185" t="str">
            <v>&lt;Article non référencé&gt;</v>
          </cell>
          <cell r="L185">
            <v>0</v>
          </cell>
          <cell r="M185">
            <v>0</v>
          </cell>
          <cell r="Q185" t="str">
            <v/>
          </cell>
          <cell r="R185">
            <v>0</v>
          </cell>
          <cell r="U185">
            <v>2066</v>
          </cell>
          <cell r="V185">
            <v>2137.4526506666666</v>
          </cell>
        </row>
        <row r="186">
          <cell r="A186" t="str">
            <v>PCG14EHB</v>
          </cell>
          <cell r="B186" t="str">
            <v>AF23</v>
          </cell>
          <cell r="C186" t="str">
            <v>COFFRAGE FV GRAVITAIRE 14EH 7X4</v>
          </cell>
          <cell r="D186" t="str">
            <v>KITS BACS/KITS COFFRAGES</v>
          </cell>
          <cell r="E186" t="str">
            <v>KITS COFFRAGES</v>
          </cell>
          <cell r="F186" t="str">
            <v>KIT BACS / KITS COFFRAGE</v>
          </cell>
          <cell r="G186" t="str">
            <v>AQUATIRIS</v>
          </cell>
          <cell r="H186" t="str">
            <v>&lt;Non référencé&gt;</v>
          </cell>
          <cell r="J186" t="str">
            <v>&lt;Article non référencé&gt;</v>
          </cell>
          <cell r="L186">
            <v>0</v>
          </cell>
          <cell r="M186">
            <v>0</v>
          </cell>
          <cell r="Q186" t="str">
            <v/>
          </cell>
          <cell r="R186">
            <v>0</v>
          </cell>
          <cell r="U186">
            <v>1947</v>
          </cell>
          <cell r="V186">
            <v>2011.1537053333334</v>
          </cell>
        </row>
        <row r="187">
          <cell r="A187" t="str">
            <v>PCG16EH</v>
          </cell>
          <cell r="B187" t="str">
            <v>AF24</v>
          </cell>
          <cell r="C187" t="str">
            <v>COFFRAGE FV GRAVITAIRE 16EH 8X4</v>
          </cell>
          <cell r="D187" t="str">
            <v>KITS BACS/KITS COFFRAGES</v>
          </cell>
          <cell r="E187" t="str">
            <v>KITS COFFRAGES</v>
          </cell>
          <cell r="F187" t="str">
            <v>KIT BACS / KITS COFFRAGE</v>
          </cell>
          <cell r="G187" t="str">
            <v>AQUATIRIS</v>
          </cell>
          <cell r="H187" t="str">
            <v>&lt;Non référencé&gt;</v>
          </cell>
          <cell r="J187" t="str">
            <v>&lt;Article non référencé&gt;</v>
          </cell>
          <cell r="L187">
            <v>0</v>
          </cell>
          <cell r="M187">
            <v>0</v>
          </cell>
          <cell r="Q187" t="str">
            <v/>
          </cell>
          <cell r="R187">
            <v>0</v>
          </cell>
          <cell r="U187">
            <v>2342</v>
          </cell>
          <cell r="V187">
            <v>2422.5003280000001</v>
          </cell>
        </row>
        <row r="188">
          <cell r="A188" t="str">
            <v>PCG18EHA</v>
          </cell>
          <cell r="B188" t="str">
            <v>AF25</v>
          </cell>
          <cell r="C188" t="str">
            <v>COFFRAGE FV GRAVITAIRE 18EH 8X4.5</v>
          </cell>
          <cell r="D188" t="str">
            <v>KITS BACS/KITS COFFRAGES</v>
          </cell>
          <cell r="E188" t="str">
            <v>KITS COFFRAGES</v>
          </cell>
          <cell r="F188" t="str">
            <v>KIT BACS / KITS COFFRAGE</v>
          </cell>
          <cell r="G188" t="str">
            <v>AQUATIRIS</v>
          </cell>
          <cell r="H188" t="str">
            <v>&lt;Non référencé&gt;</v>
          </cell>
          <cell r="J188" t="str">
            <v>&lt;Article non référencé&gt;</v>
          </cell>
          <cell r="L188">
            <v>0</v>
          </cell>
          <cell r="M188">
            <v>0</v>
          </cell>
          <cell r="Q188" t="str">
            <v/>
          </cell>
          <cell r="R188">
            <v>0</v>
          </cell>
          <cell r="U188">
            <v>2430</v>
          </cell>
          <cell r="V188">
            <v>2511.3800773333332</v>
          </cell>
        </row>
        <row r="189">
          <cell r="A189" t="str">
            <v>PCG20EHB</v>
          </cell>
          <cell r="B189" t="str">
            <v>AF26</v>
          </cell>
          <cell r="C189" t="str">
            <v>COFFRAGE FV GRAVITAIRE 20EH 8X5</v>
          </cell>
          <cell r="D189" t="str">
            <v>KITS BACS/KITS COFFRAGES</v>
          </cell>
          <cell r="E189" t="str">
            <v>KITS COFFRAGES</v>
          </cell>
          <cell r="F189" t="str">
            <v>KIT BACS / KITS COFFRAGE</v>
          </cell>
          <cell r="G189" t="str">
            <v>AQUATIRIS</v>
          </cell>
          <cell r="H189" t="str">
            <v>&lt;Non référencé&gt;</v>
          </cell>
          <cell r="J189" t="str">
            <v>&lt;Article non référencé&gt;</v>
          </cell>
          <cell r="L189">
            <v>0</v>
          </cell>
          <cell r="M189">
            <v>0</v>
          </cell>
          <cell r="Q189" t="str">
            <v/>
          </cell>
          <cell r="R189">
            <v>0</v>
          </cell>
          <cell r="U189">
            <v>2543</v>
          </cell>
          <cell r="V189">
            <v>2626.5323146666665</v>
          </cell>
        </row>
        <row r="190">
          <cell r="A190" t="str">
            <v>PCLC3EH</v>
          </cell>
          <cell r="B190" t="str">
            <v>AF44</v>
          </cell>
          <cell r="C190" t="str">
            <v>CLOISON CENTRALE FV 3EH 3X2</v>
          </cell>
          <cell r="D190" t="str">
            <v>MEMBRANES ET ANTI-RACINES</v>
          </cell>
          <cell r="E190" t="str">
            <v>CLOISON</v>
          </cell>
          <cell r="F190" t="str">
            <v>Pack EPDM FV</v>
          </cell>
          <cell r="G190" t="str">
            <v>AQUATIRIS</v>
          </cell>
          <cell r="H190" t="str">
            <v>&lt;Non référencé&gt;</v>
          </cell>
          <cell r="J190" t="str">
            <v>&lt;Article non référencé&gt;</v>
          </cell>
          <cell r="L190">
            <v>0</v>
          </cell>
          <cell r="M190">
            <v>0</v>
          </cell>
          <cell r="Q190" t="str">
            <v/>
          </cell>
          <cell r="R190">
            <v>0</v>
          </cell>
          <cell r="U190">
            <v>35</v>
          </cell>
          <cell r="V190">
            <v>36.667999999999999</v>
          </cell>
        </row>
        <row r="191">
          <cell r="A191" t="str">
            <v>PCLC4EH</v>
          </cell>
          <cell r="B191" t="str">
            <v>AF45</v>
          </cell>
          <cell r="C191" t="str">
            <v>CLOISON CENTRALE FV 4EH 4X2</v>
          </cell>
          <cell r="D191" t="str">
            <v>MEMBRANES ET ANTI-RACINES</v>
          </cell>
          <cell r="E191" t="str">
            <v>CLOISON</v>
          </cell>
          <cell r="F191" t="str">
            <v>Pack EPDM FV</v>
          </cell>
          <cell r="G191" t="str">
            <v>AQUATIRIS</v>
          </cell>
          <cell r="H191" t="str">
            <v>&lt;Non référencé&gt;</v>
          </cell>
          <cell r="J191" t="str">
            <v>&lt;Article non référencé&gt;</v>
          </cell>
          <cell r="L191">
            <v>0</v>
          </cell>
          <cell r="M191">
            <v>0</v>
          </cell>
          <cell r="Q191" t="str">
            <v/>
          </cell>
          <cell r="R191">
            <v>0</v>
          </cell>
          <cell r="U191">
            <v>35</v>
          </cell>
          <cell r="V191">
            <v>36.667999999999999</v>
          </cell>
        </row>
        <row r="192">
          <cell r="A192" t="str">
            <v>PCLC5EH</v>
          </cell>
          <cell r="B192" t="str">
            <v>AF46</v>
          </cell>
          <cell r="C192" t="str">
            <v>CLOISON CENTRALE FV 5EH 4X2.5</v>
          </cell>
          <cell r="D192" t="str">
            <v>MEMBRANES ET ANTI-RACINES</v>
          </cell>
          <cell r="E192" t="str">
            <v>CLOISON</v>
          </cell>
          <cell r="F192" t="str">
            <v>Pack EPDM FV</v>
          </cell>
          <cell r="G192" t="str">
            <v>AQUATIRIS</v>
          </cell>
          <cell r="H192" t="str">
            <v>&lt;Non référencé&gt;</v>
          </cell>
          <cell r="J192" t="str">
            <v>&lt;Article non référencé&gt;</v>
          </cell>
          <cell r="L192">
            <v>0</v>
          </cell>
          <cell r="M192">
            <v>0</v>
          </cell>
          <cell r="Q192" t="str">
            <v/>
          </cell>
          <cell r="R192">
            <v>0</v>
          </cell>
          <cell r="U192">
            <v>40</v>
          </cell>
          <cell r="V192">
            <v>41.363</v>
          </cell>
        </row>
        <row r="193">
          <cell r="A193" t="str">
            <v>PCLC6EHA</v>
          </cell>
          <cell r="B193" t="str">
            <v>AF47</v>
          </cell>
          <cell r="C193" t="str">
            <v>CLOISON CENTRALE FV 6EH 4X3</v>
          </cell>
          <cell r="D193" t="str">
            <v>MEMBRANES ET ANTI-RACINES</v>
          </cell>
          <cell r="E193" t="str">
            <v>CLOISON</v>
          </cell>
          <cell r="F193" t="str">
            <v>Pack EPDM FV</v>
          </cell>
          <cell r="G193" t="str">
            <v>AQUATIRIS</v>
          </cell>
          <cell r="H193" t="str">
            <v>&lt;Non référencé&gt;</v>
          </cell>
          <cell r="J193" t="str">
            <v>&lt;Article non référencé&gt;</v>
          </cell>
          <cell r="L193">
            <v>0</v>
          </cell>
          <cell r="M193">
            <v>0</v>
          </cell>
          <cell r="Q193" t="str">
            <v/>
          </cell>
          <cell r="R193">
            <v>0</v>
          </cell>
          <cell r="U193">
            <v>51</v>
          </cell>
          <cell r="V193">
            <v>54.521499999999996</v>
          </cell>
        </row>
        <row r="194">
          <cell r="A194" t="str">
            <v>PCLC6EHB</v>
          </cell>
          <cell r="B194" t="str">
            <v>AF48</v>
          </cell>
          <cell r="C194" t="str">
            <v>CLOISON CENTRALE FV 6EH 6X2</v>
          </cell>
          <cell r="D194" t="str">
            <v>MEMBRANES ET ANTI-RACINES</v>
          </cell>
          <cell r="E194" t="str">
            <v>CLOISON</v>
          </cell>
          <cell r="F194" t="str">
            <v>Pack EPDM FV</v>
          </cell>
          <cell r="G194" t="str">
            <v>AQUATIRIS</v>
          </cell>
          <cell r="H194" t="str">
            <v>&lt;Non référencé&gt;</v>
          </cell>
          <cell r="J194" t="str">
            <v>&lt;Article non référencé&gt;</v>
          </cell>
          <cell r="L194">
            <v>0</v>
          </cell>
          <cell r="M194">
            <v>0</v>
          </cell>
          <cell r="Q194" t="str">
            <v/>
          </cell>
          <cell r="R194">
            <v>0</v>
          </cell>
          <cell r="U194">
            <v>40</v>
          </cell>
          <cell r="V194">
            <v>41.084000000000003</v>
          </cell>
        </row>
        <row r="195">
          <cell r="A195" t="str">
            <v>PCLC7EH</v>
          </cell>
          <cell r="B195" t="str">
            <v>AF49</v>
          </cell>
          <cell r="C195" t="str">
            <v>CLOISON CENTRALE FV 7EH 4X3.5</v>
          </cell>
          <cell r="D195" t="str">
            <v>MEMBRANES ET ANTI-RACINES</v>
          </cell>
          <cell r="E195" t="str">
            <v>CLOISON</v>
          </cell>
          <cell r="F195" t="str">
            <v>Pack EPDM FV</v>
          </cell>
          <cell r="G195" t="str">
            <v>AQUATIRIS</v>
          </cell>
          <cell r="H195" t="str">
            <v>&lt;Non référencé&gt;</v>
          </cell>
          <cell r="J195" t="str">
            <v>&lt;Article non référencé&gt;</v>
          </cell>
          <cell r="L195">
            <v>0</v>
          </cell>
          <cell r="M195">
            <v>0</v>
          </cell>
          <cell r="Q195" t="str">
            <v/>
          </cell>
          <cell r="R195">
            <v>0</v>
          </cell>
          <cell r="U195">
            <v>61</v>
          </cell>
          <cell r="V195">
            <v>64.427499999999995</v>
          </cell>
        </row>
        <row r="196">
          <cell r="A196" t="str">
            <v>PCLC9EH</v>
          </cell>
          <cell r="B196" t="str">
            <v>AF51</v>
          </cell>
          <cell r="C196" t="str">
            <v>CLOISON CENTRALE FV 9EH 4X4.5</v>
          </cell>
          <cell r="D196" t="str">
            <v>MEMBRANES ET ANTI-RACINES</v>
          </cell>
          <cell r="E196" t="str">
            <v>CLOISON</v>
          </cell>
          <cell r="F196" t="str">
            <v>Pack EPDM FV</v>
          </cell>
          <cell r="G196" t="str">
            <v>AQUATIRIS</v>
          </cell>
          <cell r="H196" t="str">
            <v>&lt;Non référencé&gt;</v>
          </cell>
          <cell r="J196" t="str">
            <v>&lt;Article non référencé&gt;</v>
          </cell>
          <cell r="L196">
            <v>0</v>
          </cell>
          <cell r="M196">
            <v>0</v>
          </cell>
          <cell r="Q196" t="str">
            <v/>
          </cell>
          <cell r="R196">
            <v>0</v>
          </cell>
          <cell r="U196">
            <v>71</v>
          </cell>
          <cell r="V196">
            <v>75.362499999999997</v>
          </cell>
        </row>
        <row r="197">
          <cell r="A197" t="str">
            <v>PCLC10EHB</v>
          </cell>
          <cell r="B197" t="str">
            <v>AF36</v>
          </cell>
          <cell r="C197" t="str">
            <v>CLOISON CENTRALE FV 10EH 10X2</v>
          </cell>
          <cell r="D197" t="str">
            <v>MEMBRANES ET ANTI-RACINES</v>
          </cell>
          <cell r="E197" t="str">
            <v>CLOISON</v>
          </cell>
          <cell r="F197" t="str">
            <v>Pack EPDM FV</v>
          </cell>
          <cell r="G197" t="str">
            <v>AQUATIRIS</v>
          </cell>
          <cell r="H197" t="str">
            <v>&lt;Non référencé&gt;</v>
          </cell>
          <cell r="J197" t="str">
            <v>&lt;Article non référencé&gt;</v>
          </cell>
          <cell r="L197">
            <v>0</v>
          </cell>
          <cell r="M197">
            <v>0</v>
          </cell>
          <cell r="Q197" t="str">
            <v/>
          </cell>
          <cell r="R197">
            <v>0</v>
          </cell>
          <cell r="U197">
            <v>40</v>
          </cell>
          <cell r="V197">
            <v>41.084000000000003</v>
          </cell>
        </row>
        <row r="198">
          <cell r="A198" t="str">
            <v>PCLC12EHA</v>
          </cell>
          <cell r="B198" t="str">
            <v>AF37</v>
          </cell>
          <cell r="C198" t="str">
            <v>CLOISON CENTRALE FV 12EH 6X4</v>
          </cell>
          <cell r="D198" t="str">
            <v>MEMBRANES ET ANTI-RACINES</v>
          </cell>
          <cell r="E198" t="str">
            <v>CLOISON</v>
          </cell>
          <cell r="F198" t="str">
            <v>Pack EPDM FV</v>
          </cell>
          <cell r="G198" t="str">
            <v>AQUATIRIS</v>
          </cell>
          <cell r="H198" t="str">
            <v>&lt;Non référencé&gt;</v>
          </cell>
          <cell r="J198" t="str">
            <v>&lt;Article non référencé&gt;</v>
          </cell>
          <cell r="L198">
            <v>0</v>
          </cell>
          <cell r="M198">
            <v>0</v>
          </cell>
          <cell r="Q198" t="str">
            <v/>
          </cell>
          <cell r="R198">
            <v>0</v>
          </cell>
          <cell r="U198">
            <v>100</v>
          </cell>
          <cell r="V198">
            <v>103.33750000000001</v>
          </cell>
        </row>
        <row r="199">
          <cell r="A199" t="str">
            <v>PCLC12EHB</v>
          </cell>
          <cell r="B199" t="str">
            <v>AF38</v>
          </cell>
          <cell r="C199" t="str">
            <v>CLOISON CENTRALE FV 12EH 8X3</v>
          </cell>
          <cell r="D199" t="str">
            <v>MEMBRANES ET ANTI-RACINES</v>
          </cell>
          <cell r="E199" t="str">
            <v>CLOISON</v>
          </cell>
          <cell r="F199" t="str">
            <v>Pack EPDM FV</v>
          </cell>
          <cell r="G199" t="str">
            <v>AQUATIRIS</v>
          </cell>
          <cell r="H199" t="str">
            <v>&lt;Non référencé&gt;</v>
          </cell>
          <cell r="J199" t="str">
            <v>&lt;Article non référencé&gt;</v>
          </cell>
          <cell r="L199">
            <v>0</v>
          </cell>
          <cell r="M199">
            <v>0</v>
          </cell>
          <cell r="Q199" t="str">
            <v/>
          </cell>
          <cell r="R199">
            <v>0</v>
          </cell>
          <cell r="U199">
            <v>51</v>
          </cell>
          <cell r="V199">
            <v>54.521499999999996</v>
          </cell>
        </row>
        <row r="200">
          <cell r="A200" t="str">
            <v>PCLC14EHA</v>
          </cell>
          <cell r="B200" t="str">
            <v>AF39</v>
          </cell>
          <cell r="C200" t="str">
            <v>CLOISON CENTRALE FV 14EH 8X3.5</v>
          </cell>
          <cell r="D200" t="str">
            <v>MEMBRANES ET ANTI-RACINES</v>
          </cell>
          <cell r="E200" t="str">
            <v>CLOISON</v>
          </cell>
          <cell r="F200" t="str">
            <v>Pack EPDM FV</v>
          </cell>
          <cell r="G200" t="str">
            <v>AQUATIRIS</v>
          </cell>
          <cell r="H200" t="str">
            <v>&lt;Non référencé&gt;</v>
          </cell>
          <cell r="J200" t="str">
            <v>&lt;Article non référencé&gt;</v>
          </cell>
          <cell r="L200">
            <v>0</v>
          </cell>
          <cell r="M200">
            <v>0</v>
          </cell>
          <cell r="Q200" t="str">
            <v/>
          </cell>
          <cell r="R200">
            <v>0</v>
          </cell>
          <cell r="U200">
            <v>94</v>
          </cell>
          <cell r="V200">
            <v>96.849500000000006</v>
          </cell>
        </row>
        <row r="201">
          <cell r="A201" t="str">
            <v>PCLC14EHB</v>
          </cell>
          <cell r="B201" t="str">
            <v>AF40</v>
          </cell>
          <cell r="C201" t="str">
            <v>CLOISON CENTRALE FV 14EH 7X4</v>
          </cell>
          <cell r="D201" t="str">
            <v>MEMBRANES ET ANTI-RACINES</v>
          </cell>
          <cell r="E201" t="str">
            <v>CLOISON</v>
          </cell>
          <cell r="F201" t="str">
            <v>Pack EPDM FV</v>
          </cell>
          <cell r="G201" t="str">
            <v>AQUATIRIS</v>
          </cell>
          <cell r="H201" t="str">
            <v>&lt;Non référencé&gt;</v>
          </cell>
          <cell r="J201" t="str">
            <v>&lt;Article non référencé&gt;</v>
          </cell>
          <cell r="L201">
            <v>0</v>
          </cell>
          <cell r="M201">
            <v>0</v>
          </cell>
          <cell r="Q201" t="str">
            <v/>
          </cell>
          <cell r="R201">
            <v>0</v>
          </cell>
          <cell r="U201">
            <v>100</v>
          </cell>
          <cell r="V201">
            <v>103.8395</v>
          </cell>
        </row>
        <row r="202">
          <cell r="A202" t="str">
            <v>PCLC16EH</v>
          </cell>
          <cell r="B202" t="str">
            <v>AF41</v>
          </cell>
          <cell r="C202" t="str">
            <v>CLOISON CENTRALE FV 16EH 8X4</v>
          </cell>
          <cell r="D202" t="str">
            <v>MEMBRANES ET ANTI-RACINES</v>
          </cell>
          <cell r="E202" t="str">
            <v>CLOISON</v>
          </cell>
          <cell r="F202" t="str">
            <v>Pack EPDM FV</v>
          </cell>
          <cell r="G202" t="str">
            <v>AQUATIRIS</v>
          </cell>
          <cell r="H202" t="str">
            <v>&lt;Non référencé&gt;</v>
          </cell>
          <cell r="J202" t="str">
            <v>&lt;Article non référencé&gt;</v>
          </cell>
          <cell r="L202">
            <v>0</v>
          </cell>
          <cell r="M202">
            <v>0</v>
          </cell>
          <cell r="Q202" t="str">
            <v/>
          </cell>
          <cell r="R202">
            <v>0</v>
          </cell>
          <cell r="U202">
            <v>100</v>
          </cell>
          <cell r="V202">
            <v>103.8395</v>
          </cell>
        </row>
        <row r="203">
          <cell r="A203" t="str">
            <v>PCLC18EHA</v>
          </cell>
          <cell r="B203" t="str">
            <v>AF42</v>
          </cell>
          <cell r="C203" t="str">
            <v>CLOISON CENTRALE FV 18EH 8X4.5</v>
          </cell>
          <cell r="D203" t="str">
            <v>MEMBRANES ET ANTI-RACINES</v>
          </cell>
          <cell r="E203" t="str">
            <v>CLOISON</v>
          </cell>
          <cell r="F203" t="str">
            <v>Pack EPDM FV</v>
          </cell>
          <cell r="G203" t="str">
            <v>AQUATIRIS</v>
          </cell>
          <cell r="H203" t="str">
            <v>&lt;Non référencé&gt;</v>
          </cell>
          <cell r="J203" t="str">
            <v>&lt;Article non référencé&gt;</v>
          </cell>
          <cell r="L203">
            <v>0</v>
          </cell>
          <cell r="M203">
            <v>0</v>
          </cell>
          <cell r="Q203" t="str">
            <v/>
          </cell>
          <cell r="R203">
            <v>0</v>
          </cell>
          <cell r="U203">
            <v>105</v>
          </cell>
          <cell r="V203">
            <v>109.28450000000001</v>
          </cell>
        </row>
        <row r="204">
          <cell r="A204" t="str">
            <v>PCLC20EHB</v>
          </cell>
          <cell r="B204" t="str">
            <v>AF43</v>
          </cell>
          <cell r="C204" t="str">
            <v>CLOISON CENTRALE FV 20EH 8X5</v>
          </cell>
          <cell r="D204" t="str">
            <v>MEMBRANES ET ANTI-RACINES</v>
          </cell>
          <cell r="E204" t="str">
            <v>CLOISON</v>
          </cell>
          <cell r="F204" t="str">
            <v>Pack EPDM FV</v>
          </cell>
          <cell r="G204" t="str">
            <v>AQUATIRIS</v>
          </cell>
          <cell r="H204" t="str">
            <v>&lt;Non référencé&gt;</v>
          </cell>
          <cell r="J204" t="str">
            <v>&lt;Article non référencé&gt;</v>
          </cell>
          <cell r="L204">
            <v>0</v>
          </cell>
          <cell r="M204">
            <v>0</v>
          </cell>
          <cell r="Q204" t="str">
            <v/>
          </cell>
          <cell r="R204">
            <v>0</v>
          </cell>
          <cell r="U204">
            <v>115</v>
          </cell>
          <cell r="V204">
            <v>119.7715</v>
          </cell>
        </row>
        <row r="205">
          <cell r="A205" t="str">
            <v>PCLCB3EH</v>
          </cell>
          <cell r="B205" t="str">
            <v>AF52</v>
          </cell>
          <cell r="C205" t="str">
            <v>CLOISON CENTRALE BAC 3EH</v>
          </cell>
          <cell r="D205" t="str">
            <v>KITS BACS/KITS COFFRAGES</v>
          </cell>
          <cell r="E205" t="str">
            <v>CLOISON</v>
          </cell>
          <cell r="F205" t="str">
            <v>ACCESSOIRES</v>
          </cell>
          <cell r="G205" t="str">
            <v>AQUATIRIS</v>
          </cell>
          <cell r="H205" t="str">
            <v>&lt;Non référencé&gt;</v>
          </cell>
          <cell r="J205" t="str">
            <v>&lt;Article non référencé&gt;</v>
          </cell>
          <cell r="L205">
            <v>0</v>
          </cell>
          <cell r="M205">
            <v>0</v>
          </cell>
          <cell r="Q205" t="str">
            <v/>
          </cell>
          <cell r="R205">
            <v>0</v>
          </cell>
          <cell r="U205">
            <v>35</v>
          </cell>
          <cell r="V205">
            <v>36.313000000000002</v>
          </cell>
        </row>
        <row r="206">
          <cell r="A206" t="str">
            <v>KITCOMM</v>
          </cell>
          <cell r="B206" t="str">
            <v>AS217</v>
          </cell>
          <cell r="C206" t="str">
            <v>KIT COMMERCIAL PRO</v>
          </cell>
          <cell r="D206" t="str">
            <v>SUPPORT DE COMMUNICATION</v>
          </cell>
          <cell r="E206" t="str">
            <v>SUPPORT DE COMMUNICATION</v>
          </cell>
          <cell r="G206" t="str">
            <v>AQUATIRIS</v>
          </cell>
          <cell r="H206" t="str">
            <v>KITCOMM</v>
          </cell>
          <cell r="J206" t="str">
            <v>KIT COMMERCIAL PRO</v>
          </cell>
          <cell r="L206">
            <v>3.31</v>
          </cell>
          <cell r="M206">
            <v>3.31</v>
          </cell>
          <cell r="N206" t="str">
            <v>Pas d'augmentation</v>
          </cell>
          <cell r="O206">
            <v>3.31</v>
          </cell>
          <cell r="Q206">
            <v>0</v>
          </cell>
          <cell r="R206">
            <v>1.3021148</v>
          </cell>
          <cell r="T206">
            <v>1.3</v>
          </cell>
          <cell r="U206">
            <v>4.3099999999999996</v>
          </cell>
          <cell r="V206">
            <v>4.3099999999999996</v>
          </cell>
        </row>
        <row r="207">
          <cell r="A207" t="str">
            <v>ZDR1</v>
          </cell>
          <cell r="B207" t="str">
            <v>AF90</v>
          </cell>
          <cell r="C207" t="str">
            <v>KIT DRAINAGE VENTILATION BAC 2.5 - 3 EH</v>
          </cell>
          <cell r="D207" t="str">
            <v>KITS BACS/KITS COFFRAGES</v>
          </cell>
          <cell r="E207" t="str">
            <v>KITS BACS</v>
          </cell>
          <cell r="F207" t="str">
            <v>ACCESSOIRES</v>
          </cell>
          <cell r="G207" t="str">
            <v>AQUATIRIS</v>
          </cell>
          <cell r="H207" t="str">
            <v>&lt;Non référencé&gt;</v>
          </cell>
          <cell r="J207" t="str">
            <v>&lt;Article non référencé&gt;</v>
          </cell>
          <cell r="L207">
            <v>0</v>
          </cell>
          <cell r="M207">
            <v>0</v>
          </cell>
          <cell r="Q207" t="str">
            <v/>
          </cell>
          <cell r="R207">
            <v>0</v>
          </cell>
          <cell r="U207">
            <v>52.97</v>
          </cell>
        </row>
        <row r="208">
          <cell r="A208" t="str">
            <v>ZDR2</v>
          </cell>
          <cell r="B208" t="str">
            <v>AF91</v>
          </cell>
          <cell r="C208" t="str">
            <v>KIT DRAINAGE VENTILATION BAC 5 - 6 EH</v>
          </cell>
          <cell r="D208" t="str">
            <v>KITS BACS/KITS COFFRAGES</v>
          </cell>
          <cell r="E208" t="str">
            <v>KITS BACS</v>
          </cell>
          <cell r="F208" t="str">
            <v>ACCESSOIRES</v>
          </cell>
          <cell r="G208" t="str">
            <v>AQUATIRIS</v>
          </cell>
          <cell r="H208" t="str">
            <v>&lt;Non référencé&gt;</v>
          </cell>
          <cell r="J208" t="str">
            <v>&lt;Article non référencé&gt;</v>
          </cell>
          <cell r="L208">
            <v>0</v>
          </cell>
          <cell r="M208">
            <v>0</v>
          </cell>
          <cell r="Q208" t="str">
            <v/>
          </cell>
          <cell r="R208">
            <v>0</v>
          </cell>
          <cell r="U208">
            <v>105.94</v>
          </cell>
        </row>
        <row r="209">
          <cell r="A209" t="str">
            <v>DIR023V63</v>
          </cell>
          <cell r="B209" t="str">
            <v>AA12</v>
          </cell>
          <cell r="C209" t="str">
            <v>KIT RELEVAGE DIR02 3 VOIES D63</v>
          </cell>
          <cell r="D209" t="str">
            <v>REGARDS/REPARTITEURS/CHASSES</v>
          </cell>
          <cell r="E209" t="str">
            <v>REGARDS/REPARTITEURS/CHASSES</v>
          </cell>
          <cell r="F209" t="str">
            <v>DISTRIBUTION RELEVAGE</v>
          </cell>
          <cell r="G209" t="str">
            <v>AQUATIRIS</v>
          </cell>
          <cell r="H209" t="str">
            <v>&lt;Non référencé&gt;</v>
          </cell>
          <cell r="J209" t="str">
            <v>&lt;Article non référencé&gt;</v>
          </cell>
          <cell r="L209">
            <v>0</v>
          </cell>
          <cell r="M209">
            <v>0</v>
          </cell>
          <cell r="Q209" t="str">
            <v/>
          </cell>
          <cell r="R209">
            <v>0</v>
          </cell>
          <cell r="U209">
            <v>218</v>
          </cell>
          <cell r="V209">
            <v>234.8065</v>
          </cell>
        </row>
        <row r="210">
          <cell r="A210" t="str">
            <v>SPR900V100BG</v>
          </cell>
          <cell r="B210" t="str">
            <v>AF85</v>
          </cell>
          <cell r="C210" t="str">
            <v>POSTE HT900 POMPE DWVOX100 BARRES DE GUIDAGE</v>
          </cell>
          <cell r="D210" t="str">
            <v>POSTES DE RELEVAGE</v>
          </cell>
          <cell r="E210" t="str">
            <v>POSTES DE RELEVAGE</v>
          </cell>
          <cell r="F210" t="str">
            <v>POSTES EAUX CHARGEES DIAM 63</v>
          </cell>
          <cell r="G210" t="str">
            <v>AQUATIRIS</v>
          </cell>
          <cell r="H210" t="str">
            <v>&lt;Non référencé&gt;</v>
          </cell>
          <cell r="J210" t="str">
            <v>&lt;Article non référencé&gt;</v>
          </cell>
          <cell r="L210">
            <v>0</v>
          </cell>
          <cell r="M210">
            <v>0</v>
          </cell>
          <cell r="Q210" t="str">
            <v/>
          </cell>
          <cell r="R210">
            <v>0</v>
          </cell>
          <cell r="U210">
            <v>1087.29</v>
          </cell>
          <cell r="V210">
            <v>1092.4384149999998</v>
          </cell>
        </row>
        <row r="211">
          <cell r="A211" t="str">
            <v>SPR900V150BG</v>
          </cell>
          <cell r="B211" t="str">
            <v>AF87</v>
          </cell>
          <cell r="C211" t="str">
            <v>POSTE HT900 POMPE DWVOX150 BARRES DE GUIDAGE</v>
          </cell>
          <cell r="D211" t="str">
            <v>POSTES DE RELEVAGE</v>
          </cell>
          <cell r="E211" t="str">
            <v>POSTES DE RELEVAGE</v>
          </cell>
          <cell r="F211" t="str">
            <v>POSTES EAUX CHARGEES DIAM 63</v>
          </cell>
          <cell r="G211" t="str">
            <v>AQUATIRIS</v>
          </cell>
          <cell r="H211" t="str">
            <v>&lt;Non référencé&gt;</v>
          </cell>
          <cell r="J211" t="str">
            <v>&lt;Article non référencé&gt;</v>
          </cell>
          <cell r="L211">
            <v>0</v>
          </cell>
          <cell r="M211">
            <v>0</v>
          </cell>
          <cell r="Q211" t="str">
            <v/>
          </cell>
          <cell r="R211">
            <v>0</v>
          </cell>
          <cell r="U211">
            <v>1093.1600000000001</v>
          </cell>
          <cell r="V211">
            <v>1098.018415</v>
          </cell>
        </row>
        <row r="212">
          <cell r="A212" t="str">
            <v>PSFV8EH8X2</v>
          </cell>
          <cell r="B212" t="str">
            <v>AA84</v>
          </cell>
          <cell r="C212" t="str">
            <v>PACK FV GEO 1.52MM 8EH 8X2 AVEC GRILLES</v>
          </cell>
          <cell r="D212" t="str">
            <v>MEMBRANES ET ANTI-RACINES</v>
          </cell>
          <cell r="E212" t="str">
            <v>MEMBRANES ET ANTI-RACINES</v>
          </cell>
          <cell r="F212" t="str">
            <v>Pack EPDM FV</v>
          </cell>
          <cell r="G212" t="str">
            <v>AQUATIRIS</v>
          </cell>
          <cell r="H212" t="str">
            <v>&lt;Non référencé&gt;</v>
          </cell>
          <cell r="J212" t="str">
            <v>&lt;Article non référencé&gt;</v>
          </cell>
          <cell r="L212">
            <v>0</v>
          </cell>
          <cell r="M212">
            <v>0</v>
          </cell>
          <cell r="Q212" t="str">
            <v/>
          </cell>
          <cell r="R212">
            <v>0</v>
          </cell>
          <cell r="U212">
            <v>1621</v>
          </cell>
          <cell r="V212">
            <v>1827.3724000000002</v>
          </cell>
        </row>
        <row r="213">
          <cell r="A213" t="str">
            <v>PSFV10EH8X2.5</v>
          </cell>
          <cell r="B213" t="str">
            <v>AA66</v>
          </cell>
          <cell r="C213" t="str">
            <v>PACK FV GEO 1.52MM 10EH 8X2.5 AVEC GRILLES</v>
          </cell>
          <cell r="D213" t="str">
            <v>MEMBRANES ET ANTI-RACINES</v>
          </cell>
          <cell r="E213" t="str">
            <v>MEMBRANES ET ANTI-RACINES</v>
          </cell>
          <cell r="F213" t="str">
            <v>Pack EPDM FV</v>
          </cell>
          <cell r="G213" t="str">
            <v>AQUATIRIS</v>
          </cell>
          <cell r="H213" t="str">
            <v>&lt;Non référencé&gt;</v>
          </cell>
          <cell r="J213" t="str">
            <v>&lt;Article non référencé&gt;</v>
          </cell>
          <cell r="L213">
            <v>0</v>
          </cell>
          <cell r="M213">
            <v>0</v>
          </cell>
          <cell r="Q213" t="str">
            <v/>
          </cell>
          <cell r="R213">
            <v>0</v>
          </cell>
          <cell r="U213">
            <v>1573</v>
          </cell>
          <cell r="V213">
            <v>1808.578033</v>
          </cell>
        </row>
        <row r="214">
          <cell r="A214" t="str">
            <v>PSFV14EH8X3.5</v>
          </cell>
          <cell r="B214" t="str">
            <v>AA70</v>
          </cell>
          <cell r="C214" t="str">
            <v>PACK FV GEO 1.52MM 14EH 8X3.5 AVEC GRILLES</v>
          </cell>
          <cell r="D214" t="str">
            <v>MEMBRANES ET ANTI-RACINES</v>
          </cell>
          <cell r="E214" t="str">
            <v>MEMBRANES ET ANTI-RACINES</v>
          </cell>
          <cell r="F214" t="str">
            <v>Pack EPDM FV</v>
          </cell>
          <cell r="G214" t="str">
            <v>AQUATIRIS</v>
          </cell>
          <cell r="H214" t="str">
            <v>&lt;Non référencé&gt;</v>
          </cell>
          <cell r="J214" t="str">
            <v>&lt;Article non référencé&gt;</v>
          </cell>
          <cell r="L214">
            <v>0</v>
          </cell>
          <cell r="M214">
            <v>0</v>
          </cell>
          <cell r="Q214" t="str">
            <v/>
          </cell>
          <cell r="R214">
            <v>0</v>
          </cell>
          <cell r="U214">
            <v>2169</v>
          </cell>
          <cell r="V214">
            <v>2537.0481</v>
          </cell>
        </row>
        <row r="215">
          <cell r="A215" t="str">
            <v>PSFV18EH9X4</v>
          </cell>
          <cell r="B215" t="str">
            <v>AA73</v>
          </cell>
          <cell r="C215" t="str">
            <v>PACK FV GEO 1.52MM 18EH 9X4 AVEC GRILLES</v>
          </cell>
          <cell r="D215" t="str">
            <v>MEMBRANES ET ANTI-RACINES</v>
          </cell>
          <cell r="E215" t="str">
            <v>MEMBRANES ET ANTI-RACINES</v>
          </cell>
          <cell r="F215" t="str">
            <v>Pack EPDM FV</v>
          </cell>
          <cell r="G215" t="str">
            <v>AQUATIRIS</v>
          </cell>
          <cell r="H215" t="str">
            <v>&lt;Non référencé&gt;</v>
          </cell>
          <cell r="J215" t="str">
            <v>&lt;Article non référencé&gt;</v>
          </cell>
          <cell r="L215">
            <v>0</v>
          </cell>
          <cell r="M215">
            <v>0</v>
          </cell>
          <cell r="Q215" t="str">
            <v/>
          </cell>
          <cell r="R215">
            <v>0</v>
          </cell>
          <cell r="U215">
            <v>2898</v>
          </cell>
          <cell r="V215">
            <v>3337.6701999999996</v>
          </cell>
        </row>
        <row r="216">
          <cell r="A216" t="str">
            <v>PSFV20EH10X4</v>
          </cell>
          <cell r="B216" t="str">
            <v>AA74</v>
          </cell>
          <cell r="C216" t="str">
            <v>PACK FV GEO 1.52MM 20EH 10X4 AVEC GRILLES</v>
          </cell>
          <cell r="D216" t="str">
            <v>MEMBRANES ET ANTI-RACINES</v>
          </cell>
          <cell r="E216" t="str">
            <v>MEMBRANES ET ANTI-RACINES</v>
          </cell>
          <cell r="F216" t="str">
            <v>Pack EPDM FV</v>
          </cell>
          <cell r="G216" t="str">
            <v>AQUATIRIS</v>
          </cell>
          <cell r="H216" t="str">
            <v>&lt;Non référencé&gt;</v>
          </cell>
          <cell r="J216" t="str">
            <v>&lt;Article non référencé&gt;</v>
          </cell>
          <cell r="L216">
            <v>0</v>
          </cell>
          <cell r="M216">
            <v>0</v>
          </cell>
          <cell r="Q216" t="str">
            <v/>
          </cell>
          <cell r="R216">
            <v>0</v>
          </cell>
          <cell r="U216">
            <v>3307</v>
          </cell>
          <cell r="V216">
            <v>3626.4301999999998</v>
          </cell>
        </row>
        <row r="217">
          <cell r="A217" t="str">
            <v>PCR8EH</v>
          </cell>
          <cell r="B217" t="str">
            <v>AF66</v>
          </cell>
          <cell r="C217" t="str">
            <v>COFFRAGE FV RELEVAGE 8EH 4X4</v>
          </cell>
          <cell r="G217" t="str">
            <v>AQUATIRIS</v>
          </cell>
          <cell r="H217" t="str">
            <v>&lt;Non référencé&gt;</v>
          </cell>
          <cell r="J217" t="str">
            <v>&lt;Article non référencé&gt;</v>
          </cell>
          <cell r="L217">
            <v>0</v>
          </cell>
          <cell r="M217">
            <v>0</v>
          </cell>
          <cell r="Q217" t="str">
            <v/>
          </cell>
          <cell r="R217">
            <v>0</v>
          </cell>
          <cell r="U217">
            <v>1312</v>
          </cell>
          <cell r="V217">
            <v>1350.7769973333334</v>
          </cell>
        </row>
        <row r="218">
          <cell r="A218" t="str">
            <v>CUVEDN200</v>
          </cell>
          <cell r="B218" t="str">
            <v>AA8</v>
          </cell>
          <cell r="C218" t="str">
            <v>ACCESSOIRE POUR CUVE DN 200</v>
          </cell>
          <cell r="D218" t="str">
            <v>REGARDS/REPARTITEURS/CHASSES</v>
          </cell>
          <cell r="E218" t="str">
            <v>REGARDS/REPARTITEURS/CHASSES</v>
          </cell>
          <cell r="F218" t="str">
            <v>DISTRIBUTION GRAVITAIRE/CHASSE/BROYEUR</v>
          </cell>
          <cell r="G218" t="str">
            <v>AQUATIRIS</v>
          </cell>
          <cell r="H218" t="str">
            <v>&lt;Non référencé&gt;</v>
          </cell>
          <cell r="J218" t="str">
            <v>&lt;Article non référencé&gt;</v>
          </cell>
          <cell r="L218">
            <v>0</v>
          </cell>
          <cell r="M218">
            <v>0</v>
          </cell>
          <cell r="Q218" t="str">
            <v/>
          </cell>
          <cell r="R218">
            <v>0</v>
          </cell>
          <cell r="U218">
            <v>81.010000000000005</v>
          </cell>
          <cell r="V218">
            <v>86.346650000000011</v>
          </cell>
        </row>
        <row r="219">
          <cell r="A219" t="str">
            <v>PCLC8EH</v>
          </cell>
          <cell r="B219" t="str">
            <v>AF50</v>
          </cell>
          <cell r="C219" t="str">
            <v>CLOISON CENTRALE FV 8EH 4X4</v>
          </cell>
          <cell r="G219" t="str">
            <v>AQUATIRIS</v>
          </cell>
          <cell r="H219" t="str">
            <v>&lt;Non référencé&gt;</v>
          </cell>
          <cell r="J219" t="str">
            <v>&lt;Article non référencé&gt;</v>
          </cell>
          <cell r="L219">
            <v>0</v>
          </cell>
          <cell r="M219">
            <v>0</v>
          </cell>
          <cell r="Q219" t="str">
            <v/>
          </cell>
          <cell r="R219">
            <v>0</v>
          </cell>
          <cell r="U219">
            <v>70</v>
          </cell>
          <cell r="V219">
            <v>73.667500000000004</v>
          </cell>
        </row>
        <row r="220">
          <cell r="A220" t="str">
            <v>PCG10EH</v>
          </cell>
          <cell r="B220" t="str">
            <v>AF19</v>
          </cell>
          <cell r="C220" t="str">
            <v>COFFRAGE FV GRAVITAIRE 10EH 4X5</v>
          </cell>
          <cell r="G220" t="str">
            <v>AQUATIRIS</v>
          </cell>
          <cell r="H220" t="str">
            <v>&lt;Non référencé&gt;</v>
          </cell>
          <cell r="J220" t="str">
            <v>&lt;Article non référencé&gt;</v>
          </cell>
          <cell r="L220">
            <v>0</v>
          </cell>
          <cell r="M220">
            <v>0</v>
          </cell>
          <cell r="Q220" t="str">
            <v/>
          </cell>
          <cell r="R220">
            <v>0</v>
          </cell>
          <cell r="U220">
            <v>1622</v>
          </cell>
          <cell r="V220">
            <v>1669.976296</v>
          </cell>
        </row>
        <row r="221">
          <cell r="A221" t="str">
            <v>PCLC10EH</v>
          </cell>
          <cell r="B221" t="str">
            <v>AF35</v>
          </cell>
          <cell r="C221" t="str">
            <v xml:space="preserve">CLOISON CENTRALE FV 10EH </v>
          </cell>
          <cell r="G221" t="str">
            <v>AQUATIRIS</v>
          </cell>
          <cell r="H221" t="str">
            <v>&lt;Non référencé&gt;</v>
          </cell>
          <cell r="J221" t="str">
            <v>&lt;Article non référencé&gt;</v>
          </cell>
          <cell r="L221">
            <v>0</v>
          </cell>
          <cell r="M221">
            <v>0</v>
          </cell>
          <cell r="Q221" t="str">
            <v/>
          </cell>
          <cell r="R221">
            <v>0</v>
          </cell>
          <cell r="U221">
            <v>86</v>
          </cell>
          <cell r="V221">
            <v>90.473500000000001</v>
          </cell>
        </row>
        <row r="222">
          <cell r="A222" t="str">
            <v>DFVL1</v>
          </cell>
          <cell r="B222" t="str">
            <v>AF6</v>
          </cell>
          <cell r="C222" t="str">
            <v>KIT DRAINAGE FV 4-10 EH - SORTIE LATERALE</v>
          </cell>
          <cell r="D222" t="str">
            <v>DRAINAGE</v>
          </cell>
          <cell r="E222" t="str">
            <v>DRAINAGE</v>
          </cell>
          <cell r="F222" t="str">
            <v>FV GEO</v>
          </cell>
          <cell r="G222" t="str">
            <v>AQUATIRIS</v>
          </cell>
          <cell r="H222" t="str">
            <v>&lt;Non référencé&gt;</v>
          </cell>
          <cell r="J222" t="str">
            <v>&lt;Article non référencé&gt;</v>
          </cell>
          <cell r="L222">
            <v>0</v>
          </cell>
          <cell r="M222">
            <v>0</v>
          </cell>
          <cell r="Q222" t="str">
            <v/>
          </cell>
          <cell r="R222">
            <v>0</v>
          </cell>
          <cell r="U222">
            <v>0</v>
          </cell>
        </row>
        <row r="223">
          <cell r="A223" t="str">
            <v>DFVC1</v>
          </cell>
          <cell r="B223" t="str">
            <v>AF5</v>
          </cell>
          <cell r="C223" t="str">
            <v>KIT DRAINAGE FV 4-10 EH - SORTIE CENTRALE</v>
          </cell>
          <cell r="G223" t="str">
            <v>AQUATIRIS</v>
          </cell>
          <cell r="H223" t="str">
            <v>&lt;Non référencé&gt;</v>
          </cell>
          <cell r="J223" t="str">
            <v>&lt;Article non référencé&gt;</v>
          </cell>
          <cell r="L223">
            <v>0</v>
          </cell>
          <cell r="M223">
            <v>0</v>
          </cell>
          <cell r="Q223" t="str">
            <v/>
          </cell>
          <cell r="R223">
            <v>0</v>
          </cell>
          <cell r="U223">
            <v>0</v>
          </cell>
        </row>
        <row r="224">
          <cell r="A224" t="str">
            <v>PSR5EH5X2</v>
          </cell>
          <cell r="B224" t="str">
            <v>AA101</v>
          </cell>
          <cell r="C224" t="str">
            <v xml:space="preserve">KIT CAILLEBOTIS FV GEOMEMBRANE 5EH5X2 </v>
          </cell>
          <cell r="D224" t="str">
            <v>CLOTURES/GRILLES/FINITIONS</v>
          </cell>
          <cell r="E224" t="str">
            <v>CLOTURES/GRILLES/FINITIONS</v>
          </cell>
          <cell r="F224" t="str">
            <v>kITS GRILLES CAILLEBOTIS</v>
          </cell>
          <cell r="G224" t="str">
            <v>AQUATIRIS</v>
          </cell>
          <cell r="H224" t="str">
            <v>&lt;Non référencé&gt;</v>
          </cell>
          <cell r="J224" t="str">
            <v>&lt;Article non référencé&gt;</v>
          </cell>
          <cell r="L224">
            <v>0</v>
          </cell>
          <cell r="M224">
            <v>0</v>
          </cell>
          <cell r="Q224" t="str">
            <v/>
          </cell>
          <cell r="R224">
            <v>0</v>
          </cell>
          <cell r="U224">
            <v>500.54</v>
          </cell>
          <cell r="V224">
            <v>625.86999999999989</v>
          </cell>
        </row>
        <row r="225">
          <cell r="A225" t="str">
            <v>CARECO5EH</v>
          </cell>
          <cell r="B225" t="str">
            <v>AF1</v>
          </cell>
          <cell r="C225" t="str">
            <v>COFFRAGE ECOPLANC CAREX 5 EH</v>
          </cell>
          <cell r="D225" t="str">
            <v>KITS BACS/KITS COFFRAGES</v>
          </cell>
          <cell r="E225" t="str">
            <v>KITS COFFRAGES</v>
          </cell>
          <cell r="F225" t="str">
            <v>KIT BACS / KITS COFFRAGE</v>
          </cell>
          <cell r="G225" t="str">
            <v>AQUATIRIS</v>
          </cell>
          <cell r="H225" t="str">
            <v>&lt;Non référencé&gt;</v>
          </cell>
          <cell r="J225" t="str">
            <v>&lt;Article non référencé&gt;</v>
          </cell>
          <cell r="L225">
            <v>0</v>
          </cell>
          <cell r="M225">
            <v>0</v>
          </cell>
          <cell r="Q225" t="str">
            <v/>
          </cell>
          <cell r="R225">
            <v>0</v>
          </cell>
          <cell r="U225">
            <v>0</v>
          </cell>
        </row>
        <row r="226">
          <cell r="A226" t="str">
            <v>CARECO6EH</v>
          </cell>
          <cell r="B226" t="str">
            <v>AF2</v>
          </cell>
          <cell r="C226" t="str">
            <v>COFFRAGE ECOPLANC CAREX 6 EH</v>
          </cell>
          <cell r="D226" t="str">
            <v>KITS BACS/KITS COFFRAGES</v>
          </cell>
          <cell r="E226" t="str">
            <v>KITS COFFRAGES</v>
          </cell>
          <cell r="F226" t="str">
            <v>KIT BACS / KITS COFFRAGE</v>
          </cell>
          <cell r="G226" t="str">
            <v>AQUATIRIS</v>
          </cell>
          <cell r="H226" t="str">
            <v>&lt;Non référencé&gt;</v>
          </cell>
          <cell r="J226" t="str">
            <v>&lt;Article non référencé&gt;</v>
          </cell>
          <cell r="L226">
            <v>0</v>
          </cell>
          <cell r="M226">
            <v>0</v>
          </cell>
          <cell r="Q226" t="str">
            <v/>
          </cell>
          <cell r="R226">
            <v>0</v>
          </cell>
          <cell r="U226">
            <v>0</v>
          </cell>
        </row>
        <row r="227">
          <cell r="A227" t="str">
            <v>PCG8EH</v>
          </cell>
          <cell r="B227" t="str">
            <v>AF33</v>
          </cell>
          <cell r="C227" t="str">
            <v>COFFRAGE FV GRAVITAIRE 8EH 4X4</v>
          </cell>
          <cell r="G227" t="str">
            <v>AQUATIRIS</v>
          </cell>
          <cell r="H227" t="str">
            <v>&lt;Non référencé&gt;</v>
          </cell>
          <cell r="J227" t="str">
            <v>&lt;Article non référencé&gt;</v>
          </cell>
          <cell r="L227">
            <v>0</v>
          </cell>
          <cell r="M227">
            <v>0</v>
          </cell>
          <cell r="Q227" t="str">
            <v/>
          </cell>
          <cell r="R227">
            <v>0</v>
          </cell>
          <cell r="U227">
            <v>1412</v>
          </cell>
          <cell r="V227">
            <v>1457.4709493333335</v>
          </cell>
        </row>
        <row r="228">
          <cell r="A228" t="str">
            <v>PSR2EH1.6X2.5</v>
          </cell>
          <cell r="B228" t="str">
            <v>AA97</v>
          </cell>
          <cell r="C228" t="str">
            <v>KIT CAILLEBOTIS FV GEOMEMBRANE 2EH1.6X2.5</v>
          </cell>
          <cell r="D228" t="str">
            <v>CLOTURES/GRILLES/FINITIONS</v>
          </cell>
          <cell r="E228" t="str">
            <v>CLOTURES/GRILLES/FINITIONS</v>
          </cell>
          <cell r="F228" t="str">
            <v>kITS GRILLES CAILLEBOTIS</v>
          </cell>
          <cell r="G228" t="str">
            <v>AQUATIRIS</v>
          </cell>
          <cell r="H228" t="str">
            <v>&lt;Non référencé&gt;</v>
          </cell>
          <cell r="J228" t="str">
            <v>&lt;Article non référencé&gt;</v>
          </cell>
          <cell r="L228">
            <v>0</v>
          </cell>
          <cell r="M228">
            <v>0</v>
          </cell>
          <cell r="Q228" t="str">
            <v/>
          </cell>
          <cell r="R228">
            <v>0</v>
          </cell>
          <cell r="U228">
            <v>195</v>
          </cell>
          <cell r="V228">
            <v>214.02839999999998</v>
          </cell>
        </row>
        <row r="229">
          <cell r="A229" t="str">
            <v>MBAR166</v>
          </cell>
          <cell r="B229" t="str">
            <v>AN95</v>
          </cell>
          <cell r="C229" t="str">
            <v>BARRE GALVA EN T SUR MESURE 1M66</v>
          </cell>
          <cell r="D229" t="str">
            <v>PROTECTIONS SANITAIRES</v>
          </cell>
          <cell r="F229" t="str">
            <v>BARRE</v>
          </cell>
          <cell r="G229" t="str">
            <v>AQUATIRIS</v>
          </cell>
          <cell r="H229" t="str">
            <v>MBAR166</v>
          </cell>
          <cell r="J229" t="str">
            <v>BARRE GALVA EN T SUR MESURE 1M66</v>
          </cell>
          <cell r="L229">
            <v>20</v>
          </cell>
          <cell r="M229">
            <v>20</v>
          </cell>
          <cell r="N229" t="str">
            <v>Estimation</v>
          </cell>
          <cell r="O229">
            <v>22.799999999999997</v>
          </cell>
          <cell r="Q229">
            <v>0.13999999999999985</v>
          </cell>
          <cell r="R229">
            <v>1.381</v>
          </cell>
          <cell r="T229">
            <v>1.381</v>
          </cell>
          <cell r="U229">
            <v>27.62</v>
          </cell>
          <cell r="V229">
            <v>31.486799999999995</v>
          </cell>
        </row>
        <row r="230">
          <cell r="A230" t="str">
            <v>MOAT</v>
          </cell>
          <cell r="B230" t="str">
            <v>AN115</v>
          </cell>
          <cell r="C230" t="str">
            <v>MAIN D'OEUVRE ATELIER</v>
          </cell>
          <cell r="G230" t="str">
            <v>AQUATIRIS</v>
          </cell>
          <cell r="H230" t="str">
            <v>MOAT</v>
          </cell>
          <cell r="J230" t="str">
            <v>MAIN D'OEUVRE ATELIER</v>
          </cell>
          <cell r="L230">
            <v>0</v>
          </cell>
          <cell r="M230">
            <v>0</v>
          </cell>
          <cell r="O230">
            <v>0</v>
          </cell>
          <cell r="Q230" t="e">
            <v>#DIV/0!</v>
          </cell>
          <cell r="R230">
            <v>0</v>
          </cell>
          <cell r="U230">
            <v>75</v>
          </cell>
          <cell r="V230">
            <v>75</v>
          </cell>
        </row>
        <row r="231">
          <cell r="A231" t="str">
            <v>PCR10EH</v>
          </cell>
          <cell r="B231" t="str">
            <v>AF92</v>
          </cell>
          <cell r="C231" t="str">
            <v>COFFRAGE FV RELEVAGE 10EH 4X5</v>
          </cell>
          <cell r="G231" t="str">
            <v>AQUATIRIS</v>
          </cell>
          <cell r="H231" t="str">
            <v>&lt;Non référencé&gt;</v>
          </cell>
          <cell r="J231" t="str">
            <v>&lt;Article non référencé&gt;</v>
          </cell>
          <cell r="L231">
            <v>0</v>
          </cell>
          <cell r="M231">
            <v>0</v>
          </cell>
          <cell r="Q231" t="str">
            <v/>
          </cell>
          <cell r="R231">
            <v>0</v>
          </cell>
          <cell r="U231">
            <v>1508</v>
          </cell>
        </row>
        <row r="232">
          <cell r="A232" t="str">
            <v>403L</v>
          </cell>
          <cell r="B232" t="str">
            <v>AS1</v>
          </cell>
          <cell r="C232" t="str">
            <v>BODY WARMER HOMME TL</v>
          </cell>
          <cell r="D232" t="str">
            <v>SUPPORT DE COMMUNICATION</v>
          </cell>
          <cell r="E232" t="str">
            <v>SUPPORT DE COMMUNICATION</v>
          </cell>
          <cell r="G232" t="str">
            <v>ARMORLUX</v>
          </cell>
          <cell r="H232" t="str">
            <v>403L</v>
          </cell>
          <cell r="J232" t="str">
            <v>BODY WARMER HOMME TL</v>
          </cell>
          <cell r="L232">
            <v>29.54</v>
          </cell>
          <cell r="M232">
            <v>29.54</v>
          </cell>
          <cell r="N232" t="str">
            <v>Pas d'augmentation</v>
          </cell>
          <cell r="O232">
            <v>29.54</v>
          </cell>
          <cell r="Q232">
            <v>0</v>
          </cell>
          <cell r="R232">
            <v>1.3744076000000001</v>
          </cell>
          <cell r="U232">
            <v>40.6</v>
          </cell>
          <cell r="V232">
            <v>40.6</v>
          </cell>
        </row>
        <row r="233">
          <cell r="A233" t="str">
            <v>403M</v>
          </cell>
          <cell r="B233" t="str">
            <v>AS2</v>
          </cell>
          <cell r="C233" t="str">
            <v>BODY WARMER HOMME TM</v>
          </cell>
          <cell r="D233" t="str">
            <v>SUPPORT DE COMMUNICATION</v>
          </cell>
          <cell r="E233" t="str">
            <v>SUPPORT DE COMMUNICATION</v>
          </cell>
          <cell r="G233" t="str">
            <v>ARMORLUX</v>
          </cell>
          <cell r="H233" t="str">
            <v>403M</v>
          </cell>
          <cell r="J233" t="str">
            <v>BODY WARMER HOMME TM</v>
          </cell>
          <cell r="L233">
            <v>29.54</v>
          </cell>
          <cell r="M233">
            <v>29.54</v>
          </cell>
          <cell r="N233" t="str">
            <v>Pas d'augmentation</v>
          </cell>
          <cell r="O233">
            <v>29.54</v>
          </cell>
          <cell r="Q233">
            <v>0</v>
          </cell>
          <cell r="R233">
            <v>1.3744076000000001</v>
          </cell>
          <cell r="U233">
            <v>40.6</v>
          </cell>
          <cell r="V233">
            <v>40.6</v>
          </cell>
        </row>
        <row r="234">
          <cell r="A234" t="str">
            <v>403S</v>
          </cell>
          <cell r="B234" t="str">
            <v>AS3</v>
          </cell>
          <cell r="C234" t="str">
            <v>BODY WARMER HOMME TS</v>
          </cell>
          <cell r="D234" t="str">
            <v>SUPPORT DE COMMUNICATION</v>
          </cell>
          <cell r="E234" t="str">
            <v>SUPPORT DE COMMUNICATION</v>
          </cell>
          <cell r="G234" t="str">
            <v>ARMORLUX</v>
          </cell>
          <cell r="H234" t="str">
            <v>403S</v>
          </cell>
          <cell r="J234" t="str">
            <v>BODY WARMER HOMME TS</v>
          </cell>
          <cell r="L234">
            <v>29.54</v>
          </cell>
          <cell r="M234">
            <v>29.54</v>
          </cell>
          <cell r="N234" t="str">
            <v>Pas d'augmentation</v>
          </cell>
          <cell r="O234">
            <v>29.54</v>
          </cell>
          <cell r="Q234">
            <v>0</v>
          </cell>
          <cell r="R234">
            <v>1.3744076000000001</v>
          </cell>
          <cell r="U234">
            <v>40.6</v>
          </cell>
          <cell r="V234">
            <v>40.6</v>
          </cell>
        </row>
        <row r="235">
          <cell r="A235" t="str">
            <v>403XL</v>
          </cell>
          <cell r="B235" t="str">
            <v>AS4</v>
          </cell>
          <cell r="C235" t="str">
            <v>BODY WARMER HOMME TXL</v>
          </cell>
          <cell r="D235" t="str">
            <v>SUPPORT DE COMMUNICATION</v>
          </cell>
          <cell r="E235" t="str">
            <v>SUPPORT DE COMMUNICATION</v>
          </cell>
          <cell r="G235" t="str">
            <v>ARMORLUX</v>
          </cell>
          <cell r="H235" t="str">
            <v>403XL</v>
          </cell>
          <cell r="J235" t="str">
            <v>BODY WARMER HOMME TXL</v>
          </cell>
          <cell r="L235">
            <v>29.54</v>
          </cell>
          <cell r="M235">
            <v>29.54</v>
          </cell>
          <cell r="N235" t="str">
            <v>Pas d'augmentation</v>
          </cell>
          <cell r="O235">
            <v>29.54</v>
          </cell>
          <cell r="Q235">
            <v>0</v>
          </cell>
          <cell r="R235">
            <v>1.3744076000000001</v>
          </cell>
          <cell r="U235">
            <v>40.6</v>
          </cell>
          <cell r="V235">
            <v>40.6</v>
          </cell>
        </row>
        <row r="236">
          <cell r="A236" t="str">
            <v>403XXL</v>
          </cell>
          <cell r="B236" t="str">
            <v>AS5</v>
          </cell>
          <cell r="C236" t="str">
            <v>BODY WARMER HOMME TXXL</v>
          </cell>
          <cell r="D236" t="str">
            <v>SUPPORT DE COMMUNICATION</v>
          </cell>
          <cell r="E236" t="str">
            <v>SUPPORT DE COMMUNICATION</v>
          </cell>
          <cell r="G236" t="str">
            <v>ARMORLUX</v>
          </cell>
          <cell r="H236" t="str">
            <v>403XXL</v>
          </cell>
          <cell r="J236" t="str">
            <v>BODY WARMER HOMME TXXL</v>
          </cell>
          <cell r="L236">
            <v>29.54</v>
          </cell>
          <cell r="M236">
            <v>29.54</v>
          </cell>
          <cell r="N236" t="str">
            <v>Pas d'augmentation</v>
          </cell>
          <cell r="O236">
            <v>29.54</v>
          </cell>
          <cell r="Q236">
            <v>0</v>
          </cell>
          <cell r="R236">
            <v>1.3744076000000001</v>
          </cell>
          <cell r="U236">
            <v>40.6</v>
          </cell>
          <cell r="V236">
            <v>40.6</v>
          </cell>
        </row>
        <row r="237">
          <cell r="A237" t="str">
            <v>404L</v>
          </cell>
          <cell r="B237" t="str">
            <v>AS6</v>
          </cell>
          <cell r="C237" t="str">
            <v>BODY WARMER FEMME TL</v>
          </cell>
          <cell r="D237" t="str">
            <v>SUPPORT DE COMMUNICATION</v>
          </cell>
          <cell r="E237" t="str">
            <v>SUPPORT DE COMMUNICATION</v>
          </cell>
          <cell r="G237" t="str">
            <v>ARMORLUX</v>
          </cell>
          <cell r="H237" t="str">
            <v>404L</v>
          </cell>
          <cell r="J237" t="str">
            <v>BODY WARMER FEMME TL</v>
          </cell>
          <cell r="L237">
            <v>29.54</v>
          </cell>
          <cell r="M237">
            <v>29.54</v>
          </cell>
          <cell r="N237" t="str">
            <v>Pas d'augmentation</v>
          </cell>
          <cell r="O237">
            <v>29.54</v>
          </cell>
          <cell r="Q237">
            <v>0</v>
          </cell>
          <cell r="R237">
            <v>1.3744076000000001</v>
          </cell>
          <cell r="U237">
            <v>40.6</v>
          </cell>
          <cell r="V237">
            <v>40.6</v>
          </cell>
        </row>
        <row r="238">
          <cell r="A238" t="str">
            <v>404M</v>
          </cell>
          <cell r="B238" t="str">
            <v>AS7</v>
          </cell>
          <cell r="C238" t="str">
            <v>BODY WARMER FEMME TM</v>
          </cell>
          <cell r="D238" t="str">
            <v>SUPPORT DE COMMUNICATION</v>
          </cell>
          <cell r="E238" t="str">
            <v>SUPPORT DE COMMUNICATION</v>
          </cell>
          <cell r="G238" t="str">
            <v>ARMORLUX</v>
          </cell>
          <cell r="H238" t="str">
            <v>404M</v>
          </cell>
          <cell r="J238" t="str">
            <v>BODY WARMER FEMME TM</v>
          </cell>
          <cell r="L238">
            <v>29.54</v>
          </cell>
          <cell r="M238">
            <v>29.54</v>
          </cell>
          <cell r="N238" t="str">
            <v>Pas d'augmentation</v>
          </cell>
          <cell r="O238">
            <v>29.54</v>
          </cell>
          <cell r="Q238">
            <v>0</v>
          </cell>
          <cell r="R238">
            <v>1.3744076000000001</v>
          </cell>
          <cell r="U238">
            <v>40.6</v>
          </cell>
          <cell r="V238">
            <v>40.6</v>
          </cell>
        </row>
        <row r="239">
          <cell r="A239" t="str">
            <v>404S</v>
          </cell>
          <cell r="B239" t="str">
            <v>AS8</v>
          </cell>
          <cell r="C239" t="str">
            <v>BODY WARMER FEMME TS</v>
          </cell>
          <cell r="D239" t="str">
            <v>SUPPORT DE COMMUNICATION</v>
          </cell>
          <cell r="E239" t="str">
            <v>SUPPORT DE COMMUNICATION</v>
          </cell>
          <cell r="G239" t="str">
            <v>ARMORLUX</v>
          </cell>
          <cell r="H239" t="str">
            <v>404S</v>
          </cell>
          <cell r="J239" t="str">
            <v>BODY WARMER FEMME TS</v>
          </cell>
          <cell r="L239">
            <v>29.54</v>
          </cell>
          <cell r="M239">
            <v>29.54</v>
          </cell>
          <cell r="N239" t="str">
            <v>Pas d'augmentation</v>
          </cell>
          <cell r="O239">
            <v>29.54</v>
          </cell>
          <cell r="Q239">
            <v>0</v>
          </cell>
          <cell r="R239">
            <v>1.3744076000000001</v>
          </cell>
          <cell r="U239">
            <v>40.6</v>
          </cell>
          <cell r="V239">
            <v>40.6</v>
          </cell>
        </row>
        <row r="240">
          <cell r="A240" t="str">
            <v>404XL</v>
          </cell>
          <cell r="B240" t="str">
            <v>AS9</v>
          </cell>
          <cell r="C240" t="str">
            <v>BODY WARMER FEMME TXL</v>
          </cell>
          <cell r="D240" t="str">
            <v>SUPPORT DE COMMUNICATION</v>
          </cell>
          <cell r="E240" t="str">
            <v>SUPPORT DE COMMUNICATION</v>
          </cell>
          <cell r="G240" t="str">
            <v>ARMORLUX</v>
          </cell>
          <cell r="H240" t="str">
            <v>404XL</v>
          </cell>
          <cell r="J240" t="str">
            <v>BODY WARMER FEMME TXL</v>
          </cell>
          <cell r="L240">
            <v>29.54</v>
          </cell>
          <cell r="M240">
            <v>29.54</v>
          </cell>
          <cell r="N240" t="str">
            <v>Pas d'augmentation</v>
          </cell>
          <cell r="O240">
            <v>29.54</v>
          </cell>
          <cell r="Q240">
            <v>0</v>
          </cell>
          <cell r="R240">
            <v>1.3744076000000001</v>
          </cell>
          <cell r="U240">
            <v>40.6</v>
          </cell>
          <cell r="V240">
            <v>40.6</v>
          </cell>
        </row>
        <row r="241">
          <cell r="A241" t="str">
            <v>MARINIEREF</v>
          </cell>
          <cell r="B241" t="str">
            <v>AS118</v>
          </cell>
          <cell r="C241" t="str">
            <v>MARINIERE AQUATIRIS FEMME</v>
          </cell>
          <cell r="D241" t="str">
            <v>SUPPORT DE COMMUNICATION</v>
          </cell>
          <cell r="E241" t="str">
            <v>SUPPORT DE COMMUNICATION</v>
          </cell>
          <cell r="G241" t="str">
            <v>ARMORLUX</v>
          </cell>
          <cell r="H241" t="str">
            <v>MARINIEREF</v>
          </cell>
          <cell r="J241" t="str">
            <v>MARINIERE AQUATIRIS FEMME</v>
          </cell>
          <cell r="L241">
            <v>24.58</v>
          </cell>
          <cell r="M241">
            <v>24.58</v>
          </cell>
          <cell r="N241" t="str">
            <v>Pas d'augmentation</v>
          </cell>
          <cell r="O241">
            <v>24.58</v>
          </cell>
          <cell r="Q241">
            <v>0</v>
          </cell>
          <cell r="R241">
            <v>1.4239219000000001</v>
          </cell>
          <cell r="U241">
            <v>35</v>
          </cell>
          <cell r="V241">
            <v>35</v>
          </cell>
        </row>
        <row r="242">
          <cell r="A242" t="str">
            <v>MARINIEREH</v>
          </cell>
          <cell r="B242" t="str">
            <v>AS119</v>
          </cell>
          <cell r="C242" t="str">
            <v>MARINIERE AQUATIRIS HOMME</v>
          </cell>
          <cell r="D242" t="str">
            <v>SUPPORT DE COMMUNICATION</v>
          </cell>
          <cell r="E242" t="str">
            <v>SUPPORT DE COMMUNICATION</v>
          </cell>
          <cell r="G242" t="str">
            <v>ARMORLUX</v>
          </cell>
          <cell r="H242" t="str">
            <v>MARINIEREH</v>
          </cell>
          <cell r="J242" t="str">
            <v>MARINIERE AQUATIRIS HOMME</v>
          </cell>
          <cell r="L242">
            <v>24.58</v>
          </cell>
          <cell r="M242">
            <v>24.58</v>
          </cell>
          <cell r="N242" t="str">
            <v>Pas d'augmentation</v>
          </cell>
          <cell r="O242">
            <v>24.58</v>
          </cell>
          <cell r="Q242">
            <v>0</v>
          </cell>
          <cell r="R242">
            <v>1.4239219000000001</v>
          </cell>
          <cell r="U242">
            <v>35</v>
          </cell>
          <cell r="V242">
            <v>35</v>
          </cell>
        </row>
        <row r="243">
          <cell r="A243" t="str">
            <v>PULLF</v>
          </cell>
          <cell r="B243" t="str">
            <v>AS180</v>
          </cell>
          <cell r="C243" t="str">
            <v>PULL AQUATIRIS FEMME</v>
          </cell>
          <cell r="D243" t="str">
            <v>SUPPORT DE COMMUNICATION</v>
          </cell>
          <cell r="E243" t="str">
            <v>SUPPORT DE COMMUNICATION</v>
          </cell>
          <cell r="G243" t="str">
            <v>ARMORLUX</v>
          </cell>
          <cell r="H243" t="str">
            <v>PULLF</v>
          </cell>
          <cell r="J243" t="str">
            <v>PULL AQUATIRIS FEMME</v>
          </cell>
          <cell r="L243">
            <v>45.73</v>
          </cell>
          <cell r="M243">
            <v>45.73</v>
          </cell>
          <cell r="N243" t="str">
            <v>Pas d'augmentation</v>
          </cell>
          <cell r="O243">
            <v>45.73</v>
          </cell>
          <cell r="Q243">
            <v>0</v>
          </cell>
          <cell r="R243">
            <v>1.312049</v>
          </cell>
          <cell r="U243">
            <v>60</v>
          </cell>
          <cell r="V243">
            <v>60</v>
          </cell>
        </row>
        <row r="244">
          <cell r="A244" t="str">
            <v>PULLH</v>
          </cell>
          <cell r="B244" t="str">
            <v>AS181</v>
          </cell>
          <cell r="C244" t="str">
            <v>PULL AQUATIRIS HOMME</v>
          </cell>
          <cell r="D244" t="str">
            <v>SUPPORT DE COMMUNICATION</v>
          </cell>
          <cell r="E244" t="str">
            <v>SUPPORT DE COMMUNICATION</v>
          </cell>
          <cell r="G244" t="str">
            <v>ARMORLUX</v>
          </cell>
          <cell r="H244" t="str">
            <v>PULLH</v>
          </cell>
          <cell r="J244" t="str">
            <v>PULL AQUATIRIS HOMME</v>
          </cell>
          <cell r="L244">
            <v>45.73</v>
          </cell>
          <cell r="M244">
            <v>45.73</v>
          </cell>
          <cell r="N244" t="str">
            <v>Pas d'augmentation</v>
          </cell>
          <cell r="O244">
            <v>45.73</v>
          </cell>
          <cell r="Q244">
            <v>0</v>
          </cell>
          <cell r="R244">
            <v>1.312049</v>
          </cell>
          <cell r="U244">
            <v>60</v>
          </cell>
          <cell r="V244">
            <v>60</v>
          </cell>
        </row>
        <row r="245">
          <cell r="A245" t="str">
            <v>TSHIRTG</v>
          </cell>
          <cell r="B245" t="str">
            <v>AS200</v>
          </cell>
          <cell r="C245" t="str">
            <v>T SHIRT AQUATIRIS GRIS</v>
          </cell>
          <cell r="D245" t="str">
            <v>SUPPORT DE COMMUNICATION</v>
          </cell>
          <cell r="E245" t="str">
            <v>SUPPORT DE COMMUNICATION</v>
          </cell>
          <cell r="G245" t="str">
            <v>ARMORLUX</v>
          </cell>
          <cell r="H245" t="str">
            <v>TSHIRTG</v>
          </cell>
          <cell r="J245" t="str">
            <v>T SHIRT AQUATIRIS GRIS</v>
          </cell>
          <cell r="L245">
            <v>10.97</v>
          </cell>
          <cell r="M245">
            <v>10.97</v>
          </cell>
          <cell r="N245" t="str">
            <v>Pas d'augmentation</v>
          </cell>
          <cell r="O245">
            <v>10.97</v>
          </cell>
          <cell r="Q245">
            <v>0</v>
          </cell>
          <cell r="R245">
            <v>1.2762077999999999</v>
          </cell>
          <cell r="U245">
            <v>14</v>
          </cell>
          <cell r="V245">
            <v>14</v>
          </cell>
        </row>
        <row r="246">
          <cell r="A246" t="str">
            <v>TSHIRTM</v>
          </cell>
          <cell r="B246" t="str">
            <v>AS201</v>
          </cell>
          <cell r="C246" t="str">
            <v>T SHIRT AQUATIRIS MARINE</v>
          </cell>
          <cell r="D246" t="str">
            <v>SUPPORT DE COMMUNICATION</v>
          </cell>
          <cell r="E246" t="str">
            <v>SUPPORT DE COMMUNICATION</v>
          </cell>
          <cell r="G246" t="str">
            <v>ARMORLUX</v>
          </cell>
          <cell r="H246" t="str">
            <v>TSHIRTM</v>
          </cell>
          <cell r="J246" t="str">
            <v>T SHIRT AQUATIRIS MARINE</v>
          </cell>
          <cell r="L246">
            <v>10.97</v>
          </cell>
          <cell r="M246">
            <v>10.97</v>
          </cell>
          <cell r="N246" t="str">
            <v>Pas d'augmentation</v>
          </cell>
          <cell r="O246">
            <v>10.97</v>
          </cell>
          <cell r="Q246">
            <v>0</v>
          </cell>
          <cell r="R246">
            <v>1.2762077999999999</v>
          </cell>
          <cell r="U246">
            <v>14</v>
          </cell>
          <cell r="V246">
            <v>14</v>
          </cell>
        </row>
        <row r="247">
          <cell r="A247" t="str">
            <v>VESTE</v>
          </cell>
          <cell r="B247" t="str">
            <v>AS210</v>
          </cell>
          <cell r="C247" t="str">
            <v>VESTE AQUATIRIS</v>
          </cell>
          <cell r="D247" t="str">
            <v>SUPPORT DE COMMUNICATION</v>
          </cell>
          <cell r="E247" t="str">
            <v>SUPPORT DE COMMUNICATION</v>
          </cell>
          <cell r="G247" t="str">
            <v>ARMORLUX</v>
          </cell>
          <cell r="H247" t="str">
            <v>VESTE</v>
          </cell>
          <cell r="J247" t="str">
            <v>VESTE AQUATIRIS</v>
          </cell>
          <cell r="L247">
            <v>32.25</v>
          </cell>
          <cell r="M247">
            <v>32.25</v>
          </cell>
          <cell r="N247" t="str">
            <v>Pas d'augmentation</v>
          </cell>
          <cell r="O247">
            <v>32.25</v>
          </cell>
          <cell r="Q247">
            <v>0</v>
          </cell>
          <cell r="R247">
            <v>1.8604651000000001</v>
          </cell>
          <cell r="U247">
            <v>60</v>
          </cell>
          <cell r="V247">
            <v>60</v>
          </cell>
        </row>
        <row r="248">
          <cell r="A248" t="str">
            <v>KITGRANT</v>
          </cell>
          <cell r="B248" t="str">
            <v>AS109</v>
          </cell>
          <cell r="C248" t="str">
            <v>TEST GRANT</v>
          </cell>
          <cell r="D248" t="str">
            <v>SUPPORT DE COMMUNICATION</v>
          </cell>
          <cell r="E248" t="str">
            <v>SUPPORT DE COMMUNICATION</v>
          </cell>
          <cell r="G248" t="str">
            <v>ATELIERCIEL</v>
          </cell>
          <cell r="H248" t="str">
            <v>KITGRANT</v>
          </cell>
          <cell r="J248" t="str">
            <v>TEST GRANT</v>
          </cell>
          <cell r="L248">
            <v>0</v>
          </cell>
          <cell r="M248">
            <v>0</v>
          </cell>
          <cell r="N248" t="str">
            <v>Pas d'augmentation</v>
          </cell>
          <cell r="O248">
            <v>0</v>
          </cell>
          <cell r="R248">
            <v>0</v>
          </cell>
          <cell r="U248">
            <v>86.26</v>
          </cell>
          <cell r="V248">
            <v>86.26</v>
          </cell>
        </row>
        <row r="249">
          <cell r="A249" t="str">
            <v>PERMEAMETRE</v>
          </cell>
          <cell r="B249" t="str">
            <v>AS173</v>
          </cell>
          <cell r="C249" t="str">
            <v>PERMEAMETRE</v>
          </cell>
          <cell r="D249" t="str">
            <v>SUPPORT DE COMMUNICATION</v>
          </cell>
          <cell r="E249" t="str">
            <v>SUPPORT DE COMMUNICATION</v>
          </cell>
          <cell r="G249" t="str">
            <v>ATELIERCIEL</v>
          </cell>
          <cell r="H249" t="str">
            <v>PERMEAMETRE</v>
          </cell>
          <cell r="J249" t="str">
            <v>PERMEAMETRE</v>
          </cell>
          <cell r="L249">
            <v>349</v>
          </cell>
          <cell r="M249">
            <v>349</v>
          </cell>
          <cell r="N249" t="str">
            <v>Pas d'augmentation</v>
          </cell>
          <cell r="O249">
            <v>349</v>
          </cell>
          <cell r="Q249">
            <v>0</v>
          </cell>
          <cell r="R249">
            <v>1.1164756</v>
          </cell>
          <cell r="U249">
            <v>389.65</v>
          </cell>
          <cell r="V249">
            <v>389.65</v>
          </cell>
        </row>
        <row r="250">
          <cell r="A250" t="str">
            <v>BIPSTOP</v>
          </cell>
          <cell r="B250" t="str">
            <v>AS13</v>
          </cell>
          <cell r="C250" t="str">
            <v>FLOTTEUR JAUNE 20M DE CABLE+LEST</v>
          </cell>
          <cell r="D250" t="str">
            <v>POSTES DE RELEVAGE</v>
          </cell>
          <cell r="E250" t="str">
            <v>POSTES DE RELEVAGE</v>
          </cell>
          <cell r="F250" t="str">
            <v>ACCESSOIRES POSTE</v>
          </cell>
          <cell r="G250" t="str">
            <v>ATMI</v>
          </cell>
          <cell r="H250" t="str">
            <v>BIPSTOP</v>
          </cell>
          <cell r="I250" t="str">
            <v>BIPSTOPVRJ</v>
          </cell>
          <cell r="J250" t="str">
            <v>BIP STOP VR NEO 20 M + LEST PLASTIQUE 200G</v>
          </cell>
          <cell r="L250">
            <v>24.91</v>
          </cell>
          <cell r="M250">
            <v>24.91</v>
          </cell>
          <cell r="N250">
            <v>44377</v>
          </cell>
          <cell r="O250">
            <v>24.91</v>
          </cell>
          <cell r="P250" t="str">
            <v>Pièce</v>
          </cell>
          <cell r="Q250">
            <v>0</v>
          </cell>
          <cell r="R250">
            <v>1.5499799000000001</v>
          </cell>
          <cell r="U250">
            <v>38.61</v>
          </cell>
          <cell r="V250">
            <v>38.61</v>
          </cell>
        </row>
        <row r="251">
          <cell r="A251" t="str">
            <v>ACCESSCHASSE</v>
          </cell>
          <cell r="B251" t="str">
            <v>AN49</v>
          </cell>
          <cell r="C251" t="str">
            <v>PORTE A BASCULE CHASSE + ACCESSOIRES</v>
          </cell>
          <cell r="D251" t="str">
            <v>REGARDS/REPARTITEURS/CHASSES</v>
          </cell>
          <cell r="E251" t="str">
            <v>REGARDS/REPARTITEURS/CHASSES</v>
          </cell>
          <cell r="F251" t="str">
            <v>DISTRIBUTION GRAVITAIRE/CHASSE/BROYEUR</v>
          </cell>
          <cell r="G251" t="str">
            <v>ATTA02</v>
          </cell>
          <cell r="H251" t="str">
            <v>AQT001-PAB</v>
          </cell>
          <cell r="J251" t="str">
            <v xml:space="preserve">accessoires montage chasse a auget </v>
          </cell>
          <cell r="L251">
            <v>60</v>
          </cell>
          <cell r="M251">
            <v>60</v>
          </cell>
          <cell r="N251">
            <v>44376</v>
          </cell>
          <cell r="O251">
            <v>60</v>
          </cell>
          <cell r="Q251">
            <v>0</v>
          </cell>
          <cell r="R251">
            <v>1.5</v>
          </cell>
          <cell r="U251">
            <v>90</v>
          </cell>
          <cell r="V251">
            <v>90</v>
          </cell>
        </row>
        <row r="252">
          <cell r="A252" t="str">
            <v>TURBOCAD</v>
          </cell>
          <cell r="B252" t="str">
            <v>AN188</v>
          </cell>
          <cell r="C252" t="str">
            <v>TURBOCAD</v>
          </cell>
          <cell r="D252" t="str">
            <v>SUPPORT DE COMMUNICATION</v>
          </cell>
          <cell r="G252" t="str">
            <v>AVANQUEST</v>
          </cell>
          <cell r="H252" t="str">
            <v>TURBOCAD</v>
          </cell>
          <cell r="J252" t="str">
            <v>TURBOCAD</v>
          </cell>
          <cell r="L252">
            <v>118.55</v>
          </cell>
          <cell r="M252">
            <v>118.55</v>
          </cell>
          <cell r="N252" t="str">
            <v>Pas d'augmentation</v>
          </cell>
          <cell r="O252">
            <v>118.55</v>
          </cell>
          <cell r="Q252">
            <v>0</v>
          </cell>
          <cell r="R252">
            <v>1.6786166</v>
          </cell>
          <cell r="U252">
            <v>199</v>
          </cell>
          <cell r="V252">
            <v>199</v>
          </cell>
        </row>
        <row r="253">
          <cell r="A253" t="str">
            <v>MAQUETTE</v>
          </cell>
          <cell r="B253" t="str">
            <v>AS117</v>
          </cell>
          <cell r="C253" t="str">
            <v>MAQUETTE AQUATIRIS</v>
          </cell>
          <cell r="D253" t="str">
            <v>SUPPORT DE COMMUNICATION</v>
          </cell>
          <cell r="E253" t="str">
            <v>SUPPORT DE COMMUNICATION</v>
          </cell>
          <cell r="G253" t="str">
            <v>BOMBYXPROD</v>
          </cell>
          <cell r="H253" t="str">
            <v>MAQUETTE</v>
          </cell>
          <cell r="J253" t="str">
            <v>MAQUETTE AQUATIRIS</v>
          </cell>
          <cell r="L253">
            <v>48.49</v>
          </cell>
          <cell r="M253">
            <v>48.49</v>
          </cell>
          <cell r="N253" t="str">
            <v>Pas d'augmentation</v>
          </cell>
          <cell r="O253">
            <v>48.49</v>
          </cell>
          <cell r="Q253">
            <v>0</v>
          </cell>
          <cell r="R253">
            <v>1.2998556000000001</v>
          </cell>
          <cell r="U253">
            <v>63.03</v>
          </cell>
          <cell r="V253">
            <v>63.03</v>
          </cell>
        </row>
        <row r="254">
          <cell r="A254" t="str">
            <v>TX089</v>
          </cell>
          <cell r="B254" t="str">
            <v>AN189</v>
          </cell>
          <cell r="C254" t="str">
            <v>PILOTE LED INTERMITENTE ROUGE</v>
          </cell>
          <cell r="G254" t="str">
            <v>CABLEMATIC</v>
          </cell>
          <cell r="H254" t="str">
            <v>TX089</v>
          </cell>
          <cell r="J254" t="str">
            <v>pilote led intermitente rouge</v>
          </cell>
          <cell r="L254">
            <v>3.91</v>
          </cell>
          <cell r="M254">
            <v>3.91</v>
          </cell>
          <cell r="N254" t="str">
            <v>Pas d'augmentation</v>
          </cell>
          <cell r="O254">
            <v>3.91</v>
          </cell>
          <cell r="Q254">
            <v>0</v>
          </cell>
          <cell r="R254">
            <v>1.5473146</v>
          </cell>
          <cell r="U254">
            <v>6.05</v>
          </cell>
          <cell r="V254">
            <v>6.05</v>
          </cell>
        </row>
        <row r="255">
          <cell r="A255" t="str">
            <v>CORDP</v>
          </cell>
          <cell r="B255" t="str">
            <v>AN39</v>
          </cell>
          <cell r="C255" t="str">
            <v>CORDAGE POLYPRO DIAM 8</v>
          </cell>
          <cell r="D255" t="str">
            <v>POSTES DE RELEVAGE</v>
          </cell>
          <cell r="E255" t="str">
            <v>POSTES DE RELEVAGE</v>
          </cell>
          <cell r="F255" t="str">
            <v>ACCESSOIRES POSTE</v>
          </cell>
          <cell r="G255" t="str">
            <v>CHANVRE</v>
          </cell>
          <cell r="H255">
            <v>3.0099999999999999E+103</v>
          </cell>
          <cell r="J255" t="str">
            <v>CORDAGE POLYPRO DIAM 8</v>
          </cell>
          <cell r="L255">
            <v>0.24</v>
          </cell>
          <cell r="M255">
            <v>0.24</v>
          </cell>
          <cell r="N255" t="str">
            <v>Pas d'augmentation</v>
          </cell>
          <cell r="O255">
            <v>0.24</v>
          </cell>
          <cell r="Q255">
            <v>0</v>
          </cell>
          <cell r="R255">
            <v>2.0416666999999999</v>
          </cell>
          <cell r="U255">
            <v>0.49</v>
          </cell>
          <cell r="V255">
            <v>0.49</v>
          </cell>
        </row>
        <row r="256">
          <cell r="A256" t="str">
            <v>MTOILE</v>
          </cell>
          <cell r="B256" t="str">
            <v>AS161</v>
          </cell>
          <cell r="C256" t="str">
            <v>JARDIFEUTRE DALLE 110 X 110CM</v>
          </cell>
          <cell r="D256" t="str">
            <v>ACCESSOIRES AU DETAIL</v>
          </cell>
          <cell r="E256" t="str">
            <v>ACCESSOIRES AU DETAIL</v>
          </cell>
          <cell r="F256" t="str">
            <v>ACCESSOIRES</v>
          </cell>
          <cell r="G256" t="str">
            <v>CHANVRE</v>
          </cell>
          <cell r="H256">
            <v>405</v>
          </cell>
          <cell r="J256" t="str">
            <v>TOILE VEGETALE ANTI-AFFOUILLEMENT</v>
          </cell>
          <cell r="L256">
            <v>2.3199999999999998</v>
          </cell>
          <cell r="M256">
            <v>2.3199999999999998</v>
          </cell>
          <cell r="N256">
            <v>44225</v>
          </cell>
          <cell r="O256">
            <v>2.1150000000000002</v>
          </cell>
          <cell r="Q256">
            <v>-8.8362068965517085E-2</v>
          </cell>
          <cell r="R256">
            <v>2.6594828000000001</v>
          </cell>
          <cell r="U256">
            <v>6.17</v>
          </cell>
          <cell r="V256">
            <v>6.17</v>
          </cell>
        </row>
        <row r="257">
          <cell r="A257" t="str">
            <v>SUPT30</v>
          </cell>
          <cell r="B257" t="str">
            <v>AS190</v>
          </cell>
          <cell r="C257" t="str">
            <v>SUPPORT MANGEOIRE AQUATIRIS</v>
          </cell>
          <cell r="D257" t="str">
            <v>CLOTURES/GRILLES/FINITIONS</v>
          </cell>
          <cell r="E257" t="str">
            <v>CLOTURES/GRILLES/FINITIONS</v>
          </cell>
          <cell r="F257" t="str">
            <v>CLOTURES</v>
          </cell>
          <cell r="G257" t="str">
            <v>CLOTEX</v>
          </cell>
          <cell r="H257" t="str">
            <v>SUPT30</v>
          </cell>
          <cell r="J257" t="str">
            <v>SUPPORT MANGEOIRE AQUATIRIS</v>
          </cell>
          <cell r="L257">
            <v>4.71</v>
          </cell>
          <cell r="M257">
            <v>4.71</v>
          </cell>
          <cell r="N257" t="str">
            <v>Pas d'augmentation</v>
          </cell>
          <cell r="O257">
            <v>4.71</v>
          </cell>
          <cell r="Q257">
            <v>0</v>
          </cell>
          <cell r="R257">
            <v>1.2144374</v>
          </cell>
          <cell r="U257">
            <v>5.72</v>
          </cell>
          <cell r="V257">
            <v>5.72</v>
          </cell>
        </row>
        <row r="258">
          <cell r="A258" t="str">
            <v>T30145</v>
          </cell>
          <cell r="B258" t="str">
            <v>AS191</v>
          </cell>
          <cell r="C258" t="str">
            <v>PIQUET T GRIS 1M45 (A LUNITE)</v>
          </cell>
          <cell r="D258" t="str">
            <v>CLOTURES/GRILLES/FINITIONS</v>
          </cell>
          <cell r="E258" t="str">
            <v>CLOTURES/GRILLES/FINITIONS</v>
          </cell>
          <cell r="F258" t="str">
            <v>CLOTURES</v>
          </cell>
          <cell r="G258" t="str">
            <v>CLOTEX</v>
          </cell>
          <cell r="H258" t="str">
            <v>T30145</v>
          </cell>
          <cell r="I258">
            <v>22214513</v>
          </cell>
          <cell r="J258" t="str">
            <v>PIQUET T GRIS 1M45 (A L'UNITE)</v>
          </cell>
          <cell r="L258">
            <v>3.18</v>
          </cell>
          <cell r="M258">
            <v>3.18</v>
          </cell>
          <cell r="N258" t="str">
            <v>Estimation</v>
          </cell>
          <cell r="O258">
            <v>4.7699999999999996</v>
          </cell>
          <cell r="P258" t="str">
            <v>U</v>
          </cell>
          <cell r="Q258">
            <v>0.49999999999999978</v>
          </cell>
          <cell r="R258">
            <v>1.0534591</v>
          </cell>
          <cell r="S258" t="str">
            <v>Proposition</v>
          </cell>
          <cell r="T258">
            <v>1.5</v>
          </cell>
          <cell r="U258">
            <v>3.35</v>
          </cell>
          <cell r="V258">
            <v>7.1549999999999994</v>
          </cell>
        </row>
        <row r="259">
          <cell r="A259" t="str">
            <v>JTP63</v>
          </cell>
          <cell r="B259" t="str">
            <v>AN85</v>
          </cell>
          <cell r="C259" t="str">
            <v>JOINT CAOUTCHOUC POUR TRAVERSEE DE PAROI</v>
          </cell>
          <cell r="D259" t="str">
            <v>PIECES DETACHEES</v>
          </cell>
          <cell r="E259" t="str">
            <v>POSTES DE RELEVAGE</v>
          </cell>
          <cell r="F259" t="str">
            <v>TUYAUTERIE</v>
          </cell>
          <cell r="G259" t="str">
            <v>DUKTRAD VDL</v>
          </cell>
          <cell r="H259" t="str">
            <v>8.05.120</v>
          </cell>
          <cell r="I259" t="str">
            <v>VDL805120</v>
          </cell>
          <cell r="J259" t="str">
            <v>JOINT CAOUTCHOUC d83*d59*4 mm EPDM</v>
          </cell>
          <cell r="L259">
            <v>0.3</v>
          </cell>
          <cell r="M259">
            <v>0.3</v>
          </cell>
          <cell r="N259">
            <v>44347</v>
          </cell>
          <cell r="O259">
            <v>0.39</v>
          </cell>
          <cell r="P259" t="str">
            <v>U</v>
          </cell>
          <cell r="Q259">
            <v>0.3000000000000001</v>
          </cell>
          <cell r="R259">
            <v>1.5</v>
          </cell>
          <cell r="S259" t="str">
            <v>Proposition</v>
          </cell>
          <cell r="T259">
            <v>1.5</v>
          </cell>
          <cell r="U259">
            <v>0.45</v>
          </cell>
          <cell r="V259">
            <v>0.58499999999999996</v>
          </cell>
        </row>
        <row r="260">
          <cell r="A260" t="str">
            <v>MVANGUI110</v>
          </cell>
          <cell r="B260" t="str">
            <v>AS169</v>
          </cell>
          <cell r="C260" t="str">
            <v>VANNE GUILLOTINE D110</v>
          </cell>
          <cell r="D260" t="str">
            <v>ACCESSOIRES AU DETAIL</v>
          </cell>
          <cell r="E260" t="str">
            <v>VANNES</v>
          </cell>
          <cell r="F260" t="str">
            <v>VANNES</v>
          </cell>
          <cell r="G260" t="str">
            <v>DUKTRAD VDL</v>
          </cell>
          <cell r="H260" t="str">
            <v>VDL680110</v>
          </cell>
          <cell r="J260" t="str">
            <v>VANNES GUILLOTINES DIAMETRE 110</v>
          </cell>
          <cell r="L260">
            <v>60.59</v>
          </cell>
          <cell r="M260">
            <v>60.59</v>
          </cell>
          <cell r="N260" t="str">
            <v>Proposition</v>
          </cell>
          <cell r="O260">
            <v>60.59</v>
          </cell>
          <cell r="Q260">
            <v>0</v>
          </cell>
          <cell r="R260">
            <v>1.4853936000000001</v>
          </cell>
          <cell r="S260" t="str">
            <v>Proposition</v>
          </cell>
          <cell r="T260">
            <v>1.5</v>
          </cell>
          <cell r="U260">
            <v>90</v>
          </cell>
          <cell r="V260">
            <v>90.885000000000005</v>
          </cell>
        </row>
        <row r="261">
          <cell r="A261" t="str">
            <v>MVANGUI50</v>
          </cell>
          <cell r="B261" t="str">
            <v>AS170</v>
          </cell>
          <cell r="C261" t="str">
            <v>VANNE GUILLOTINE D50</v>
          </cell>
          <cell r="D261" t="str">
            <v>ACCESSOIRES AU DETAIL</v>
          </cell>
          <cell r="E261" t="str">
            <v>VANNES</v>
          </cell>
          <cell r="F261" t="str">
            <v>VANNES</v>
          </cell>
          <cell r="G261" t="str">
            <v>DUKTRAD VDL</v>
          </cell>
          <cell r="H261" t="str">
            <v>VDL680050</v>
          </cell>
          <cell r="J261" t="str">
            <v>VANNE GUILLOTINE DIAMETRE 50</v>
          </cell>
          <cell r="L261">
            <v>16.55</v>
          </cell>
          <cell r="M261">
            <v>16.55</v>
          </cell>
          <cell r="N261" t="str">
            <v>Proposition</v>
          </cell>
          <cell r="O261">
            <v>16.55</v>
          </cell>
          <cell r="Q261">
            <v>0</v>
          </cell>
          <cell r="R261">
            <v>1.4501511</v>
          </cell>
          <cell r="S261" t="str">
            <v>Proposition</v>
          </cell>
          <cell r="T261">
            <v>1.5</v>
          </cell>
          <cell r="U261">
            <v>24</v>
          </cell>
          <cell r="V261">
            <v>24.825000000000003</v>
          </cell>
        </row>
        <row r="262">
          <cell r="A262" t="str">
            <v>MVANGUI63</v>
          </cell>
          <cell r="B262" t="str">
            <v>AS171</v>
          </cell>
          <cell r="C262" t="str">
            <v>VANNE GUILLOTINE D63</v>
          </cell>
          <cell r="D262" t="str">
            <v>ACCESSOIRES AU DETAIL</v>
          </cell>
          <cell r="E262" t="str">
            <v>VANNES</v>
          </cell>
          <cell r="F262" t="str">
            <v>VANNES</v>
          </cell>
          <cell r="G262" t="str">
            <v>DUKTRAD VDL</v>
          </cell>
          <cell r="H262" t="str">
            <v>VDL680063</v>
          </cell>
          <cell r="J262" t="str">
            <v>VANNE GUILLOTINE DIAMETRE 63</v>
          </cell>
          <cell r="L262">
            <v>22.29</v>
          </cell>
          <cell r="M262">
            <v>22.29</v>
          </cell>
          <cell r="N262" t="str">
            <v>Proposition</v>
          </cell>
          <cell r="O262">
            <v>22.29</v>
          </cell>
          <cell r="Q262">
            <v>0</v>
          </cell>
          <cell r="R262">
            <v>1.5702109</v>
          </cell>
          <cell r="S262" t="str">
            <v>Proposition</v>
          </cell>
          <cell r="T262">
            <v>1.6</v>
          </cell>
          <cell r="U262">
            <v>35</v>
          </cell>
          <cell r="V262">
            <v>35.664000000000001</v>
          </cell>
        </row>
        <row r="263">
          <cell r="A263" t="str">
            <v>ROLLUP</v>
          </cell>
          <cell r="B263" t="str">
            <v>AS185</v>
          </cell>
          <cell r="C263" t="str">
            <v>ROLL UP AQUATIRIS</v>
          </cell>
          <cell r="D263" t="str">
            <v>SUPPORT DE COMMUNICATION</v>
          </cell>
          <cell r="E263" t="str">
            <v>SUPPORT DE COMMUNICATION</v>
          </cell>
          <cell r="G263" t="str">
            <v>EASYFLYER</v>
          </cell>
          <cell r="H263" t="str">
            <v>ROLLUP</v>
          </cell>
          <cell r="J263" t="str">
            <v>ROLL UP AQUATIRIS</v>
          </cell>
          <cell r="L263">
            <v>42.45</v>
          </cell>
          <cell r="M263">
            <v>42.45</v>
          </cell>
          <cell r="N263" t="str">
            <v>Pas d'augmentation</v>
          </cell>
          <cell r="O263">
            <v>42.45</v>
          </cell>
          <cell r="Q263">
            <v>0</v>
          </cell>
          <cell r="R263">
            <v>1.3001178</v>
          </cell>
          <cell r="U263">
            <v>55.19</v>
          </cell>
          <cell r="V263">
            <v>55.19</v>
          </cell>
        </row>
        <row r="264">
          <cell r="A264">
            <v>174197</v>
          </cell>
          <cell r="B264" t="str">
            <v>AN174197</v>
          </cell>
          <cell r="C264" t="str">
            <v>COFFRET ELECTRIQUE IP65 12 MODULES</v>
          </cell>
          <cell r="G264" t="str">
            <v>EATON</v>
          </cell>
          <cell r="H264">
            <v>174197</v>
          </cell>
          <cell r="J264" t="str">
            <v>IKA-1/12-ST COFFRET 12 MODULES</v>
          </cell>
          <cell r="L264">
            <v>0</v>
          </cell>
          <cell r="M264">
            <v>0</v>
          </cell>
          <cell r="N264" t="str">
            <v>Pas d'augmentation</v>
          </cell>
          <cell r="O264">
            <v>0</v>
          </cell>
          <cell r="Q264" t="e">
            <v>#DIV/0!</v>
          </cell>
          <cell r="R264">
            <v>0</v>
          </cell>
          <cell r="U264">
            <v>0</v>
          </cell>
          <cell r="V264">
            <v>0</v>
          </cell>
        </row>
        <row r="265">
          <cell r="A265">
            <v>174222</v>
          </cell>
          <cell r="B265" t="str">
            <v>AN6</v>
          </cell>
          <cell r="C265" t="str">
            <v>COFFRET 6P EATON IP65</v>
          </cell>
          <cell r="D265" t="str">
            <v>POSTES DE RELEVAGE</v>
          </cell>
          <cell r="E265" t="str">
            <v>POSTES DE RELEVAGE</v>
          </cell>
          <cell r="F265" t="str">
            <v>ACCESSOIRES POSTE</v>
          </cell>
          <cell r="G265" t="str">
            <v>EATON</v>
          </cell>
          <cell r="H265">
            <v>174222</v>
          </cell>
          <cell r="I265">
            <v>174222</v>
          </cell>
          <cell r="J265" t="str">
            <v>IKA-1/6-ST</v>
          </cell>
          <cell r="L265">
            <v>22.72</v>
          </cell>
          <cell r="M265">
            <v>22.72</v>
          </cell>
          <cell r="N265">
            <v>44333</v>
          </cell>
          <cell r="O265">
            <v>22.72</v>
          </cell>
          <cell r="Q265">
            <v>0</v>
          </cell>
          <cell r="R265">
            <v>1.7020246000000001</v>
          </cell>
          <cell r="U265">
            <v>38.67</v>
          </cell>
          <cell r="V265">
            <v>38.67</v>
          </cell>
        </row>
        <row r="266">
          <cell r="A266" t="str">
            <v>PLG4</v>
          </cell>
          <cell r="B266" t="str">
            <v>AN147</v>
          </cell>
          <cell r="C266" t="str">
            <v>DISJONCTEUR PLG</v>
          </cell>
          <cell r="D266" t="str">
            <v>POSTES DE RELEVAGE</v>
          </cell>
          <cell r="E266" t="str">
            <v>POSTES DE RELEVAGE</v>
          </cell>
          <cell r="F266" t="str">
            <v>ACCESSOIRES POSTE</v>
          </cell>
          <cell r="G266" t="str">
            <v>EATON</v>
          </cell>
          <cell r="H266">
            <v>264741</v>
          </cell>
          <cell r="I266">
            <v>264741</v>
          </cell>
          <cell r="J266" t="str">
            <v>PLG4-C2/1N</v>
          </cell>
          <cell r="L266">
            <v>5.56</v>
          </cell>
          <cell r="M266">
            <v>5.56</v>
          </cell>
          <cell r="N266">
            <v>44350</v>
          </cell>
          <cell r="O266">
            <v>5.56</v>
          </cell>
          <cell r="Q266">
            <v>0</v>
          </cell>
          <cell r="R266">
            <v>1.3992806</v>
          </cell>
          <cell r="U266">
            <v>7.78</v>
          </cell>
          <cell r="V266">
            <v>7.78</v>
          </cell>
        </row>
        <row r="267">
          <cell r="A267" t="str">
            <v>Z-AHK</v>
          </cell>
          <cell r="B267" t="str">
            <v>AN107</v>
          </cell>
          <cell r="C267" t="str">
            <v>CONTACT AUX 101F 4A</v>
          </cell>
          <cell r="D267" t="str">
            <v>POSTES DE RELEVAGE</v>
          </cell>
          <cell r="E267" t="str">
            <v>POSTES DE RELEVAGE</v>
          </cell>
          <cell r="F267" t="str">
            <v>ACCESSOIRES POSTE</v>
          </cell>
          <cell r="G267" t="str">
            <v>EATON</v>
          </cell>
          <cell r="H267" t="str">
            <v>Z-AHK</v>
          </cell>
          <cell r="J267" t="str">
            <v>CONTACT AUX 101F 4A</v>
          </cell>
          <cell r="L267">
            <v>5.52</v>
          </cell>
          <cell r="M267">
            <v>5.52</v>
          </cell>
          <cell r="N267" t="str">
            <v>Pas d'augmentation</v>
          </cell>
          <cell r="O267">
            <v>5.52</v>
          </cell>
          <cell r="Q267">
            <v>0</v>
          </cell>
          <cell r="R267">
            <v>1.4003623000000001</v>
          </cell>
          <cell r="U267">
            <v>7.73</v>
          </cell>
          <cell r="V267">
            <v>7.73</v>
          </cell>
        </row>
        <row r="268">
          <cell r="A268" t="str">
            <v>Z-MS-10/2</v>
          </cell>
          <cell r="B268" t="str">
            <v>AS212</v>
          </cell>
          <cell r="C268" t="str">
            <v>DISJONCTEUR MAGNETO THERMIQUE 10/2</v>
          </cell>
          <cell r="D268" t="str">
            <v>ELECTRICITE</v>
          </cell>
          <cell r="E268" t="str">
            <v>ELECTRICITE</v>
          </cell>
          <cell r="F268" t="str">
            <v>DISJONCTEUR</v>
          </cell>
          <cell r="G268" t="str">
            <v>EATON</v>
          </cell>
          <cell r="H268" t="str">
            <v>Z-MS-10/2</v>
          </cell>
          <cell r="J268" t="str">
            <v>DISJONCTEUR MOTEUR 10/2</v>
          </cell>
          <cell r="L268">
            <v>22.8</v>
          </cell>
          <cell r="M268">
            <v>22.8</v>
          </cell>
          <cell r="N268" t="str">
            <v>Pas d'augmentation</v>
          </cell>
          <cell r="O268">
            <v>22.8</v>
          </cell>
          <cell r="Q268">
            <v>0</v>
          </cell>
          <cell r="R268">
            <v>1.3596490999999999</v>
          </cell>
          <cell r="U268">
            <v>31</v>
          </cell>
          <cell r="V268">
            <v>31</v>
          </cell>
        </row>
        <row r="269">
          <cell r="A269" t="str">
            <v>Z-MS-2.5/2</v>
          </cell>
          <cell r="B269" t="str">
            <v>AS213</v>
          </cell>
          <cell r="C269" t="str">
            <v>DISJONCTEUR MAGNETO THERMIQUE 2.5/2</v>
          </cell>
          <cell r="D269" t="str">
            <v>ELECTRICITE</v>
          </cell>
          <cell r="E269" t="str">
            <v>ELECTRICITE</v>
          </cell>
          <cell r="F269" t="str">
            <v>DISJONCTEUR</v>
          </cell>
          <cell r="G269" t="str">
            <v>EATON</v>
          </cell>
          <cell r="H269" t="str">
            <v>Z-MS-2.5/2</v>
          </cell>
          <cell r="J269" t="str">
            <v>DISJONCTEUR MOTEUR 2.5/2</v>
          </cell>
          <cell r="L269">
            <v>19.21</v>
          </cell>
          <cell r="M269">
            <v>19.21</v>
          </cell>
          <cell r="N269" t="str">
            <v>Pas d'augmentation</v>
          </cell>
          <cell r="O269">
            <v>19.21</v>
          </cell>
          <cell r="Q269">
            <v>0</v>
          </cell>
          <cell r="R269">
            <v>1.405518</v>
          </cell>
          <cell r="U269">
            <v>27</v>
          </cell>
          <cell r="V269">
            <v>27</v>
          </cell>
        </row>
        <row r="270">
          <cell r="A270" t="str">
            <v>Z-MS-6.3/2</v>
          </cell>
          <cell r="B270" t="str">
            <v>AS214</v>
          </cell>
          <cell r="C270" t="str">
            <v>DISJONCTEUR MAGNETO THERMIQUE 6.3/2</v>
          </cell>
          <cell r="D270" t="str">
            <v>ELECTRICITE</v>
          </cell>
          <cell r="E270" t="str">
            <v>ELECTRICITE</v>
          </cell>
          <cell r="F270" t="str">
            <v>DISJONCTEUR</v>
          </cell>
          <cell r="G270" t="str">
            <v>EATON</v>
          </cell>
          <cell r="H270" t="str">
            <v>Z-MS-6.3/2</v>
          </cell>
          <cell r="J270" t="str">
            <v>DISJONCTEUR MOTEUR 6.3/2</v>
          </cell>
          <cell r="L270">
            <v>18.72</v>
          </cell>
          <cell r="M270">
            <v>18.72</v>
          </cell>
          <cell r="N270" t="str">
            <v>Pas d'augmentation</v>
          </cell>
          <cell r="O270">
            <v>18.72</v>
          </cell>
          <cell r="Q270">
            <v>0</v>
          </cell>
          <cell r="R270">
            <v>1.4423077</v>
          </cell>
          <cell r="U270">
            <v>27</v>
          </cell>
          <cell r="V270">
            <v>27</v>
          </cell>
        </row>
        <row r="271">
          <cell r="A271">
            <v>362334026</v>
          </cell>
          <cell r="B271" t="str">
            <v>AN19</v>
          </cell>
          <cell r="C271" t="str">
            <v>C.PANEL DIRECTO 2-M/0.55 (5,7-7,6A)</v>
          </cell>
          <cell r="D271" t="str">
            <v>POSTES DE RELEVAGE</v>
          </cell>
          <cell r="E271" t="str">
            <v>POSTES DE RELEVAGE</v>
          </cell>
          <cell r="F271" t="str">
            <v>ACCESSOIRES POSTE</v>
          </cell>
          <cell r="G271" t="str">
            <v>EBARA</v>
          </cell>
          <cell r="H271">
            <v>362334026</v>
          </cell>
          <cell r="J271" t="str">
            <v>COFFRET ELECTRONIQUE QMDE20/7A-T-AR-1</v>
          </cell>
          <cell r="L271">
            <v>424</v>
          </cell>
          <cell r="M271">
            <v>424</v>
          </cell>
          <cell r="N271">
            <v>44377</v>
          </cell>
          <cell r="O271">
            <v>424</v>
          </cell>
          <cell r="P271" t="str">
            <v>Pièce</v>
          </cell>
          <cell r="Q271">
            <v>0</v>
          </cell>
          <cell r="R271">
            <v>1.41</v>
          </cell>
          <cell r="U271">
            <v>597.84</v>
          </cell>
          <cell r="V271">
            <v>597.84</v>
          </cell>
        </row>
        <row r="272">
          <cell r="A272">
            <v>365231202</v>
          </cell>
          <cell r="B272" t="str">
            <v>AN20</v>
          </cell>
          <cell r="C272" t="str">
            <v>FLOTTEUR EU TAURUS 15 M EAUX CHARG_ES</v>
          </cell>
          <cell r="D272" t="str">
            <v>POSTES DE RELEVAGE</v>
          </cell>
          <cell r="E272" t="str">
            <v>POSTES DE RELEVAGE</v>
          </cell>
          <cell r="F272" t="str">
            <v>ACCESSOIRES POSTE</v>
          </cell>
          <cell r="G272" t="str">
            <v>EBARA</v>
          </cell>
          <cell r="H272">
            <v>365231202</v>
          </cell>
          <cell r="J272" t="str">
            <v>FLOTTEUR EU TAURUS 15 M eaux chargées</v>
          </cell>
          <cell r="L272">
            <v>47</v>
          </cell>
          <cell r="M272">
            <v>47</v>
          </cell>
          <cell r="N272" t="str">
            <v>Pas d'augmentation</v>
          </cell>
          <cell r="O272">
            <v>47</v>
          </cell>
          <cell r="Q272">
            <v>0</v>
          </cell>
          <cell r="R272">
            <v>1.3195745000000001</v>
          </cell>
          <cell r="U272">
            <v>62.02</v>
          </cell>
          <cell r="V272">
            <v>62.02</v>
          </cell>
        </row>
        <row r="273">
          <cell r="A273">
            <v>6130002469</v>
          </cell>
          <cell r="B273" t="str">
            <v>AN22</v>
          </cell>
          <cell r="C273" t="str">
            <v>PANIER DEGRILLEUR</v>
          </cell>
          <cell r="D273" t="str">
            <v>POSTES DE RELEVAGE</v>
          </cell>
          <cell r="E273" t="str">
            <v>POSTES DE RELEVAGE</v>
          </cell>
          <cell r="F273" t="str">
            <v>ACCESSOIRES POSTE</v>
          </cell>
          <cell r="G273" t="str">
            <v>EBARA</v>
          </cell>
          <cell r="H273">
            <v>6130002469</v>
          </cell>
          <cell r="J273" t="str">
            <v>REGARD DE SORTIE EN  CUNETTE</v>
          </cell>
          <cell r="L273">
            <v>315</v>
          </cell>
          <cell r="M273">
            <v>315</v>
          </cell>
          <cell r="N273" t="str">
            <v>Pas d'augmentation</v>
          </cell>
          <cell r="O273">
            <v>315</v>
          </cell>
          <cell r="Q273">
            <v>0</v>
          </cell>
          <cell r="R273">
            <v>1.42</v>
          </cell>
          <cell r="U273">
            <v>447.3</v>
          </cell>
          <cell r="V273">
            <v>447.3</v>
          </cell>
        </row>
        <row r="274">
          <cell r="A274" t="str">
            <v>1599050021A</v>
          </cell>
          <cell r="B274" t="str">
            <v>AN44</v>
          </cell>
          <cell r="C274" t="str">
            <v>DW VOX M 100 SANS FLOTTEUR</v>
          </cell>
          <cell r="D274" t="str">
            <v>POSTES DE RELEVAGE</v>
          </cell>
          <cell r="E274" t="str">
            <v>POSTES DE RELEVAGE</v>
          </cell>
          <cell r="F274" t="str">
            <v>ACCESSOIRES POSTE</v>
          </cell>
          <cell r="G274" t="str">
            <v>EBARA</v>
          </cell>
          <cell r="H274" t="str">
            <v>1599050021A</v>
          </cell>
          <cell r="J274" t="str">
            <v>DW VOX M 100 SANS FLOTTEUR</v>
          </cell>
          <cell r="L274">
            <v>214</v>
          </cell>
          <cell r="M274">
            <v>214</v>
          </cell>
          <cell r="N274" t="str">
            <v>Pas d'augmentation</v>
          </cell>
          <cell r="O274">
            <v>214</v>
          </cell>
          <cell r="Q274">
            <v>0</v>
          </cell>
          <cell r="R274">
            <v>1.41</v>
          </cell>
          <cell r="U274">
            <v>301.74</v>
          </cell>
          <cell r="V274">
            <v>301.74</v>
          </cell>
        </row>
        <row r="275">
          <cell r="A275" t="str">
            <v>7122000003A</v>
          </cell>
          <cell r="B275" t="str">
            <v>AN47</v>
          </cell>
          <cell r="C275" t="str">
            <v>DW VOX 75 A 20M DE CABLE</v>
          </cell>
          <cell r="D275" t="str">
            <v>POSTES DE RELEVAGE</v>
          </cell>
          <cell r="E275" t="str">
            <v>POSTES DE RELEVAGE</v>
          </cell>
          <cell r="F275" t="str">
            <v>ACCESSOIRES POSTE</v>
          </cell>
          <cell r="G275" t="str">
            <v>EBARA</v>
          </cell>
          <cell r="H275" t="str">
            <v>7122000003A</v>
          </cell>
          <cell r="I275" t="str">
            <v>7122000003A</v>
          </cell>
          <cell r="J275" t="str">
            <v>DW VOX 75 A 20m de cable</v>
          </cell>
          <cell r="L275">
            <v>247</v>
          </cell>
          <cell r="M275">
            <v>247</v>
          </cell>
          <cell r="N275">
            <v>44386</v>
          </cell>
          <cell r="O275">
            <v>247</v>
          </cell>
          <cell r="P275" t="str">
            <v>Pièce</v>
          </cell>
          <cell r="Q275">
            <v>0</v>
          </cell>
          <cell r="R275">
            <v>1.34</v>
          </cell>
          <cell r="U275">
            <v>330.98</v>
          </cell>
          <cell r="V275">
            <v>330.98</v>
          </cell>
        </row>
        <row r="276">
          <cell r="A276" t="str">
            <v>BEST4MA</v>
          </cell>
          <cell r="B276" t="str">
            <v>ASBEST4MA</v>
          </cell>
          <cell r="C276" t="str">
            <v>POMPE EAUX CLAIRES BEST 4 AVEC FLOTTEUR</v>
          </cell>
          <cell r="D276" t="str">
            <v>POSTES DE RELEVAGE</v>
          </cell>
          <cell r="E276" t="str">
            <v>POSTES DE RELEVAGE</v>
          </cell>
          <cell r="F276" t="str">
            <v>ACCESSOIRES POSTE</v>
          </cell>
          <cell r="G276" t="str">
            <v>EBARA</v>
          </cell>
          <cell r="H276" t="str">
            <v>1731150021A</v>
          </cell>
          <cell r="J276" t="str">
            <v>POMPE EAUX CLAIRES BEST 4 AVEC FLOTTEUR</v>
          </cell>
          <cell r="L276">
            <v>250</v>
          </cell>
          <cell r="M276">
            <v>250</v>
          </cell>
          <cell r="N276" t="str">
            <v>Pas d'augmentation</v>
          </cell>
          <cell r="O276">
            <v>250</v>
          </cell>
          <cell r="Q276">
            <v>0</v>
          </cell>
          <cell r="R276">
            <v>1.35</v>
          </cell>
          <cell r="U276">
            <v>337.5</v>
          </cell>
          <cell r="V276">
            <v>337.5</v>
          </cell>
        </row>
        <row r="277">
          <cell r="A277" t="str">
            <v>MALARME</v>
          </cell>
          <cell r="B277" t="str">
            <v>AS113</v>
          </cell>
          <cell r="C277" t="str">
            <v>OVERFLOW ALARM BOX 220V 20M DE CABLE</v>
          </cell>
          <cell r="D277" t="str">
            <v>POSTES DE RELEVAGE</v>
          </cell>
          <cell r="E277" t="str">
            <v>POSTES DE RELEVAGE</v>
          </cell>
          <cell r="F277" t="str">
            <v>ACCESSOIRES POSTE</v>
          </cell>
          <cell r="G277" t="str">
            <v>EBARA</v>
          </cell>
          <cell r="H277">
            <v>9000000051</v>
          </cell>
          <cell r="J277" t="str">
            <v>OVERFLOW ALARM BOX</v>
          </cell>
          <cell r="L277">
            <v>89</v>
          </cell>
          <cell r="M277">
            <v>89</v>
          </cell>
          <cell r="N277" t="str">
            <v>Pas d'augmentation</v>
          </cell>
          <cell r="O277">
            <v>89</v>
          </cell>
          <cell r="Q277">
            <v>0</v>
          </cell>
          <cell r="R277">
            <v>1.5883145999999999</v>
          </cell>
          <cell r="U277">
            <v>141.36000000000001</v>
          </cell>
          <cell r="V277">
            <v>141.36000000000001</v>
          </cell>
        </row>
        <row r="278">
          <cell r="A278" t="str">
            <v>MBEST</v>
          </cell>
          <cell r="B278" t="str">
            <v>AS123</v>
          </cell>
          <cell r="C278" t="str">
            <v>POMPES EAUX CLAIRES - BEST ONE VOX</v>
          </cell>
          <cell r="D278" t="str">
            <v>POSTES DE RELEVAGE</v>
          </cell>
          <cell r="E278" t="str">
            <v>POSTES DE RELEVAGE</v>
          </cell>
          <cell r="F278" t="str">
            <v>ACCESSOIRES POSTE</v>
          </cell>
          <cell r="G278" t="str">
            <v>EBARA</v>
          </cell>
          <cell r="H278">
            <v>1741101400</v>
          </cell>
          <cell r="J278" t="str">
            <v xml:space="preserve">ELECTROPOMPE BEST ONE VOX </v>
          </cell>
          <cell r="L278">
            <v>96</v>
          </cell>
          <cell r="M278">
            <v>96</v>
          </cell>
          <cell r="N278" t="str">
            <v>Pas d'augmentation</v>
          </cell>
          <cell r="O278">
            <v>96</v>
          </cell>
          <cell r="Q278">
            <v>0</v>
          </cell>
          <cell r="R278">
            <v>1.4388542</v>
          </cell>
          <cell r="U278">
            <v>138.13</v>
          </cell>
          <cell r="V278">
            <v>138.13</v>
          </cell>
        </row>
        <row r="279">
          <cell r="A279" t="str">
            <v>MCONECT</v>
          </cell>
          <cell r="B279" t="str">
            <v>AS215</v>
          </cell>
          <cell r="C279" t="str">
            <v>CONNECTEUR 3 POLES</v>
          </cell>
          <cell r="D279" t="str">
            <v>POSTES DE RELEVAGE</v>
          </cell>
          <cell r="E279" t="str">
            <v>POSTES DE RELEVAGE</v>
          </cell>
          <cell r="F279" t="str">
            <v>ACCESSOIRES POSTE</v>
          </cell>
          <cell r="G279" t="str">
            <v>EBARA</v>
          </cell>
          <cell r="H279">
            <v>6130002106</v>
          </cell>
          <cell r="J279" t="str">
            <v>CONNECTEUR 3 POLES</v>
          </cell>
          <cell r="L279">
            <v>7.4</v>
          </cell>
          <cell r="M279">
            <v>7.4</v>
          </cell>
          <cell r="N279" t="str">
            <v>Pas d'augmentation</v>
          </cell>
          <cell r="O279">
            <v>7.4</v>
          </cell>
          <cell r="Q279">
            <v>0</v>
          </cell>
          <cell r="R279">
            <v>1.5202703</v>
          </cell>
          <cell r="U279">
            <v>11.25</v>
          </cell>
          <cell r="V279">
            <v>11.25</v>
          </cell>
        </row>
        <row r="280">
          <cell r="A280" t="str">
            <v>MDWVOX100</v>
          </cell>
          <cell r="B280" t="str">
            <v>AS132</v>
          </cell>
          <cell r="C280" t="str">
            <v>ELECTROPOMPE DW VOX M 100 D63 FILETE</v>
          </cell>
          <cell r="D280" t="str">
            <v>POSTES DE RELEVAGE</v>
          </cell>
          <cell r="E280" t="str">
            <v>POSTES DE RELEVAGE</v>
          </cell>
          <cell r="F280" t="str">
            <v>ACCESSOIRES POSTE</v>
          </cell>
          <cell r="G280" t="str">
            <v>EBARA</v>
          </cell>
          <cell r="H280" t="str">
            <v>1599051221A</v>
          </cell>
          <cell r="J280" t="str">
            <v>ELECTROPOMPE DW VOX M 100 DIAM 63 FILETE</v>
          </cell>
          <cell r="L280">
            <v>313</v>
          </cell>
          <cell r="M280">
            <v>313</v>
          </cell>
          <cell r="N280" t="str">
            <v>Pas d'augmentation</v>
          </cell>
          <cell r="O280">
            <v>313</v>
          </cell>
          <cell r="Q280">
            <v>0</v>
          </cell>
          <cell r="R280">
            <v>1.3790735000000001</v>
          </cell>
          <cell r="U280">
            <v>431.65</v>
          </cell>
          <cell r="V280">
            <v>431.65</v>
          </cell>
        </row>
        <row r="281">
          <cell r="A281" t="str">
            <v>MDWVOX150</v>
          </cell>
          <cell r="B281" t="str">
            <v>AS133</v>
          </cell>
          <cell r="C281" t="str">
            <v>ELECTROPOMPE DW VOX M 150 D63 FILETE</v>
          </cell>
          <cell r="D281" t="str">
            <v>POSTES DE RELEVAGE</v>
          </cell>
          <cell r="E281" t="str">
            <v>POSTES DE RELEVAGE</v>
          </cell>
          <cell r="F281" t="str">
            <v>ACCESSOIRES POSTE</v>
          </cell>
          <cell r="G281" t="str">
            <v>EBARA</v>
          </cell>
          <cell r="H281" t="str">
            <v>1599071221A</v>
          </cell>
          <cell r="I281" t="str">
            <v>1599071221A</v>
          </cell>
          <cell r="J281" t="str">
            <v>ELECTROPOMPE DW VOX M 150 DIAM 63 FILETE</v>
          </cell>
          <cell r="L281">
            <v>320</v>
          </cell>
          <cell r="M281">
            <v>320</v>
          </cell>
          <cell r="N281">
            <v>44386</v>
          </cell>
          <cell r="O281">
            <v>320</v>
          </cell>
          <cell r="P281" t="str">
            <v>Pièce</v>
          </cell>
          <cell r="Q281">
            <v>0</v>
          </cell>
          <cell r="R281">
            <v>1.3804063</v>
          </cell>
          <cell r="U281">
            <v>441.73</v>
          </cell>
          <cell r="V281">
            <v>441.73</v>
          </cell>
        </row>
        <row r="282">
          <cell r="A282" t="str">
            <v>MDWVOX75</v>
          </cell>
          <cell r="B282" t="str">
            <v>AS134</v>
          </cell>
          <cell r="C282" t="str">
            <v>ELECTROPOMPE DW VOX M 75 D63 FILETE</v>
          </cell>
          <cell r="D282" t="str">
            <v>POSTES DE RELEVAGE</v>
          </cell>
          <cell r="E282" t="str">
            <v>POSTES DE RELEVAGE</v>
          </cell>
          <cell r="F282" t="str">
            <v>ACCESSOIRES POSTE</v>
          </cell>
          <cell r="G282" t="str">
            <v>EBARA</v>
          </cell>
          <cell r="H282" t="str">
            <v>1599031221A</v>
          </cell>
          <cell r="J282" t="str">
            <v>ELECTROPOMPE DW VOX M 75 DIAM 63 FILETE</v>
          </cell>
          <cell r="L282">
            <v>235</v>
          </cell>
          <cell r="M282">
            <v>235</v>
          </cell>
          <cell r="N282" t="str">
            <v>Pas d'augmentation</v>
          </cell>
          <cell r="O282">
            <v>235</v>
          </cell>
          <cell r="Q282">
            <v>0</v>
          </cell>
          <cell r="R282">
            <v>1.3406809</v>
          </cell>
          <cell r="U282">
            <v>315.06</v>
          </cell>
          <cell r="V282">
            <v>315.06</v>
          </cell>
        </row>
        <row r="283">
          <cell r="A283" t="str">
            <v>MOPTIMA</v>
          </cell>
          <cell r="B283" t="str">
            <v>AS146</v>
          </cell>
          <cell r="C283" t="str">
            <v>ELECTROPOMPE OPTIMA  EAUX CLAIRES</v>
          </cell>
          <cell r="D283" t="str">
            <v>POSTES DE RELEVAGE</v>
          </cell>
          <cell r="E283" t="str">
            <v>POSTES DE RELEVAGE</v>
          </cell>
          <cell r="F283" t="str">
            <v>ACCESSOIRES POSTE</v>
          </cell>
          <cell r="G283" t="str">
            <v>EBARA</v>
          </cell>
          <cell r="H283">
            <v>1751101200</v>
          </cell>
          <cell r="J283" t="str">
            <v>ELECTROPOMPE OPTIMA  EAUX CLAIRES</v>
          </cell>
          <cell r="L283">
            <v>83</v>
          </cell>
          <cell r="M283">
            <v>83</v>
          </cell>
          <cell r="N283" t="str">
            <v>Pas d'augmentation</v>
          </cell>
          <cell r="O283">
            <v>83</v>
          </cell>
          <cell r="Q283">
            <v>0</v>
          </cell>
          <cell r="R283">
            <v>1.4444577999999999</v>
          </cell>
          <cell r="U283">
            <v>119.89</v>
          </cell>
          <cell r="V283">
            <v>119.89</v>
          </cell>
        </row>
        <row r="284">
          <cell r="A284" t="str">
            <v>MPA</v>
          </cell>
          <cell r="B284" t="str">
            <v>AN116</v>
          </cell>
          <cell r="C284" t="str">
            <v>PIED D'ASSISE POUR BARRES DE GUIDAGE D63</v>
          </cell>
          <cell r="D284" t="str">
            <v>POSTES DE RELEVAGE</v>
          </cell>
          <cell r="F284" t="str">
            <v>ACCESSOIRES POSTE</v>
          </cell>
          <cell r="G284" t="str">
            <v>EBARA</v>
          </cell>
          <cell r="H284">
            <v>369250020</v>
          </cell>
          <cell r="I284">
            <v>369250020</v>
          </cell>
          <cell r="J284" t="str">
            <v>PA DW FONTE 2''</v>
          </cell>
          <cell r="L284">
            <v>63.5</v>
          </cell>
          <cell r="M284">
            <v>63.5</v>
          </cell>
          <cell r="N284">
            <v>44386</v>
          </cell>
          <cell r="O284">
            <v>63.5</v>
          </cell>
          <cell r="P284" t="str">
            <v>Pièce</v>
          </cell>
          <cell r="Q284">
            <v>0</v>
          </cell>
          <cell r="R284">
            <v>1.3100787</v>
          </cell>
          <cell r="U284">
            <v>83.19</v>
          </cell>
          <cell r="V284">
            <v>83.19</v>
          </cell>
        </row>
        <row r="285">
          <cell r="A285" t="str">
            <v>MRIGHT100</v>
          </cell>
          <cell r="B285" t="str">
            <v>AS153</v>
          </cell>
          <cell r="C285" t="str">
            <v>ELECTROPOMPE RIGHT M 100 D50 FILETE</v>
          </cell>
          <cell r="D285" t="str">
            <v>POSTES DE RELEVAGE</v>
          </cell>
          <cell r="E285" t="str">
            <v>POSTES DE RELEVAGE</v>
          </cell>
          <cell r="F285" t="str">
            <v>ACCESSOIRES POSTE</v>
          </cell>
          <cell r="G285" t="str">
            <v>EBARA</v>
          </cell>
          <cell r="H285">
            <v>1771051421</v>
          </cell>
          <cell r="J285" t="str">
            <v>ELECTROPOMPE RIGHT M 100 DIAM 50 FILETE</v>
          </cell>
          <cell r="L285">
            <v>171</v>
          </cell>
          <cell r="M285">
            <v>171</v>
          </cell>
          <cell r="N285" t="str">
            <v>Pas d'augmentation</v>
          </cell>
          <cell r="O285">
            <v>171</v>
          </cell>
          <cell r="Q285">
            <v>0</v>
          </cell>
          <cell r="R285">
            <v>1.3865497</v>
          </cell>
          <cell r="U285">
            <v>237.1</v>
          </cell>
          <cell r="V285">
            <v>237.1</v>
          </cell>
        </row>
        <row r="286">
          <cell r="A286" t="str">
            <v>MRIGHT75</v>
          </cell>
          <cell r="B286" t="str">
            <v>AS154</v>
          </cell>
          <cell r="C286" t="str">
            <v>ELECTROPOMPE RIGHT M 75 D50 FILETE</v>
          </cell>
          <cell r="D286" t="str">
            <v>POSTES DE RELEVAGE</v>
          </cell>
          <cell r="E286" t="str">
            <v>POSTES DE RELEVAGE</v>
          </cell>
          <cell r="F286" t="str">
            <v>ACCESSOIRES POSTE</v>
          </cell>
          <cell r="G286" t="str">
            <v>EBARA</v>
          </cell>
          <cell r="H286" t="str">
            <v>1771031421A</v>
          </cell>
          <cell r="J286" t="str">
            <v>ELECTROPOMPE RIGHT M 75 DIAM 50 FILETE</v>
          </cell>
          <cell r="L286">
            <v>133</v>
          </cell>
          <cell r="M286">
            <v>133</v>
          </cell>
          <cell r="N286" t="str">
            <v>Pas d'augmentation</v>
          </cell>
          <cell r="O286">
            <v>133</v>
          </cell>
          <cell r="Q286">
            <v>0</v>
          </cell>
          <cell r="R286">
            <v>1.4392480999999999</v>
          </cell>
          <cell r="U286">
            <v>191.42</v>
          </cell>
          <cell r="V286">
            <v>191.42</v>
          </cell>
        </row>
        <row r="287">
          <cell r="A287" t="str">
            <v>SRS 4/15</v>
          </cell>
          <cell r="B287" t="str">
            <v>AN182</v>
          </cell>
          <cell r="C287" t="str">
            <v>POSTE DE RELEVAGE DOUBLE POMPE 1M50</v>
          </cell>
          <cell r="D287" t="str">
            <v>POSTES DE RELEVAGE</v>
          </cell>
          <cell r="E287" t="str">
            <v>POSTES DE RELEVAGE</v>
          </cell>
          <cell r="F287" t="str">
            <v>POSTES EAUX CHARGEES DIAM 63</v>
          </cell>
          <cell r="G287" t="str">
            <v>EBARA</v>
          </cell>
          <cell r="H287">
            <v>6130002459</v>
          </cell>
          <cell r="J287" t="str">
            <v>POSTE DE RELEVAGE DOUBLE POMPE 1M50</v>
          </cell>
          <cell r="L287">
            <v>1728</v>
          </cell>
          <cell r="M287">
            <v>1728</v>
          </cell>
          <cell r="N287" t="str">
            <v>Pas d'augmentation</v>
          </cell>
          <cell r="O287">
            <v>1728</v>
          </cell>
          <cell r="Q287">
            <v>0</v>
          </cell>
          <cell r="R287">
            <v>1.2</v>
          </cell>
          <cell r="U287">
            <v>2073.6</v>
          </cell>
          <cell r="V287">
            <v>2073.6</v>
          </cell>
        </row>
        <row r="288">
          <cell r="A288" t="str">
            <v>SRS 4/20</v>
          </cell>
          <cell r="B288" t="str">
            <v>AN183</v>
          </cell>
          <cell r="C288" t="str">
            <v>POSTE DE RELEVAGE DOUBLE POMPE 2M</v>
          </cell>
          <cell r="D288" t="str">
            <v>POSTES DE RELEVAGE</v>
          </cell>
          <cell r="E288" t="str">
            <v>POSTES DE RELEVAGE</v>
          </cell>
          <cell r="F288" t="str">
            <v>POSTES EAUX CHARGEES DIAM 63</v>
          </cell>
          <cell r="G288" t="str">
            <v>EBARA</v>
          </cell>
          <cell r="H288">
            <v>6130002460</v>
          </cell>
          <cell r="I288">
            <v>6130002460</v>
          </cell>
          <cell r="J288" t="str">
            <v>POSTE DE RELEVAGE DOUBLE POMPE 2M</v>
          </cell>
          <cell r="L288">
            <v>1902</v>
          </cell>
          <cell r="M288">
            <v>1902</v>
          </cell>
          <cell r="N288">
            <v>44386</v>
          </cell>
          <cell r="O288">
            <v>1902</v>
          </cell>
          <cell r="P288" t="str">
            <v>Pièce</v>
          </cell>
          <cell r="Q288">
            <v>0</v>
          </cell>
          <cell r="R288">
            <v>1.2</v>
          </cell>
          <cell r="U288">
            <v>2282.4</v>
          </cell>
          <cell r="V288">
            <v>2282.4</v>
          </cell>
        </row>
        <row r="289">
          <cell r="A289" t="str">
            <v>CHASSE01</v>
          </cell>
          <cell r="B289" t="str">
            <v>AN53</v>
          </cell>
          <cell r="C289" t="str">
            <v>BASSIN DE CHASSE AQUATIRIS</v>
          </cell>
          <cell r="D289" t="str">
            <v>REGARDS/REPARTITEURS/CHASSES</v>
          </cell>
          <cell r="F289" t="str">
            <v>DISTRIBUTION GRAVITAIRE/CHASSE/BROYEUR</v>
          </cell>
          <cell r="G289" t="str">
            <v>EMP</v>
          </cell>
          <cell r="H289" t="str">
            <v>BASSINCHASSEA004F</v>
          </cell>
          <cell r="J289" t="str">
            <v>T PVC FEM Ø 100</v>
          </cell>
          <cell r="L289">
            <v>142</v>
          </cell>
          <cell r="M289">
            <v>142</v>
          </cell>
          <cell r="O289">
            <v>142</v>
          </cell>
          <cell r="Q289">
            <v>0</v>
          </cell>
          <cell r="R289">
            <v>1.5</v>
          </cell>
          <cell r="U289">
            <v>213</v>
          </cell>
          <cell r="V289">
            <v>213</v>
          </cell>
        </row>
        <row r="290">
          <cell r="A290" t="str">
            <v>COL01</v>
          </cell>
          <cell r="B290" t="str">
            <v>AS34</v>
          </cell>
          <cell r="C290" t="str">
            <v>REGARD EN CUNETTE AVEC COUVERCLE</v>
          </cell>
          <cell r="D290" t="str">
            <v>REGARDS/REPARTITEURS/CHASSES</v>
          </cell>
          <cell r="E290" t="str">
            <v>REGARDS/REPARTITEURS/CHASSES</v>
          </cell>
          <cell r="F290" t="str">
            <v>REGARDS AU DETAIL</v>
          </cell>
          <cell r="G290" t="str">
            <v>EMP</v>
          </cell>
          <cell r="H290" t="str">
            <v>REGARDCOLLCUN008F</v>
          </cell>
          <cell r="J290" t="str">
            <v>REGARD DE COLLECTE AVEC COUVERCLE</v>
          </cell>
          <cell r="L290">
            <v>58.9</v>
          </cell>
          <cell r="M290">
            <v>58.9</v>
          </cell>
          <cell r="N290">
            <v>44377</v>
          </cell>
          <cell r="O290">
            <v>58.9</v>
          </cell>
          <cell r="P290" t="str">
            <v>Pièce</v>
          </cell>
          <cell r="Q290">
            <v>0</v>
          </cell>
          <cell r="R290">
            <v>1.8271647</v>
          </cell>
          <cell r="U290">
            <v>107.62</v>
          </cell>
          <cell r="V290">
            <v>107.62</v>
          </cell>
        </row>
        <row r="291">
          <cell r="A291" t="str">
            <v>CUVE1200</v>
          </cell>
          <cell r="B291" t="str">
            <v>AN57</v>
          </cell>
          <cell r="C291" t="str">
            <v>CUVE RELEVAGE HT1200</v>
          </cell>
          <cell r="D291" t="str">
            <v>POSTES DE RELEVAGE</v>
          </cell>
          <cell r="E291" t="str">
            <v>POSTES DE RELEVAGE</v>
          </cell>
          <cell r="G291" t="str">
            <v>EMP</v>
          </cell>
          <cell r="H291" t="str">
            <v>POSTEAQUATIRIS1200</v>
          </cell>
          <cell r="J291" t="str">
            <v>CUVE RELEVAGE HT1200</v>
          </cell>
          <cell r="L291">
            <v>148</v>
          </cell>
          <cell r="M291">
            <v>148</v>
          </cell>
          <cell r="O291">
            <v>148</v>
          </cell>
          <cell r="Q291">
            <v>0</v>
          </cell>
          <cell r="R291">
            <v>1.53</v>
          </cell>
          <cell r="U291">
            <v>226.44</v>
          </cell>
          <cell r="V291">
            <v>226.44</v>
          </cell>
        </row>
        <row r="292">
          <cell r="A292" t="str">
            <v>CUVE1500</v>
          </cell>
          <cell r="B292" t="str">
            <v>AN58</v>
          </cell>
          <cell r="C292" t="str">
            <v>CUVE RELEVAGE HT1500</v>
          </cell>
          <cell r="D292" t="str">
            <v>POSTES DE RELEVAGE</v>
          </cell>
          <cell r="E292" t="str">
            <v>POSTES DE RELEVAGE</v>
          </cell>
          <cell r="G292" t="str">
            <v>EMP</v>
          </cell>
          <cell r="H292" t="str">
            <v>POSTEAQUATIRIS1500</v>
          </cell>
          <cell r="J292" t="str">
            <v>CUVE RELEVAGE HT1500</v>
          </cell>
          <cell r="L292">
            <v>181.5</v>
          </cell>
          <cell r="M292">
            <v>181.5</v>
          </cell>
          <cell r="N292">
            <v>44377</v>
          </cell>
          <cell r="O292">
            <v>181.5</v>
          </cell>
          <cell r="P292" t="str">
            <v>U</v>
          </cell>
          <cell r="Q292">
            <v>0</v>
          </cell>
          <cell r="R292">
            <v>1.5300275000000001</v>
          </cell>
          <cell r="U292">
            <v>277.7</v>
          </cell>
          <cell r="V292">
            <v>277.7</v>
          </cell>
        </row>
        <row r="293">
          <cell r="A293" t="str">
            <v>CUVE900</v>
          </cell>
          <cell r="B293" t="str">
            <v>AN59</v>
          </cell>
          <cell r="C293" t="str">
            <v>CUVE RELEVAGE HT900</v>
          </cell>
          <cell r="D293" t="str">
            <v>POSTES DE RELEVAGE</v>
          </cell>
          <cell r="E293" t="str">
            <v>POSTES DE RELEVAGE</v>
          </cell>
          <cell r="G293" t="str">
            <v>EMP</v>
          </cell>
          <cell r="H293" t="str">
            <v>POSTEAQUATIRIS900</v>
          </cell>
          <cell r="J293" t="str">
            <v>CUVE RELEVAGE HT900</v>
          </cell>
          <cell r="L293">
            <v>139.5</v>
          </cell>
          <cell r="M293">
            <v>139.5</v>
          </cell>
          <cell r="O293">
            <v>139.5</v>
          </cell>
          <cell r="Q293">
            <v>0</v>
          </cell>
          <cell r="R293">
            <v>1.5300358000000001</v>
          </cell>
          <cell r="U293">
            <v>213.44</v>
          </cell>
          <cell r="V293">
            <v>213.44</v>
          </cell>
        </row>
        <row r="294">
          <cell r="A294" t="str">
            <v>DIG01</v>
          </cell>
          <cell r="B294" t="str">
            <v>AN60</v>
          </cell>
          <cell r="C294" t="str">
            <v>REGARD GRAVITAIRE DOUBLE SORTIE + COUVERCLE</v>
          </cell>
          <cell r="D294" t="str">
            <v>REGARDS/REPARTITEURS/CHASSES</v>
          </cell>
          <cell r="E294" t="str">
            <v>REGARDS/REPARTITEURS/CHASSES</v>
          </cell>
          <cell r="F294" t="str">
            <v>REGARDS AU DETAIL</v>
          </cell>
          <cell r="G294" t="str">
            <v>EMP</v>
          </cell>
          <cell r="H294" t="str">
            <v>REGARDGRAVIT008F</v>
          </cell>
          <cell r="J294" t="str">
            <v>REGARD GRAVIATIRE DOUBLE SORTIE</v>
          </cell>
          <cell r="L294">
            <v>58</v>
          </cell>
          <cell r="M294">
            <v>58</v>
          </cell>
          <cell r="N294">
            <v>44377</v>
          </cell>
          <cell r="O294">
            <v>58</v>
          </cell>
          <cell r="P294" t="str">
            <v>U</v>
          </cell>
          <cell r="Q294">
            <v>0</v>
          </cell>
          <cell r="R294">
            <v>1.8268966</v>
          </cell>
          <cell r="U294">
            <v>105.96</v>
          </cell>
          <cell r="V294">
            <v>105.96</v>
          </cell>
        </row>
        <row r="295">
          <cell r="A295" t="str">
            <v>DIR01</v>
          </cell>
          <cell r="B295" t="str">
            <v>AS77</v>
          </cell>
          <cell r="C295" t="str">
            <v>PETIT REGARD + COUVERCLE (HEXAGONAL)</v>
          </cell>
          <cell r="D295" t="str">
            <v>REGARDS/REPARTITEURS/CHASSES</v>
          </cell>
          <cell r="E295" t="str">
            <v>REGARDS/REPARTITEURS/CHASSES</v>
          </cell>
          <cell r="F295" t="str">
            <v>REGARDS AU DETAIL</v>
          </cell>
          <cell r="G295" t="str">
            <v>EMP</v>
          </cell>
          <cell r="H295" t="str">
            <v>REGARDAC008F</v>
          </cell>
          <cell r="J295" t="str">
            <v>REGARD HEXAGONAL NON PERCE  AVEC COUVERCLE</v>
          </cell>
          <cell r="L295">
            <v>35</v>
          </cell>
          <cell r="M295">
            <v>35</v>
          </cell>
          <cell r="O295">
            <v>35</v>
          </cell>
          <cell r="Q295">
            <v>0</v>
          </cell>
          <cell r="R295">
            <v>2.0299999999999998</v>
          </cell>
          <cell r="U295">
            <v>71.05</v>
          </cell>
          <cell r="V295">
            <v>71.05</v>
          </cell>
        </row>
        <row r="296">
          <cell r="A296" t="str">
            <v>DIR02</v>
          </cell>
          <cell r="B296" t="str">
            <v>AS78</v>
          </cell>
          <cell r="C296" t="str">
            <v>GRAND REGARD + COUVERCLE</v>
          </cell>
          <cell r="D296" t="str">
            <v>REGARDS/REPARTITEURS/CHASSES</v>
          </cell>
          <cell r="E296" t="str">
            <v>REGARDS/REPARTITEURS/CHASSES</v>
          </cell>
          <cell r="F296" t="str">
            <v>REGARDS AU DETAIL</v>
          </cell>
          <cell r="G296" t="str">
            <v>EMP</v>
          </cell>
          <cell r="H296" t="str">
            <v>REGARDDIST008F</v>
          </cell>
          <cell r="J296" t="str">
            <v>REGARD CARRE AVEC COUVERCLE</v>
          </cell>
          <cell r="L296">
            <v>54.9</v>
          </cell>
          <cell r="M296">
            <v>54.9</v>
          </cell>
          <cell r="N296">
            <v>44377</v>
          </cell>
          <cell r="O296">
            <v>54.9</v>
          </cell>
          <cell r="P296" t="str">
            <v>U</v>
          </cell>
          <cell r="Q296">
            <v>0</v>
          </cell>
          <cell r="R296">
            <v>1.8271402999999999</v>
          </cell>
          <cell r="U296">
            <v>100.31</v>
          </cell>
          <cell r="V296">
            <v>100.31</v>
          </cell>
        </row>
        <row r="297">
          <cell r="A297" t="str">
            <v>flot01</v>
          </cell>
          <cell r="B297" t="str">
            <v>AN84</v>
          </cell>
          <cell r="C297" t="str">
            <v>FLOTTEUR DE CHASSE A AUGET BASCULANT</v>
          </cell>
          <cell r="D297" t="str">
            <v>REGARDS/REPARTITEURS/CHASSES</v>
          </cell>
          <cell r="E297" t="str">
            <v>REGARDS/REPARTITEURS/CHASSES</v>
          </cell>
          <cell r="F297" t="str">
            <v>DISTRIBUTION GRAVITAIRE/CHASSE/BROYEUR</v>
          </cell>
          <cell r="G297" t="str">
            <v>EMP</v>
          </cell>
          <cell r="H297" t="str">
            <v>FLOTTEURA046F</v>
          </cell>
          <cell r="J297" t="str">
            <v>flotteur de chasse a auget basculant</v>
          </cell>
          <cell r="L297">
            <v>16</v>
          </cell>
          <cell r="M297">
            <v>16</v>
          </cell>
          <cell r="O297">
            <v>16</v>
          </cell>
          <cell r="Q297">
            <v>0</v>
          </cell>
          <cell r="R297">
            <v>1.5</v>
          </cell>
          <cell r="U297">
            <v>24</v>
          </cell>
          <cell r="V297">
            <v>24</v>
          </cell>
        </row>
        <row r="298">
          <cell r="A298" t="str">
            <v>MBAC2.5</v>
          </cell>
          <cell r="B298" t="str">
            <v>AN93</v>
          </cell>
          <cell r="C298" t="str">
            <v>BAC PEHD 2.5EH</v>
          </cell>
          <cell r="D298" t="str">
            <v>KITS BACS/KITS COFFRAGES</v>
          </cell>
          <cell r="E298" t="str">
            <v>KITS BACS</v>
          </cell>
          <cell r="F298" t="str">
            <v>BAC A L'UNITE</v>
          </cell>
          <cell r="G298" t="str">
            <v>EMP</v>
          </cell>
          <cell r="H298" t="str">
            <v>BAC2.5EH004F</v>
          </cell>
          <cell r="J298" t="str">
            <v>BAC PEHD</v>
          </cell>
          <cell r="L298">
            <v>477</v>
          </cell>
          <cell r="M298">
            <v>477</v>
          </cell>
          <cell r="N298">
            <v>44377</v>
          </cell>
          <cell r="O298">
            <v>555.64</v>
          </cell>
          <cell r="P298" t="str">
            <v>U</v>
          </cell>
          <cell r="Q298">
            <v>0.16486373165618445</v>
          </cell>
          <cell r="R298">
            <v>1.4907128000000001</v>
          </cell>
          <cell r="S298" t="str">
            <v>Proposition</v>
          </cell>
          <cell r="T298">
            <v>1.49</v>
          </cell>
          <cell r="U298">
            <v>711.07</v>
          </cell>
          <cell r="V298">
            <v>827.90359999999998</v>
          </cell>
        </row>
        <row r="299">
          <cell r="A299" t="str">
            <v>MBAC3</v>
          </cell>
          <cell r="B299" t="str">
            <v>AN94</v>
          </cell>
          <cell r="C299" t="str">
            <v>BAC PEHD 3EH</v>
          </cell>
          <cell r="D299" t="str">
            <v>KITS BACS/KITS COFFRAGES</v>
          </cell>
          <cell r="E299" t="str">
            <v>KITS BACS</v>
          </cell>
          <cell r="F299" t="str">
            <v>BAC A L'UNITE</v>
          </cell>
          <cell r="G299" t="str">
            <v>EMP</v>
          </cell>
          <cell r="H299" t="str">
            <v>BAC3EH004F</v>
          </cell>
          <cell r="J299" t="str">
            <v xml:space="preserve">BAC PEHD </v>
          </cell>
          <cell r="L299">
            <v>555</v>
          </cell>
          <cell r="M299">
            <v>555</v>
          </cell>
          <cell r="N299">
            <v>44377</v>
          </cell>
          <cell r="O299">
            <v>637.44000000000005</v>
          </cell>
          <cell r="P299" t="str">
            <v>U</v>
          </cell>
          <cell r="Q299">
            <v>0.14854054054054064</v>
          </cell>
          <cell r="R299">
            <v>1.49</v>
          </cell>
          <cell r="S299" t="str">
            <v>Proposition</v>
          </cell>
          <cell r="T299">
            <v>1.49</v>
          </cell>
          <cell r="U299">
            <v>826.95</v>
          </cell>
          <cell r="V299">
            <v>949.78560000000004</v>
          </cell>
        </row>
        <row r="300">
          <cell r="A300" t="str">
            <v>MBAR118</v>
          </cell>
          <cell r="B300" t="str">
            <v>AS120</v>
          </cell>
          <cell r="C300" t="str">
            <v>DEMI BARRE 118 CM</v>
          </cell>
          <cell r="D300" t="str">
            <v>KITS BACS/KITS COFFRAGES</v>
          </cell>
          <cell r="E300" t="str">
            <v>KITS BACS</v>
          </cell>
          <cell r="F300" t="str">
            <v>ACCESSOIRES</v>
          </cell>
          <cell r="G300" t="str">
            <v>EMP</v>
          </cell>
          <cell r="H300" t="str">
            <v>MBAR118</v>
          </cell>
          <cell r="J300" t="str">
            <v>DEMI BARRE 118 CM</v>
          </cell>
          <cell r="L300">
            <v>17.79</v>
          </cell>
          <cell r="M300">
            <v>17.79</v>
          </cell>
          <cell r="O300">
            <v>19.391100000000002</v>
          </cell>
          <cell r="Q300">
            <v>9.0000000000000135E-2</v>
          </cell>
          <cell r="R300">
            <v>1.4131535</v>
          </cell>
          <cell r="S300" t="str">
            <v>Proposition</v>
          </cell>
          <cell r="T300">
            <v>1.4</v>
          </cell>
          <cell r="U300">
            <v>25.14</v>
          </cell>
          <cell r="V300">
            <v>27.147539999999999</v>
          </cell>
        </row>
        <row r="301">
          <cell r="A301" t="str">
            <v>MBAR203</v>
          </cell>
          <cell r="B301" t="str">
            <v>AN96</v>
          </cell>
          <cell r="C301" t="str">
            <v>BARRE GALVA EN T SUR MESURE 2M03</v>
          </cell>
          <cell r="D301" t="str">
            <v>PROTECTIONS SANITAIRES</v>
          </cell>
          <cell r="F301" t="str">
            <v>BARRE</v>
          </cell>
          <cell r="G301" t="str">
            <v>EMP</v>
          </cell>
          <cell r="H301" t="str">
            <v>BARREGALVA2030F</v>
          </cell>
          <cell r="J301" t="str">
            <v>BARRE GALVA EN T SUR MESURE 2M03</v>
          </cell>
          <cell r="L301">
            <v>22.45</v>
          </cell>
          <cell r="M301">
            <v>22.45</v>
          </cell>
          <cell r="N301">
            <v>44377</v>
          </cell>
          <cell r="O301">
            <v>24.5</v>
          </cell>
          <cell r="Q301">
            <v>9.131403118040092E-2</v>
          </cell>
          <cell r="R301">
            <v>1.3153675</v>
          </cell>
          <cell r="S301" t="str">
            <v>Proposition</v>
          </cell>
          <cell r="T301">
            <v>1.4</v>
          </cell>
          <cell r="U301">
            <v>29.53</v>
          </cell>
          <cell r="V301">
            <v>34.299999999999997</v>
          </cell>
        </row>
        <row r="302">
          <cell r="A302" t="str">
            <v>MBAR206</v>
          </cell>
          <cell r="B302" t="str">
            <v>AN97</v>
          </cell>
          <cell r="C302" t="str">
            <v>BARRE PROFIL T GALVA 2M06</v>
          </cell>
          <cell r="D302" t="str">
            <v>PROTECTIONS SANITAIRES</v>
          </cell>
          <cell r="F302" t="str">
            <v>BARRE</v>
          </cell>
          <cell r="G302" t="str">
            <v>EMP</v>
          </cell>
          <cell r="H302" t="str">
            <v>BARREGALVA2060F</v>
          </cell>
          <cell r="J302" t="str">
            <v>BARRE PROFIL T GALVA 2M06</v>
          </cell>
          <cell r="L302">
            <v>34</v>
          </cell>
          <cell r="M302">
            <v>34</v>
          </cell>
          <cell r="N302">
            <v>44377</v>
          </cell>
          <cell r="O302">
            <v>39.5</v>
          </cell>
          <cell r="Q302">
            <v>0.16176470588235295</v>
          </cell>
          <cell r="R302">
            <v>1.4194118</v>
          </cell>
          <cell r="S302" t="str">
            <v>Proposition</v>
          </cell>
          <cell r="T302">
            <v>1.4</v>
          </cell>
          <cell r="U302">
            <v>48.26</v>
          </cell>
          <cell r="V302">
            <v>55.3</v>
          </cell>
        </row>
        <row r="303">
          <cell r="A303" t="str">
            <v>MBAR303</v>
          </cell>
          <cell r="B303" t="str">
            <v>AN98</v>
          </cell>
          <cell r="C303" t="str">
            <v>BARRE GALVA EN T SUR MESURE 3M03</v>
          </cell>
          <cell r="D303" t="str">
            <v>PROTECTIONS SANITAIRES</v>
          </cell>
          <cell r="F303" t="str">
            <v>BARRE</v>
          </cell>
          <cell r="G303" t="str">
            <v>EMP</v>
          </cell>
          <cell r="H303" t="str">
            <v>MBAR303</v>
          </cell>
          <cell r="J303" t="str">
            <v>BARRE GALVA EN T SUR MESURE 3M03</v>
          </cell>
          <cell r="L303">
            <v>42.71</v>
          </cell>
          <cell r="M303">
            <v>42.71</v>
          </cell>
          <cell r="O303">
            <v>48.689399999999999</v>
          </cell>
          <cell r="Q303">
            <v>0.13999999999999996</v>
          </cell>
          <cell r="R303">
            <v>1.3149145</v>
          </cell>
          <cell r="S303" t="str">
            <v>Proposition</v>
          </cell>
          <cell r="T303">
            <v>1.4</v>
          </cell>
          <cell r="U303">
            <v>56.16</v>
          </cell>
          <cell r="V303">
            <v>68.16516</v>
          </cell>
        </row>
        <row r="304">
          <cell r="A304" t="str">
            <v>MBAR306</v>
          </cell>
          <cell r="B304" t="str">
            <v>AN99</v>
          </cell>
          <cell r="C304" t="str">
            <v>BARRE GALVA EN T SUR MESURE 3M06</v>
          </cell>
          <cell r="D304" t="str">
            <v>PROTECTIONS SANITAIRES</v>
          </cell>
          <cell r="F304" t="str">
            <v>BARRE</v>
          </cell>
          <cell r="G304" t="str">
            <v>EMP</v>
          </cell>
          <cell r="H304" t="str">
            <v>BARREGALVA3060F</v>
          </cell>
          <cell r="J304" t="str">
            <v>BARRE GALVA EN T SUR MESURE 3M06</v>
          </cell>
          <cell r="L304">
            <v>40.700000000000003</v>
          </cell>
          <cell r="M304">
            <v>40.700000000000003</v>
          </cell>
          <cell r="O304">
            <v>46.397999999999996</v>
          </cell>
          <cell r="Q304">
            <v>0.13999999999999982</v>
          </cell>
          <cell r="R304">
            <v>1.3149877000000001</v>
          </cell>
          <cell r="S304" t="str">
            <v>Proposition</v>
          </cell>
          <cell r="T304">
            <v>1.4</v>
          </cell>
          <cell r="U304">
            <v>53.52</v>
          </cell>
          <cell r="V304">
            <v>64.957199999999986</v>
          </cell>
        </row>
        <row r="305">
          <cell r="A305" t="str">
            <v>MBAR353</v>
          </cell>
          <cell r="B305" t="str">
            <v>AN100</v>
          </cell>
          <cell r="C305" t="str">
            <v>BARRE GALVA EN T SUR MESURE 3M53</v>
          </cell>
          <cell r="D305" t="str">
            <v>PROTECTIONS SANITAIRES</v>
          </cell>
          <cell r="F305" t="str">
            <v>BARRE</v>
          </cell>
          <cell r="G305" t="str">
            <v>EMP</v>
          </cell>
          <cell r="H305" t="str">
            <v>BARREGALVA3530F</v>
          </cell>
          <cell r="J305" t="str">
            <v>BARRE GALVA EN T SUR MESURE 3M53</v>
          </cell>
          <cell r="L305">
            <v>44.25</v>
          </cell>
          <cell r="M305">
            <v>44.25</v>
          </cell>
          <cell r="N305">
            <v>44377</v>
          </cell>
          <cell r="O305">
            <v>50.5</v>
          </cell>
          <cell r="Q305">
            <v>0.14124293785310735</v>
          </cell>
          <cell r="R305">
            <v>1.3150282</v>
          </cell>
          <cell r="S305" t="str">
            <v>Proposition</v>
          </cell>
          <cell r="T305">
            <v>1.4</v>
          </cell>
          <cell r="U305">
            <v>58.19</v>
          </cell>
          <cell r="V305">
            <v>70.699999999999989</v>
          </cell>
        </row>
        <row r="306">
          <cell r="A306" t="str">
            <v>MBAR403</v>
          </cell>
          <cell r="B306" t="str">
            <v>AN101</v>
          </cell>
          <cell r="C306" t="str">
            <v>BARRE GALVA EN T SUR MESURE 4M03</v>
          </cell>
          <cell r="D306" t="str">
            <v>PROTECTIONS SANITAIRES</v>
          </cell>
          <cell r="F306" t="str">
            <v>BARRE</v>
          </cell>
          <cell r="G306" t="str">
            <v>EMP</v>
          </cell>
          <cell r="H306" t="str">
            <v>MBAR403</v>
          </cell>
          <cell r="J306" t="str">
            <v>BARRE GALVA EN T SUR MESURE 4M03</v>
          </cell>
          <cell r="L306">
            <v>53.4</v>
          </cell>
          <cell r="M306">
            <v>53.4</v>
          </cell>
          <cell r="O306">
            <v>60.875999999999991</v>
          </cell>
          <cell r="Q306">
            <v>0.13999999999999985</v>
          </cell>
          <cell r="R306">
            <v>1.3149812999999999</v>
          </cell>
          <cell r="S306" t="str">
            <v>Proposition</v>
          </cell>
          <cell r="T306">
            <v>1.4</v>
          </cell>
          <cell r="U306">
            <v>70.22</v>
          </cell>
          <cell r="V306">
            <v>85.226399999999984</v>
          </cell>
        </row>
        <row r="307">
          <cell r="A307" t="str">
            <v>MBAR406</v>
          </cell>
          <cell r="B307" t="str">
            <v>AN102</v>
          </cell>
          <cell r="C307" t="str">
            <v>BARRE GALVA EN T SUR MESURE 4M06</v>
          </cell>
          <cell r="D307" t="str">
            <v>PROTECTIONS SANITAIRES</v>
          </cell>
          <cell r="F307" t="str">
            <v>BARRE</v>
          </cell>
          <cell r="G307" t="str">
            <v>EMP</v>
          </cell>
          <cell r="H307" t="str">
            <v>BARREGALVA4060F</v>
          </cell>
          <cell r="J307" t="str">
            <v>BARRE GALVA EN T SUR MESURE 4M06</v>
          </cell>
          <cell r="L307">
            <v>43.01</v>
          </cell>
          <cell r="M307">
            <v>43.01</v>
          </cell>
          <cell r="O307">
            <v>49.031399999999991</v>
          </cell>
          <cell r="Q307">
            <v>0.13999999999999985</v>
          </cell>
          <cell r="R307">
            <v>1.315043</v>
          </cell>
          <cell r="S307" t="str">
            <v>Proposition</v>
          </cell>
          <cell r="T307">
            <v>1.4</v>
          </cell>
          <cell r="U307">
            <v>56.56</v>
          </cell>
          <cell r="V307">
            <v>68.643959999999979</v>
          </cell>
        </row>
        <row r="308">
          <cell r="A308" t="str">
            <v>MBARRE2.5</v>
          </cell>
          <cell r="B308" t="str">
            <v>AS121</v>
          </cell>
          <cell r="C308" t="str">
            <v>BARRE DE RENFORT POUR BAC 2.5 EH</v>
          </cell>
          <cell r="D308" t="str">
            <v>KITS BACS/KITS COFFRAGES</v>
          </cell>
          <cell r="E308" t="str">
            <v>KITS BACS</v>
          </cell>
          <cell r="F308" t="str">
            <v>ACCESSOIRES</v>
          </cell>
          <cell r="G308" t="str">
            <v>EMP</v>
          </cell>
          <cell r="H308" t="str">
            <v>BARRERENF2430F</v>
          </cell>
          <cell r="J308" t="str">
            <v>BARRE DE RENFORT POUR BAC 2.5 EH</v>
          </cell>
          <cell r="L308">
            <v>29.4</v>
          </cell>
          <cell r="M308">
            <v>29.4</v>
          </cell>
          <cell r="N308">
            <v>44377</v>
          </cell>
          <cell r="O308">
            <v>35</v>
          </cell>
          <cell r="Q308">
            <v>0.19047619047619052</v>
          </cell>
          <cell r="R308">
            <v>1.3197279</v>
          </cell>
          <cell r="S308" t="str">
            <v>Proposition</v>
          </cell>
          <cell r="T308">
            <v>1.4</v>
          </cell>
          <cell r="U308">
            <v>38.799999999999997</v>
          </cell>
          <cell r="V308">
            <v>49</v>
          </cell>
        </row>
        <row r="309">
          <cell r="A309" t="str">
            <v>MBARRE3</v>
          </cell>
          <cell r="B309" t="str">
            <v>AS122</v>
          </cell>
          <cell r="C309" t="str">
            <v>BARRE DE RENFORT POUR BAC 3EH (COMPATIBLE 6EH</v>
          </cell>
          <cell r="D309" t="str">
            <v>KITS BACS/KITS COFFRAGES</v>
          </cell>
          <cell r="E309" t="str">
            <v>KITS BACS</v>
          </cell>
          <cell r="F309" t="str">
            <v>ACCESSOIRES</v>
          </cell>
          <cell r="G309" t="str">
            <v>EMP</v>
          </cell>
          <cell r="H309" t="str">
            <v>BARRERENF2920F</v>
          </cell>
          <cell r="J309" t="str">
            <v>BARRE DE RENFORT POUR BAC 3EH</v>
          </cell>
          <cell r="L309">
            <v>35.299999999999997</v>
          </cell>
          <cell r="M309">
            <v>35.299999999999997</v>
          </cell>
          <cell r="N309">
            <v>44377</v>
          </cell>
          <cell r="O309">
            <v>40.5</v>
          </cell>
          <cell r="Q309">
            <v>0.14730878186968849</v>
          </cell>
          <cell r="R309">
            <v>1.3580737000000001</v>
          </cell>
          <cell r="S309" t="str">
            <v>Proposition</v>
          </cell>
          <cell r="T309">
            <v>1.4</v>
          </cell>
          <cell r="U309">
            <v>47.94</v>
          </cell>
          <cell r="V309">
            <v>56.699999999999996</v>
          </cell>
        </row>
        <row r="310">
          <cell r="A310" t="str">
            <v>MCOUVDIG01</v>
          </cell>
          <cell r="B310" t="str">
            <v>AS130</v>
          </cell>
          <cell r="C310" t="str">
            <v>COUVERCLE REGARD GRAVITAIRE DOUBLE SORTIE</v>
          </cell>
          <cell r="D310" t="str">
            <v>REGARDS/REPARTITEURS/CHASSES</v>
          </cell>
          <cell r="E310" t="str">
            <v>REGARDS/REPARTITEURS/CHASSES</v>
          </cell>
          <cell r="F310" t="str">
            <v>REGARDS AU DETAIL</v>
          </cell>
          <cell r="G310" t="str">
            <v>EMP</v>
          </cell>
          <cell r="H310" t="str">
            <v>MCOUVGRV</v>
          </cell>
          <cell r="J310" t="str">
            <v>COUVERCLE REGRAD GRAVITAIRE DOUBLE SORTIE</v>
          </cell>
          <cell r="L310">
            <v>21</v>
          </cell>
          <cell r="M310">
            <v>21</v>
          </cell>
          <cell r="O310">
            <v>21</v>
          </cell>
          <cell r="Q310">
            <v>0</v>
          </cell>
          <cell r="R310">
            <v>1.8271428999999999</v>
          </cell>
          <cell r="U310">
            <v>38.369999999999997</v>
          </cell>
          <cell r="V310">
            <v>38.369999999999997</v>
          </cell>
        </row>
        <row r="311">
          <cell r="A311" t="str">
            <v>MCOUVDIR01</v>
          </cell>
          <cell r="B311" t="str">
            <v>AS216</v>
          </cell>
          <cell r="C311" t="str">
            <v>COUVERCLE AQUATIRIS POUR PETIT REGARD CARRE</v>
          </cell>
          <cell r="D311" t="str">
            <v>REGARDS/REPARTITEURS/CHASSES</v>
          </cell>
          <cell r="E311" t="str">
            <v>REGARDS/REPARTITEURS/CHASSES</v>
          </cell>
          <cell r="F311" t="str">
            <v>REGARDS AU DETAIL</v>
          </cell>
          <cell r="G311" t="str">
            <v>EMP</v>
          </cell>
          <cell r="H311" t="str">
            <v>COUVERCLERHX004F</v>
          </cell>
          <cell r="J311" t="str">
            <v>COUVERCLE AQUATIRIS POUR REGARD PE</v>
          </cell>
          <cell r="L311">
            <v>10.5</v>
          </cell>
          <cell r="M311">
            <v>10.5</v>
          </cell>
          <cell r="O311">
            <v>10.5</v>
          </cell>
          <cell r="Q311">
            <v>0</v>
          </cell>
          <cell r="R311">
            <v>2.0304761999999998</v>
          </cell>
          <cell r="U311">
            <v>21.32</v>
          </cell>
          <cell r="V311">
            <v>21.32</v>
          </cell>
        </row>
        <row r="312">
          <cell r="A312" t="str">
            <v>MCOUVDIR02</v>
          </cell>
          <cell r="B312" t="str">
            <v>AS131</v>
          </cell>
          <cell r="C312" t="str">
            <v>COUVERCLE AQUATIRIS REGARD CARRE ET CUNETTE</v>
          </cell>
          <cell r="D312" t="str">
            <v>REGARDS/REPARTITEURS/CHASSES</v>
          </cell>
          <cell r="E312" t="str">
            <v>REGARDS/REPARTITEURS/CHASSES</v>
          </cell>
          <cell r="F312" t="str">
            <v>REGARDS AU DETAIL</v>
          </cell>
          <cell r="G312" t="str">
            <v>EMP</v>
          </cell>
          <cell r="H312" t="str">
            <v>COUVERCLERA004F</v>
          </cell>
          <cell r="J312" t="str">
            <v>COUVERCLE AQUATIRIS POUR REGARD PE</v>
          </cell>
          <cell r="L312">
            <v>18.899999999999999</v>
          </cell>
          <cell r="M312">
            <v>18.899999999999999</v>
          </cell>
          <cell r="O312">
            <v>18.899999999999999</v>
          </cell>
          <cell r="Q312">
            <v>0</v>
          </cell>
          <cell r="R312">
            <v>1.8269841</v>
          </cell>
          <cell r="U312">
            <v>34.53</v>
          </cell>
          <cell r="V312">
            <v>34.53</v>
          </cell>
        </row>
        <row r="313">
          <cell r="A313" t="str">
            <v>MJOI100</v>
          </cell>
          <cell r="B313" t="str">
            <v>AS136</v>
          </cell>
          <cell r="C313" t="str">
            <v>JOINT FORSHEDA D100</v>
          </cell>
          <cell r="D313" t="str">
            <v>ACCESSOIRES AU DETAIL</v>
          </cell>
          <cell r="E313" t="str">
            <v>ACCESSOIRES AU DETAIL</v>
          </cell>
          <cell r="F313" t="str">
            <v>ETANCHEITE</v>
          </cell>
          <cell r="G313" t="str">
            <v>EMP</v>
          </cell>
          <cell r="H313" t="str">
            <v>JOINT100F</v>
          </cell>
          <cell r="I313" t="str">
            <v>JOINT100F</v>
          </cell>
          <cell r="J313" t="str">
            <v>JOINT FORSHEDA DIAMETRE 100</v>
          </cell>
          <cell r="L313">
            <v>2.4</v>
          </cell>
          <cell r="M313">
            <v>2.4</v>
          </cell>
          <cell r="N313">
            <v>44377</v>
          </cell>
          <cell r="O313">
            <v>2.4</v>
          </cell>
          <cell r="P313" t="str">
            <v>U</v>
          </cell>
          <cell r="Q313">
            <v>0</v>
          </cell>
          <cell r="R313">
            <v>2.0291667000000002</v>
          </cell>
          <cell r="U313">
            <v>4.87</v>
          </cell>
          <cell r="V313">
            <v>4.87</v>
          </cell>
        </row>
        <row r="314">
          <cell r="A314" t="str">
            <v>MJOI50</v>
          </cell>
          <cell r="B314" t="str">
            <v>AS137</v>
          </cell>
          <cell r="C314" t="str">
            <v>JOINT FORSHEDA D50</v>
          </cell>
          <cell r="D314" t="str">
            <v>ACCESSOIRES AU DETAIL</v>
          </cell>
          <cell r="E314" t="str">
            <v>ACCESSOIRES AU DETAIL</v>
          </cell>
          <cell r="F314" t="str">
            <v>ETANCHEITE</v>
          </cell>
          <cell r="G314" t="str">
            <v>EMP</v>
          </cell>
          <cell r="H314" t="str">
            <v>JOINT50F</v>
          </cell>
          <cell r="I314" t="str">
            <v>JOINT50F</v>
          </cell>
          <cell r="J314" t="str">
            <v>JOINT FORSHEDA DIAMETRE 50</v>
          </cell>
          <cell r="L314">
            <v>2.83</v>
          </cell>
          <cell r="M314">
            <v>2.83</v>
          </cell>
          <cell r="N314">
            <v>44377</v>
          </cell>
          <cell r="O314">
            <v>2.83</v>
          </cell>
          <cell r="P314" t="str">
            <v>U</v>
          </cell>
          <cell r="Q314">
            <v>0</v>
          </cell>
          <cell r="R314">
            <v>1.7455830000000001</v>
          </cell>
          <cell r="U314">
            <v>4.9400000000000004</v>
          </cell>
          <cell r="V314">
            <v>4.9400000000000004</v>
          </cell>
        </row>
        <row r="315">
          <cell r="A315" t="str">
            <v>MJOI63</v>
          </cell>
          <cell r="B315" t="str">
            <v>AS138</v>
          </cell>
          <cell r="C315" t="str">
            <v>JOINT FORSHEDA D63</v>
          </cell>
          <cell r="D315" t="str">
            <v>ACCESSOIRES AU DETAIL</v>
          </cell>
          <cell r="E315" t="str">
            <v>ACCESSOIRES AU DETAIL</v>
          </cell>
          <cell r="F315" t="str">
            <v>ETANCHEITE</v>
          </cell>
          <cell r="G315" t="str">
            <v>EMP</v>
          </cell>
          <cell r="H315" t="str">
            <v>JOINT63F</v>
          </cell>
          <cell r="J315" t="str">
            <v>JOINT DIAMETRE 63</v>
          </cell>
          <cell r="L315">
            <v>2.4300000000000002</v>
          </cell>
          <cell r="M315">
            <v>2.4300000000000002</v>
          </cell>
          <cell r="O315">
            <v>2.4300000000000002</v>
          </cell>
          <cell r="Q315">
            <v>0</v>
          </cell>
          <cell r="R315">
            <v>2.0329218</v>
          </cell>
          <cell r="U315">
            <v>4.9400000000000004</v>
          </cell>
          <cell r="V315">
            <v>4.9400000000000004</v>
          </cell>
        </row>
        <row r="316">
          <cell r="A316" t="str">
            <v>MOPER</v>
          </cell>
          <cell r="B316" t="str">
            <v>AS145</v>
          </cell>
          <cell r="C316" t="str">
            <v>OPERCULE DE R_PARTITEUR</v>
          </cell>
          <cell r="D316" t="str">
            <v>REGARDS/REPARTITEURS/CHASSES</v>
          </cell>
          <cell r="F316" t="str">
            <v>REGARDS AU DETAIL</v>
          </cell>
          <cell r="G316" t="str">
            <v>EMP</v>
          </cell>
          <cell r="H316" t="str">
            <v>MOPER</v>
          </cell>
          <cell r="J316" t="str">
            <v>OPERCULE DE R_PARTITEUR</v>
          </cell>
          <cell r="L316">
            <v>0</v>
          </cell>
          <cell r="M316">
            <v>0</v>
          </cell>
          <cell r="O316">
            <v>0</v>
          </cell>
          <cell r="Q316" t="e">
            <v>#DIV/0!</v>
          </cell>
          <cell r="R316">
            <v>0</v>
          </cell>
          <cell r="U316">
            <v>0</v>
          </cell>
          <cell r="V316">
            <v>0</v>
          </cell>
        </row>
        <row r="317">
          <cell r="A317" t="str">
            <v>MREHA</v>
          </cell>
          <cell r="B317" t="str">
            <v>AS149</v>
          </cell>
          <cell r="C317" t="str">
            <v>REHAUSSE PETIT REGARD CARREE</v>
          </cell>
          <cell r="D317" t="str">
            <v>REGARDS/REPARTITEURS/CHASSES</v>
          </cell>
          <cell r="E317" t="str">
            <v>REGARDS/REPARTITEURS/CHASSES</v>
          </cell>
          <cell r="F317" t="str">
            <v>REGARDS AU DETAIL</v>
          </cell>
          <cell r="G317" t="str">
            <v>EMP</v>
          </cell>
          <cell r="H317" t="str">
            <v>REHAUSSEA008F</v>
          </cell>
          <cell r="J317" t="str">
            <v>REHAUSSE</v>
          </cell>
          <cell r="L317">
            <v>16</v>
          </cell>
          <cell r="M317">
            <v>16</v>
          </cell>
          <cell r="O317">
            <v>16</v>
          </cell>
          <cell r="Q317">
            <v>0</v>
          </cell>
          <cell r="R317">
            <v>2.0299999999999998</v>
          </cell>
          <cell r="U317">
            <v>32.479999999999997</v>
          </cell>
          <cell r="V317">
            <v>32.479999999999997</v>
          </cell>
        </row>
        <row r="318">
          <cell r="A318" t="str">
            <v>MREHACUN</v>
          </cell>
          <cell r="B318" t="str">
            <v>AS152</v>
          </cell>
          <cell r="C318" t="str">
            <v>REHAUSSE DE REGARD CUNETTE ET CARRE</v>
          </cell>
          <cell r="D318" t="str">
            <v>REGARDS/REPARTITEURS/CHASSES</v>
          </cell>
          <cell r="E318" t="str">
            <v>REGARDS/REPARTITEURS/CHASSES</v>
          </cell>
          <cell r="F318" t="str">
            <v>REGARDS AU DETAIL</v>
          </cell>
          <cell r="G318" t="str">
            <v>EMP</v>
          </cell>
          <cell r="H318" t="str">
            <v>REHAUSSERCA008F</v>
          </cell>
          <cell r="J318" t="str">
            <v>REHAUSSE DE REGARD CUNETTE ET CARRE</v>
          </cell>
          <cell r="L318">
            <v>27</v>
          </cell>
          <cell r="M318">
            <v>27</v>
          </cell>
          <cell r="O318">
            <v>27</v>
          </cell>
          <cell r="Q318">
            <v>0</v>
          </cell>
          <cell r="R318">
            <v>1.5222222000000001</v>
          </cell>
          <cell r="U318">
            <v>41.1</v>
          </cell>
          <cell r="V318">
            <v>41.1</v>
          </cell>
        </row>
        <row r="319">
          <cell r="A319" t="str">
            <v>MVANINOX</v>
          </cell>
          <cell r="B319" t="str">
            <v>AN129</v>
          </cell>
          <cell r="C319" t="str">
            <v>VANNE INOX</v>
          </cell>
          <cell r="D319" t="str">
            <v>ACCESSOIRES AU DETAIL</v>
          </cell>
          <cell r="E319" t="str">
            <v>VANNES</v>
          </cell>
          <cell r="F319" t="str">
            <v>VANNES</v>
          </cell>
          <cell r="G319" t="str">
            <v>EMP</v>
          </cell>
          <cell r="H319" t="str">
            <v>PELLEINOXF</v>
          </cell>
          <cell r="J319" t="str">
            <v>VANNE INOX</v>
          </cell>
          <cell r="L319">
            <v>35.5</v>
          </cell>
          <cell r="M319">
            <v>35.5</v>
          </cell>
          <cell r="O319">
            <v>35.5</v>
          </cell>
          <cell r="Q319">
            <v>0</v>
          </cell>
          <cell r="R319">
            <v>1.0859155</v>
          </cell>
          <cell r="U319">
            <v>38.549999999999997</v>
          </cell>
          <cell r="V319">
            <v>38.549999999999997</v>
          </cell>
        </row>
        <row r="320">
          <cell r="A320" t="str">
            <v>REHAUS400</v>
          </cell>
          <cell r="B320" t="str">
            <v>AS184</v>
          </cell>
          <cell r="C320" t="str">
            <v>REHAUSSE DE CUVE HT400</v>
          </cell>
          <cell r="D320" t="str">
            <v>POSTES DE RELEVAGE</v>
          </cell>
          <cell r="E320" t="str">
            <v>POSTES DE RELEVAGE</v>
          </cell>
          <cell r="F320" t="str">
            <v>ACCESSOIRES POSTE</v>
          </cell>
          <cell r="G320" t="str">
            <v>EMP</v>
          </cell>
          <cell r="H320" t="str">
            <v>POSTEAQUATIRISREHAUS</v>
          </cell>
          <cell r="J320" t="str">
            <v>REHAUSSE DE CUVE HT400</v>
          </cell>
          <cell r="L320">
            <v>59</v>
          </cell>
          <cell r="M320">
            <v>59</v>
          </cell>
          <cell r="O320">
            <v>59</v>
          </cell>
          <cell r="Q320">
            <v>0</v>
          </cell>
          <cell r="R320">
            <v>1.53</v>
          </cell>
          <cell r="U320">
            <v>90.27</v>
          </cell>
          <cell r="V320">
            <v>90.27</v>
          </cell>
        </row>
        <row r="321">
          <cell r="A321" t="str">
            <v>TOB03</v>
          </cell>
          <cell r="B321" t="str">
            <v>AS198</v>
          </cell>
          <cell r="C321" t="str">
            <v>REPARTITEUR</v>
          </cell>
          <cell r="D321" t="str">
            <v>REGARDS/REPARTITEURS/CHASSES</v>
          </cell>
          <cell r="E321" t="str">
            <v>REGARDS/REPARTITEURS/CHASSES</v>
          </cell>
          <cell r="F321" t="str">
            <v>REGARDS AU DETAIL</v>
          </cell>
          <cell r="G321" t="str">
            <v>EMP</v>
          </cell>
          <cell r="H321" t="str">
            <v>REPARTITEURA004F</v>
          </cell>
          <cell r="J321" t="str">
            <v>REPARTITEUR</v>
          </cell>
          <cell r="L321">
            <v>27.5</v>
          </cell>
          <cell r="M321">
            <v>27.5</v>
          </cell>
          <cell r="O321">
            <v>27.5</v>
          </cell>
          <cell r="Q321">
            <v>0</v>
          </cell>
          <cell r="R321">
            <v>2.0301817999999998</v>
          </cell>
          <cell r="U321">
            <v>55.83</v>
          </cell>
          <cell r="V321">
            <v>55.83</v>
          </cell>
        </row>
        <row r="322">
          <cell r="A322" t="str">
            <v>MANG01</v>
          </cell>
          <cell r="B322" t="str">
            <v>AS114</v>
          </cell>
          <cell r="C322" t="str">
            <v>MANGEOIRE AQUATIRIS</v>
          </cell>
          <cell r="D322" t="str">
            <v>ACCESSOIRES AU DETAIL</v>
          </cell>
          <cell r="E322" t="str">
            <v>ACCESSOIRES AU DETAIL</v>
          </cell>
          <cell r="F322" t="str">
            <v>ACCESSOIRES</v>
          </cell>
          <cell r="G322" t="str">
            <v>ESATSIMONIER</v>
          </cell>
          <cell r="H322" t="str">
            <v>MANG01</v>
          </cell>
          <cell r="J322" t="str">
            <v>MANGEOIRE AQUATIRIS</v>
          </cell>
          <cell r="L322">
            <v>11.25</v>
          </cell>
          <cell r="M322">
            <v>11.25</v>
          </cell>
          <cell r="N322" t="str">
            <v>Pas d'augmentation</v>
          </cell>
          <cell r="O322">
            <v>11.25</v>
          </cell>
          <cell r="Q322">
            <v>0</v>
          </cell>
          <cell r="R322">
            <v>1.3155555999999999</v>
          </cell>
          <cell r="U322">
            <v>14.8</v>
          </cell>
          <cell r="V322">
            <v>14.8</v>
          </cell>
        </row>
        <row r="323">
          <cell r="A323">
            <v>490743</v>
          </cell>
          <cell r="B323" t="str">
            <v>AN13</v>
          </cell>
          <cell r="C323" t="str">
            <v>JOINT PROFILE T1</v>
          </cell>
          <cell r="D323" t="str">
            <v>PIECES DETACHEES</v>
          </cell>
          <cell r="G323" t="str">
            <v>ESSENTRA</v>
          </cell>
          <cell r="H323">
            <v>490743</v>
          </cell>
          <cell r="J323" t="str">
            <v>JOINT PROFILE T1</v>
          </cell>
          <cell r="L323">
            <v>1.66</v>
          </cell>
          <cell r="M323">
            <v>1.66</v>
          </cell>
          <cell r="N323">
            <v>44272</v>
          </cell>
          <cell r="O323">
            <v>1.929</v>
          </cell>
          <cell r="Q323">
            <v>0.16204819277108443</v>
          </cell>
          <cell r="R323">
            <v>1.5</v>
          </cell>
          <cell r="S323" t="str">
            <v>Proposition</v>
          </cell>
          <cell r="T323">
            <v>1.5</v>
          </cell>
          <cell r="U323">
            <v>2.4900000000000002</v>
          </cell>
          <cell r="V323">
            <v>2.8935</v>
          </cell>
        </row>
        <row r="324">
          <cell r="A324">
            <v>490749</v>
          </cell>
          <cell r="B324" t="str">
            <v>AN14</v>
          </cell>
          <cell r="C324" t="str">
            <v xml:space="preserve">JOINT PROFILE T7 </v>
          </cell>
          <cell r="D324" t="str">
            <v>PIECES DETACHEES</v>
          </cell>
          <cell r="G324" t="str">
            <v>ESSENTRA</v>
          </cell>
          <cell r="H324">
            <v>490749</v>
          </cell>
          <cell r="I324">
            <v>490749</v>
          </cell>
          <cell r="J324" t="str">
            <v xml:space="preserve">JOINT PROFILE T7 </v>
          </cell>
          <cell r="L324">
            <v>1.63</v>
          </cell>
          <cell r="M324">
            <v>1.63</v>
          </cell>
          <cell r="N324">
            <v>44363</v>
          </cell>
          <cell r="O324">
            <v>1.6322000000000001</v>
          </cell>
          <cell r="P324" t="str">
            <v>joint</v>
          </cell>
          <cell r="Q324">
            <v>1.3496932515338661E-3</v>
          </cell>
          <cell r="R324">
            <v>1.5030675</v>
          </cell>
          <cell r="U324">
            <v>2.4500000000000002</v>
          </cell>
          <cell r="V324">
            <v>2.4500000000000002</v>
          </cell>
        </row>
        <row r="325">
          <cell r="A325" t="str">
            <v>EXPAN1505</v>
          </cell>
          <cell r="B325" t="str">
            <v>AN74</v>
          </cell>
          <cell r="C325" t="str">
            <v>RALLONGE PVC 200 X 1505 MM</v>
          </cell>
          <cell r="D325" t="str">
            <v>KITS BACS/KITS COFFRAGES</v>
          </cell>
          <cell r="E325" t="str">
            <v>KITS COFFRAGES</v>
          </cell>
          <cell r="F325" t="str">
            <v>KIT BACS / KITS COFFRAGE</v>
          </cell>
          <cell r="G325" t="str">
            <v>EXTRUPLESA</v>
          </cell>
          <cell r="H325" t="str">
            <v>8095GR1505</v>
          </cell>
          <cell r="J325" t="str">
            <v>RALLONGE PVC 200 X 1505 mm</v>
          </cell>
          <cell r="L325">
            <v>4.91</v>
          </cell>
          <cell r="M325">
            <v>4.91</v>
          </cell>
          <cell r="N325">
            <v>44316</v>
          </cell>
          <cell r="O325">
            <v>4.9059999999999997</v>
          </cell>
          <cell r="P325" t="str">
            <v>U</v>
          </cell>
          <cell r="Q325">
            <v>-8.1466395112025404E-4</v>
          </cell>
          <cell r="R325">
            <v>1.5010182999999999</v>
          </cell>
          <cell r="U325">
            <v>7.37</v>
          </cell>
          <cell r="V325">
            <v>7.37</v>
          </cell>
        </row>
        <row r="326">
          <cell r="A326" t="str">
            <v>EXPAN1515</v>
          </cell>
          <cell r="B326" t="str">
            <v>AN75</v>
          </cell>
          <cell r="C326" t="str">
            <v>RALLONGE PVC 200 X 1515 MM</v>
          </cell>
          <cell r="D326" t="str">
            <v>KITS BACS/KITS COFFRAGES</v>
          </cell>
          <cell r="E326" t="str">
            <v>KITS COFFRAGES</v>
          </cell>
          <cell r="F326" t="str">
            <v>KIT BACS / KITS COFFRAGE</v>
          </cell>
          <cell r="G326" t="str">
            <v>EXTRUPLESA</v>
          </cell>
          <cell r="H326" t="str">
            <v>8095GR1515</v>
          </cell>
          <cell r="J326" t="str">
            <v>RALLONGE PVC 200 X 1515 mm</v>
          </cell>
          <cell r="L326">
            <v>4.9400000000000004</v>
          </cell>
          <cell r="M326">
            <v>4.9400000000000004</v>
          </cell>
          <cell r="N326">
            <v>44316</v>
          </cell>
          <cell r="O326">
            <v>4.9390000000000001</v>
          </cell>
          <cell r="P326" t="str">
            <v>U</v>
          </cell>
          <cell r="Q326">
            <v>-2.0242914979763844E-4</v>
          </cell>
          <cell r="R326">
            <v>1.5</v>
          </cell>
          <cell r="U326">
            <v>7.41</v>
          </cell>
          <cell r="V326">
            <v>7.41</v>
          </cell>
        </row>
        <row r="327">
          <cell r="A327" t="str">
            <v>EXPAN2005</v>
          </cell>
          <cell r="B327" t="str">
            <v>AN76</v>
          </cell>
          <cell r="C327" t="str">
            <v>RALLONGE PVC 200 X 2005 MM</v>
          </cell>
          <cell r="D327" t="str">
            <v>KITS BACS/KITS COFFRAGES</v>
          </cell>
          <cell r="E327" t="str">
            <v>KITS COFFRAGES</v>
          </cell>
          <cell r="F327" t="str">
            <v>KIT BACS / KITS COFFRAGE</v>
          </cell>
          <cell r="G327" t="str">
            <v>EXTRUPLESA</v>
          </cell>
          <cell r="H327" t="str">
            <v>8095GR2005</v>
          </cell>
          <cell r="J327" t="str">
            <v>RALLONGE PVC 200 X 2005 mm</v>
          </cell>
          <cell r="L327">
            <v>6.54</v>
          </cell>
          <cell r="M327">
            <v>6.54</v>
          </cell>
          <cell r="N327" t="str">
            <v>Pas d'augmentation</v>
          </cell>
          <cell r="O327">
            <v>6.54</v>
          </cell>
          <cell r="Q327">
            <v>0</v>
          </cell>
          <cell r="R327">
            <v>1.5</v>
          </cell>
          <cell r="U327">
            <v>9.81</v>
          </cell>
          <cell r="V327">
            <v>9.81</v>
          </cell>
        </row>
        <row r="328">
          <cell r="A328" t="str">
            <v>EXPAN2025</v>
          </cell>
          <cell r="B328" t="str">
            <v>AN77</v>
          </cell>
          <cell r="C328" t="str">
            <v>RALLONGE PVC 200 X 2025 MM</v>
          </cell>
          <cell r="D328" t="str">
            <v>KITS BACS/KITS COFFRAGES</v>
          </cell>
          <cell r="E328" t="str">
            <v>KITS COFFRAGES</v>
          </cell>
          <cell r="F328" t="str">
            <v>KIT BACS / KITS COFFRAGE</v>
          </cell>
          <cell r="G328" t="str">
            <v>EXTRUPLESA</v>
          </cell>
          <cell r="H328" t="str">
            <v>8095GR2025</v>
          </cell>
          <cell r="J328" t="str">
            <v>RALLONGE PVC 200 X 2025 mm</v>
          </cell>
          <cell r="L328">
            <v>6.6</v>
          </cell>
          <cell r="M328">
            <v>6.6</v>
          </cell>
          <cell r="N328" t="str">
            <v>Pas d'augmentation</v>
          </cell>
          <cell r="O328">
            <v>6.6</v>
          </cell>
          <cell r="Q328">
            <v>0</v>
          </cell>
          <cell r="R328">
            <v>1.5</v>
          </cell>
          <cell r="U328">
            <v>9.9</v>
          </cell>
          <cell r="V328">
            <v>9.9</v>
          </cell>
        </row>
        <row r="329">
          <cell r="A329" t="str">
            <v>EXPAN2110</v>
          </cell>
          <cell r="B329" t="str">
            <v>AN78</v>
          </cell>
          <cell r="C329" t="str">
            <v>RALLONGE PVC 200 X 2110 MM</v>
          </cell>
          <cell r="D329" t="str">
            <v>KITS BACS/KITS COFFRAGES</v>
          </cell>
          <cell r="E329" t="str">
            <v>KITS COFFRAGES</v>
          </cell>
          <cell r="F329" t="str">
            <v>KIT BACS / KITS COFFRAGE</v>
          </cell>
          <cell r="G329" t="str">
            <v>EXTRUPLESA</v>
          </cell>
          <cell r="H329" t="str">
            <v>8095GR2110</v>
          </cell>
          <cell r="J329" t="str">
            <v>RALLONGE PVC 200 X 2110 mm</v>
          </cell>
          <cell r="L329">
            <v>6.88</v>
          </cell>
          <cell r="M329">
            <v>6.88</v>
          </cell>
          <cell r="N329" t="str">
            <v>Pas d'augmentation</v>
          </cell>
          <cell r="O329">
            <v>6.88</v>
          </cell>
          <cell r="Q329">
            <v>0</v>
          </cell>
          <cell r="R329">
            <v>1.5</v>
          </cell>
          <cell r="U329">
            <v>10.32</v>
          </cell>
          <cell r="V329">
            <v>10.32</v>
          </cell>
        </row>
        <row r="330">
          <cell r="A330" t="str">
            <v>EXPAN2220</v>
          </cell>
          <cell r="B330" t="str">
            <v>AN79</v>
          </cell>
          <cell r="C330" t="str">
            <v>RALLONGE PVC 200 X 2220 MM</v>
          </cell>
          <cell r="D330" t="str">
            <v>KITS BACS/KITS COFFRAGES</v>
          </cell>
          <cell r="E330" t="str">
            <v>KITS COFFRAGES</v>
          </cell>
          <cell r="F330" t="str">
            <v>KIT BACS / KITS COFFRAGE</v>
          </cell>
          <cell r="G330" t="str">
            <v>EXTRUPLESA</v>
          </cell>
          <cell r="H330" t="str">
            <v>8095GR2220</v>
          </cell>
          <cell r="J330" t="str">
            <v>RALLONGE PVC 200 X 2220 mm</v>
          </cell>
          <cell r="L330">
            <v>7.24</v>
          </cell>
          <cell r="M330">
            <v>7.24</v>
          </cell>
          <cell r="N330" t="str">
            <v>Pas d'augmentation</v>
          </cell>
          <cell r="O330">
            <v>7.24</v>
          </cell>
          <cell r="Q330">
            <v>0</v>
          </cell>
          <cell r="R330">
            <v>1.5</v>
          </cell>
          <cell r="U330">
            <v>10.86</v>
          </cell>
          <cell r="V330">
            <v>10.86</v>
          </cell>
        </row>
        <row r="331">
          <cell r="A331" t="str">
            <v>EXPAN2505</v>
          </cell>
          <cell r="B331" t="str">
            <v>AN80</v>
          </cell>
          <cell r="C331" t="str">
            <v>RALLONGE PVC 200 X 2505 MM</v>
          </cell>
          <cell r="D331" t="str">
            <v>KITS BACS/KITS COFFRAGES</v>
          </cell>
          <cell r="E331" t="str">
            <v>KITS COFFRAGES</v>
          </cell>
          <cell r="F331" t="str">
            <v>KIT BACS / KITS COFFRAGE</v>
          </cell>
          <cell r="G331" t="str">
            <v>EXTRUPLESA</v>
          </cell>
          <cell r="H331" t="str">
            <v>8095GR2505</v>
          </cell>
          <cell r="J331" t="str">
            <v>RALLONGE PVC 200 X 2505 mm</v>
          </cell>
          <cell r="L331">
            <v>8.17</v>
          </cell>
          <cell r="M331">
            <v>8.17</v>
          </cell>
          <cell r="N331" t="str">
            <v>Pas d'augmentation</v>
          </cell>
          <cell r="O331">
            <v>8.17</v>
          </cell>
          <cell r="Q331">
            <v>0</v>
          </cell>
          <cell r="R331">
            <v>1.5006120000000001</v>
          </cell>
          <cell r="U331">
            <v>12.26</v>
          </cell>
          <cell r="V331">
            <v>12.26</v>
          </cell>
        </row>
        <row r="332">
          <cell r="A332" t="str">
            <v>EXPAN2525</v>
          </cell>
          <cell r="B332" t="str">
            <v>AN81</v>
          </cell>
          <cell r="C332" t="str">
            <v>RALLONGE PVC 200 X 2525 MM</v>
          </cell>
          <cell r="D332" t="str">
            <v>KITS BACS/KITS COFFRAGES</v>
          </cell>
          <cell r="E332" t="str">
            <v>KITS COFFRAGES</v>
          </cell>
          <cell r="F332" t="str">
            <v>KIT BACS / KITS COFFRAGE</v>
          </cell>
          <cell r="G332" t="str">
            <v>EXTRUPLESA</v>
          </cell>
          <cell r="H332" t="str">
            <v>8095GR2525</v>
          </cell>
          <cell r="J332" t="str">
            <v>RALLONGE PVC 200 X 2525 mm</v>
          </cell>
          <cell r="L332">
            <v>8.23</v>
          </cell>
          <cell r="M332">
            <v>8.23</v>
          </cell>
          <cell r="N332" t="str">
            <v>Pas d'augmentation</v>
          </cell>
          <cell r="O332">
            <v>8.23</v>
          </cell>
          <cell r="Q332">
            <v>0</v>
          </cell>
          <cell r="R332">
            <v>1.5006075000000001</v>
          </cell>
          <cell r="U332">
            <v>12.35</v>
          </cell>
          <cell r="V332">
            <v>12.35</v>
          </cell>
        </row>
        <row r="333">
          <cell r="A333" t="str">
            <v>PAN1505</v>
          </cell>
          <cell r="B333" t="str">
            <v>AN136</v>
          </cell>
          <cell r="C333" t="str">
            <v>PANNEAU PVC 1000 X 1505 MM</v>
          </cell>
          <cell r="D333" t="str">
            <v>KITS BACS/KITS COFFRAGES</v>
          </cell>
          <cell r="E333" t="str">
            <v>KITS COFFRAGES</v>
          </cell>
          <cell r="F333" t="str">
            <v>KIT BACS / KITS COFFRAGE</v>
          </cell>
          <cell r="G333" t="str">
            <v>EXTRUPLESA</v>
          </cell>
          <cell r="H333" t="str">
            <v>8289GR1505</v>
          </cell>
          <cell r="J333" t="str">
            <v>PANNEAU PVC 1000 X 1505 mm</v>
          </cell>
          <cell r="L333">
            <v>21.49</v>
          </cell>
          <cell r="M333">
            <v>21.49</v>
          </cell>
          <cell r="N333">
            <v>44316</v>
          </cell>
          <cell r="O333">
            <v>21.491499999999998</v>
          </cell>
          <cell r="P333" t="str">
            <v>U</v>
          </cell>
          <cell r="Q333">
            <v>6.9799906933460068E-5</v>
          </cell>
          <cell r="R333">
            <v>1.5002327</v>
          </cell>
          <cell r="U333">
            <v>32.24</v>
          </cell>
          <cell r="V333">
            <v>32.24</v>
          </cell>
        </row>
        <row r="334">
          <cell r="A334" t="str">
            <v>PAN1515</v>
          </cell>
          <cell r="B334" t="str">
            <v>AN137</v>
          </cell>
          <cell r="C334" t="str">
            <v>PANNEAU PVC 1000 X 1515 MM</v>
          </cell>
          <cell r="D334" t="str">
            <v>KITS BACS/KITS COFFRAGES</v>
          </cell>
          <cell r="E334" t="str">
            <v>KITS COFFRAGES</v>
          </cell>
          <cell r="F334" t="str">
            <v>KIT BACS / KITS COFFRAGE</v>
          </cell>
          <cell r="G334" t="str">
            <v>EXTRUPLESA</v>
          </cell>
          <cell r="H334" t="str">
            <v>8289GR1515</v>
          </cell>
          <cell r="J334" t="str">
            <v>PANNEAU PVC 1000 X 1515 mm</v>
          </cell>
          <cell r="L334">
            <v>21.63</v>
          </cell>
          <cell r="M334">
            <v>21.63</v>
          </cell>
          <cell r="N334">
            <v>44316</v>
          </cell>
          <cell r="O334">
            <v>21.634</v>
          </cell>
          <cell r="P334" t="str">
            <v>U</v>
          </cell>
          <cell r="Q334">
            <v>1.8492834026820787E-4</v>
          </cell>
          <cell r="R334">
            <v>1.5002312</v>
          </cell>
          <cell r="U334">
            <v>32.450000000000003</v>
          </cell>
          <cell r="V334">
            <v>32.450000000000003</v>
          </cell>
        </row>
        <row r="335">
          <cell r="A335" t="str">
            <v>PAN2005</v>
          </cell>
          <cell r="B335" t="str">
            <v>AN138</v>
          </cell>
          <cell r="C335" t="str">
            <v>PANNEAU PVC 1000 X 2005 MM</v>
          </cell>
          <cell r="D335" t="str">
            <v>KITS BACS/KITS COFFRAGES</v>
          </cell>
          <cell r="E335" t="str">
            <v>KITS COFFRAGES</v>
          </cell>
          <cell r="F335" t="str">
            <v>KIT BACS / KITS COFFRAGE</v>
          </cell>
          <cell r="G335" t="str">
            <v>EXTRUPLESA</v>
          </cell>
          <cell r="H335" t="str">
            <v>8289GR2005</v>
          </cell>
          <cell r="J335" t="str">
            <v>PANNEAU PVC 1000 X 2005 mm</v>
          </cell>
          <cell r="L335">
            <v>28.63</v>
          </cell>
          <cell r="M335">
            <v>28.63</v>
          </cell>
          <cell r="N335" t="str">
            <v>Pas d'augmentation</v>
          </cell>
          <cell r="O335">
            <v>28.63</v>
          </cell>
          <cell r="Q335">
            <v>0</v>
          </cell>
          <cell r="R335">
            <v>1.5001746</v>
          </cell>
          <cell r="U335">
            <v>42.95</v>
          </cell>
          <cell r="V335">
            <v>42.95</v>
          </cell>
        </row>
        <row r="336">
          <cell r="A336" t="str">
            <v>PAN2025</v>
          </cell>
          <cell r="B336" t="str">
            <v>AN139</v>
          </cell>
          <cell r="C336" t="str">
            <v>PANNEAU PVC 1000 X 2025 MM</v>
          </cell>
          <cell r="D336" t="str">
            <v>KITS BACS/KITS COFFRAGES</v>
          </cell>
          <cell r="E336" t="str">
            <v>KITS COFFRAGES</v>
          </cell>
          <cell r="F336" t="str">
            <v>KIT BACS / KITS COFFRAGE</v>
          </cell>
          <cell r="G336" t="str">
            <v>EXTRUPLESA</v>
          </cell>
          <cell r="H336" t="str">
            <v>8289GR2025</v>
          </cell>
          <cell r="J336" t="str">
            <v>PANNEAU PVC 1000 X 2025 mm</v>
          </cell>
          <cell r="L336">
            <v>28.92</v>
          </cell>
          <cell r="M336">
            <v>28.92</v>
          </cell>
          <cell r="N336" t="str">
            <v>Pas d'augmentation</v>
          </cell>
          <cell r="O336">
            <v>28.92</v>
          </cell>
          <cell r="Q336">
            <v>0</v>
          </cell>
          <cell r="R336">
            <v>1.5</v>
          </cell>
          <cell r="U336">
            <v>43.38</v>
          </cell>
          <cell r="V336">
            <v>43.38</v>
          </cell>
        </row>
        <row r="337">
          <cell r="A337" t="str">
            <v>PAN2110</v>
          </cell>
          <cell r="B337" t="str">
            <v>AN140</v>
          </cell>
          <cell r="C337" t="str">
            <v>PANNEAU PVC 1000 X 2110 MM</v>
          </cell>
          <cell r="D337" t="str">
            <v>KITS BACS/KITS COFFRAGES</v>
          </cell>
          <cell r="E337" t="str">
            <v>KITS COFFRAGES</v>
          </cell>
          <cell r="F337" t="str">
            <v>KIT BACS / KITS COFFRAGE</v>
          </cell>
          <cell r="G337" t="str">
            <v>EXTRUPLESA</v>
          </cell>
          <cell r="H337" t="str">
            <v>8289GR2110</v>
          </cell>
          <cell r="J337" t="str">
            <v>PANNEAU PVC 1000 X 2110 mm</v>
          </cell>
          <cell r="L337">
            <v>30.13</v>
          </cell>
          <cell r="M337">
            <v>30.13</v>
          </cell>
          <cell r="N337" t="str">
            <v>Pas d'augmentation</v>
          </cell>
          <cell r="O337">
            <v>30.13</v>
          </cell>
          <cell r="Q337">
            <v>0</v>
          </cell>
          <cell r="R337">
            <v>1.5001659000000001</v>
          </cell>
          <cell r="U337">
            <v>45.2</v>
          </cell>
          <cell r="V337">
            <v>45.2</v>
          </cell>
        </row>
        <row r="338">
          <cell r="A338" t="str">
            <v>PAN2220</v>
          </cell>
          <cell r="B338" t="str">
            <v>AN141</v>
          </cell>
          <cell r="C338" t="str">
            <v>PANNEAU PVC 1000 X 2220 MM</v>
          </cell>
          <cell r="D338" t="str">
            <v>KITS BACS/KITS COFFRAGES</v>
          </cell>
          <cell r="E338" t="str">
            <v>KITS COFFRAGES</v>
          </cell>
          <cell r="F338" t="str">
            <v>KIT BACS / KITS COFFRAGE</v>
          </cell>
          <cell r="G338" t="str">
            <v>EXTRUPLESA</v>
          </cell>
          <cell r="H338" t="str">
            <v>8289GR2220</v>
          </cell>
          <cell r="J338" t="str">
            <v>PANNEAU PVC 1000 X 2220 mm</v>
          </cell>
          <cell r="L338">
            <v>31.7</v>
          </cell>
          <cell r="M338">
            <v>31.7</v>
          </cell>
          <cell r="N338" t="str">
            <v>Pas d'augmentation</v>
          </cell>
          <cell r="O338">
            <v>31.7</v>
          </cell>
          <cell r="Q338">
            <v>0</v>
          </cell>
          <cell r="R338">
            <v>1.5</v>
          </cell>
          <cell r="U338">
            <v>47.55</v>
          </cell>
          <cell r="V338">
            <v>47.55</v>
          </cell>
        </row>
        <row r="339">
          <cell r="A339" t="str">
            <v>PAN2505</v>
          </cell>
          <cell r="B339" t="str">
            <v>AN142</v>
          </cell>
          <cell r="C339" t="str">
            <v>PANNEAU PVC 1000 X 2505 MM</v>
          </cell>
          <cell r="D339" t="str">
            <v>KITS BACS/KITS COFFRAGES</v>
          </cell>
          <cell r="E339" t="str">
            <v>KITS COFFRAGES</v>
          </cell>
          <cell r="F339" t="str">
            <v>KIT BACS / KITS COFFRAGE</v>
          </cell>
          <cell r="G339" t="str">
            <v>EXTRUPLESA</v>
          </cell>
          <cell r="H339" t="str">
            <v>8289GR2505</v>
          </cell>
          <cell r="J339" t="str">
            <v>PANNEAU PVC 1000 X 2505 mm</v>
          </cell>
          <cell r="L339">
            <v>35.770000000000003</v>
          </cell>
          <cell r="M339">
            <v>35.770000000000003</v>
          </cell>
          <cell r="N339" t="str">
            <v>Pas d'augmentation</v>
          </cell>
          <cell r="O339">
            <v>35.770000000000003</v>
          </cell>
          <cell r="Q339">
            <v>0</v>
          </cell>
          <cell r="R339">
            <v>1.5001397999999999</v>
          </cell>
          <cell r="U339">
            <v>53.66</v>
          </cell>
          <cell r="V339">
            <v>53.66</v>
          </cell>
        </row>
        <row r="340">
          <cell r="A340" t="str">
            <v>PAN2525</v>
          </cell>
          <cell r="B340" t="str">
            <v>AN143</v>
          </cell>
          <cell r="C340" t="str">
            <v>PANNEAU PVC 1000 X 2525 MM</v>
          </cell>
          <cell r="D340" t="str">
            <v>KITS BACS/KITS COFFRAGES</v>
          </cell>
          <cell r="E340" t="str">
            <v>KITS COFFRAGES</v>
          </cell>
          <cell r="F340" t="str">
            <v>KIT BACS / KITS COFFRAGE</v>
          </cell>
          <cell r="G340" t="str">
            <v>EXTRUPLESA</v>
          </cell>
          <cell r="H340" t="str">
            <v>8289GR2525</v>
          </cell>
          <cell r="J340" t="str">
            <v>PANNEAU PVC 1000 X 2525 mm</v>
          </cell>
          <cell r="L340">
            <v>36.06</v>
          </cell>
          <cell r="M340">
            <v>36.06</v>
          </cell>
          <cell r="N340" t="str">
            <v>Pas d'augmentation</v>
          </cell>
          <cell r="O340">
            <v>36.06</v>
          </cell>
          <cell r="Q340">
            <v>0</v>
          </cell>
          <cell r="R340">
            <v>1.5</v>
          </cell>
          <cell r="U340">
            <v>54.09</v>
          </cell>
          <cell r="V340">
            <v>54.09</v>
          </cell>
        </row>
        <row r="341">
          <cell r="A341" t="str">
            <v>PROFILH1505</v>
          </cell>
          <cell r="B341" t="str">
            <v>AN149</v>
          </cell>
          <cell r="C341" t="str">
            <v>PROFIL H 1505</v>
          </cell>
          <cell r="D341" t="str">
            <v>KITS BACS/KITS COFFRAGES</v>
          </cell>
          <cell r="E341" t="str">
            <v>KITS COFFRAGES</v>
          </cell>
          <cell r="F341" t="str">
            <v>KIT BACS / KITS COFFRAGE</v>
          </cell>
          <cell r="G341" t="str">
            <v>EXTRUPLESA</v>
          </cell>
          <cell r="H341" t="str">
            <v>8252GR1505</v>
          </cell>
          <cell r="J341" t="str">
            <v>PROFIL H 1505</v>
          </cell>
          <cell r="L341">
            <v>3.14</v>
          </cell>
          <cell r="M341">
            <v>3.14</v>
          </cell>
          <cell r="N341">
            <v>44316</v>
          </cell>
          <cell r="O341">
            <v>3.1459999999999999</v>
          </cell>
          <cell r="P341" t="str">
            <v>U</v>
          </cell>
          <cell r="Q341">
            <v>1.9108280254776378E-3</v>
          </cell>
          <cell r="R341">
            <v>1.5</v>
          </cell>
          <cell r="U341">
            <v>4.71</v>
          </cell>
          <cell r="V341">
            <v>4.71</v>
          </cell>
        </row>
        <row r="342">
          <cell r="A342" t="str">
            <v>PROFILH1515</v>
          </cell>
          <cell r="B342" t="str">
            <v>AN150</v>
          </cell>
          <cell r="C342" t="str">
            <v>PROFIL H 1515</v>
          </cell>
          <cell r="D342" t="str">
            <v>KITS BACS/KITS COFFRAGES</v>
          </cell>
          <cell r="E342" t="str">
            <v>KITS COFFRAGES</v>
          </cell>
          <cell r="F342" t="str">
            <v>KIT BACS / KITS COFFRAGE</v>
          </cell>
          <cell r="G342" t="str">
            <v>EXTRUPLESA</v>
          </cell>
          <cell r="H342" t="str">
            <v>8252GR1515</v>
          </cell>
          <cell r="J342" t="str">
            <v>PROFIL H 1515</v>
          </cell>
          <cell r="L342">
            <v>3.17</v>
          </cell>
          <cell r="M342">
            <v>3.17</v>
          </cell>
          <cell r="N342">
            <v>44316</v>
          </cell>
          <cell r="O342">
            <v>3.1659999999999999</v>
          </cell>
          <cell r="P342" t="str">
            <v>U</v>
          </cell>
          <cell r="Q342">
            <v>-1.2618296529968466E-3</v>
          </cell>
          <cell r="R342">
            <v>1.5015772999999999</v>
          </cell>
          <cell r="U342">
            <v>4.76</v>
          </cell>
          <cell r="V342">
            <v>4.76</v>
          </cell>
        </row>
        <row r="343">
          <cell r="A343" t="str">
            <v>PROFILH2005</v>
          </cell>
          <cell r="B343" t="str">
            <v>AN151</v>
          </cell>
          <cell r="C343" t="str">
            <v>PROFIL H 2005</v>
          </cell>
          <cell r="D343" t="str">
            <v>KITS BACS/KITS COFFRAGES</v>
          </cell>
          <cell r="E343" t="str">
            <v>KITS COFFRAGES</v>
          </cell>
          <cell r="F343" t="str">
            <v>KIT BACS / KITS COFFRAGE</v>
          </cell>
          <cell r="G343" t="str">
            <v>EXTRUPLESA</v>
          </cell>
          <cell r="H343" t="str">
            <v>8252GR2005</v>
          </cell>
          <cell r="J343" t="str">
            <v>PROFIL H 2005</v>
          </cell>
          <cell r="L343">
            <v>4.1900000000000004</v>
          </cell>
          <cell r="M343">
            <v>4.1900000000000004</v>
          </cell>
          <cell r="N343" t="str">
            <v>Pas d'augmentation</v>
          </cell>
          <cell r="O343">
            <v>4.1900000000000004</v>
          </cell>
          <cell r="Q343">
            <v>0</v>
          </cell>
          <cell r="R343">
            <v>1.5011933</v>
          </cell>
          <cell r="U343">
            <v>6.29</v>
          </cell>
          <cell r="V343">
            <v>6.29</v>
          </cell>
        </row>
        <row r="344">
          <cell r="A344" t="str">
            <v>PROFILH2025</v>
          </cell>
          <cell r="B344" t="str">
            <v>AN152</v>
          </cell>
          <cell r="C344" t="str">
            <v>PROFIL H 2025</v>
          </cell>
          <cell r="D344" t="str">
            <v>KITS BACS/KITS COFFRAGES</v>
          </cell>
          <cell r="E344" t="str">
            <v>KITS COFFRAGES</v>
          </cell>
          <cell r="F344" t="str">
            <v>KIT BACS / KITS COFFRAGE</v>
          </cell>
          <cell r="G344" t="str">
            <v>EXTRUPLESA</v>
          </cell>
          <cell r="H344" t="str">
            <v>8252GR2025</v>
          </cell>
          <cell r="J344" t="str">
            <v>PROFIL H 2025</v>
          </cell>
          <cell r="L344">
            <v>4.2300000000000004</v>
          </cell>
          <cell r="M344">
            <v>4.2300000000000004</v>
          </cell>
          <cell r="N344" t="str">
            <v>Pas d'augmentation</v>
          </cell>
          <cell r="O344">
            <v>4.2300000000000004</v>
          </cell>
          <cell r="Q344">
            <v>0</v>
          </cell>
          <cell r="R344">
            <v>1.501182</v>
          </cell>
          <cell r="U344">
            <v>6.35</v>
          </cell>
          <cell r="V344">
            <v>6.35</v>
          </cell>
        </row>
        <row r="345">
          <cell r="A345" t="str">
            <v>PROFILH2110</v>
          </cell>
          <cell r="B345" t="str">
            <v>AN153</v>
          </cell>
          <cell r="C345" t="str">
            <v>PROFIL H 2110</v>
          </cell>
          <cell r="D345" t="str">
            <v>KITS BACS/KITS COFFRAGES</v>
          </cell>
          <cell r="E345" t="str">
            <v>KITS COFFRAGES</v>
          </cell>
          <cell r="F345" t="str">
            <v>KIT BACS / KITS COFFRAGE</v>
          </cell>
          <cell r="G345" t="str">
            <v>EXTRUPLESA</v>
          </cell>
          <cell r="H345" t="str">
            <v>8252GR2110</v>
          </cell>
          <cell r="J345" t="str">
            <v>PROFIL H 2110</v>
          </cell>
          <cell r="L345">
            <v>4.41</v>
          </cell>
          <cell r="M345">
            <v>4.41</v>
          </cell>
          <cell r="N345" t="str">
            <v>Pas d'augmentation</v>
          </cell>
          <cell r="O345">
            <v>4.41</v>
          </cell>
          <cell r="Q345">
            <v>0</v>
          </cell>
          <cell r="R345">
            <v>1.5011338000000001</v>
          </cell>
          <cell r="U345">
            <v>6.62</v>
          </cell>
          <cell r="V345">
            <v>6.62</v>
          </cell>
        </row>
        <row r="346">
          <cell r="A346" t="str">
            <v>PROFILH2220</v>
          </cell>
          <cell r="B346" t="str">
            <v>AN154</v>
          </cell>
          <cell r="C346" t="str">
            <v>PROFIL H 2220</v>
          </cell>
          <cell r="D346" t="str">
            <v>KITS BACS/KITS COFFRAGES</v>
          </cell>
          <cell r="E346" t="str">
            <v>KITS COFFRAGES</v>
          </cell>
          <cell r="F346" t="str">
            <v>KIT BACS / KITS COFFRAGE</v>
          </cell>
          <cell r="G346" t="str">
            <v>EXTRUPLESA</v>
          </cell>
          <cell r="H346" t="str">
            <v>8252GR2220</v>
          </cell>
          <cell r="J346" t="str">
            <v>PROFIL H 2220</v>
          </cell>
          <cell r="L346">
            <v>4.6399999999999997</v>
          </cell>
          <cell r="M346">
            <v>4.6399999999999997</v>
          </cell>
          <cell r="N346" t="str">
            <v>Pas d'augmentation</v>
          </cell>
          <cell r="O346">
            <v>4.6399999999999997</v>
          </cell>
          <cell r="Q346">
            <v>0</v>
          </cell>
          <cell r="R346">
            <v>1.5</v>
          </cell>
          <cell r="U346">
            <v>6.96</v>
          </cell>
          <cell r="V346">
            <v>6.96</v>
          </cell>
        </row>
        <row r="347">
          <cell r="A347" t="str">
            <v>PROFILH2505</v>
          </cell>
          <cell r="B347" t="str">
            <v>AN155</v>
          </cell>
          <cell r="C347" t="str">
            <v>PROFIL H 2505</v>
          </cell>
          <cell r="D347" t="str">
            <v>KITS BACS/KITS COFFRAGES</v>
          </cell>
          <cell r="E347" t="str">
            <v>KITS COFFRAGES</v>
          </cell>
          <cell r="F347" t="str">
            <v>KIT BACS / KITS COFFRAGE</v>
          </cell>
          <cell r="G347" t="str">
            <v>EXTRUPLESA</v>
          </cell>
          <cell r="H347" t="str">
            <v>8252GR2505</v>
          </cell>
          <cell r="J347" t="str">
            <v>PROFIL H 2505</v>
          </cell>
          <cell r="L347">
            <v>5.23</v>
          </cell>
          <cell r="M347">
            <v>5.23</v>
          </cell>
          <cell r="N347" t="str">
            <v>Pas d'augmentation</v>
          </cell>
          <cell r="O347">
            <v>5.23</v>
          </cell>
          <cell r="Q347">
            <v>0</v>
          </cell>
          <cell r="R347">
            <v>1.500956</v>
          </cell>
          <cell r="U347">
            <v>7.85</v>
          </cell>
          <cell r="V347">
            <v>7.85</v>
          </cell>
        </row>
        <row r="348">
          <cell r="A348" t="str">
            <v>PROFILH2525</v>
          </cell>
          <cell r="B348" t="str">
            <v>AN156</v>
          </cell>
          <cell r="C348" t="str">
            <v>PROFIL H 2525</v>
          </cell>
          <cell r="D348" t="str">
            <v>KITS BACS/KITS COFFRAGES</v>
          </cell>
          <cell r="E348" t="str">
            <v>KITS COFFRAGES</v>
          </cell>
          <cell r="F348" t="str">
            <v>KIT BACS / KITS COFFRAGE</v>
          </cell>
          <cell r="G348" t="str">
            <v>EXTRUPLESA</v>
          </cell>
          <cell r="H348" t="str">
            <v>8252GR2525</v>
          </cell>
          <cell r="J348" t="str">
            <v>PROFIL H 2525</v>
          </cell>
          <cell r="L348">
            <v>5.28</v>
          </cell>
          <cell r="M348">
            <v>5.28</v>
          </cell>
          <cell r="N348" t="str">
            <v>Pas d'augmentation</v>
          </cell>
          <cell r="O348">
            <v>5.28</v>
          </cell>
          <cell r="Q348">
            <v>0</v>
          </cell>
          <cell r="R348">
            <v>1.5</v>
          </cell>
          <cell r="U348">
            <v>7.92</v>
          </cell>
          <cell r="V348">
            <v>7.92</v>
          </cell>
        </row>
        <row r="349">
          <cell r="A349" t="str">
            <v>7FAMILLES</v>
          </cell>
          <cell r="B349" t="str">
            <v>AS10</v>
          </cell>
          <cell r="C349" t="str">
            <v>JEU DES 7 FAMILLES</v>
          </cell>
          <cell r="D349" t="str">
            <v>SUPPORT DE COMMUNICATION</v>
          </cell>
          <cell r="G349" t="str">
            <v>GENIECADO</v>
          </cell>
          <cell r="H349" t="str">
            <v>7FAMILLES</v>
          </cell>
          <cell r="J349" t="str">
            <v>JEU DES 7 FAMILLES</v>
          </cell>
          <cell r="L349">
            <v>3.75</v>
          </cell>
          <cell r="M349">
            <v>3.75</v>
          </cell>
          <cell r="N349" t="str">
            <v>Pas d'augmentation</v>
          </cell>
          <cell r="O349">
            <v>3.75</v>
          </cell>
          <cell r="Q349">
            <v>0</v>
          </cell>
          <cell r="R349">
            <v>1.3013333</v>
          </cell>
          <cell r="U349">
            <v>4.88</v>
          </cell>
          <cell r="V349">
            <v>4.88</v>
          </cell>
        </row>
        <row r="350">
          <cell r="A350" t="str">
            <v>CLE</v>
          </cell>
          <cell r="B350" t="str">
            <v>AS33</v>
          </cell>
          <cell r="C350" t="str">
            <v>CLE USB 8 GO</v>
          </cell>
          <cell r="D350" t="str">
            <v>SUPPORT DE COMMUNICATION</v>
          </cell>
          <cell r="E350" t="str">
            <v>SUPPORT DE COMMUNICATION</v>
          </cell>
          <cell r="G350" t="str">
            <v>GENIECADO</v>
          </cell>
          <cell r="H350" t="str">
            <v>CLE</v>
          </cell>
          <cell r="J350" t="str">
            <v>CLE USB 8 GO</v>
          </cell>
          <cell r="L350">
            <v>7.18</v>
          </cell>
          <cell r="M350">
            <v>7.18</v>
          </cell>
          <cell r="N350" t="str">
            <v>Pas d'augmentation</v>
          </cell>
          <cell r="O350">
            <v>7.18</v>
          </cell>
          <cell r="Q350">
            <v>0</v>
          </cell>
          <cell r="R350">
            <v>1.3133705</v>
          </cell>
          <cell r="U350">
            <v>9.43</v>
          </cell>
          <cell r="V350">
            <v>9.43</v>
          </cell>
        </row>
        <row r="351">
          <cell r="A351" t="str">
            <v>CRAYON</v>
          </cell>
          <cell r="B351" t="str">
            <v>AS36</v>
          </cell>
          <cell r="C351" t="str">
            <v>CRAYON AQUATIRIS</v>
          </cell>
          <cell r="D351" t="str">
            <v>SUPPORT DE COMMUNICATION</v>
          </cell>
          <cell r="E351" t="str">
            <v>SUPPORT DE COMMUNICATION</v>
          </cell>
          <cell r="G351" t="str">
            <v>GENIECADO</v>
          </cell>
          <cell r="H351" t="str">
            <v>CRAYON</v>
          </cell>
          <cell r="J351" t="str">
            <v>CRAYON AQUATIRIS</v>
          </cell>
          <cell r="L351">
            <v>4.5</v>
          </cell>
          <cell r="M351">
            <v>4.5</v>
          </cell>
          <cell r="N351" t="str">
            <v>Pas d'augmentation</v>
          </cell>
          <cell r="O351">
            <v>4.5</v>
          </cell>
          <cell r="Q351">
            <v>0</v>
          </cell>
          <cell r="R351">
            <v>1.3</v>
          </cell>
          <cell r="U351">
            <v>5.85</v>
          </cell>
          <cell r="V351">
            <v>5.85</v>
          </cell>
        </row>
        <row r="352">
          <cell r="A352" t="str">
            <v>PLUMIERS</v>
          </cell>
          <cell r="B352" t="str">
            <v>AS179</v>
          </cell>
          <cell r="C352" t="str">
            <v xml:space="preserve">PLUMIERS EN BOIS </v>
          </cell>
          <cell r="D352" t="str">
            <v>SUPPORT DE COMMUNICATION</v>
          </cell>
          <cell r="E352" t="str">
            <v>SUPPORT DE COMMUNICATION</v>
          </cell>
          <cell r="G352" t="str">
            <v>GENIECADO</v>
          </cell>
          <cell r="H352" t="str">
            <v>PLUMIERS</v>
          </cell>
          <cell r="J352" t="str">
            <v xml:space="preserve">PLUMIERS EN BOIS </v>
          </cell>
          <cell r="L352">
            <v>1.45</v>
          </cell>
          <cell r="M352">
            <v>1.45</v>
          </cell>
          <cell r="N352" t="str">
            <v>Pas d'augmentation</v>
          </cell>
          <cell r="O352">
            <v>1.45</v>
          </cell>
          <cell r="Q352">
            <v>0</v>
          </cell>
          <cell r="R352">
            <v>1.2206897000000001</v>
          </cell>
          <cell r="U352">
            <v>1.77</v>
          </cell>
          <cell r="V352">
            <v>1.77</v>
          </cell>
        </row>
        <row r="353">
          <cell r="A353" t="str">
            <v>SACOCHE</v>
          </cell>
          <cell r="B353" t="str">
            <v>AN159</v>
          </cell>
          <cell r="C353" t="str">
            <v>SACOCHE ORDINATEUR</v>
          </cell>
          <cell r="D353" t="str">
            <v>SUPPORT DE COMMUNICATION</v>
          </cell>
          <cell r="G353" t="str">
            <v>GENIECADO</v>
          </cell>
          <cell r="H353" t="str">
            <v>SACOCHE</v>
          </cell>
          <cell r="J353" t="str">
            <v>SACOCHE ORDINATEUR</v>
          </cell>
          <cell r="L353">
            <v>11.93</v>
          </cell>
          <cell r="M353">
            <v>11.93</v>
          </cell>
          <cell r="N353" t="str">
            <v>Pas d'augmentation</v>
          </cell>
          <cell r="O353">
            <v>11.93</v>
          </cell>
          <cell r="Q353">
            <v>0</v>
          </cell>
          <cell r="R353">
            <v>1.3000837999999999</v>
          </cell>
          <cell r="U353">
            <v>15.51</v>
          </cell>
          <cell r="V353">
            <v>15.51</v>
          </cell>
        </row>
        <row r="354">
          <cell r="A354" t="str">
            <v>SACS</v>
          </cell>
          <cell r="B354" t="str">
            <v>AS186</v>
          </cell>
          <cell r="C354" t="str">
            <v>SACS EN KRAFT SIGLE AQUATIRIS</v>
          </cell>
          <cell r="D354" t="str">
            <v>SUPPORT DE COMMUNICATION</v>
          </cell>
          <cell r="E354" t="str">
            <v>SUPPORT DE COMMUNICATION</v>
          </cell>
          <cell r="G354" t="str">
            <v>GENIECADO</v>
          </cell>
          <cell r="H354" t="str">
            <v>SACS</v>
          </cell>
          <cell r="J354" t="str">
            <v>SACS EN KRAFT SIGLE AQUATIRIS</v>
          </cell>
          <cell r="L354">
            <v>0.83</v>
          </cell>
          <cell r="M354">
            <v>0.83</v>
          </cell>
          <cell r="N354" t="str">
            <v>Pas d'augmentation</v>
          </cell>
          <cell r="O354">
            <v>0.83</v>
          </cell>
          <cell r="Q354">
            <v>0</v>
          </cell>
          <cell r="R354">
            <v>1.2289156999999999</v>
          </cell>
          <cell r="U354">
            <v>1.02</v>
          </cell>
          <cell r="V354">
            <v>1.02</v>
          </cell>
        </row>
        <row r="355">
          <cell r="A355" t="str">
            <v>1111022P</v>
          </cell>
          <cell r="B355" t="str">
            <v>AN43</v>
          </cell>
          <cell r="C355" t="str">
            <v>TUYAU PVC D200</v>
          </cell>
          <cell r="D355" t="str">
            <v>POSTES DE RELEVAGE</v>
          </cell>
          <cell r="E355" t="str">
            <v>POSTES DE RELEVAGE</v>
          </cell>
          <cell r="F355" t="str">
            <v>ACCESSOIRES POSTE</v>
          </cell>
          <cell r="G355" t="str">
            <v>HTUBE</v>
          </cell>
          <cell r="H355" t="str">
            <v>1111022P</v>
          </cell>
          <cell r="J355" t="str">
            <v>TUYAU PVC Ø 200</v>
          </cell>
          <cell r="L355">
            <v>6.28</v>
          </cell>
          <cell r="M355">
            <v>6.28</v>
          </cell>
          <cell r="N355" t="str">
            <v>Pas d'augmentation</v>
          </cell>
          <cell r="O355">
            <v>6.28</v>
          </cell>
          <cell r="Q355">
            <v>0</v>
          </cell>
          <cell r="R355">
            <v>1.3503185</v>
          </cell>
          <cell r="U355">
            <v>8.48</v>
          </cell>
          <cell r="V355">
            <v>8.48</v>
          </cell>
        </row>
        <row r="356">
          <cell r="A356" t="str">
            <v>MBOUC</v>
          </cell>
          <cell r="B356" t="str">
            <v>AN103</v>
          </cell>
          <cell r="C356" t="str">
            <v>BOUCHON D50</v>
          </cell>
          <cell r="G356" t="str">
            <v>HTUBE</v>
          </cell>
          <cell r="H356" t="str">
            <v>MBOUC</v>
          </cell>
          <cell r="J356" t="str">
            <v>BOUCHON DIAMETRE 50</v>
          </cell>
          <cell r="L356">
            <v>0.9</v>
          </cell>
          <cell r="M356">
            <v>0.9</v>
          </cell>
          <cell r="N356" t="str">
            <v>Pas d'augmentation</v>
          </cell>
          <cell r="O356">
            <v>0.9</v>
          </cell>
          <cell r="Q356">
            <v>0</v>
          </cell>
          <cell r="R356">
            <v>1.1888889</v>
          </cell>
          <cell r="U356">
            <v>1.07</v>
          </cell>
          <cell r="V356">
            <v>1.07</v>
          </cell>
        </row>
        <row r="357">
          <cell r="A357" t="str">
            <v>MMANCH40</v>
          </cell>
          <cell r="B357" t="str">
            <v>AS142</v>
          </cell>
          <cell r="C357" t="str">
            <v>MANCHON EGAL D40</v>
          </cell>
          <cell r="D357" t="str">
            <v>ACCESSOIRES AU DETAIL</v>
          </cell>
          <cell r="E357" t="str">
            <v>ACCESSOIRES AU DETAIL</v>
          </cell>
          <cell r="F357" t="str">
            <v>TUYAUTERIE PVC EVACUATION</v>
          </cell>
          <cell r="G357" t="str">
            <v>HTUBE</v>
          </cell>
          <cell r="H357" t="str">
            <v>8516320D</v>
          </cell>
          <cell r="J357" t="str">
            <v>MANCHON EGAL D40</v>
          </cell>
          <cell r="L357">
            <v>0</v>
          </cell>
          <cell r="M357">
            <v>0</v>
          </cell>
          <cell r="N357" t="str">
            <v>Pas d'augmentation</v>
          </cell>
          <cell r="O357">
            <v>0</v>
          </cell>
          <cell r="R357">
            <v>0</v>
          </cell>
          <cell r="U357">
            <v>0.4</v>
          </cell>
          <cell r="V357">
            <v>0.4</v>
          </cell>
        </row>
        <row r="358">
          <cell r="A358" t="str">
            <v>MMANCH50</v>
          </cell>
          <cell r="B358" t="str">
            <v>AS143</v>
          </cell>
          <cell r="C358" t="str">
            <v>MANCHON EGAL D50</v>
          </cell>
          <cell r="D358" t="str">
            <v>ACCESSOIRES AU DETAIL</v>
          </cell>
          <cell r="E358" t="str">
            <v>ACCESSOIRES AU DETAIL</v>
          </cell>
          <cell r="G358" t="str">
            <v>HTUBE</v>
          </cell>
          <cell r="H358" t="str">
            <v>MMANCH50</v>
          </cell>
          <cell r="J358" t="str">
            <v>MANCHON EGAL D50</v>
          </cell>
          <cell r="L358">
            <v>0.32</v>
          </cell>
          <cell r="M358">
            <v>0.32</v>
          </cell>
          <cell r="N358" t="str">
            <v>Pas d'augmentation</v>
          </cell>
          <cell r="O358">
            <v>0.32</v>
          </cell>
          <cell r="Q358">
            <v>0</v>
          </cell>
          <cell r="R358">
            <v>1.3125</v>
          </cell>
          <cell r="U358">
            <v>0.42</v>
          </cell>
          <cell r="V358">
            <v>0.42</v>
          </cell>
        </row>
        <row r="359">
          <cell r="A359" t="str">
            <v>MMANCH63</v>
          </cell>
          <cell r="B359" t="str">
            <v>AS144</v>
          </cell>
          <cell r="C359" t="str">
            <v>MANCHON EGAL D63</v>
          </cell>
          <cell r="D359" t="str">
            <v>ACCESSOIRES AU DETAIL</v>
          </cell>
          <cell r="E359" t="str">
            <v>ACCESSOIRES AU DETAIL</v>
          </cell>
          <cell r="F359" t="str">
            <v>ACCESSOIRES</v>
          </cell>
          <cell r="G359" t="str">
            <v>HTUBE</v>
          </cell>
          <cell r="H359" t="str">
            <v>MMANCH63</v>
          </cell>
          <cell r="J359" t="str">
            <v>MANCHON EGAL D63</v>
          </cell>
          <cell r="L359">
            <v>0</v>
          </cell>
          <cell r="M359">
            <v>0</v>
          </cell>
          <cell r="N359" t="str">
            <v>Pas d'augmentation</v>
          </cell>
          <cell r="O359">
            <v>0</v>
          </cell>
          <cell r="R359">
            <v>0</v>
          </cell>
          <cell r="U359">
            <v>0.74</v>
          </cell>
          <cell r="V359">
            <v>0.74</v>
          </cell>
        </row>
        <row r="360">
          <cell r="A360" t="str">
            <v>MPVC50</v>
          </cell>
          <cell r="B360" t="str">
            <v>AN118</v>
          </cell>
          <cell r="C360" t="str">
            <v>TUYAU PVC D50 (PORTION)</v>
          </cell>
          <cell r="D360" t="str">
            <v>PVC/PE</v>
          </cell>
          <cell r="E360" t="str">
            <v>PVC/PE</v>
          </cell>
          <cell r="F360" t="str">
            <v>COURONNES PE / BARRES PVC</v>
          </cell>
          <cell r="G360" t="str">
            <v>HTUBE</v>
          </cell>
          <cell r="H360" t="str">
            <v>MPVC50</v>
          </cell>
          <cell r="J360" t="str">
            <v>TUYAU PVC DIAMETRE 50 (PORTION)</v>
          </cell>
          <cell r="L360">
            <v>1.1100000000000001</v>
          </cell>
          <cell r="M360">
            <v>1.1100000000000001</v>
          </cell>
          <cell r="N360" t="str">
            <v>Pas d'augmentation</v>
          </cell>
          <cell r="O360">
            <v>1.1100000000000001</v>
          </cell>
          <cell r="Q360">
            <v>0</v>
          </cell>
          <cell r="R360">
            <v>1.5225225</v>
          </cell>
          <cell r="U360">
            <v>1.69</v>
          </cell>
          <cell r="V360">
            <v>1.69</v>
          </cell>
        </row>
        <row r="361">
          <cell r="A361" t="str">
            <v>MRED6350</v>
          </cell>
          <cell r="B361" t="str">
            <v>AN119</v>
          </cell>
          <cell r="C361" t="str">
            <v>REDUCTION 63/50</v>
          </cell>
          <cell r="D361" t="str">
            <v>ACCESSOIRES AU DETAIL</v>
          </cell>
          <cell r="E361" t="str">
            <v>ACCESSOIRES AU DETAIL</v>
          </cell>
          <cell r="F361" t="str">
            <v>TUYAUTERIE PVC PRESSION</v>
          </cell>
          <cell r="G361" t="str">
            <v>HTUBE</v>
          </cell>
          <cell r="H361" t="str">
            <v>MRED6350</v>
          </cell>
          <cell r="J361" t="str">
            <v>REDUCTION 63/50</v>
          </cell>
          <cell r="L361">
            <v>2.19</v>
          </cell>
          <cell r="M361">
            <v>2.19</v>
          </cell>
          <cell r="N361" t="str">
            <v>Pas d'augmentation</v>
          </cell>
          <cell r="O361">
            <v>2.19</v>
          </cell>
          <cell r="Q361">
            <v>0</v>
          </cell>
          <cell r="R361">
            <v>1.6210046</v>
          </cell>
          <cell r="U361">
            <v>3.55</v>
          </cell>
          <cell r="V361">
            <v>3.55</v>
          </cell>
        </row>
        <row r="362">
          <cell r="A362" t="str">
            <v>MY100</v>
          </cell>
          <cell r="B362" t="str">
            <v>AN130</v>
          </cell>
          <cell r="C362" t="str">
            <v>Y 100 GRAVITAIRE</v>
          </cell>
          <cell r="G362" t="str">
            <v>HTUBE</v>
          </cell>
          <cell r="H362" t="str">
            <v>MY100</v>
          </cell>
          <cell r="J362" t="str">
            <v>Y 100 GRAVITAIRE</v>
          </cell>
          <cell r="L362">
            <v>2.85</v>
          </cell>
          <cell r="M362">
            <v>2.85</v>
          </cell>
          <cell r="N362" t="str">
            <v>Pas d'augmentation</v>
          </cell>
          <cell r="O362">
            <v>2.85</v>
          </cell>
          <cell r="Q362">
            <v>0</v>
          </cell>
          <cell r="R362">
            <v>1.9473684</v>
          </cell>
          <cell r="U362">
            <v>5.55</v>
          </cell>
          <cell r="V362">
            <v>5.55</v>
          </cell>
        </row>
        <row r="363">
          <cell r="A363" t="str">
            <v>TEFF87100</v>
          </cell>
          <cell r="B363" t="str">
            <v>AS196</v>
          </cell>
          <cell r="C363" t="str">
            <v>TE PVC 87 FF D.100</v>
          </cell>
          <cell r="G363" t="str">
            <v>HTUBE</v>
          </cell>
          <cell r="H363" t="str">
            <v>TEFF87100</v>
          </cell>
          <cell r="J363" t="str">
            <v>TE PVC 87 FF D.100</v>
          </cell>
          <cell r="L363">
            <v>0</v>
          </cell>
          <cell r="M363">
            <v>0</v>
          </cell>
          <cell r="N363" t="str">
            <v>Pas d'augmentation</v>
          </cell>
          <cell r="O363">
            <v>0</v>
          </cell>
          <cell r="R363">
            <v>0</v>
          </cell>
          <cell r="U363">
            <v>3.12</v>
          </cell>
          <cell r="V363">
            <v>3.12</v>
          </cell>
        </row>
        <row r="364">
          <cell r="A364" t="str">
            <v>CLAPETINOX</v>
          </cell>
          <cell r="B364" t="str">
            <v>AN56</v>
          </cell>
          <cell r="C364" t="str">
            <v>CLAPET  INOX  AIMANTE DN 100</v>
          </cell>
          <cell r="D364" t="str">
            <v>REGARDS/REPARTITEURS/CHASSES</v>
          </cell>
          <cell r="E364" t="str">
            <v>REGARDS/REPARTITEURS/CHASSES</v>
          </cell>
          <cell r="F364" t="str">
            <v>DISTRIBUTION GRAVITAIRE/CHASSE/BROYEUR</v>
          </cell>
          <cell r="G364" t="str">
            <v>INEAUTEC</v>
          </cell>
          <cell r="H364" t="str">
            <v>CLAPETINOX</v>
          </cell>
          <cell r="J364" t="str">
            <v>CLAPET  INOX  AIMANTE DN 100</v>
          </cell>
          <cell r="L364">
            <v>384</v>
          </cell>
          <cell r="M364">
            <v>384</v>
          </cell>
          <cell r="N364" t="str">
            <v>Pas d'augmentation</v>
          </cell>
          <cell r="O364">
            <v>384</v>
          </cell>
          <cell r="Q364">
            <v>0</v>
          </cell>
          <cell r="R364">
            <v>1.640625</v>
          </cell>
          <cell r="U364">
            <v>630</v>
          </cell>
          <cell r="V364">
            <v>630</v>
          </cell>
        </row>
        <row r="365">
          <cell r="A365" t="str">
            <v>MAG01</v>
          </cell>
          <cell r="B365" t="str">
            <v>AN92</v>
          </cell>
          <cell r="C365" t="str">
            <v>AUTOMATISME POUR REGARD GRAVITAIRE</v>
          </cell>
          <cell r="D365" t="str">
            <v>REGARDS/REPARTITEURS/CHASSES</v>
          </cell>
          <cell r="F365" t="str">
            <v>DISTRIBUTION GRAVITAIRE/CHASSE/BROYEUR</v>
          </cell>
          <cell r="G365" t="str">
            <v>INEAUTEC</v>
          </cell>
          <cell r="H365" t="str">
            <v>MAG01</v>
          </cell>
          <cell r="J365" t="str">
            <v>AUTOMATISME POUR REGARD GRAVITAIRE</v>
          </cell>
          <cell r="L365">
            <v>0</v>
          </cell>
          <cell r="M365">
            <v>0</v>
          </cell>
          <cell r="N365" t="str">
            <v>Pas d'augmentation</v>
          </cell>
          <cell r="O365">
            <v>0</v>
          </cell>
          <cell r="R365">
            <v>0</v>
          </cell>
          <cell r="U365">
            <v>83.34</v>
          </cell>
          <cell r="V365">
            <v>83.34</v>
          </cell>
        </row>
        <row r="366">
          <cell r="A366" t="str">
            <v>MANTIR25</v>
          </cell>
          <cell r="B366" t="str">
            <v>AS115</v>
          </cell>
          <cell r="C366" t="str">
            <v>BARRIERE ANTI RACINE ROULEAU DE 25M</v>
          </cell>
          <cell r="D366" t="str">
            <v>MEMBRANES ET ANTI-RACINES</v>
          </cell>
          <cell r="E366" t="str">
            <v>MEMBRANES ET ANTI-RACINES</v>
          </cell>
          <cell r="F366" t="str">
            <v>ANTI-RACINES ET ACCESSOIRES</v>
          </cell>
          <cell r="G366" t="str">
            <v>JARDIPROTEC</v>
          </cell>
          <cell r="H366" t="str">
            <v>MANTIR25</v>
          </cell>
          <cell r="I366" t="str">
            <v>WB_BB-75_1_50</v>
          </cell>
          <cell r="J366" t="str">
            <v>BARRIERE ANTI RACINE rouleau de 25m</v>
          </cell>
          <cell r="L366">
            <v>64</v>
          </cell>
          <cell r="M366">
            <v>64</v>
          </cell>
          <cell r="N366">
            <v>44333</v>
          </cell>
          <cell r="O366">
            <v>60.51</v>
          </cell>
          <cell r="P366" t="str">
            <v>U</v>
          </cell>
          <cell r="Q366">
            <v>-5.4531250000000031E-2</v>
          </cell>
          <cell r="R366">
            <v>1.2890625</v>
          </cell>
          <cell r="S366" t="str">
            <v>Proposition</v>
          </cell>
          <cell r="T366">
            <v>1.3634110064452156</v>
          </cell>
          <cell r="U366">
            <v>82.5</v>
          </cell>
          <cell r="V366">
            <v>82.5</v>
          </cell>
        </row>
        <row r="367">
          <cell r="A367" t="str">
            <v>MANTIR50</v>
          </cell>
          <cell r="B367" t="str">
            <v>AS116</v>
          </cell>
          <cell r="C367" t="str">
            <v>BARRIERE ANTI RACINE ROULEAU DE 50M</v>
          </cell>
          <cell r="D367" t="str">
            <v>MEMBRANES ET ANTI-RACINES</v>
          </cell>
          <cell r="E367" t="str">
            <v>MEMBRANES ET ANTI-RACINES</v>
          </cell>
          <cell r="F367" t="str">
            <v>ANTI-RACINES ET ACCESSOIRES</v>
          </cell>
          <cell r="G367" t="str">
            <v>JARDIPROTEC</v>
          </cell>
          <cell r="H367" t="str">
            <v>MANTIR</v>
          </cell>
          <cell r="I367" t="str">
            <v>WB_BB-75_1_50</v>
          </cell>
          <cell r="J367" t="str">
            <v>BARRIERE ANTI RACINE</v>
          </cell>
          <cell r="L367">
            <v>128</v>
          </cell>
          <cell r="M367">
            <v>128</v>
          </cell>
          <cell r="N367">
            <v>44333</v>
          </cell>
          <cell r="O367">
            <v>119.54</v>
          </cell>
          <cell r="P367" t="str">
            <v>U</v>
          </cell>
          <cell r="Q367">
            <v>-6.6093749999999951E-2</v>
          </cell>
          <cell r="R367">
            <v>1.2890625</v>
          </cell>
          <cell r="S367" t="str">
            <v>Proposition</v>
          </cell>
          <cell r="T367">
            <v>1.3802911159444538</v>
          </cell>
          <cell r="U367">
            <v>165</v>
          </cell>
          <cell r="V367">
            <v>165</v>
          </cell>
        </row>
        <row r="368">
          <cell r="A368" t="str">
            <v>MKITJONC</v>
          </cell>
          <cell r="B368" t="str">
            <v>AS139</v>
          </cell>
          <cell r="C368" t="str">
            <v>KIT DE JONCTION ANTI RACINE</v>
          </cell>
          <cell r="D368" t="str">
            <v>MEMBRANES ET ANTI-RACINES</v>
          </cell>
          <cell r="E368" t="str">
            <v>MEMBRANES ET ANTI-RACINES</v>
          </cell>
          <cell r="F368" t="str">
            <v>ANTI-RACINES ET ACCESSOIRES</v>
          </cell>
          <cell r="G368" t="str">
            <v>JARDIPROTEC</v>
          </cell>
          <cell r="H368" t="str">
            <v>MKITJONC</v>
          </cell>
          <cell r="I368" t="str">
            <v>LG750</v>
          </cell>
          <cell r="J368" t="str">
            <v>KIT DE JONCTION ANTI RACINE</v>
          </cell>
          <cell r="L368">
            <v>12.5</v>
          </cell>
          <cell r="M368">
            <v>12.5</v>
          </cell>
          <cell r="N368">
            <v>44333</v>
          </cell>
          <cell r="O368">
            <v>11.88</v>
          </cell>
          <cell r="P368" t="str">
            <v>U</v>
          </cell>
          <cell r="Q368">
            <v>-4.9599999999999936E-2</v>
          </cell>
          <cell r="R368">
            <v>1.3191999999999999</v>
          </cell>
          <cell r="S368" t="str">
            <v>Proposition</v>
          </cell>
          <cell r="T368">
            <v>1.3880471380471378</v>
          </cell>
          <cell r="U368">
            <v>16.489999999999998</v>
          </cell>
          <cell r="V368">
            <v>16.489999999999998</v>
          </cell>
        </row>
        <row r="369">
          <cell r="A369" t="str">
            <v>MSCIE102</v>
          </cell>
          <cell r="B369" t="str">
            <v>AS155</v>
          </cell>
          <cell r="C369" t="str">
            <v>SCIE CLOCHE D102</v>
          </cell>
          <cell r="D369" t="str">
            <v>OUTILLAGE</v>
          </cell>
          <cell r="E369" t="str">
            <v>OUTILLAGE</v>
          </cell>
          <cell r="G369" t="str">
            <v>KENI</v>
          </cell>
          <cell r="H369" t="str">
            <v>MSCIE102</v>
          </cell>
          <cell r="J369" t="str">
            <v>SCIE CLOCHE ø 102</v>
          </cell>
          <cell r="L369">
            <v>31.27</v>
          </cell>
          <cell r="M369">
            <v>31.27</v>
          </cell>
          <cell r="N369" t="str">
            <v>Pas d'augmentation</v>
          </cell>
          <cell r="O369">
            <v>31.27</v>
          </cell>
          <cell r="Q369">
            <v>0</v>
          </cell>
          <cell r="R369">
            <v>1.5225455999999999</v>
          </cell>
          <cell r="U369">
            <v>47.61</v>
          </cell>
          <cell r="V369">
            <v>47.61</v>
          </cell>
        </row>
        <row r="370">
          <cell r="A370" t="str">
            <v>MSCIE111</v>
          </cell>
          <cell r="B370" t="str">
            <v>AS156</v>
          </cell>
          <cell r="C370" t="str">
            <v>SCIE CLOCHE D111</v>
          </cell>
          <cell r="D370" t="str">
            <v>OUTILLAGE</v>
          </cell>
          <cell r="E370" t="str">
            <v>OUTILLAGE</v>
          </cell>
          <cell r="G370" t="str">
            <v>KENI</v>
          </cell>
          <cell r="H370" t="str">
            <v>MSCIE108</v>
          </cell>
          <cell r="J370" t="str">
            <v>SCIE CLOCHE ø 108</v>
          </cell>
          <cell r="L370">
            <v>45.76</v>
          </cell>
          <cell r="M370">
            <v>45.76</v>
          </cell>
          <cell r="N370" t="str">
            <v>Pas d'augmentation</v>
          </cell>
          <cell r="O370">
            <v>45.76</v>
          </cell>
          <cell r="Q370">
            <v>0</v>
          </cell>
          <cell r="R370">
            <v>1.2849649999999999</v>
          </cell>
          <cell r="U370">
            <v>58.8</v>
          </cell>
          <cell r="V370">
            <v>58.8</v>
          </cell>
        </row>
        <row r="371">
          <cell r="A371" t="str">
            <v>MSCIE20</v>
          </cell>
          <cell r="B371" t="str">
            <v>AS157</v>
          </cell>
          <cell r="C371" t="str">
            <v>SCIE CLOCHE D20</v>
          </cell>
          <cell r="D371" t="str">
            <v>OUTILLAGE</v>
          </cell>
          <cell r="E371" t="str">
            <v>OUTILLAGE</v>
          </cell>
          <cell r="G371" t="str">
            <v>KENI</v>
          </cell>
          <cell r="H371" t="str">
            <v>MSCIE20</v>
          </cell>
          <cell r="J371" t="str">
            <v>SCIE CLOCHE D20</v>
          </cell>
          <cell r="L371">
            <v>0</v>
          </cell>
          <cell r="M371">
            <v>0</v>
          </cell>
          <cell r="N371" t="str">
            <v>Pas d'augmentation</v>
          </cell>
          <cell r="O371">
            <v>0</v>
          </cell>
          <cell r="Q371" t="e">
            <v>#DIV/0!</v>
          </cell>
          <cell r="R371">
            <v>0</v>
          </cell>
          <cell r="U371">
            <v>25.26</v>
          </cell>
          <cell r="V371">
            <v>25.26</v>
          </cell>
        </row>
        <row r="372">
          <cell r="A372" t="str">
            <v>MSCIE60</v>
          </cell>
          <cell r="B372" t="str">
            <v>AS158</v>
          </cell>
          <cell r="C372" t="str">
            <v>SCIE CLOCHE D57</v>
          </cell>
          <cell r="D372" t="str">
            <v>OUTILLAGE</v>
          </cell>
          <cell r="E372" t="str">
            <v>OUTILLAGE</v>
          </cell>
          <cell r="G372" t="str">
            <v>KENI</v>
          </cell>
          <cell r="H372" t="str">
            <v>MSCIE60</v>
          </cell>
          <cell r="J372" t="str">
            <v>SCIE CLOCHE ø 60</v>
          </cell>
          <cell r="L372">
            <v>24.79</v>
          </cell>
          <cell r="M372">
            <v>24.79</v>
          </cell>
          <cell r="N372" t="str">
            <v>Pas d'augmentation</v>
          </cell>
          <cell r="O372">
            <v>24.79</v>
          </cell>
          <cell r="Q372">
            <v>0</v>
          </cell>
          <cell r="R372">
            <v>1.4856796999999999</v>
          </cell>
          <cell r="U372">
            <v>36.83</v>
          </cell>
          <cell r="V372">
            <v>36.83</v>
          </cell>
        </row>
        <row r="373">
          <cell r="A373" t="str">
            <v>MSCIE70</v>
          </cell>
          <cell r="B373" t="str">
            <v>AS159</v>
          </cell>
          <cell r="C373" t="str">
            <v>SCIE CLOCHE D70</v>
          </cell>
          <cell r="D373" t="str">
            <v>OUTILLAGE</v>
          </cell>
          <cell r="E373" t="str">
            <v>OUTILLAGE</v>
          </cell>
          <cell r="G373" t="str">
            <v>KENI</v>
          </cell>
          <cell r="H373" t="str">
            <v>MSCIE70</v>
          </cell>
          <cell r="J373" t="str">
            <v>SCIE CLOCHE ø 70</v>
          </cell>
          <cell r="L373">
            <v>24.94</v>
          </cell>
          <cell r="M373">
            <v>24.94</v>
          </cell>
          <cell r="N373" t="str">
            <v>Pas d'augmentation</v>
          </cell>
          <cell r="O373">
            <v>24.94</v>
          </cell>
          <cell r="Q373">
            <v>0</v>
          </cell>
          <cell r="R373">
            <v>1.5224538999999999</v>
          </cell>
          <cell r="U373">
            <v>37.97</v>
          </cell>
          <cell r="V373">
            <v>37.97</v>
          </cell>
        </row>
        <row r="374">
          <cell r="A374" t="str">
            <v>CE403</v>
          </cell>
          <cell r="B374" t="str">
            <v>AN52</v>
          </cell>
          <cell r="C374" t="str">
            <v>CORNIERE ALU 40/40/3 ML</v>
          </cell>
          <cell r="D374" t="str">
            <v>KITS BACS/KITS COFFRAGES</v>
          </cell>
          <cell r="E374" t="str">
            <v>KITS COFFRAGES</v>
          </cell>
          <cell r="F374" t="str">
            <v>ACCESSOIRES</v>
          </cell>
          <cell r="G374" t="str">
            <v>KLOECKNER</v>
          </cell>
          <cell r="H374">
            <v>940100981</v>
          </cell>
          <cell r="J374" t="str">
            <v>ALU CORNIERE 6060 T6 40*40*3</v>
          </cell>
          <cell r="L374">
            <v>2.68</v>
          </cell>
          <cell r="M374">
            <v>2.68</v>
          </cell>
          <cell r="N374">
            <v>44361</v>
          </cell>
          <cell r="O374">
            <v>2.8809999999999998</v>
          </cell>
          <cell r="Q374">
            <v>7.4999999999999858E-2</v>
          </cell>
          <cell r="R374">
            <v>2.6231342999999998</v>
          </cell>
          <cell r="S374" t="str">
            <v>Proposition</v>
          </cell>
          <cell r="T374">
            <v>2.62</v>
          </cell>
          <cell r="U374">
            <v>7.03</v>
          </cell>
          <cell r="V374">
            <v>7.5482199999999997</v>
          </cell>
        </row>
        <row r="375">
          <cell r="A375" t="str">
            <v>T403</v>
          </cell>
          <cell r="B375" t="str">
            <v>AN185</v>
          </cell>
          <cell r="C375" t="str">
            <v>TE ALU 40/40/3 ML</v>
          </cell>
          <cell r="G375" t="str">
            <v>KLOECKNER</v>
          </cell>
          <cell r="H375">
            <v>913207509</v>
          </cell>
          <cell r="J375" t="str">
            <v>ALU TE 6060 40*40*3</v>
          </cell>
          <cell r="K375" t="str">
            <v>ALU T6 40x40x4</v>
          </cell>
          <cell r="L375">
            <v>4.62</v>
          </cell>
          <cell r="M375">
            <v>4.62</v>
          </cell>
          <cell r="N375" t="str">
            <v>Proposition</v>
          </cell>
          <cell r="O375">
            <v>3.0329999999999999</v>
          </cell>
          <cell r="Q375">
            <v>-0.34350649350649354</v>
          </cell>
          <cell r="R375">
            <v>1.6017315999999999</v>
          </cell>
          <cell r="S375" t="str">
            <v>Proposition</v>
          </cell>
          <cell r="T375">
            <v>2.62</v>
          </cell>
          <cell r="U375">
            <v>7.4</v>
          </cell>
          <cell r="V375">
            <v>7.9464600000000001</v>
          </cell>
        </row>
        <row r="376">
          <cell r="A376" t="str">
            <v>PIGE</v>
          </cell>
          <cell r="B376" t="str">
            <v>AN145</v>
          </cell>
          <cell r="C376" t="str">
            <v>PIGES POUR CONTROLE DE CONFORMITE</v>
          </cell>
          <cell r="D376" t="str">
            <v>SUPPORT DE COMMUNICATION</v>
          </cell>
          <cell r="G376" t="str">
            <v>LOXAM</v>
          </cell>
          <cell r="H376" t="str">
            <v>PIGE</v>
          </cell>
          <cell r="J376" t="str">
            <v>PIGES POUR CONTROLE DE CONFORMITE</v>
          </cell>
          <cell r="L376">
            <v>4.5</v>
          </cell>
          <cell r="M376">
            <v>4.5</v>
          </cell>
          <cell r="N376" t="str">
            <v>Pas d'augmentation</v>
          </cell>
          <cell r="O376">
            <v>4.5</v>
          </cell>
          <cell r="Q376">
            <v>0</v>
          </cell>
          <cell r="R376">
            <v>3.1133332999999999</v>
          </cell>
          <cell r="U376">
            <v>14.01</v>
          </cell>
          <cell r="V376">
            <v>14.01</v>
          </cell>
        </row>
        <row r="377">
          <cell r="A377" t="str">
            <v>MTOLE1</v>
          </cell>
          <cell r="B377" t="str">
            <v>AN121</v>
          </cell>
          <cell r="C377" t="str">
            <v xml:space="preserve">SUPPORT BAS INOX </v>
          </cell>
          <cell r="D377" t="str">
            <v>POSTES DE RELEVAGE</v>
          </cell>
          <cell r="E377" t="str">
            <v>POSTES DE RELEVAGE</v>
          </cell>
          <cell r="F377" t="str">
            <v>ACCESSOIRES POSTE</v>
          </cell>
          <cell r="G377" t="str">
            <v>MC</v>
          </cell>
          <cell r="H377" t="str">
            <v>MTOLE1</v>
          </cell>
          <cell r="J377" t="str">
            <v xml:space="preserve">SUPPORT BAS INOX </v>
          </cell>
          <cell r="L377">
            <v>17.73</v>
          </cell>
          <cell r="M377">
            <v>17.73</v>
          </cell>
          <cell r="O377">
            <v>17.73</v>
          </cell>
          <cell r="Q377">
            <v>0</v>
          </cell>
          <cell r="R377">
            <v>1.2244782999999999</v>
          </cell>
          <cell r="U377">
            <v>21.71</v>
          </cell>
          <cell r="V377">
            <v>21.71</v>
          </cell>
        </row>
        <row r="378">
          <cell r="A378" t="str">
            <v>MTOLE2</v>
          </cell>
          <cell r="B378" t="str">
            <v>AN122</v>
          </cell>
          <cell r="C378" t="str">
            <v>SUPPORT HAUT INOX 575MM</v>
          </cell>
          <cell r="D378" t="str">
            <v>POSTES DE RELEVAGE</v>
          </cell>
          <cell r="E378" t="str">
            <v>POSTES DE RELEVAGE</v>
          </cell>
          <cell r="F378" t="str">
            <v>ACCESSOIRES POSTE</v>
          </cell>
          <cell r="G378" t="str">
            <v>MC</v>
          </cell>
          <cell r="H378" t="str">
            <v>MTOLE2</v>
          </cell>
          <cell r="J378" t="str">
            <v>SUPPORT HAUT INOX 575mm</v>
          </cell>
          <cell r="L378">
            <v>13.42</v>
          </cell>
          <cell r="M378">
            <v>13.42</v>
          </cell>
          <cell r="N378">
            <v>44377</v>
          </cell>
          <cell r="O378">
            <v>13.05</v>
          </cell>
          <cell r="Q378">
            <v>-2.7570789865871775E-2</v>
          </cell>
          <cell r="R378">
            <v>1.3777942999999999</v>
          </cell>
          <cell r="S378" t="str">
            <v>Proposition</v>
          </cell>
          <cell r="U378">
            <v>18.489999999999998</v>
          </cell>
          <cell r="V378">
            <v>18.489999999999998</v>
          </cell>
        </row>
        <row r="379">
          <cell r="A379" t="str">
            <v>MTOLE3</v>
          </cell>
          <cell r="B379" t="str">
            <v>AN123</v>
          </cell>
          <cell r="C379" t="str">
            <v>SUPPORT HAUT INOX 510MM</v>
          </cell>
          <cell r="D379" t="str">
            <v>POSTES DE RELEVAGE</v>
          </cell>
          <cell r="E379" t="str">
            <v>POSTES DE RELEVAGE</v>
          </cell>
          <cell r="F379" t="str">
            <v>ACCESSOIRES POSTE</v>
          </cell>
          <cell r="G379" t="str">
            <v>MC</v>
          </cell>
          <cell r="H379" t="str">
            <v>MTOLE3</v>
          </cell>
          <cell r="J379" t="str">
            <v>support haut inox 510mm</v>
          </cell>
          <cell r="L379">
            <v>14.36</v>
          </cell>
          <cell r="M379">
            <v>14.36</v>
          </cell>
          <cell r="O379">
            <v>14.36</v>
          </cell>
          <cell r="Q379">
            <v>0</v>
          </cell>
          <cell r="R379">
            <v>1.3864903</v>
          </cell>
          <cell r="U379">
            <v>19.91</v>
          </cell>
          <cell r="V379">
            <v>19.91</v>
          </cell>
        </row>
        <row r="380">
          <cell r="A380" t="str">
            <v>MTOLE4</v>
          </cell>
          <cell r="B380" t="str">
            <v>AN124</v>
          </cell>
          <cell r="C380" t="str">
            <v>TOLE SUPPORT FLOTTEUR ALARME</v>
          </cell>
          <cell r="D380" t="str">
            <v>POSTES DE RELEVAGE</v>
          </cell>
          <cell r="E380" t="str">
            <v>POSTES DE RELEVAGE</v>
          </cell>
          <cell r="F380" t="str">
            <v>ACCESSOIRES POSTE</v>
          </cell>
          <cell r="G380" t="str">
            <v>MC</v>
          </cell>
          <cell r="H380" t="str">
            <v>MTOLE4</v>
          </cell>
          <cell r="J380" t="str">
            <v>TOLE SUPPORT FLOTTEUR ALARME</v>
          </cell>
          <cell r="L380">
            <v>2.99</v>
          </cell>
          <cell r="M380">
            <v>2.99</v>
          </cell>
          <cell r="N380">
            <v>44377</v>
          </cell>
          <cell r="O380">
            <v>2.72</v>
          </cell>
          <cell r="P380" t="str">
            <v>U</v>
          </cell>
          <cell r="Q380">
            <v>-9.0301003344481601E-2</v>
          </cell>
          <cell r="R380">
            <v>1.4013378000000001</v>
          </cell>
          <cell r="U380">
            <v>4.1900000000000004</v>
          </cell>
          <cell r="V380">
            <v>4.1900000000000004</v>
          </cell>
        </row>
        <row r="381">
          <cell r="A381" t="str">
            <v>MTOLEDP</v>
          </cell>
          <cell r="B381" t="str">
            <v>AN125</v>
          </cell>
          <cell r="C381" t="str">
            <v>SUPPORT HAUT INOX 630 MM POUR D800 DP</v>
          </cell>
          <cell r="D381" t="str">
            <v>POSTES DE RELEVAGE</v>
          </cell>
          <cell r="E381" t="str">
            <v>POSTES DE RELEVAGE</v>
          </cell>
          <cell r="F381" t="str">
            <v>ACCESSOIRES POSTE</v>
          </cell>
          <cell r="G381" t="str">
            <v>MC</v>
          </cell>
          <cell r="H381" t="str">
            <v>MTOLEDP</v>
          </cell>
          <cell r="J381" t="str">
            <v>SUPPORT HAUT INOX 630 MM POUR D800 DP</v>
          </cell>
          <cell r="L381">
            <v>0</v>
          </cell>
          <cell r="M381">
            <v>0</v>
          </cell>
          <cell r="N381">
            <v>44375</v>
          </cell>
          <cell r="O381">
            <v>19.18</v>
          </cell>
          <cell r="Q381" t="e">
            <v>#DIV/0!</v>
          </cell>
          <cell r="R381">
            <v>0</v>
          </cell>
          <cell r="U381">
            <v>0</v>
          </cell>
          <cell r="V381">
            <v>0</v>
          </cell>
        </row>
        <row r="382">
          <cell r="A382" t="str">
            <v>MGRILLE5X5</v>
          </cell>
          <cell r="B382" t="str">
            <v>AN110</v>
          </cell>
          <cell r="C382" t="str">
            <v>GRILLE MAILLE 5X5 GALVA CAILLEBOTIS 2310X810</v>
          </cell>
          <cell r="D382" t="str">
            <v>PROTECTIONS SANITAIRES</v>
          </cell>
          <cell r="F382" t="str">
            <v>CAILLIBOTIS</v>
          </cell>
          <cell r="G382" t="str">
            <v>MEISER</v>
          </cell>
          <cell r="H382" t="str">
            <v>MGRILLE5X5</v>
          </cell>
          <cell r="I382">
            <v>110152</v>
          </cell>
          <cell r="J382" t="str">
            <v>GRILLE 5X5 GALVA POUR BAC2.5</v>
          </cell>
          <cell r="L382">
            <v>39.5</v>
          </cell>
          <cell r="M382">
            <v>39.5</v>
          </cell>
          <cell r="N382" t="str">
            <v>Nouvelle offre</v>
          </cell>
          <cell r="O382">
            <v>42.4</v>
          </cell>
          <cell r="Q382">
            <v>7.3417721518987303E-2</v>
          </cell>
          <cell r="R382">
            <v>1.4101265999999999</v>
          </cell>
          <cell r="S382" t="str">
            <v>Proposition</v>
          </cell>
          <cell r="T382">
            <v>1.41</v>
          </cell>
          <cell r="U382">
            <v>55.7</v>
          </cell>
          <cell r="V382">
            <v>59.783999999999992</v>
          </cell>
        </row>
        <row r="383">
          <cell r="A383" t="str">
            <v>MGRILLE5X5V2</v>
          </cell>
          <cell r="B383" t="str">
            <v>AN111</v>
          </cell>
          <cell r="C383" t="str">
            <v>GRILLE MAILLE 5X5 GALVA CAILLEBOTIS 3/6 2310X</v>
          </cell>
          <cell r="D383" t="str">
            <v>PROTECTIONS SANITAIRES</v>
          </cell>
          <cell r="F383" t="str">
            <v>CAILLIBOTIS</v>
          </cell>
          <cell r="G383" t="str">
            <v>MEISER</v>
          </cell>
          <cell r="H383" t="str">
            <v>MGRILLE5X5V2</v>
          </cell>
          <cell r="J383" t="str">
            <v>GRILLE MAILLE 5X5 GALVA TYPE CAILLEBOTIS 3/6</v>
          </cell>
          <cell r="L383">
            <v>33.700000000000003</v>
          </cell>
          <cell r="M383">
            <v>33.700000000000003</v>
          </cell>
          <cell r="N383" t="str">
            <v>Nouvelle offre</v>
          </cell>
          <cell r="O383">
            <v>50</v>
          </cell>
          <cell r="Q383">
            <v>0.48367952522255181</v>
          </cell>
          <cell r="R383">
            <v>1.4100889999999999</v>
          </cell>
          <cell r="S383" t="str">
            <v>Proposition</v>
          </cell>
          <cell r="T383">
            <v>1.41</v>
          </cell>
          <cell r="U383">
            <v>47.52</v>
          </cell>
          <cell r="V383">
            <v>70.5</v>
          </cell>
        </row>
        <row r="384">
          <cell r="A384" t="str">
            <v>MGRILLE5X5V3</v>
          </cell>
          <cell r="B384" t="str">
            <v>AN112</v>
          </cell>
          <cell r="C384" t="str">
            <v>GRILLE MAILLE 5X5 GALVA CAILLEBOTIS 1MX1M</v>
          </cell>
          <cell r="D384" t="str">
            <v>PROTECTIONS SANITAIRES</v>
          </cell>
          <cell r="F384" t="str">
            <v>CAILLIBOTIS</v>
          </cell>
          <cell r="G384" t="str">
            <v>MEISER</v>
          </cell>
          <cell r="H384" t="str">
            <v>MGRILLE5X5V3</v>
          </cell>
          <cell r="I384">
            <v>110588</v>
          </cell>
          <cell r="J384" t="str">
            <v>GRILLE MAILLE 5X5 GALVA TYPE CAILLEBOTIS1mx1m</v>
          </cell>
          <cell r="L384">
            <v>22.8</v>
          </cell>
          <cell r="M384">
            <v>22.8</v>
          </cell>
          <cell r="N384" t="str">
            <v>Nouvelle offre</v>
          </cell>
          <cell r="O384">
            <v>28.7</v>
          </cell>
          <cell r="Q384">
            <v>0.25877192982456132</v>
          </cell>
          <cell r="R384">
            <v>1.4100877000000001</v>
          </cell>
          <cell r="S384" t="str">
            <v>Proposition</v>
          </cell>
          <cell r="T384">
            <v>1.41</v>
          </cell>
          <cell r="U384">
            <v>32.15</v>
          </cell>
          <cell r="V384">
            <v>40.466999999999999</v>
          </cell>
        </row>
        <row r="385">
          <cell r="A385" t="str">
            <v>MGRILLE5X5V4</v>
          </cell>
          <cell r="B385" t="str">
            <v>AN113</v>
          </cell>
          <cell r="C385" t="str">
            <v>GRILLE MAILLE 5X5 GALVA CAILLEBOTIS 1MX1.25M</v>
          </cell>
          <cell r="D385" t="str">
            <v>PROTECTIONS SANITAIRES</v>
          </cell>
          <cell r="F385" t="str">
            <v>CAILLIBOTIS</v>
          </cell>
          <cell r="G385" t="str">
            <v>MEISER</v>
          </cell>
          <cell r="H385" t="str">
            <v>MGRILLE5X5V4</v>
          </cell>
          <cell r="I385">
            <v>110294</v>
          </cell>
          <cell r="J385" t="str">
            <v>GRILLE MAILLE 5X5 GALVA CAILLEBOTIS 1mx1.25m</v>
          </cell>
          <cell r="L385">
            <v>27.9</v>
          </cell>
          <cell r="M385">
            <v>27.9</v>
          </cell>
          <cell r="N385" t="str">
            <v>Nouvelle offre</v>
          </cell>
          <cell r="O385">
            <v>35.299999999999997</v>
          </cell>
          <cell r="Q385">
            <v>0.26523297491039421</v>
          </cell>
          <cell r="R385">
            <v>1.4100358</v>
          </cell>
          <cell r="S385" t="str">
            <v>Proposition</v>
          </cell>
          <cell r="T385">
            <v>1.41</v>
          </cell>
          <cell r="U385">
            <v>39.340000000000003</v>
          </cell>
          <cell r="V385">
            <v>49.772999999999996</v>
          </cell>
        </row>
        <row r="386">
          <cell r="A386" t="str">
            <v>CARTEVISITE</v>
          </cell>
          <cell r="B386" t="str">
            <v>AS29</v>
          </cell>
          <cell r="C386" t="str">
            <v>CARTES DE VISITE</v>
          </cell>
          <cell r="D386" t="str">
            <v>SUPPORT DE COMMUNICATION</v>
          </cell>
          <cell r="E386" t="str">
            <v>SUPPORT DE COMMUNICATION</v>
          </cell>
          <cell r="G386" t="str">
            <v>MICROLYNX</v>
          </cell>
          <cell r="H386" t="str">
            <v>CARTEVISITE</v>
          </cell>
          <cell r="J386" t="str">
            <v>CARTES DE VISITE</v>
          </cell>
          <cell r="L386">
            <v>60</v>
          </cell>
          <cell r="M386">
            <v>60</v>
          </cell>
          <cell r="N386" t="str">
            <v>Pas d'augmentation</v>
          </cell>
          <cell r="O386">
            <v>60</v>
          </cell>
          <cell r="Q386">
            <v>0</v>
          </cell>
          <cell r="R386">
            <v>1.1508332999999999</v>
          </cell>
          <cell r="U386">
            <v>69.05</v>
          </cell>
          <cell r="V386">
            <v>69.05</v>
          </cell>
        </row>
        <row r="387">
          <cell r="A387" t="str">
            <v>CHEMISEPRO</v>
          </cell>
          <cell r="B387" t="str">
            <v>AS32</v>
          </cell>
          <cell r="C387" t="str">
            <v>CHEMISE A RABAT</v>
          </cell>
          <cell r="D387" t="str">
            <v>SUPPORT DE COMMUNICATION</v>
          </cell>
          <cell r="E387" t="str">
            <v>SUPPORT DE COMMUNICATION</v>
          </cell>
          <cell r="G387" t="str">
            <v>MICROLYNX</v>
          </cell>
          <cell r="H387" t="str">
            <v>CHEMISEPRO</v>
          </cell>
          <cell r="J387" t="str">
            <v>CHEMISE A RABAT</v>
          </cell>
          <cell r="L387">
            <v>12.32</v>
          </cell>
          <cell r="M387">
            <v>12.32</v>
          </cell>
          <cell r="N387" t="str">
            <v>Pas d'augmentation</v>
          </cell>
          <cell r="O387">
            <v>12.32</v>
          </cell>
          <cell r="Q387">
            <v>0</v>
          </cell>
          <cell r="R387">
            <v>1.3198052</v>
          </cell>
          <cell r="U387">
            <v>16.260000000000002</v>
          </cell>
          <cell r="V387">
            <v>16.260000000000002</v>
          </cell>
        </row>
        <row r="388">
          <cell r="A388" t="str">
            <v>PLAQUETTES</v>
          </cell>
          <cell r="B388" t="str">
            <v>AS174</v>
          </cell>
          <cell r="C388" t="str">
            <v>PLAQUETTES JARDIN DASSAINISSEMENT</v>
          </cell>
          <cell r="D388" t="str">
            <v>SUPPORT DE COMMUNICATION</v>
          </cell>
          <cell r="E388" t="str">
            <v>SUPPORT DE COMMUNICATION</v>
          </cell>
          <cell r="G388" t="str">
            <v>MICROLYNX</v>
          </cell>
          <cell r="H388" t="str">
            <v>PLAQUETTES</v>
          </cell>
          <cell r="J388" t="str">
            <v>PLAQUETTES JARDIN DASSAINISSEMENT</v>
          </cell>
          <cell r="L388">
            <v>6.61</v>
          </cell>
          <cell r="M388">
            <v>6.61</v>
          </cell>
          <cell r="N388" t="str">
            <v>Pas d'augmentation</v>
          </cell>
          <cell r="O388">
            <v>6.61</v>
          </cell>
          <cell r="Q388">
            <v>0</v>
          </cell>
          <cell r="R388">
            <v>1.2919818000000001</v>
          </cell>
          <cell r="U388">
            <v>8.5399999999999991</v>
          </cell>
          <cell r="V388">
            <v>8.5399999999999991</v>
          </cell>
        </row>
        <row r="389">
          <cell r="A389" t="str">
            <v>PL-CLIENT</v>
          </cell>
          <cell r="B389" t="str">
            <v>AN146</v>
          </cell>
          <cell r="C389" t="str">
            <v>PLAQUETTE CLIENTELE</v>
          </cell>
          <cell r="D389" t="str">
            <v>SUPPORT DE COMMUNICATION</v>
          </cell>
          <cell r="E389" t="str">
            <v>SUPPORT DE COMMUNICATION</v>
          </cell>
          <cell r="G389" t="str">
            <v>MICROLYNX</v>
          </cell>
          <cell r="H389" t="str">
            <v>PL-CLIENT</v>
          </cell>
          <cell r="J389" t="str">
            <v>PLAQUETTE CLIENTELE</v>
          </cell>
          <cell r="L389">
            <v>3.9</v>
          </cell>
          <cell r="M389">
            <v>3.9</v>
          </cell>
          <cell r="N389" t="str">
            <v>Pas d'augmentation</v>
          </cell>
          <cell r="O389">
            <v>3.9</v>
          </cell>
          <cell r="Q389">
            <v>0</v>
          </cell>
          <cell r="R389">
            <v>1.2153845999999999</v>
          </cell>
          <cell r="U389">
            <v>4.74</v>
          </cell>
          <cell r="V389">
            <v>4.74</v>
          </cell>
        </row>
        <row r="390">
          <cell r="A390" t="str">
            <v>PLFLOT</v>
          </cell>
          <cell r="B390" t="str">
            <v>AS175</v>
          </cell>
          <cell r="C390" t="str">
            <v xml:space="preserve">PLAQUETTE PHYTOFLOTTANTE </v>
          </cell>
          <cell r="D390" t="str">
            <v>SUPPORT DE COMMUNICATION</v>
          </cell>
          <cell r="E390" t="str">
            <v>SUPPORT DE COMMUNICATION</v>
          </cell>
          <cell r="G390" t="str">
            <v>MICROLYNX</v>
          </cell>
          <cell r="H390" t="str">
            <v>PLFLOT</v>
          </cell>
          <cell r="J390" t="str">
            <v xml:space="preserve">PLAQUETTE PHYTOFLOTTANTE </v>
          </cell>
          <cell r="L390">
            <v>7.73</v>
          </cell>
          <cell r="M390">
            <v>7.73</v>
          </cell>
          <cell r="N390" t="str">
            <v>Pas d'augmentation</v>
          </cell>
          <cell r="O390">
            <v>7.73</v>
          </cell>
          <cell r="Q390">
            <v>0</v>
          </cell>
          <cell r="R390">
            <v>1.3130660000000001</v>
          </cell>
          <cell r="U390">
            <v>10.15</v>
          </cell>
          <cell r="V390">
            <v>10.15</v>
          </cell>
        </row>
        <row r="391">
          <cell r="A391" t="str">
            <v>PLJPL</v>
          </cell>
          <cell r="B391" t="str">
            <v>AS176</v>
          </cell>
          <cell r="C391" t="str">
            <v xml:space="preserve">PLAQUETTE JARDIN DE PLUIE </v>
          </cell>
          <cell r="D391" t="str">
            <v>SUPPORT DE COMMUNICATION</v>
          </cell>
          <cell r="E391" t="str">
            <v>SUPPORT DE COMMUNICATION</v>
          </cell>
          <cell r="G391" t="str">
            <v>MICROLYNX</v>
          </cell>
          <cell r="H391" t="str">
            <v>PLJPL</v>
          </cell>
          <cell r="J391" t="str">
            <v xml:space="preserve">PLAQUETTE JARDIN DE PLUIE </v>
          </cell>
          <cell r="L391">
            <v>7.73</v>
          </cell>
          <cell r="M391">
            <v>7.73</v>
          </cell>
          <cell r="N391" t="str">
            <v>Pas d'augmentation</v>
          </cell>
          <cell r="O391">
            <v>7.73</v>
          </cell>
          <cell r="Q391">
            <v>0</v>
          </cell>
          <cell r="R391">
            <v>1.3130660000000001</v>
          </cell>
          <cell r="U391">
            <v>10.15</v>
          </cell>
          <cell r="V391">
            <v>10.15</v>
          </cell>
        </row>
        <row r="392">
          <cell r="A392" t="str">
            <v>PLTECH</v>
          </cell>
          <cell r="B392" t="str">
            <v>AS177</v>
          </cell>
          <cell r="C392" t="str">
            <v>PLAQUETTES TECHNICO COMMERCIAL</v>
          </cell>
          <cell r="D392" t="str">
            <v>SUPPORT DE COMMUNICATION</v>
          </cell>
          <cell r="E392" t="str">
            <v>SUPPORT DE COMMUNICATION</v>
          </cell>
          <cell r="G392" t="str">
            <v>MICROLYNX</v>
          </cell>
          <cell r="H392" t="str">
            <v>PLTECH</v>
          </cell>
          <cell r="J392" t="str">
            <v>PLAQUETTES TECHNICO COMMERCIAL</v>
          </cell>
          <cell r="L392">
            <v>7.16</v>
          </cell>
          <cell r="M392">
            <v>7.16</v>
          </cell>
          <cell r="N392" t="str">
            <v>Pas d'augmentation</v>
          </cell>
          <cell r="O392">
            <v>7.16</v>
          </cell>
          <cell r="Q392">
            <v>0</v>
          </cell>
          <cell r="R392">
            <v>1.3002792999999999</v>
          </cell>
          <cell r="U392">
            <v>9.31</v>
          </cell>
          <cell r="V392">
            <v>9.31</v>
          </cell>
        </row>
        <row r="393">
          <cell r="A393" t="str">
            <v>PLTINY</v>
          </cell>
          <cell r="B393" t="str">
            <v>AS178</v>
          </cell>
          <cell r="C393" t="str">
            <v>PLAQUETTE PHYTOTINY</v>
          </cell>
          <cell r="D393" t="str">
            <v>SUPPORT DE COMMUNICATION</v>
          </cell>
          <cell r="E393" t="str">
            <v>SUPPORT DE COMMUNICATION</v>
          </cell>
          <cell r="G393" t="str">
            <v>MICROLYNX</v>
          </cell>
          <cell r="H393" t="str">
            <v>PLTINY</v>
          </cell>
          <cell r="J393" t="str">
            <v>PLAQUETTE PHYTOTINY</v>
          </cell>
          <cell r="L393">
            <v>7.73</v>
          </cell>
          <cell r="M393">
            <v>7.73</v>
          </cell>
          <cell r="N393" t="str">
            <v>Pas d'augmentation</v>
          </cell>
          <cell r="O393">
            <v>7.73</v>
          </cell>
          <cell r="Q393">
            <v>0</v>
          </cell>
          <cell r="R393">
            <v>1.3130660000000001</v>
          </cell>
          <cell r="U393">
            <v>10.15</v>
          </cell>
          <cell r="V393">
            <v>10.15</v>
          </cell>
        </row>
        <row r="394">
          <cell r="A394" t="str">
            <v>BP100N</v>
          </cell>
          <cell r="B394" t="str">
            <v>AS14</v>
          </cell>
          <cell r="C394" t="str">
            <v>COLLE PVC PRESSION NICOLL</v>
          </cell>
          <cell r="D394" t="str">
            <v>PVC/PE</v>
          </cell>
          <cell r="E394" t="str">
            <v>PVC/PE</v>
          </cell>
          <cell r="F394" t="str">
            <v>RACCORD PVC PRESSION &amp; PE</v>
          </cell>
          <cell r="G394" t="str">
            <v>NICOLL</v>
          </cell>
          <cell r="H394" t="str">
            <v>BP100N</v>
          </cell>
          <cell r="I394" t="str">
            <v>BP100N</v>
          </cell>
          <cell r="J394" t="str">
            <v>COLLE PVC PRESSION NICOLL</v>
          </cell>
          <cell r="L394">
            <v>12.63</v>
          </cell>
          <cell r="M394">
            <v>12.63</v>
          </cell>
          <cell r="N394">
            <v>44336</v>
          </cell>
          <cell r="O394">
            <v>12.63</v>
          </cell>
          <cell r="P394" t="str">
            <v>U</v>
          </cell>
          <cell r="Q394">
            <v>0</v>
          </cell>
          <cell r="R394">
            <v>1.5296912</v>
          </cell>
          <cell r="U394">
            <v>19.32</v>
          </cell>
          <cell r="V394">
            <v>19.32</v>
          </cell>
        </row>
        <row r="395">
          <cell r="A395" t="str">
            <v>CC10M</v>
          </cell>
          <cell r="B395" t="str">
            <v>AS30</v>
          </cell>
          <cell r="C395" t="str">
            <v>CHAPEAU D100</v>
          </cell>
          <cell r="D395" t="str">
            <v>PVC/PE</v>
          </cell>
          <cell r="E395" t="str">
            <v>PVC/PE</v>
          </cell>
          <cell r="F395" t="str">
            <v>PVC EVACUATION / VENTILATION / DRAINAGE</v>
          </cell>
          <cell r="G395" t="str">
            <v>NICOLL</v>
          </cell>
          <cell r="H395" t="str">
            <v>CC10M</v>
          </cell>
          <cell r="J395" t="str">
            <v>CHAPEAU Ø 100</v>
          </cell>
          <cell r="L395">
            <v>15.6</v>
          </cell>
          <cell r="M395">
            <v>15.6</v>
          </cell>
          <cell r="N395" t="str">
            <v>Estimation</v>
          </cell>
          <cell r="O395">
            <v>15.6</v>
          </cell>
          <cell r="Q395">
            <v>0</v>
          </cell>
          <cell r="R395">
            <v>1.5403846000000001</v>
          </cell>
          <cell r="U395">
            <v>24.03</v>
          </cell>
          <cell r="V395">
            <v>24.03</v>
          </cell>
        </row>
        <row r="396">
          <cell r="A396" t="str">
            <v>CC6M</v>
          </cell>
          <cell r="B396" t="str">
            <v>AS31</v>
          </cell>
          <cell r="C396" t="str">
            <v>CHAPEAU D63 AVEC MOUSTIQUAIRE</v>
          </cell>
          <cell r="G396" t="str">
            <v>NICOLL</v>
          </cell>
          <cell r="H396" t="str">
            <v>CC6M</v>
          </cell>
          <cell r="I396" t="str">
            <v>CC6M</v>
          </cell>
          <cell r="J396" t="str">
            <v>CHAPEAU D63 AVEC MOUSTIQUAIRE</v>
          </cell>
          <cell r="L396">
            <v>7</v>
          </cell>
          <cell r="M396">
            <v>7</v>
          </cell>
          <cell r="N396">
            <v>44348</v>
          </cell>
          <cell r="O396">
            <v>11.67</v>
          </cell>
          <cell r="P396" t="str">
            <v>U</v>
          </cell>
          <cell r="Q396">
            <v>0.66714285714285715</v>
          </cell>
          <cell r="R396">
            <v>1.54</v>
          </cell>
          <cell r="S396" t="str">
            <v>Proposition</v>
          </cell>
          <cell r="T396">
            <v>1.5</v>
          </cell>
          <cell r="U396">
            <v>10.78</v>
          </cell>
          <cell r="V396">
            <v>17.504999999999999</v>
          </cell>
        </row>
        <row r="397">
          <cell r="A397" t="str">
            <v>CJ4</v>
          </cell>
          <cell r="B397" t="str">
            <v>AN54</v>
          </cell>
          <cell r="C397" t="str">
            <v>COUDE SIMPLE MF 45 D.50</v>
          </cell>
          <cell r="D397" t="str">
            <v>ACCESSOIRES AU DETAIL</v>
          </cell>
          <cell r="E397" t="str">
            <v>ACCESSOIRES AU DETAIL</v>
          </cell>
          <cell r="F397" t="str">
            <v>TUYAUTERIE PVC EVACUATION</v>
          </cell>
          <cell r="G397" t="str">
            <v>NICOLL</v>
          </cell>
          <cell r="H397" t="str">
            <v>CJ4</v>
          </cell>
          <cell r="J397" t="str">
            <v>COUDE SIMPLE MF 45° D.50</v>
          </cell>
          <cell r="L397">
            <v>0.79</v>
          </cell>
          <cell r="M397">
            <v>0.79</v>
          </cell>
          <cell r="O397">
            <v>0.79</v>
          </cell>
          <cell r="Q397">
            <v>0</v>
          </cell>
          <cell r="R397">
            <v>4.2784810000000002</v>
          </cell>
          <cell r="S397" t="str">
            <v>Proposition</v>
          </cell>
          <cell r="T397">
            <v>1.5</v>
          </cell>
          <cell r="U397">
            <v>3.38</v>
          </cell>
          <cell r="V397">
            <v>1.1850000000000001</v>
          </cell>
        </row>
        <row r="398">
          <cell r="A398" t="str">
            <v>CJ8</v>
          </cell>
          <cell r="B398" t="str">
            <v>AN55</v>
          </cell>
          <cell r="C398" t="str">
            <v>COUDE SIMPLE MF 87 30 D50</v>
          </cell>
          <cell r="D398" t="str">
            <v>ACCESSOIRES AU DETAIL</v>
          </cell>
          <cell r="E398" t="str">
            <v>ACCESSOIRES AU DETAIL</v>
          </cell>
          <cell r="F398" t="str">
            <v>TUYAUTERIE PVC EVACUATION</v>
          </cell>
          <cell r="G398" t="str">
            <v>NICOLL</v>
          </cell>
          <cell r="H398" t="str">
            <v>CJ8</v>
          </cell>
          <cell r="J398" t="str">
            <v>COUDE SIMPLE MF 87'30 D.50</v>
          </cell>
          <cell r="L398">
            <v>1.1599999999999999</v>
          </cell>
          <cell r="M398">
            <v>1.1599999999999999</v>
          </cell>
          <cell r="O398">
            <v>1.1599999999999999</v>
          </cell>
          <cell r="Q398">
            <v>0</v>
          </cell>
          <cell r="R398">
            <v>1.3189655</v>
          </cell>
          <cell r="S398" t="str">
            <v>Proposition</v>
          </cell>
          <cell r="T398">
            <v>1.5</v>
          </cell>
          <cell r="U398">
            <v>1.53</v>
          </cell>
          <cell r="V398">
            <v>1.7399999999999998</v>
          </cell>
        </row>
        <row r="399">
          <cell r="A399" t="str">
            <v>ECAR110</v>
          </cell>
          <cell r="B399" t="str">
            <v>AS80</v>
          </cell>
          <cell r="C399" t="str">
            <v>CLAPET ANTI RETOUR PVC EVAC D100</v>
          </cell>
          <cell r="D399" t="str">
            <v>PIECES DETACHEES</v>
          </cell>
          <cell r="G399" t="str">
            <v>NICOLL</v>
          </cell>
          <cell r="H399" t="str">
            <v>ECAR110</v>
          </cell>
          <cell r="J399" t="str">
            <v>CLAPET ANTI RETOUR PVC EVAC D100</v>
          </cell>
          <cell r="L399">
            <v>58.72</v>
          </cell>
          <cell r="M399">
            <v>58.72</v>
          </cell>
          <cell r="O399">
            <v>58.72</v>
          </cell>
          <cell r="Q399">
            <v>0</v>
          </cell>
          <cell r="R399">
            <v>1.3623978000000001</v>
          </cell>
          <cell r="S399" t="str">
            <v>Proposition</v>
          </cell>
          <cell r="T399">
            <v>1.5</v>
          </cell>
          <cell r="U399">
            <v>80</v>
          </cell>
          <cell r="V399">
            <v>88.08</v>
          </cell>
        </row>
        <row r="400">
          <cell r="A400" t="str">
            <v>LUBRIFIANT</v>
          </cell>
          <cell r="B400" t="str">
            <v>AS111</v>
          </cell>
          <cell r="C400" t="str">
            <v>LUBRIFIANT PVC ET CAOUTCHOUC</v>
          </cell>
          <cell r="D400" t="str">
            <v>PVC/PE</v>
          </cell>
          <cell r="E400" t="str">
            <v>PVC/PE</v>
          </cell>
          <cell r="F400" t="str">
            <v>RACCORD PVC PRESSION &amp; PE</v>
          </cell>
          <cell r="G400" t="str">
            <v>NICOLL</v>
          </cell>
          <cell r="H400" t="str">
            <v>PLS100</v>
          </cell>
          <cell r="I400" t="str">
            <v>PLS100</v>
          </cell>
          <cell r="J400" t="str">
            <v>PATE LUBRIFIANTE EN POT DE 800GR - 1L</v>
          </cell>
          <cell r="L400">
            <v>7.34</v>
          </cell>
          <cell r="M400">
            <v>7.34</v>
          </cell>
          <cell r="N400">
            <v>44348</v>
          </cell>
          <cell r="O400">
            <v>7.71</v>
          </cell>
          <cell r="P400" t="str">
            <v>U</v>
          </cell>
          <cell r="Q400">
            <v>5.0408719346049062E-2</v>
          </cell>
          <cell r="R400">
            <v>1.3978202</v>
          </cell>
          <cell r="S400" t="str">
            <v>Proposition</v>
          </cell>
          <cell r="T400">
            <v>1.5</v>
          </cell>
          <cell r="U400">
            <v>10.26</v>
          </cell>
          <cell r="V400">
            <v>11.565</v>
          </cell>
        </row>
        <row r="401">
          <cell r="A401" t="str">
            <v>M2TJ</v>
          </cell>
          <cell r="B401" t="str">
            <v>AS112</v>
          </cell>
          <cell r="C401" t="str">
            <v>MANCHON DILATATION FF PVC EVAC D100</v>
          </cell>
          <cell r="D401" t="str">
            <v>PVC/PE</v>
          </cell>
          <cell r="E401" t="str">
            <v>PVC/PE</v>
          </cell>
          <cell r="F401" t="str">
            <v>PVC EVACUATION / VENTILATION / DRAINAGE</v>
          </cell>
          <cell r="G401" t="str">
            <v>NICOLL</v>
          </cell>
          <cell r="H401" t="str">
            <v>M2TJ</v>
          </cell>
          <cell r="I401" t="str">
            <v>M2TJ</v>
          </cell>
          <cell r="J401" t="str">
            <v>MANCHON DILATATION FF PVC EVAC Ø 100</v>
          </cell>
          <cell r="L401">
            <v>3.22</v>
          </cell>
          <cell r="M401">
            <v>3.22</v>
          </cell>
          <cell r="N401">
            <v>44343</v>
          </cell>
          <cell r="O401">
            <v>3.22</v>
          </cell>
          <cell r="P401" t="str">
            <v>U</v>
          </cell>
          <cell r="Q401">
            <v>0</v>
          </cell>
          <cell r="R401">
            <v>2.1739130000000002</v>
          </cell>
          <cell r="S401" t="str">
            <v>Proposition</v>
          </cell>
          <cell r="T401">
            <v>2.5</v>
          </cell>
          <cell r="U401">
            <v>7</v>
          </cell>
          <cell r="V401">
            <v>8.0500000000000007</v>
          </cell>
        </row>
        <row r="402">
          <cell r="A402" t="str">
            <v>MJ</v>
          </cell>
          <cell r="B402" t="str">
            <v>AS135</v>
          </cell>
          <cell r="C402" t="str">
            <v>MANCHON DE DILATATION SIMPLE MF D50</v>
          </cell>
          <cell r="D402" t="str">
            <v>ACCESSOIRES AU DETAIL</v>
          </cell>
          <cell r="E402" t="str">
            <v>ACCESSOIRES AU DETAIL</v>
          </cell>
          <cell r="F402" t="str">
            <v>ACCESSOIRES</v>
          </cell>
          <cell r="G402" t="str">
            <v>NICOLL</v>
          </cell>
          <cell r="H402" t="str">
            <v>MJ</v>
          </cell>
          <cell r="J402" t="str">
            <v>MANCHON DE DILATATION SIMPLE MF D50</v>
          </cell>
          <cell r="L402">
            <v>4.0599999999999996</v>
          </cell>
          <cell r="M402">
            <v>4.0599999999999996</v>
          </cell>
          <cell r="N402" t="str">
            <v>Proposition</v>
          </cell>
          <cell r="O402">
            <v>4.0599999999999996</v>
          </cell>
          <cell r="Q402">
            <v>0</v>
          </cell>
          <cell r="R402">
            <v>1.2586207</v>
          </cell>
          <cell r="S402" t="str">
            <v>Proposition</v>
          </cell>
          <cell r="T402">
            <v>1.3</v>
          </cell>
          <cell r="U402">
            <v>5.1100000000000003</v>
          </cell>
          <cell r="V402">
            <v>5.2779999999999996</v>
          </cell>
        </row>
        <row r="403">
          <cell r="A403" t="str">
            <v>SPY45100</v>
          </cell>
          <cell r="B403" t="str">
            <v>AS189</v>
          </cell>
          <cell r="C403" t="str">
            <v>CULOTTE Y 45 M/F 100</v>
          </cell>
          <cell r="D403" t="str">
            <v>PVC/PE</v>
          </cell>
          <cell r="E403" t="str">
            <v>PVC/PE</v>
          </cell>
          <cell r="F403" t="str">
            <v>PVC EVACUATION / VENTILATION / DRAINAGE</v>
          </cell>
          <cell r="G403" t="str">
            <v>NICOLL</v>
          </cell>
          <cell r="H403" t="str">
            <v>SPY45100</v>
          </cell>
          <cell r="J403" t="str">
            <v>CULOTTE Y 45° M/F 100</v>
          </cell>
          <cell r="L403">
            <v>23.51</v>
          </cell>
          <cell r="M403">
            <v>23.51</v>
          </cell>
          <cell r="N403" t="str">
            <v>Proposition</v>
          </cell>
          <cell r="O403">
            <v>23.51</v>
          </cell>
          <cell r="Q403">
            <v>0</v>
          </cell>
          <cell r="R403">
            <v>1.3185878</v>
          </cell>
          <cell r="S403" t="str">
            <v>Proposition</v>
          </cell>
          <cell r="T403">
            <v>1.35</v>
          </cell>
          <cell r="U403">
            <v>31</v>
          </cell>
          <cell r="V403">
            <v>31.738500000000005</v>
          </cell>
        </row>
        <row r="404">
          <cell r="A404" t="str">
            <v>T5</v>
          </cell>
          <cell r="B404" t="str">
            <v>AS192</v>
          </cell>
          <cell r="C404" t="str">
            <v>REDUCTION 100 50</v>
          </cell>
          <cell r="D404" t="str">
            <v>ACCESSOIRES AU DETAIL</v>
          </cell>
          <cell r="E404" t="str">
            <v>ACCESSOIRES AU DETAIL</v>
          </cell>
          <cell r="F404" t="str">
            <v>TUYAUTERIE PVC EVACUATION</v>
          </cell>
          <cell r="G404" t="str">
            <v>NICOLL</v>
          </cell>
          <cell r="H404" t="str">
            <v>MRED10050</v>
          </cell>
          <cell r="J404" t="str">
            <v>REDUCTION 100  50</v>
          </cell>
          <cell r="L404">
            <v>1.64</v>
          </cell>
          <cell r="M404">
            <v>1.64</v>
          </cell>
          <cell r="N404" t="str">
            <v>Proposition</v>
          </cell>
          <cell r="O404">
            <v>1.64</v>
          </cell>
          <cell r="Q404">
            <v>0</v>
          </cell>
          <cell r="R404">
            <v>2.5487804999999999</v>
          </cell>
          <cell r="S404" t="str">
            <v>Proposition</v>
          </cell>
          <cell r="T404">
            <v>2.6</v>
          </cell>
          <cell r="U404">
            <v>4.18</v>
          </cell>
          <cell r="V404">
            <v>4.2640000000000002</v>
          </cell>
        </row>
        <row r="405">
          <cell r="A405" t="str">
            <v>TJ18</v>
          </cell>
          <cell r="B405" t="str">
            <v>AS197</v>
          </cell>
          <cell r="C405" t="str">
            <v xml:space="preserve">TE DE PIED DE BICHE D50 </v>
          </cell>
          <cell r="D405" t="str">
            <v>ACCESSOIRES AU DETAIL</v>
          </cell>
          <cell r="E405" t="str">
            <v>ACCESSOIRES AU DETAIL</v>
          </cell>
          <cell r="F405" t="str">
            <v>TUYAUTERIE PVC EVACUATION</v>
          </cell>
          <cell r="G405" t="str">
            <v>NICOLL</v>
          </cell>
          <cell r="H405" t="str">
            <v>TJ18</v>
          </cell>
          <cell r="J405" t="str">
            <v xml:space="preserve">TE DE PIED DE BICHE DIAM 50 </v>
          </cell>
          <cell r="L405">
            <v>2.4500000000000002</v>
          </cell>
          <cell r="M405">
            <v>2.4500000000000002</v>
          </cell>
          <cell r="N405" t="str">
            <v>Proposition</v>
          </cell>
          <cell r="O405">
            <v>2.4500000000000002</v>
          </cell>
          <cell r="Q405">
            <v>0</v>
          </cell>
          <cell r="R405">
            <v>2.5877550999999999</v>
          </cell>
          <cell r="S405" t="str">
            <v>Proposition</v>
          </cell>
          <cell r="T405">
            <v>2.6</v>
          </cell>
          <cell r="U405">
            <v>6.34</v>
          </cell>
          <cell r="V405">
            <v>6.370000000000001</v>
          </cell>
        </row>
        <row r="406">
          <cell r="A406" t="str">
            <v>V10</v>
          </cell>
          <cell r="B406" t="str">
            <v>AS205</v>
          </cell>
          <cell r="C406" t="str">
            <v>REDUCTION 110 100</v>
          </cell>
          <cell r="D406" t="str">
            <v>PVC/PE</v>
          </cell>
          <cell r="E406" t="str">
            <v>PVC/PE</v>
          </cell>
          <cell r="F406" t="str">
            <v>PVC EVACUATION / VENTILATION / DRAINAGE</v>
          </cell>
          <cell r="G406" t="str">
            <v>NICOLL</v>
          </cell>
          <cell r="H406" t="str">
            <v>MRED110100</v>
          </cell>
          <cell r="I406" t="str">
            <v>V10</v>
          </cell>
          <cell r="J406" t="str">
            <v>REDUCTION 110  100</v>
          </cell>
          <cell r="L406">
            <v>2.63</v>
          </cell>
          <cell r="M406">
            <v>2.63</v>
          </cell>
          <cell r="N406">
            <v>44333</v>
          </cell>
          <cell r="O406">
            <v>2.63</v>
          </cell>
          <cell r="P406" t="str">
            <v>U</v>
          </cell>
          <cell r="Q406">
            <v>0</v>
          </cell>
          <cell r="R406">
            <v>1.7604563</v>
          </cell>
          <cell r="S406" t="str">
            <v>Proposition</v>
          </cell>
          <cell r="T406">
            <v>1.8</v>
          </cell>
          <cell r="U406">
            <v>4.63</v>
          </cell>
          <cell r="V406">
            <v>4.734</v>
          </cell>
        </row>
        <row r="407">
          <cell r="A407" t="str">
            <v>Y100M/F45INV</v>
          </cell>
          <cell r="B407" t="str">
            <v>AS211</v>
          </cell>
          <cell r="C407" t="str">
            <v>Y PVC D100 45 M/F INVERSE</v>
          </cell>
          <cell r="D407" t="str">
            <v>PVC/PE</v>
          </cell>
          <cell r="E407" t="str">
            <v>PVC/PE</v>
          </cell>
          <cell r="F407" t="str">
            <v>RACCORD PVC PRESSION &amp; PE</v>
          </cell>
          <cell r="G407" t="str">
            <v>NICOLL</v>
          </cell>
          <cell r="H407" t="str">
            <v>Y100M/F45INV</v>
          </cell>
          <cell r="I407" t="str">
            <v>#YT4FM</v>
          </cell>
          <cell r="J407" t="str">
            <v>Y PVC D100 45 M/F INVERSE</v>
          </cell>
          <cell r="L407">
            <v>23.51</v>
          </cell>
          <cell r="M407">
            <v>23.51</v>
          </cell>
          <cell r="N407">
            <v>44365</v>
          </cell>
          <cell r="O407">
            <v>23.51</v>
          </cell>
          <cell r="P407" t="str">
            <v>U</v>
          </cell>
          <cell r="Q407">
            <v>0</v>
          </cell>
          <cell r="R407">
            <v>1.4997872999999999</v>
          </cell>
          <cell r="S407" t="str">
            <v>Proposition</v>
          </cell>
          <cell r="T407">
            <v>1.5</v>
          </cell>
          <cell r="U407">
            <v>35.26</v>
          </cell>
          <cell r="V407">
            <v>35.26</v>
          </cell>
        </row>
        <row r="408">
          <cell r="B408" t="str">
            <v>DIRECTO 2-M/0,55 (5,7-7,6A)</v>
          </cell>
          <cell r="D408">
            <v>1</v>
          </cell>
          <cell r="E408">
            <v>424</v>
          </cell>
          <cell r="G408" t="str">
            <v>NORM</v>
          </cell>
          <cell r="H408" t="str">
            <v>Normal</v>
          </cell>
          <cell r="M408">
            <v>0</v>
          </cell>
          <cell r="Q408" t="str">
            <v/>
          </cell>
        </row>
        <row r="409">
          <cell r="A409" t="str">
            <v>1111011A</v>
          </cell>
          <cell r="B409" t="str">
            <v>AN42</v>
          </cell>
          <cell r="C409" t="str">
            <v>TUYAU PVC D 100</v>
          </cell>
          <cell r="D409" t="str">
            <v>POSTES DE RELEVAGE</v>
          </cell>
          <cell r="E409" t="str">
            <v>POSTES DE RELEVAGE</v>
          </cell>
          <cell r="F409" t="str">
            <v>ACCESSOIRES POSTE</v>
          </cell>
          <cell r="G409" t="str">
            <v>ODPLAST</v>
          </cell>
          <cell r="H409" t="str">
            <v>1111011A</v>
          </cell>
          <cell r="I409" t="str">
            <v>ODEVAC100</v>
          </cell>
          <cell r="J409" t="str">
            <v>TUYAU PVC Ø 100</v>
          </cell>
          <cell r="L409">
            <v>1.38</v>
          </cell>
          <cell r="M409">
            <v>1.38</v>
          </cell>
          <cell r="N409">
            <v>44336</v>
          </cell>
          <cell r="O409">
            <v>2.19</v>
          </cell>
          <cell r="P409" t="str">
            <v>ML</v>
          </cell>
          <cell r="Q409">
            <v>0.58695652173913049</v>
          </cell>
          <cell r="R409">
            <v>1.2971014000000001</v>
          </cell>
          <cell r="S409" t="str">
            <v>Proposition</v>
          </cell>
          <cell r="T409">
            <v>1.3</v>
          </cell>
          <cell r="U409">
            <v>1.79</v>
          </cell>
          <cell r="V409">
            <v>2.847</v>
          </cell>
        </row>
        <row r="410">
          <cell r="A410" t="str">
            <v>NCLAPETDR100</v>
          </cell>
          <cell r="B410" t="str">
            <v>AN131</v>
          </cell>
          <cell r="C410" t="str">
            <v xml:space="preserve">TUBE PVC JAUNE SORTIE A CLAPET DIAM 100 </v>
          </cell>
          <cell r="D410" t="str">
            <v>PVC/PE</v>
          </cell>
          <cell r="E410" t="str">
            <v>PVC/PE</v>
          </cell>
          <cell r="F410" t="str">
            <v>PVC EVACUATION / VENTILATION / DRAINAGE</v>
          </cell>
          <cell r="G410" t="str">
            <v>ODPLAST</v>
          </cell>
          <cell r="H410" t="str">
            <v>NCLAPETDR100</v>
          </cell>
          <cell r="I410" t="str">
            <v>NCLAPETDR100</v>
          </cell>
          <cell r="J410" t="str">
            <v xml:space="preserve">SORTIE A CLAPET Diam 100 </v>
          </cell>
          <cell r="L410">
            <v>10.64</v>
          </cell>
          <cell r="M410">
            <v>10.64</v>
          </cell>
          <cell r="N410">
            <v>44336</v>
          </cell>
          <cell r="O410">
            <v>12.24</v>
          </cell>
          <cell r="P410" t="str">
            <v>U</v>
          </cell>
          <cell r="Q410">
            <v>0.15037593984962402</v>
          </cell>
          <cell r="R410">
            <v>1.6917293</v>
          </cell>
          <cell r="S410" t="str">
            <v>Proposition</v>
          </cell>
          <cell r="T410">
            <v>1.7</v>
          </cell>
          <cell r="U410">
            <v>18</v>
          </cell>
          <cell r="V410">
            <v>20.808</v>
          </cell>
        </row>
        <row r="411">
          <cell r="A411" t="str">
            <v>ODPRO</v>
          </cell>
          <cell r="B411" t="str">
            <v>AN132</v>
          </cell>
          <cell r="C411" t="str">
            <v>DRAIN EPANDAGE ODPRO VERT D100</v>
          </cell>
          <cell r="D411" t="str">
            <v>KITS BACS/KITS COFFRAGES</v>
          </cell>
          <cell r="E411" t="str">
            <v>KITS BACS</v>
          </cell>
          <cell r="F411" t="str">
            <v>ACCESSOIRES</v>
          </cell>
          <cell r="G411" t="str">
            <v>ODPLAST</v>
          </cell>
          <cell r="H411" t="str">
            <v>ODPRO</v>
          </cell>
          <cell r="I411" t="str">
            <v>ODPROEPAND100CR4</v>
          </cell>
          <cell r="J411" t="str">
            <v>DRAIN EPANDAGE ODPRO VERT D100</v>
          </cell>
          <cell r="L411">
            <v>1.73</v>
          </cell>
          <cell r="M411">
            <v>1.73</v>
          </cell>
          <cell r="N411">
            <v>44336</v>
          </cell>
          <cell r="O411">
            <v>2.67</v>
          </cell>
          <cell r="P411" t="str">
            <v>ML</v>
          </cell>
          <cell r="Q411">
            <v>0.54335260115606931</v>
          </cell>
          <cell r="R411">
            <v>1.5028902</v>
          </cell>
          <cell r="S411" t="str">
            <v>Proposition</v>
          </cell>
          <cell r="T411">
            <v>1.5</v>
          </cell>
          <cell r="U411">
            <v>2.6</v>
          </cell>
          <cell r="V411">
            <v>4.0049999999999999</v>
          </cell>
        </row>
        <row r="412">
          <cell r="A412" t="str">
            <v>TPCR50/25</v>
          </cell>
          <cell r="B412" t="str">
            <v>AS199</v>
          </cell>
          <cell r="C412" t="str">
            <v>GAINE TPC ROUGE D50  25ML</v>
          </cell>
          <cell r="D412" t="str">
            <v>PVC/PE</v>
          </cell>
          <cell r="E412" t="str">
            <v>PVC/PE</v>
          </cell>
          <cell r="F412" t="str">
            <v>COURONNES PE / BARRES PVC</v>
          </cell>
          <cell r="G412" t="str">
            <v>ODPLAST</v>
          </cell>
          <cell r="H412" t="str">
            <v>MGAINE</v>
          </cell>
          <cell r="J412" t="str">
            <v>GAINE TPC ROUGE 50m</v>
          </cell>
          <cell r="L412">
            <v>9.75</v>
          </cell>
          <cell r="M412">
            <v>9.75</v>
          </cell>
          <cell r="N412" t="str">
            <v>Proposition</v>
          </cell>
          <cell r="O412">
            <v>9.75</v>
          </cell>
          <cell r="Q412">
            <v>0</v>
          </cell>
          <cell r="R412">
            <v>1.5384614999999999</v>
          </cell>
          <cell r="U412">
            <v>15</v>
          </cell>
          <cell r="V412">
            <v>15</v>
          </cell>
        </row>
        <row r="413">
          <cell r="A413" t="str">
            <v>100120ML</v>
          </cell>
          <cell r="B413" t="str">
            <v>AN41</v>
          </cell>
          <cell r="C413" t="str">
            <v>PALETTE 100*120 MI-LOURDE</v>
          </cell>
          <cell r="G413" t="str">
            <v>PAL1</v>
          </cell>
          <cell r="H413" t="str">
            <v>100120ML</v>
          </cell>
          <cell r="I413" t="str">
            <v>100120ML</v>
          </cell>
          <cell r="J413" t="str">
            <v>PALETTES 100 * 120 MI-LOURDE</v>
          </cell>
          <cell r="K413" t="str">
            <v>PALETTES 100 * 120 MI-LOURDE</v>
          </cell>
          <cell r="L413">
            <v>4.1500000000000004</v>
          </cell>
          <cell r="M413">
            <v>4.1500000000000004</v>
          </cell>
          <cell r="N413">
            <v>44379</v>
          </cell>
          <cell r="O413">
            <v>4.1500000000000004</v>
          </cell>
          <cell r="Q413">
            <v>0</v>
          </cell>
          <cell r="R413">
            <v>0</v>
          </cell>
          <cell r="U413">
            <v>0</v>
          </cell>
          <cell r="V413">
            <v>0</v>
          </cell>
        </row>
        <row r="414">
          <cell r="A414" t="str">
            <v>80120ML</v>
          </cell>
          <cell r="B414" t="str">
            <v>AN48</v>
          </cell>
          <cell r="C414" t="str">
            <v>PALETTES 80 x 120 MI-LOURDE</v>
          </cell>
          <cell r="G414" t="str">
            <v>PAL1</v>
          </cell>
          <cell r="H414" t="str">
            <v>80120ML</v>
          </cell>
          <cell r="I414" t="str">
            <v>80120ML</v>
          </cell>
          <cell r="J414" t="str">
            <v>PALETTES 80 * 120 MI-LOURDE</v>
          </cell>
          <cell r="K414" t="str">
            <v>PALETTES 80 * 120 MI-LOURDE</v>
          </cell>
          <cell r="L414">
            <v>4.0999999999999996</v>
          </cell>
          <cell r="M414">
            <v>4.0999999999999996</v>
          </cell>
          <cell r="N414">
            <v>44379</v>
          </cell>
          <cell r="O414">
            <v>4.0999999999999996</v>
          </cell>
          <cell r="Q414">
            <v>0</v>
          </cell>
          <cell r="R414">
            <v>0</v>
          </cell>
          <cell r="U414">
            <v>0</v>
          </cell>
          <cell r="V414">
            <v>0</v>
          </cell>
        </row>
        <row r="415">
          <cell r="A415" t="str">
            <v>PALBAC2.5EH</v>
          </cell>
          <cell r="B415" t="str">
            <v>AN133</v>
          </cell>
          <cell r="C415" t="str">
            <v>PALETTE 2280*2150 POUR BACS PE 2.5 EH</v>
          </cell>
          <cell r="D415" t="str">
            <v>PALETTES</v>
          </cell>
          <cell r="F415" t="str">
            <v>PALETTES BACS</v>
          </cell>
          <cell r="G415" t="str">
            <v>PAL2REI</v>
          </cell>
          <cell r="H415" t="str">
            <v>PAL2280*2150</v>
          </cell>
          <cell r="J415" t="str">
            <v>Palette 2280*2150 3sem/11pl/9plots/1000kg</v>
          </cell>
          <cell r="L415">
            <v>40.799999999999997</v>
          </cell>
          <cell r="M415">
            <v>40.799999999999997</v>
          </cell>
          <cell r="N415" t="str">
            <v>Pas d'augmentation</v>
          </cell>
          <cell r="O415">
            <v>40.799999999999997</v>
          </cell>
          <cell r="Q415">
            <v>0</v>
          </cell>
          <cell r="R415">
            <v>0</v>
          </cell>
          <cell r="U415">
            <v>0</v>
          </cell>
          <cell r="V415">
            <v>0</v>
          </cell>
        </row>
        <row r="416">
          <cell r="A416" t="str">
            <v>PALBAC3EH</v>
          </cell>
          <cell r="B416" t="str">
            <v>AN134</v>
          </cell>
          <cell r="C416" t="str">
            <v>PALETTE 2700*2150 POUR BACS PE 3 EH</v>
          </cell>
          <cell r="D416" t="str">
            <v>PALETTES</v>
          </cell>
          <cell r="F416" t="str">
            <v>PALETTES CLASSIQUES</v>
          </cell>
          <cell r="G416" t="str">
            <v>PAL2REI</v>
          </cell>
          <cell r="H416" t="str">
            <v>PAL2700*2150</v>
          </cell>
          <cell r="J416" t="str">
            <v>Palette 2700*2150 4sem/11pl/12plots/1000kg</v>
          </cell>
          <cell r="L416">
            <v>44.6</v>
          </cell>
          <cell r="M416">
            <v>44.6</v>
          </cell>
          <cell r="N416" t="str">
            <v>Pas d'augmentation</v>
          </cell>
          <cell r="O416">
            <v>44.6</v>
          </cell>
          <cell r="Q416">
            <v>0</v>
          </cell>
          <cell r="R416">
            <v>0</v>
          </cell>
          <cell r="U416">
            <v>0</v>
          </cell>
          <cell r="V416">
            <v>0</v>
          </cell>
        </row>
        <row r="417">
          <cell r="A417" t="str">
            <v>PALCOF100240</v>
          </cell>
          <cell r="B417" t="str">
            <v>AN135</v>
          </cell>
          <cell r="C417" t="str">
            <v>PALETTE 1000*2400 SEMI-LOURDE ASSEMBLEE</v>
          </cell>
          <cell r="D417" t="str">
            <v>PALETTES</v>
          </cell>
          <cell r="F417" t="str">
            <v>PALETTES COFFRAGE</v>
          </cell>
          <cell r="G417" t="str">
            <v>PAL2REI</v>
          </cell>
          <cell r="H417" t="str">
            <v>PAL100240</v>
          </cell>
          <cell r="J417" t="str">
            <v>Palettes 1000*2400 semi-lourdes assemblées</v>
          </cell>
          <cell r="L417">
            <v>9.8000000000000007</v>
          </cell>
          <cell r="M417">
            <v>9.8000000000000007</v>
          </cell>
          <cell r="N417" t="str">
            <v>Pas d'augmentation</v>
          </cell>
          <cell r="O417">
            <v>9.8000000000000007</v>
          </cell>
          <cell r="Q417">
            <v>0</v>
          </cell>
          <cell r="R417">
            <v>0</v>
          </cell>
          <cell r="U417">
            <v>0</v>
          </cell>
          <cell r="V417">
            <v>0</v>
          </cell>
        </row>
        <row r="418">
          <cell r="A418" t="str">
            <v>BANNIERE</v>
          </cell>
          <cell r="B418" t="str">
            <v>AS12</v>
          </cell>
          <cell r="C418" t="str">
            <v>BANNIERE RECTO/VERSO</v>
          </cell>
          <cell r="D418" t="str">
            <v>SUPPORT DE COMMUNICATION</v>
          </cell>
          <cell r="E418" t="str">
            <v>SUPPORT DE COMMUNICATION</v>
          </cell>
          <cell r="G418" t="str">
            <v>PIXART</v>
          </cell>
          <cell r="H418" t="str">
            <v>BANNIERE</v>
          </cell>
          <cell r="J418" t="str">
            <v>BANNIERE RECTO/VERSO</v>
          </cell>
          <cell r="L418">
            <v>29.97</v>
          </cell>
          <cell r="M418">
            <v>29.97</v>
          </cell>
          <cell r="N418" t="str">
            <v>Pas d'augmentation</v>
          </cell>
          <cell r="O418">
            <v>29.97</v>
          </cell>
          <cell r="Q418">
            <v>0</v>
          </cell>
          <cell r="R418">
            <v>1.2999666000000001</v>
          </cell>
          <cell r="U418">
            <v>38.96</v>
          </cell>
          <cell r="V418">
            <v>38.96</v>
          </cell>
        </row>
        <row r="419">
          <cell r="A419" t="str">
            <v>KITSTAND</v>
          </cell>
          <cell r="B419" t="str">
            <v>AS110</v>
          </cell>
          <cell r="C419" t="str">
            <v>KIT STAND EXPO</v>
          </cell>
          <cell r="D419" t="str">
            <v>SUPPORT DE COMMUNICATION</v>
          </cell>
          <cell r="E419" t="str">
            <v>SUPPORT DE COMMUNICATION</v>
          </cell>
          <cell r="G419" t="str">
            <v>PIXART</v>
          </cell>
          <cell r="H419" t="str">
            <v>KITSTAND</v>
          </cell>
          <cell r="J419" t="str">
            <v>KIT STAND EXPO</v>
          </cell>
          <cell r="L419">
            <v>97.81</v>
          </cell>
          <cell r="M419">
            <v>97.81</v>
          </cell>
          <cell r="N419" t="str">
            <v>Pas d'augmentation</v>
          </cell>
          <cell r="O419">
            <v>97.81</v>
          </cell>
          <cell r="Q419">
            <v>0</v>
          </cell>
          <cell r="R419">
            <v>1.2211430000000001</v>
          </cell>
          <cell r="U419">
            <v>119.44</v>
          </cell>
          <cell r="V419">
            <v>119.44</v>
          </cell>
        </row>
        <row r="420">
          <cell r="A420" t="str">
            <v>FOND8</v>
          </cell>
          <cell r="B420" t="str">
            <v>AS100</v>
          </cell>
          <cell r="C420" t="str">
            <v>FONDAFORM 1M20X2M40</v>
          </cell>
          <cell r="G420" t="str">
            <v>PLAKAGROUP</v>
          </cell>
          <cell r="H420" t="str">
            <v>FOND8</v>
          </cell>
          <cell r="J420" t="str">
            <v>FONDAFORM 1M20X2M40</v>
          </cell>
          <cell r="L420">
            <v>10.37</v>
          </cell>
          <cell r="M420">
            <v>10.37</v>
          </cell>
          <cell r="N420">
            <v>44347</v>
          </cell>
          <cell r="O420">
            <v>11.17</v>
          </cell>
          <cell r="Q420">
            <v>7.7145612343298045E-2</v>
          </cell>
          <cell r="R420">
            <v>1.4503375000000001</v>
          </cell>
          <cell r="S420" t="str">
            <v>Proposition</v>
          </cell>
          <cell r="T420">
            <v>1.5</v>
          </cell>
          <cell r="U420">
            <v>15.04</v>
          </cell>
          <cell r="V420">
            <v>16.754999999999999</v>
          </cell>
        </row>
        <row r="421">
          <cell r="A421" t="str">
            <v>RT CALE</v>
          </cell>
          <cell r="B421" t="str">
            <v>AN37</v>
          </cell>
          <cell r="C421" t="str">
            <v>RT CALE, CAOUTCHOUC, BRUT, 8 X 90 BOITE de 24</v>
          </cell>
          <cell r="G421" t="str">
            <v>REISSER</v>
          </cell>
          <cell r="H421">
            <v>4005674571814</v>
          </cell>
          <cell r="J421" t="str">
            <v>RT CALE, CAOUTCHOUC, BRUT, 8 X 90</v>
          </cell>
          <cell r="L421">
            <v>0.47</v>
          </cell>
          <cell r="M421">
            <v>0.47</v>
          </cell>
          <cell r="N421">
            <v>44404</v>
          </cell>
          <cell r="O421">
            <v>0.51833333333333331</v>
          </cell>
          <cell r="Q421">
            <v>0.10283687943262414</v>
          </cell>
          <cell r="R421">
            <v>1.5106383000000001</v>
          </cell>
          <cell r="S421" t="str">
            <v>Proposition</v>
          </cell>
          <cell r="T421">
            <v>1.55</v>
          </cell>
          <cell r="U421">
            <v>0.71</v>
          </cell>
          <cell r="V421">
            <v>0.80341666666666667</v>
          </cell>
        </row>
        <row r="422">
          <cell r="A422" t="str">
            <v>FILH07VU1,5B</v>
          </cell>
          <cell r="B422" t="str">
            <v>AN82</v>
          </cell>
          <cell r="C422" t="str">
            <v>FIL RIGIDE 1.5 BLEU</v>
          </cell>
          <cell r="D422" t="str">
            <v>POSTES DE RELEVAGE</v>
          </cell>
          <cell r="E422" t="str">
            <v>POSTES DE RELEVAGE</v>
          </cell>
          <cell r="F422" t="str">
            <v>ACCESSOIRES POSTE</v>
          </cell>
          <cell r="G422" t="str">
            <v>REXEL</v>
          </cell>
          <cell r="H422" t="str">
            <v>FILH07VU1,5B</v>
          </cell>
          <cell r="J422" t="str">
            <v>fil rigide 1.5 bleu</v>
          </cell>
          <cell r="L422">
            <v>0.24</v>
          </cell>
          <cell r="M422">
            <v>0.24</v>
          </cell>
          <cell r="N422" t="str">
            <v>Proposition</v>
          </cell>
          <cell r="O422">
            <v>0.26400000000000001</v>
          </cell>
          <cell r="Q422">
            <v>0.10000000000000009</v>
          </cell>
          <cell r="R422">
            <v>1.5416666999999999</v>
          </cell>
          <cell r="S422" t="str">
            <v>Proposition</v>
          </cell>
          <cell r="T422">
            <v>1.55</v>
          </cell>
          <cell r="U422">
            <v>0.37</v>
          </cell>
          <cell r="V422">
            <v>0.40920000000000001</v>
          </cell>
        </row>
        <row r="423">
          <cell r="A423" t="str">
            <v>FILH07VU1,5R</v>
          </cell>
          <cell r="B423" t="str">
            <v>AN83</v>
          </cell>
          <cell r="C423" t="str">
            <v>FIL RIGIDE 1.5 ROUGE</v>
          </cell>
          <cell r="D423" t="str">
            <v>POSTES DE RELEVAGE</v>
          </cell>
          <cell r="E423" t="str">
            <v>POSTES DE RELEVAGE</v>
          </cell>
          <cell r="F423" t="str">
            <v>ACCESSOIRES POSTE</v>
          </cell>
          <cell r="G423" t="str">
            <v>REXEL</v>
          </cell>
          <cell r="H423" t="str">
            <v>FILH07VU1,5R</v>
          </cell>
          <cell r="J423" t="str">
            <v>fil rigide 1.5 rouge</v>
          </cell>
          <cell r="L423">
            <v>0.24</v>
          </cell>
          <cell r="M423">
            <v>0.24</v>
          </cell>
          <cell r="N423" t="str">
            <v>Proposition</v>
          </cell>
          <cell r="O423">
            <v>0.26400000000000001</v>
          </cell>
          <cell r="Q423">
            <v>0.10000000000000009</v>
          </cell>
          <cell r="R423">
            <v>1.5416666999999999</v>
          </cell>
          <cell r="S423" t="str">
            <v>Proposition</v>
          </cell>
          <cell r="T423">
            <v>1.55</v>
          </cell>
          <cell r="U423">
            <v>0.37</v>
          </cell>
          <cell r="V423">
            <v>0.40920000000000001</v>
          </cell>
        </row>
        <row r="424">
          <cell r="A424" t="str">
            <v>LEG037160</v>
          </cell>
          <cell r="B424" t="str">
            <v>AN88</v>
          </cell>
          <cell r="C424" t="str">
            <v>BLOC PASS.VIS 1 JONCT.2,5 GRIS</v>
          </cell>
          <cell r="D424" t="str">
            <v>POSTES DE RELEVAGE</v>
          </cell>
          <cell r="E424" t="str">
            <v>POSTES DE RELEVAGE</v>
          </cell>
          <cell r="F424" t="str">
            <v>ACCESSOIRES POSTE</v>
          </cell>
          <cell r="G424" t="str">
            <v>REXEL</v>
          </cell>
          <cell r="H424" t="str">
            <v>LEG037160</v>
          </cell>
          <cell r="J424" t="str">
            <v>BLOC PASS.VIS 1 JONCT.2,5 GRIS</v>
          </cell>
          <cell r="L424">
            <v>0.83</v>
          </cell>
          <cell r="M424">
            <v>0.83</v>
          </cell>
          <cell r="N424" t="str">
            <v>Proposition</v>
          </cell>
          <cell r="O424">
            <v>0.91300000000000003</v>
          </cell>
          <cell r="Q424">
            <v>0.10000000000000009</v>
          </cell>
          <cell r="R424">
            <v>1.5542168999999999</v>
          </cell>
          <cell r="S424" t="str">
            <v>Proposition</v>
          </cell>
          <cell r="T424">
            <v>1.55</v>
          </cell>
          <cell r="U424">
            <v>1.29</v>
          </cell>
          <cell r="V424">
            <v>1.4151500000000001</v>
          </cell>
        </row>
        <row r="425">
          <cell r="A425" t="str">
            <v>LEG050428</v>
          </cell>
          <cell r="B425" t="str">
            <v>AN89</v>
          </cell>
          <cell r="C425" t="str">
            <v xml:space="preserve">FICHE PRISE  2P+T LEGRAND </v>
          </cell>
          <cell r="D425" t="str">
            <v>POSTES DE RELEVAGE</v>
          </cell>
          <cell r="E425" t="str">
            <v>POSTES DE RELEVAGE</v>
          </cell>
          <cell r="F425" t="str">
            <v>ACCESSOIRES POSTE</v>
          </cell>
          <cell r="G425" t="str">
            <v>REXEL</v>
          </cell>
          <cell r="H425" t="str">
            <v>LEG050428</v>
          </cell>
          <cell r="J425" t="str">
            <v xml:space="preserve">FICHE PRISE  2P+T LEGRAND </v>
          </cell>
          <cell r="L425">
            <v>3.38</v>
          </cell>
          <cell r="M425">
            <v>3.38</v>
          </cell>
          <cell r="N425">
            <v>44316</v>
          </cell>
          <cell r="O425">
            <v>3.3769999999999998</v>
          </cell>
          <cell r="Q425">
            <v>-8.875739644970751E-4</v>
          </cell>
          <cell r="R425">
            <v>1.5473372999999999</v>
          </cell>
          <cell r="S425" t="str">
            <v>Proposition</v>
          </cell>
          <cell r="T425">
            <v>1.55</v>
          </cell>
          <cell r="U425">
            <v>5.23</v>
          </cell>
          <cell r="V425">
            <v>5.2343500000000001</v>
          </cell>
        </row>
        <row r="426">
          <cell r="A426" t="str">
            <v>MCABLE1.5-2</v>
          </cell>
          <cell r="B426" t="str">
            <v>AS124</v>
          </cell>
          <cell r="C426" t="str">
            <v>CABLE ELECTRIQUE H07RNF 3G1.5</v>
          </cell>
          <cell r="D426" t="str">
            <v>ELECTRICITE</v>
          </cell>
          <cell r="E426" t="str">
            <v>ELECTRICITE</v>
          </cell>
          <cell r="F426" t="str">
            <v>CABLE ELECTRIQUE</v>
          </cell>
          <cell r="G426" t="str">
            <v>REXEL</v>
          </cell>
          <cell r="H426" t="str">
            <v>MCABLE1.5</v>
          </cell>
          <cell r="J426" t="str">
            <v>cable electrique H07RNF 3G1.5</v>
          </cell>
          <cell r="L426">
            <v>0.89</v>
          </cell>
          <cell r="M426">
            <v>0.89</v>
          </cell>
          <cell r="O426">
            <v>0.97900000000000009</v>
          </cell>
          <cell r="Q426">
            <v>0.10000000000000009</v>
          </cell>
          <cell r="R426">
            <v>1.3707864999999999</v>
          </cell>
          <cell r="S426" t="str">
            <v>Proposition</v>
          </cell>
          <cell r="T426">
            <v>1.55</v>
          </cell>
          <cell r="U426">
            <v>1.22</v>
          </cell>
          <cell r="V426">
            <v>1.5174500000000002</v>
          </cell>
        </row>
        <row r="427">
          <cell r="A427" t="str">
            <v>MCABLE1.5-2-100</v>
          </cell>
          <cell r="B427" t="str">
            <v>AS125</v>
          </cell>
          <cell r="C427" t="str">
            <v>CABLE ELECTRIQUE H07RNF 3G1.5 - CABLE 1.5 : C</v>
          </cell>
          <cell r="G427" t="str">
            <v>REXEL</v>
          </cell>
          <cell r="H427" t="str">
            <v>MCABLE1.5-2-100</v>
          </cell>
          <cell r="J427" t="str">
            <v>CABLE ELECTRIQUE H07RNF 3G1.5 - CABLE 1.5 : C</v>
          </cell>
          <cell r="L427">
            <v>0</v>
          </cell>
          <cell r="M427">
            <v>0</v>
          </cell>
          <cell r="Q427" t="str">
            <v/>
          </cell>
          <cell r="R427">
            <v>0</v>
          </cell>
          <cell r="U427">
            <v>110</v>
          </cell>
          <cell r="V427">
            <v>120</v>
          </cell>
        </row>
        <row r="428">
          <cell r="A428" t="str">
            <v>MCABLE1.5-2-25</v>
          </cell>
          <cell r="B428" t="str">
            <v>AS126</v>
          </cell>
          <cell r="C428" t="str">
            <v>CABLE ELECTRIQUE H07RNF 3G1.5 - CABLE 1.5 : C</v>
          </cell>
          <cell r="G428" t="str">
            <v>REXEL</v>
          </cell>
          <cell r="H428" t="str">
            <v>MCABLE1.5-2-25</v>
          </cell>
          <cell r="J428" t="str">
            <v>CABLE ELECTRIQUE H07RNF 3G1.5 - CABLE 1.5 : C</v>
          </cell>
          <cell r="L428">
            <v>0</v>
          </cell>
          <cell r="M428">
            <v>0</v>
          </cell>
          <cell r="Q428" t="str">
            <v/>
          </cell>
          <cell r="R428">
            <v>0</v>
          </cell>
          <cell r="U428">
            <v>29.75</v>
          </cell>
          <cell r="V428">
            <v>32</v>
          </cell>
        </row>
        <row r="429">
          <cell r="A429" t="str">
            <v>MCABLE1.5-2-50</v>
          </cell>
          <cell r="B429" t="str">
            <v>AS127</v>
          </cell>
          <cell r="C429" t="str">
            <v>CABLE ELECTRIQUE H07RNF 3G1.5 - CABLE 1.5 : C</v>
          </cell>
          <cell r="G429" t="str">
            <v>REXEL</v>
          </cell>
          <cell r="H429" t="str">
            <v>MCABLE1.5-2-50</v>
          </cell>
          <cell r="J429" t="str">
            <v>CABLE ELECTRIQUE H07RNF 3G1.5 - CABLE 1.5 : C</v>
          </cell>
          <cell r="L429">
            <v>0</v>
          </cell>
          <cell r="M429">
            <v>0</v>
          </cell>
          <cell r="Q429" t="str">
            <v/>
          </cell>
          <cell r="R429">
            <v>0</v>
          </cell>
          <cell r="U429">
            <v>57.5</v>
          </cell>
          <cell r="V429">
            <v>62.5</v>
          </cell>
        </row>
        <row r="430">
          <cell r="A430" t="str">
            <v>MCABLE2.5</v>
          </cell>
          <cell r="B430" t="str">
            <v>AS128</v>
          </cell>
          <cell r="C430" t="str">
            <v>CABLE ELECTRIQUE H07RNF 3G2.5</v>
          </cell>
          <cell r="D430" t="str">
            <v>ELECTRICITE</v>
          </cell>
          <cell r="E430" t="str">
            <v>ELECTRICITE</v>
          </cell>
          <cell r="F430" t="str">
            <v>CABLE ELECTRIQUE</v>
          </cell>
          <cell r="G430" t="str">
            <v>REXEL</v>
          </cell>
          <cell r="H430" t="str">
            <v>MCABLE2.5</v>
          </cell>
          <cell r="J430" t="str">
            <v>cable electrique H07RNF 3G2.5</v>
          </cell>
          <cell r="L430">
            <v>1.34</v>
          </cell>
          <cell r="M430">
            <v>1.34</v>
          </cell>
          <cell r="N430" t="str">
            <v>Proposition</v>
          </cell>
          <cell r="O430">
            <v>1.4740000000000002</v>
          </cell>
          <cell r="Q430">
            <v>0.10000000000000009</v>
          </cell>
          <cell r="R430">
            <v>1.5149254000000001</v>
          </cell>
          <cell r="S430" t="str">
            <v>Proposition</v>
          </cell>
          <cell r="T430">
            <v>1.5</v>
          </cell>
          <cell r="U430">
            <v>2.0299999999999998</v>
          </cell>
          <cell r="V430">
            <v>2.2110000000000003</v>
          </cell>
        </row>
        <row r="431">
          <cell r="A431" t="str">
            <v>PLG6</v>
          </cell>
          <cell r="B431" t="str">
            <v>AN148</v>
          </cell>
          <cell r="C431" t="str">
            <v>DISJONCTEUR ELECTROVANNE 2A</v>
          </cell>
          <cell r="G431" t="str">
            <v>REXEL</v>
          </cell>
          <cell r="H431" t="str">
            <v>EONPLG6-C2/1N</v>
          </cell>
          <cell r="J431" t="str">
            <v>disjoncteur electrovanne 2A</v>
          </cell>
          <cell r="L431">
            <v>25.3</v>
          </cell>
          <cell r="M431">
            <v>25.3</v>
          </cell>
          <cell r="N431" t="str">
            <v>Proposition</v>
          </cell>
          <cell r="O431">
            <v>27.830000000000002</v>
          </cell>
          <cell r="Q431">
            <v>0.10000000000000005</v>
          </cell>
          <cell r="R431">
            <v>1.5</v>
          </cell>
          <cell r="S431" t="str">
            <v>Proposition</v>
          </cell>
          <cell r="T431">
            <v>1.5</v>
          </cell>
          <cell r="U431">
            <v>37.950000000000003</v>
          </cell>
          <cell r="V431">
            <v>41.745000000000005</v>
          </cell>
        </row>
        <row r="432">
          <cell r="A432">
            <v>101006</v>
          </cell>
          <cell r="B432" t="str">
            <v>AN4</v>
          </cell>
          <cell r="C432" t="str">
            <v>PRESSE ETOUPE PG13</v>
          </cell>
          <cell r="D432" t="str">
            <v>POSTES DE RELEVAGE</v>
          </cell>
          <cell r="E432" t="str">
            <v>POSTES DE RELEVAGE</v>
          </cell>
          <cell r="F432" t="str">
            <v>ACCESSOIRES POSTE</v>
          </cell>
          <cell r="G432" t="str">
            <v>ROTOTEC</v>
          </cell>
          <cell r="H432" t="str">
            <v>IAQPRESSE</v>
          </cell>
          <cell r="J432" t="str">
            <v>PRESSE ETOUPE PG13</v>
          </cell>
          <cell r="L432">
            <v>0.51</v>
          </cell>
          <cell r="M432">
            <v>0.51</v>
          </cell>
          <cell r="Q432" t="str">
            <v/>
          </cell>
          <cell r="R432">
            <v>1.3333333000000001</v>
          </cell>
          <cell r="U432">
            <v>0.68</v>
          </cell>
          <cell r="V432">
            <v>0.68</v>
          </cell>
        </row>
        <row r="433">
          <cell r="A433">
            <v>101007</v>
          </cell>
          <cell r="B433" t="str">
            <v>AN5</v>
          </cell>
          <cell r="C433" t="str">
            <v xml:space="preserve">CROCHET INOX </v>
          </cell>
          <cell r="D433" t="str">
            <v>POSTES DE RELEVAGE</v>
          </cell>
          <cell r="E433" t="str">
            <v>POSTES DE RELEVAGE</v>
          </cell>
          <cell r="F433" t="str">
            <v>ACCESSOIRES POSTE</v>
          </cell>
          <cell r="G433" t="str">
            <v>ROTOTEC</v>
          </cell>
          <cell r="H433" t="str">
            <v>IAQCROCHINOX</v>
          </cell>
          <cell r="J433" t="str">
            <v xml:space="preserve">CROCHET INOX </v>
          </cell>
          <cell r="L433">
            <v>1.7</v>
          </cell>
          <cell r="M433">
            <v>1.7</v>
          </cell>
          <cell r="Q433" t="str">
            <v/>
          </cell>
          <cell r="R433">
            <v>1.3176471000000001</v>
          </cell>
          <cell r="U433">
            <v>2.2400000000000002</v>
          </cell>
          <cell r="V433">
            <v>2.2400000000000002</v>
          </cell>
        </row>
        <row r="434">
          <cell r="A434" t="str">
            <v>KITTUY50</v>
          </cell>
          <cell r="B434" t="str">
            <v>AN86</v>
          </cell>
          <cell r="C434" t="str">
            <v>KIT TUYAUTERIE POUR CUVE DE RELEVAGE _50</v>
          </cell>
          <cell r="G434" t="str">
            <v>ROTOTEC</v>
          </cell>
          <cell r="H434" t="str">
            <v>KITTUY50</v>
          </cell>
          <cell r="J434" t="str">
            <v>Kit tuyauterie pour cuve de relevage ø50</v>
          </cell>
          <cell r="L434">
            <v>110.69</v>
          </cell>
          <cell r="M434">
            <v>110.69</v>
          </cell>
          <cell r="Q434" t="str">
            <v/>
          </cell>
          <cell r="R434">
            <v>1.6207426</v>
          </cell>
          <cell r="U434">
            <v>179.4</v>
          </cell>
          <cell r="V434">
            <v>179.4</v>
          </cell>
        </row>
        <row r="435">
          <cell r="A435" t="str">
            <v>KITTUY63</v>
          </cell>
          <cell r="B435" t="str">
            <v>AN87</v>
          </cell>
          <cell r="C435" t="str">
            <v>KIT TUYAUTERIE POUR CUVE DE RELEVAGE _63</v>
          </cell>
          <cell r="G435" t="str">
            <v>ROTOTEC</v>
          </cell>
          <cell r="H435" t="str">
            <v>KITTUY63</v>
          </cell>
          <cell r="J435" t="str">
            <v>Kit tuyauterie pour cuve de relevage ø63</v>
          </cell>
          <cell r="L435">
            <v>119.76</v>
          </cell>
          <cell r="M435">
            <v>119.76</v>
          </cell>
          <cell r="Q435" t="str">
            <v/>
          </cell>
          <cell r="R435">
            <v>1.4403808</v>
          </cell>
          <cell r="U435">
            <v>172.5</v>
          </cell>
          <cell r="V435">
            <v>172.5</v>
          </cell>
        </row>
        <row r="436">
          <cell r="A436" t="str">
            <v>MCOUV600A</v>
          </cell>
          <cell r="B436" t="str">
            <v>AN105</v>
          </cell>
          <cell r="C436" t="str">
            <v>COUVERCLE CUVE 600 AQUATIRIS</v>
          </cell>
          <cell r="D436" t="str">
            <v>POSTES DE RELEVAGE</v>
          </cell>
          <cell r="E436" t="str">
            <v>POSTES DE RELEVAGE</v>
          </cell>
          <cell r="F436" t="str">
            <v>ACCESSOIRES POSTE</v>
          </cell>
          <cell r="G436" t="str">
            <v>ROTOTEC</v>
          </cell>
          <cell r="H436" t="str">
            <v>MCOUV600A</v>
          </cell>
          <cell r="J436" t="str">
            <v>COUVERCLE CUVE 600 AQUATIRIS</v>
          </cell>
          <cell r="L436">
            <v>31.72</v>
          </cell>
          <cell r="M436">
            <v>31.72</v>
          </cell>
          <cell r="Q436" t="str">
            <v/>
          </cell>
          <cell r="R436">
            <v>1.5223834000000001</v>
          </cell>
          <cell r="U436">
            <v>48.29</v>
          </cell>
          <cell r="V436">
            <v>48.29</v>
          </cell>
        </row>
        <row r="437">
          <cell r="A437" t="str">
            <v>MCOUV800</v>
          </cell>
          <cell r="B437" t="str">
            <v>AN106</v>
          </cell>
          <cell r="C437" t="str">
            <v xml:space="preserve">COUVERCLE CUVE 800 </v>
          </cell>
          <cell r="D437" t="str">
            <v>POSTES DE RELEVAGE</v>
          </cell>
          <cell r="E437" t="str">
            <v>POSTES DE RELEVAGE</v>
          </cell>
          <cell r="F437" t="str">
            <v>ACCESSOIRES POSTE</v>
          </cell>
          <cell r="G437" t="str">
            <v>ROTOTEC</v>
          </cell>
          <cell r="H437" t="str">
            <v>IAQCOUV800</v>
          </cell>
          <cell r="J437" t="str">
            <v xml:space="preserve">COUVERCLE CUVE 800 </v>
          </cell>
          <cell r="L437">
            <v>36.26</v>
          </cell>
          <cell r="M437">
            <v>36.26</v>
          </cell>
          <cell r="Q437" t="str">
            <v/>
          </cell>
          <cell r="R437">
            <v>1.5226145</v>
          </cell>
          <cell r="U437">
            <v>55.21</v>
          </cell>
          <cell r="V437">
            <v>55.21</v>
          </cell>
        </row>
        <row r="438">
          <cell r="A438" t="str">
            <v>MCUVE600</v>
          </cell>
          <cell r="B438" t="str">
            <v>AN108</v>
          </cell>
          <cell r="C438" t="str">
            <v xml:space="preserve">CUVE DE RELEVAGE D600 + COUVERCLE </v>
          </cell>
          <cell r="D438" t="str">
            <v>POSTES DE RELEVAGE</v>
          </cell>
          <cell r="E438" t="str">
            <v>POSTES DE RELEVAGE</v>
          </cell>
          <cell r="G438" t="str">
            <v>ROTOTEC</v>
          </cell>
          <cell r="H438" t="str">
            <v>IAQSTCOUV</v>
          </cell>
          <cell r="J438" t="str">
            <v>Cuve + couvercle Aquatiris</v>
          </cell>
          <cell r="L438">
            <v>135.38999999999999</v>
          </cell>
          <cell r="M438">
            <v>135.38999999999999</v>
          </cell>
          <cell r="Q438" t="str">
            <v/>
          </cell>
          <cell r="R438">
            <v>1.5288425999999999</v>
          </cell>
          <cell r="U438">
            <v>206.99</v>
          </cell>
          <cell r="V438">
            <v>206.99</v>
          </cell>
        </row>
        <row r="439">
          <cell r="A439" t="str">
            <v>MCUVE800</v>
          </cell>
          <cell r="B439" t="str">
            <v>AN109</v>
          </cell>
          <cell r="C439" t="str">
            <v xml:space="preserve">CUVE DE RELEVAGE D800 + COUVERCLE </v>
          </cell>
          <cell r="D439" t="str">
            <v>POSTES DE RELEVAGE</v>
          </cell>
          <cell r="E439" t="str">
            <v>POSTES DE RELEVAGE</v>
          </cell>
          <cell r="G439" t="str">
            <v>ROTOTEC</v>
          </cell>
          <cell r="H439" t="str">
            <v>IAQSTCOUV800</v>
          </cell>
          <cell r="J439" t="str">
            <v xml:space="preserve">Cuve de relevage diametre 800 + couvercle </v>
          </cell>
          <cell r="L439">
            <v>152.84</v>
          </cell>
          <cell r="M439">
            <v>152.84</v>
          </cell>
          <cell r="Q439" t="str">
            <v/>
          </cell>
          <cell r="R439">
            <v>1.5225071999999999</v>
          </cell>
          <cell r="U439">
            <v>232.7</v>
          </cell>
          <cell r="V439">
            <v>232.7</v>
          </cell>
        </row>
        <row r="440">
          <cell r="A440" t="str">
            <v>MJOIM</v>
          </cell>
          <cell r="B440" t="str">
            <v>AN114</v>
          </cell>
          <cell r="C440" t="str">
            <v>JOINT MOUSSE</v>
          </cell>
          <cell r="D440" t="str">
            <v>POSTES DE RELEVAGE</v>
          </cell>
          <cell r="F440" t="str">
            <v>ACCESSOIRES POSTE</v>
          </cell>
          <cell r="G440" t="str">
            <v>ROTOTEC</v>
          </cell>
          <cell r="H440" t="str">
            <v>MJOIM</v>
          </cell>
          <cell r="J440" t="str">
            <v>JOINT MOUSSE</v>
          </cell>
          <cell r="L440">
            <v>0.85</v>
          </cell>
          <cell r="M440">
            <v>0.85</v>
          </cell>
          <cell r="Q440" t="str">
            <v/>
          </cell>
          <cell r="R440">
            <v>1.5294118000000001</v>
          </cell>
          <cell r="U440">
            <v>1.3</v>
          </cell>
          <cell r="V440">
            <v>1.3</v>
          </cell>
        </row>
        <row r="441">
          <cell r="A441" t="str">
            <v>MREHA600</v>
          </cell>
          <cell r="B441" t="str">
            <v>AS150</v>
          </cell>
          <cell r="C441" t="str">
            <v>REHAUSSE POSTE DE RELEVAGE D600 + JOINT VIS</v>
          </cell>
          <cell r="D441" t="str">
            <v>POSTES DE RELEVAGE</v>
          </cell>
          <cell r="E441" t="str">
            <v>POSTES DE RELEVAGE</v>
          </cell>
          <cell r="F441" t="str">
            <v>ACCESSOIRES POSTE</v>
          </cell>
          <cell r="G441" t="str">
            <v>ROTOTEC</v>
          </cell>
          <cell r="H441" t="str">
            <v>IAQREHA600</v>
          </cell>
          <cell r="J441" t="str">
            <v>REHAUSSE POUR POSTE DE RELEVAGE Ø 600</v>
          </cell>
          <cell r="L441">
            <v>45.21</v>
          </cell>
          <cell r="M441">
            <v>45.21</v>
          </cell>
          <cell r="Q441" t="str">
            <v/>
          </cell>
          <cell r="R441">
            <v>1.3238221999999999</v>
          </cell>
          <cell r="U441">
            <v>59.85</v>
          </cell>
          <cell r="V441">
            <v>59.85</v>
          </cell>
        </row>
        <row r="442">
          <cell r="A442" t="str">
            <v>MREHA800</v>
          </cell>
          <cell r="B442" t="str">
            <v>AS151</v>
          </cell>
          <cell r="C442" t="str">
            <v>REHAUSSE POSTE DE RELEVAGE D800 + JOINT VIS</v>
          </cell>
          <cell r="D442" t="str">
            <v>POSTES DE RELEVAGE</v>
          </cell>
          <cell r="E442" t="str">
            <v>POSTES DE RELEVAGE</v>
          </cell>
          <cell r="F442" t="str">
            <v>ACCESSOIRES POSTE</v>
          </cell>
          <cell r="G442" t="str">
            <v>ROTOTEC</v>
          </cell>
          <cell r="H442" t="str">
            <v>IAQREHA800</v>
          </cell>
          <cell r="J442" t="str">
            <v>REHAUSSE POSTE DE RELEVAGE Ø800 + JOINT VIS</v>
          </cell>
          <cell r="L442">
            <v>72.400000000000006</v>
          </cell>
          <cell r="M442">
            <v>72.400000000000006</v>
          </cell>
          <cell r="Q442" t="str">
            <v/>
          </cell>
          <cell r="R442">
            <v>1.323895</v>
          </cell>
          <cell r="U442">
            <v>95.85</v>
          </cell>
          <cell r="V442">
            <v>95.85</v>
          </cell>
        </row>
        <row r="443">
          <cell r="A443" t="str">
            <v>MREHASPR</v>
          </cell>
          <cell r="B443" t="str">
            <v>AN120</v>
          </cell>
          <cell r="C443" t="str">
            <v>REHAUSSE DE CUVE DE RELEVAGE D600</v>
          </cell>
          <cell r="D443" t="str">
            <v>POSTES DE RELEVAGE</v>
          </cell>
          <cell r="E443" t="str">
            <v>POSTES DE RELEVAGE</v>
          </cell>
          <cell r="F443" t="str">
            <v>ACCESSOIRES POSTE</v>
          </cell>
          <cell r="G443" t="str">
            <v>ROTOTEC</v>
          </cell>
          <cell r="H443" t="str">
            <v>MREHASPR</v>
          </cell>
          <cell r="J443" t="str">
            <v>REHAUSSE DE CUVE DE RELEVAGE D600</v>
          </cell>
          <cell r="L443">
            <v>0</v>
          </cell>
          <cell r="M443">
            <v>0</v>
          </cell>
          <cell r="Q443" t="str">
            <v/>
          </cell>
          <cell r="R443">
            <v>0</v>
          </cell>
          <cell r="U443">
            <v>30.45</v>
          </cell>
          <cell r="V443">
            <v>30.45</v>
          </cell>
        </row>
        <row r="444">
          <cell r="A444" t="str">
            <v>304L/4307</v>
          </cell>
          <cell r="B444" t="str">
            <v>AN45</v>
          </cell>
          <cell r="C444" t="str">
            <v>TUBE INOX DIAM26.9X1.6 (LE ML)</v>
          </cell>
          <cell r="D444" t="str">
            <v>POSTES DE RELEVAGE</v>
          </cell>
          <cell r="E444" t="str">
            <v>POSTES DE RELEVAGE</v>
          </cell>
          <cell r="F444" t="str">
            <v>ACCESSOIRES POSTE</v>
          </cell>
          <cell r="G444" t="str">
            <v>SAPIM</v>
          </cell>
          <cell r="H444" t="str">
            <v>304L/4307</v>
          </cell>
          <cell r="J444" t="str">
            <v>TUBE INOX DIAM26.9X2.6 (LE ML)</v>
          </cell>
          <cell r="L444">
            <v>5.0999999999999996</v>
          </cell>
          <cell r="M444">
            <v>5.0999999999999996</v>
          </cell>
          <cell r="N444">
            <v>44316</v>
          </cell>
          <cell r="O444">
            <v>4.9400000000000004</v>
          </cell>
          <cell r="Q444">
            <v>-3.1372549019607697E-2</v>
          </cell>
          <cell r="R444">
            <v>1.4176470999999999</v>
          </cell>
          <cell r="S444" t="str">
            <v>Proposition</v>
          </cell>
          <cell r="T444">
            <v>1.5</v>
          </cell>
          <cell r="U444">
            <v>7.23</v>
          </cell>
          <cell r="V444">
            <v>7.41</v>
          </cell>
        </row>
        <row r="445">
          <cell r="A445" t="str">
            <v>316L/4404</v>
          </cell>
          <cell r="B445" t="str">
            <v>AN46</v>
          </cell>
          <cell r="C445" t="str">
            <v>CHAINE INOX DIAM 4 32/8 (LE ML)</v>
          </cell>
          <cell r="D445" t="str">
            <v>POSTES DE RELEVAGE</v>
          </cell>
          <cell r="E445" t="str">
            <v>POSTES DE RELEVAGE</v>
          </cell>
          <cell r="F445" t="str">
            <v>ACCESSOIRES POSTE</v>
          </cell>
          <cell r="G445" t="str">
            <v>SAPIM</v>
          </cell>
          <cell r="H445" t="str">
            <v>316L/4404</v>
          </cell>
          <cell r="J445" t="str">
            <v>CHAINE INOX DIAM 4 32/8 (LE ML)</v>
          </cell>
          <cell r="L445">
            <v>2.92</v>
          </cell>
          <cell r="M445">
            <v>2.92</v>
          </cell>
          <cell r="N445">
            <v>44316</v>
          </cell>
          <cell r="O445">
            <v>2.9</v>
          </cell>
          <cell r="Q445">
            <v>-6.8493150684931572E-3</v>
          </cell>
          <cell r="R445">
            <v>1.3184932</v>
          </cell>
          <cell r="S445" t="str">
            <v>Proposition</v>
          </cell>
          <cell r="T445">
            <v>1.5</v>
          </cell>
          <cell r="U445">
            <v>3.85</v>
          </cell>
          <cell r="V445">
            <v>4.3499999999999996</v>
          </cell>
        </row>
        <row r="446">
          <cell r="A446">
            <v>10102122</v>
          </cell>
          <cell r="B446" t="str">
            <v>AN18</v>
          </cell>
          <cell r="C446" t="str">
            <v>TARIERE EDELMAN UNE PARTIE 12CM</v>
          </cell>
          <cell r="D446" t="str">
            <v>SUPPORT DE COMMUNICATION</v>
          </cell>
          <cell r="G446" t="str">
            <v>SDEC</v>
          </cell>
          <cell r="H446">
            <v>10102122</v>
          </cell>
          <cell r="J446" t="str">
            <v>TARIERE EDELMAN UNE PARTIE 12CM</v>
          </cell>
          <cell r="L446">
            <v>145</v>
          </cell>
          <cell r="M446">
            <v>145</v>
          </cell>
          <cell r="N446" t="str">
            <v>Pas d'augmentation</v>
          </cell>
          <cell r="O446">
            <v>145</v>
          </cell>
          <cell r="Q446">
            <v>0</v>
          </cell>
          <cell r="R446">
            <v>1.0550345000000001</v>
          </cell>
          <cell r="U446">
            <v>152.97999999999999</v>
          </cell>
          <cell r="V446">
            <v>152.97999999999999</v>
          </cell>
        </row>
        <row r="447">
          <cell r="A447" t="str">
            <v>1020207BK</v>
          </cell>
          <cell r="B447" t="str">
            <v>AN40</v>
          </cell>
          <cell r="C447" t="str">
            <v>TARIERE ERGO EDELMAN 7CM + POIGNEE ERGO</v>
          </cell>
          <cell r="D447" t="str">
            <v>SUPPORT DE COMMUNICATION</v>
          </cell>
          <cell r="G447" t="str">
            <v>SDEC</v>
          </cell>
          <cell r="H447" t="str">
            <v>1020207BK</v>
          </cell>
          <cell r="J447" t="str">
            <v>TARIERE ERGO EDELMAN 7CM + POIGNEE ERGO</v>
          </cell>
          <cell r="L447">
            <v>101</v>
          </cell>
          <cell r="M447">
            <v>101</v>
          </cell>
          <cell r="N447" t="str">
            <v>Pas d'augmentation</v>
          </cell>
          <cell r="O447">
            <v>101</v>
          </cell>
          <cell r="Q447">
            <v>0</v>
          </cell>
          <cell r="R447">
            <v>1.1844554</v>
          </cell>
          <cell r="U447">
            <v>119.63</v>
          </cell>
          <cell r="V447">
            <v>119.63</v>
          </cell>
        </row>
        <row r="448">
          <cell r="A448" t="str">
            <v>DGEOM_1220_110</v>
          </cell>
          <cell r="B448" t="str">
            <v>AS38</v>
          </cell>
          <cell r="C448" t="str">
            <v>GEOMEMBRANE A LA DECOUPE 1.10MM LARGEUR 12M20</v>
          </cell>
          <cell r="D448" t="str">
            <v>MEMBRANES ET ANTI-RACINES</v>
          </cell>
          <cell r="E448" t="str">
            <v>MEMBRANES ET ANTI-RACINES</v>
          </cell>
          <cell r="F448" t="str">
            <v>MEMBRANE EPDM 1.10MM SUR MESURE</v>
          </cell>
          <cell r="G448" t="str">
            <v>SODAF</v>
          </cell>
          <cell r="H448" t="str">
            <v>DGEOM792</v>
          </cell>
          <cell r="J448" t="str">
            <v>GEOMEMBRANE A LA DECOUPE LARGEUR 7M92</v>
          </cell>
          <cell r="L448">
            <v>0.42799999999999999</v>
          </cell>
          <cell r="M448">
            <v>0.42770000000000002</v>
          </cell>
          <cell r="N448" t="str">
            <v>Proposition</v>
          </cell>
          <cell r="O448">
            <v>0.49185499999999999</v>
          </cell>
          <cell r="Q448">
            <v>0.14999999999999991</v>
          </cell>
          <cell r="R448">
            <v>1.4963759999999999</v>
          </cell>
          <cell r="S448" t="str">
            <v>Proposition</v>
          </cell>
          <cell r="T448">
            <v>1.5</v>
          </cell>
          <cell r="U448">
            <v>0.64</v>
          </cell>
          <cell r="V448">
            <v>0.73778250000000001</v>
          </cell>
        </row>
        <row r="449">
          <cell r="A449" t="str">
            <v>DGEOM_1220_152</v>
          </cell>
          <cell r="B449" t="str">
            <v>AS39</v>
          </cell>
          <cell r="C449" t="str">
            <v>GEOMEMBRANE A LA DECOUPE 1.52MM LARGEUR 12M20</v>
          </cell>
          <cell r="D449" t="str">
            <v>MEMBRANES ET ANTI-RACINES</v>
          </cell>
          <cell r="E449" t="str">
            <v>MEMBRANES ET ANTI-RACINES</v>
          </cell>
          <cell r="F449" t="str">
            <v>MEMBRANES EPDM 1.52MM SUR MESURE</v>
          </cell>
          <cell r="G449" t="str">
            <v>SODAF</v>
          </cell>
          <cell r="H449" t="str">
            <v>DGEOM1220</v>
          </cell>
          <cell r="J449" t="str">
            <v>GEOMEMBRANE A LA DECOUPE LARGEUR 12M20</v>
          </cell>
          <cell r="L449">
            <v>0.65900000000000003</v>
          </cell>
          <cell r="M449">
            <v>0.65880000000000005</v>
          </cell>
          <cell r="N449" t="str">
            <v>Proposition</v>
          </cell>
          <cell r="O449">
            <v>0.75761999999999996</v>
          </cell>
          <cell r="Q449">
            <v>0.14999999999999986</v>
          </cell>
          <cell r="R449">
            <v>1.4875531</v>
          </cell>
          <cell r="S449" t="str">
            <v>Proposition</v>
          </cell>
          <cell r="T449">
            <v>1.5</v>
          </cell>
          <cell r="U449">
            <v>0.98</v>
          </cell>
          <cell r="V449">
            <v>1.1364299999999998</v>
          </cell>
        </row>
        <row r="450">
          <cell r="A450" t="str">
            <v>DGEOM_1220_152_3050</v>
          </cell>
          <cell r="B450" t="str">
            <v>AS40</v>
          </cell>
          <cell r="C450" t="str">
            <v xml:space="preserve">ROULEAU MEMBRANE - Largeur rouleau : 12.20M, </v>
          </cell>
          <cell r="G450" t="str">
            <v>SODAF</v>
          </cell>
          <cell r="H450" t="str">
            <v>DGEOM_1220_152_3050</v>
          </cell>
          <cell r="J450" t="str">
            <v xml:space="preserve">ROULEAU MEMBRANE - Largeur rouleau : 12.20M, </v>
          </cell>
          <cell r="L450">
            <v>0</v>
          </cell>
          <cell r="M450">
            <v>0</v>
          </cell>
          <cell r="N450" t="str">
            <v>Proposition</v>
          </cell>
          <cell r="O450">
            <v>0</v>
          </cell>
          <cell r="Q450" t="e">
            <v>#DIV/0!</v>
          </cell>
          <cell r="R450">
            <v>0</v>
          </cell>
          <cell r="S450" t="str">
            <v>Proposition</v>
          </cell>
          <cell r="T450">
            <v>1.5</v>
          </cell>
          <cell r="U450">
            <v>3729.56</v>
          </cell>
          <cell r="V450">
            <v>4288.9939999999997</v>
          </cell>
        </row>
        <row r="451">
          <cell r="A451" t="str">
            <v>DGEOM_1525_110</v>
          </cell>
          <cell r="B451" t="str">
            <v>AS41</v>
          </cell>
          <cell r="C451" t="str">
            <v>GEOMEMBRANE A LA DECOUPE 1.10MM LARGEUR 15M25</v>
          </cell>
          <cell r="D451" t="str">
            <v>MEMBRANES ET ANTI-RACINES</v>
          </cell>
          <cell r="E451" t="str">
            <v>MEMBRANES ET ANTI-RACINES</v>
          </cell>
          <cell r="F451" t="str">
            <v>MEMBRANE EPDM 1.10MM SUR MESURE</v>
          </cell>
          <cell r="G451" t="str">
            <v>SODAF</v>
          </cell>
          <cell r="H451" t="str">
            <v>DGEOM762</v>
          </cell>
          <cell r="J451" t="str">
            <v>GEOMEMBRANE A LA DECOUPE LARGEUR 7M62</v>
          </cell>
          <cell r="L451">
            <v>0.41199999999999998</v>
          </cell>
          <cell r="M451">
            <v>0.41149999999999998</v>
          </cell>
          <cell r="N451" t="str">
            <v>Proposition</v>
          </cell>
          <cell r="O451">
            <v>0.47322499999999995</v>
          </cell>
          <cell r="Q451">
            <v>0.14999999999999994</v>
          </cell>
          <cell r="R451">
            <v>1.4823815</v>
          </cell>
          <cell r="S451" t="str">
            <v>Proposition</v>
          </cell>
          <cell r="T451">
            <v>1.5</v>
          </cell>
          <cell r="U451">
            <v>0.61</v>
          </cell>
          <cell r="V451">
            <v>0.7098374999999999</v>
          </cell>
        </row>
        <row r="452">
          <cell r="A452" t="str">
            <v>DGEOM_1525_152</v>
          </cell>
          <cell r="B452" t="str">
            <v>AS42</v>
          </cell>
          <cell r="C452" t="str">
            <v>GEOMEMBRANE A LA DECOUPE 1.52MM LARGEUR 15M25</v>
          </cell>
          <cell r="D452" t="str">
            <v>MEMBRANES ET ANTI-RACINES</v>
          </cell>
          <cell r="E452" t="str">
            <v>MEMBRANES ET ANTI-RACINES</v>
          </cell>
          <cell r="F452" t="str">
            <v>MEMBRANES EPDM 1.52MM SUR MESURE</v>
          </cell>
          <cell r="G452" t="str">
            <v>SODAF</v>
          </cell>
          <cell r="H452" t="str">
            <v>DGEOM1525</v>
          </cell>
          <cell r="J452" t="str">
            <v>GEOMEMBRANE A LA DECOUPE LARGEUR 15M25</v>
          </cell>
          <cell r="L452">
            <v>0.82399999999999995</v>
          </cell>
          <cell r="M452">
            <v>0.82350000000000001</v>
          </cell>
          <cell r="N452" t="str">
            <v>Proposition</v>
          </cell>
          <cell r="O452">
            <v>0.94702499999999989</v>
          </cell>
          <cell r="Q452">
            <v>0.14999999999999986</v>
          </cell>
          <cell r="R452">
            <v>1.4936248000000001</v>
          </cell>
          <cell r="S452" t="str">
            <v>Proposition</v>
          </cell>
          <cell r="T452">
            <v>1.5</v>
          </cell>
          <cell r="U452">
            <v>1.23</v>
          </cell>
          <cell r="V452">
            <v>1.4205374999999998</v>
          </cell>
        </row>
        <row r="453">
          <cell r="A453" t="str">
            <v>DGEOM_610_110</v>
          </cell>
          <cell r="B453" t="str">
            <v>AS43</v>
          </cell>
          <cell r="C453" t="str">
            <v>GEOMEMBRANE A LA DECOUPE 1.10MM LARGEUR 6M10</v>
          </cell>
          <cell r="D453" t="str">
            <v>MEMBRANES ET ANTI-RACINES</v>
          </cell>
          <cell r="E453" t="str">
            <v>MEMBRANES ET ANTI-RACINES</v>
          </cell>
          <cell r="F453" t="str">
            <v>MEMBRANE EPDM 1.10MM SUR MESURE</v>
          </cell>
          <cell r="G453" t="str">
            <v>SODAF</v>
          </cell>
          <cell r="H453" t="str">
            <v>DGEOM732</v>
          </cell>
          <cell r="J453" t="str">
            <v>GEOMEMBRANE A LA DECOUPE LARGEUR 7M32</v>
          </cell>
          <cell r="L453">
            <v>0.39500000000000002</v>
          </cell>
          <cell r="M453">
            <v>0.39529999999999998</v>
          </cell>
          <cell r="N453" t="str">
            <v>Proposition</v>
          </cell>
          <cell r="O453">
            <v>0.45459499999999997</v>
          </cell>
          <cell r="Q453">
            <v>0.14999999999999997</v>
          </cell>
          <cell r="R453">
            <v>1.4925373</v>
          </cell>
          <cell r="S453" t="str">
            <v>Proposition</v>
          </cell>
          <cell r="T453">
            <v>1.5</v>
          </cell>
          <cell r="U453">
            <v>0.59</v>
          </cell>
          <cell r="V453">
            <v>0.68189250000000001</v>
          </cell>
        </row>
        <row r="454">
          <cell r="A454" t="str">
            <v>DGEOM_610_152</v>
          </cell>
          <cell r="B454" t="str">
            <v>AS44</v>
          </cell>
          <cell r="C454" t="str">
            <v>GEOMEMBRANE A LA DECOUPE 1.52MM LARGEUR 6M10</v>
          </cell>
          <cell r="D454" t="str">
            <v>MEMBRANES ET ANTI-RACINES</v>
          </cell>
          <cell r="E454" t="str">
            <v>MEMBRANES ET ANTI-RACINES</v>
          </cell>
          <cell r="F454" t="str">
            <v>MEMBRANES EPDM 1.52MM SUR MESURE</v>
          </cell>
          <cell r="G454" t="str">
            <v>SODAF</v>
          </cell>
          <cell r="H454" t="str">
            <v>FEPDM60</v>
          </cell>
          <cell r="J454" t="str">
            <v>GEOMEMBRANE A LA DECOUPE  LARGEUR 6M10</v>
          </cell>
          <cell r="L454">
            <v>0</v>
          </cell>
          <cell r="M454">
            <v>0</v>
          </cell>
          <cell r="N454" t="str">
            <v>Proposition</v>
          </cell>
          <cell r="O454">
            <v>0</v>
          </cell>
          <cell r="Q454" t="e">
            <v>#DIV/0!</v>
          </cell>
          <cell r="R454">
            <v>0</v>
          </cell>
          <cell r="S454" t="str">
            <v>Proposition</v>
          </cell>
          <cell r="T454">
            <v>1.5</v>
          </cell>
          <cell r="U454">
            <v>0.66</v>
          </cell>
          <cell r="V454">
            <v>0.72</v>
          </cell>
        </row>
        <row r="455">
          <cell r="A455" t="str">
            <v>DGEOM_915_110</v>
          </cell>
          <cell r="B455" t="str">
            <v>AS45</v>
          </cell>
          <cell r="C455" t="str">
            <v>GEOMEMBRANE A LA DECOUPE 1.10MM LARGEUR 9M15</v>
          </cell>
          <cell r="D455" t="str">
            <v>MEMBRANES ET ANTI-RACINES</v>
          </cell>
          <cell r="E455" t="str">
            <v>MEMBRANES ET ANTI-RACINES</v>
          </cell>
          <cell r="F455" t="str">
            <v>MEMBRANE EPDM 1.10MM SUR MESURE</v>
          </cell>
          <cell r="G455" t="str">
            <v>SODAF</v>
          </cell>
          <cell r="H455" t="str">
            <v>DGEOM853</v>
          </cell>
          <cell r="J455" t="str">
            <v>GEOMEMBRANE A LA DECOUPE LARGEUR 8M53</v>
          </cell>
          <cell r="L455">
            <v>0.46100000000000002</v>
          </cell>
          <cell r="M455">
            <v>0.46060000000000001</v>
          </cell>
          <cell r="N455" t="str">
            <v>Proposition</v>
          </cell>
          <cell r="O455">
            <v>0.52968999999999999</v>
          </cell>
          <cell r="Q455">
            <v>0.14999999999999997</v>
          </cell>
          <cell r="R455">
            <v>1.498046</v>
          </cell>
          <cell r="S455" t="str">
            <v>Proposition</v>
          </cell>
          <cell r="T455">
            <v>1.5</v>
          </cell>
          <cell r="U455">
            <v>0.69</v>
          </cell>
          <cell r="V455">
            <v>0.79453499999999999</v>
          </cell>
        </row>
        <row r="456">
          <cell r="A456" t="str">
            <v>DGEOM_915_152</v>
          </cell>
          <cell r="B456" t="str">
            <v>AS46</v>
          </cell>
          <cell r="C456" t="str">
            <v>GEOMEMBRANE A LA DECOUPE 1.52MM LARGEUR 9M15</v>
          </cell>
          <cell r="D456" t="str">
            <v>MEMBRANES ET ANTI-RACINES</v>
          </cell>
          <cell r="E456" t="str">
            <v>MEMBRANES ET ANTI-RACINES</v>
          </cell>
          <cell r="F456" t="str">
            <v>MEMBRANES EPDM 1.52MM SUR MESURE</v>
          </cell>
          <cell r="G456" t="str">
            <v>SODAF</v>
          </cell>
          <cell r="H456" t="str">
            <v>DGEOM915</v>
          </cell>
          <cell r="J456" t="str">
            <v>GEOMEMBRANE A LA DECOUPE LARGEUR 9M15</v>
          </cell>
          <cell r="L456">
            <v>0.49399999999999999</v>
          </cell>
          <cell r="M456">
            <v>0.49409999999999998</v>
          </cell>
          <cell r="N456" t="str">
            <v>Proposition</v>
          </cell>
          <cell r="O456">
            <v>0.56821499999999991</v>
          </cell>
          <cell r="Q456">
            <v>0.14999999999999986</v>
          </cell>
          <cell r="R456">
            <v>1.4976725</v>
          </cell>
          <cell r="S456" t="str">
            <v>Proposition</v>
          </cell>
          <cell r="T456">
            <v>1.5</v>
          </cell>
          <cell r="U456">
            <v>0.74</v>
          </cell>
          <cell r="V456">
            <v>0.85232249999999987</v>
          </cell>
        </row>
        <row r="457">
          <cell r="A457" t="str">
            <v>DGEOM1220_110_3050</v>
          </cell>
          <cell r="B457" t="str">
            <v>AS47</v>
          </cell>
          <cell r="C457" t="str">
            <v>ROULEAU 12M20 X 30M50 1.10MM</v>
          </cell>
          <cell r="D457" t="str">
            <v>MEMBRANES ET ANTI-RACINES</v>
          </cell>
          <cell r="E457" t="str">
            <v>MEMBRANES ET ANTI-RACINES</v>
          </cell>
          <cell r="F457" t="str">
            <v>EPDM EN ROULEAU BRUT</v>
          </cell>
          <cell r="G457" t="str">
            <v>SODAF</v>
          </cell>
          <cell r="H457" t="str">
            <v>DGEOM671</v>
          </cell>
          <cell r="J457" t="str">
            <v>GEOMEMBRANE A LA DECOUPE LARGEUR 6M71</v>
          </cell>
          <cell r="L457">
            <v>0</v>
          </cell>
          <cell r="M457">
            <v>0</v>
          </cell>
          <cell r="N457" t="str">
            <v>Proposition</v>
          </cell>
          <cell r="O457">
            <v>0</v>
          </cell>
          <cell r="Q457" t="e">
            <v>#DIV/0!</v>
          </cell>
          <cell r="R457">
            <v>0</v>
          </cell>
          <cell r="U457">
            <v>3018.48</v>
          </cell>
          <cell r="V457">
            <v>3471.252</v>
          </cell>
        </row>
        <row r="458">
          <cell r="A458" t="str">
            <v>DGEOM1220_110_6100</v>
          </cell>
          <cell r="B458" t="str">
            <v>AS48</v>
          </cell>
          <cell r="C458" t="str">
            <v>ROULEAU 12M20 X 61M 1.10MM</v>
          </cell>
          <cell r="D458" t="str">
            <v>MEMBRANES ET ANTI-RACINES</v>
          </cell>
          <cell r="E458" t="str">
            <v>MEMBRANES ET ANTI-RACINES</v>
          </cell>
          <cell r="F458" t="str">
            <v>EPDM EN ROULEAU BRUT</v>
          </cell>
          <cell r="G458" t="str">
            <v>SODAF</v>
          </cell>
          <cell r="H458" t="str">
            <v>DGEOM305</v>
          </cell>
          <cell r="J458" t="str">
            <v>GEOMEMBRANE A LA DECOUPE LARGEUR 3M05</v>
          </cell>
          <cell r="L458">
            <v>0</v>
          </cell>
          <cell r="M458">
            <v>0</v>
          </cell>
          <cell r="N458" t="str">
            <v>Proposition</v>
          </cell>
          <cell r="O458">
            <v>0</v>
          </cell>
          <cell r="Q458" t="e">
            <v>#DIV/0!</v>
          </cell>
          <cell r="R458">
            <v>0</v>
          </cell>
          <cell r="U458">
            <v>6036.95</v>
          </cell>
          <cell r="V458">
            <v>6942.4924999999994</v>
          </cell>
        </row>
        <row r="459">
          <cell r="A459" t="str">
            <v>DGEOM1220_152_3050</v>
          </cell>
          <cell r="B459" t="str">
            <v>AS49</v>
          </cell>
          <cell r="C459" t="str">
            <v>ROULEAU 12M20 X 30M50 1.52MM</v>
          </cell>
          <cell r="D459" t="str">
            <v>MEMBRANES ET ANTI-RACINES</v>
          </cell>
          <cell r="E459" t="str">
            <v>MEMBRANES ET ANTI-RACINES</v>
          </cell>
          <cell r="F459" t="str">
            <v>EPDM EN ROULEAU BRUT</v>
          </cell>
          <cell r="G459" t="str">
            <v>SODAF</v>
          </cell>
          <cell r="H459" t="str">
            <v>DGEOM1220_152_3050</v>
          </cell>
          <cell r="J459" t="str">
            <v>ROULEAU 12M20 X 30M50 1.52MM</v>
          </cell>
          <cell r="L459">
            <v>0</v>
          </cell>
          <cell r="M459">
            <v>0</v>
          </cell>
          <cell r="N459" t="str">
            <v>Proposition</v>
          </cell>
          <cell r="O459">
            <v>0</v>
          </cell>
          <cell r="Q459" t="e">
            <v>#DIV/0!</v>
          </cell>
          <cell r="R459">
            <v>0</v>
          </cell>
          <cell r="U459">
            <v>3729.56</v>
          </cell>
          <cell r="V459">
            <v>4288.9939999999997</v>
          </cell>
        </row>
        <row r="460">
          <cell r="A460" t="str">
            <v>DGEOM1220_152-6100</v>
          </cell>
          <cell r="B460" t="str">
            <v>AS50</v>
          </cell>
          <cell r="C460" t="str">
            <v>ROULEAU 12M20 X 61M 1.52MM</v>
          </cell>
          <cell r="D460" t="str">
            <v>MEMBRANES ET ANTI-RACINES</v>
          </cell>
          <cell r="E460" t="str">
            <v>MEMBRANES ET ANTI-RACINES</v>
          </cell>
          <cell r="F460" t="str">
            <v>EPDM EN ROULEAU BRUT</v>
          </cell>
          <cell r="G460" t="str">
            <v>SODAF</v>
          </cell>
          <cell r="H460" t="str">
            <v>DGEOM549</v>
          </cell>
          <cell r="J460" t="str">
            <v>GEOMEMBRANE A LA DECOUPE LARGEUR 5M49</v>
          </cell>
          <cell r="L460">
            <v>0</v>
          </cell>
          <cell r="M460">
            <v>0</v>
          </cell>
          <cell r="N460" t="str">
            <v>Proposition</v>
          </cell>
          <cell r="O460">
            <v>0</v>
          </cell>
          <cell r="Q460" t="e">
            <v>#DIV/0!</v>
          </cell>
          <cell r="R460">
            <v>0</v>
          </cell>
          <cell r="U460">
            <v>7459.12</v>
          </cell>
          <cell r="V460">
            <v>8577.9879999999994</v>
          </cell>
        </row>
        <row r="461">
          <cell r="A461" t="str">
            <v>DGEOM1525_110_3050</v>
          </cell>
          <cell r="B461" t="str">
            <v>AS51</v>
          </cell>
          <cell r="C461" t="str">
            <v>ROULEAU 15M25 X 30M50 1.10MM</v>
          </cell>
          <cell r="D461" t="str">
            <v>MEMBRANES ET ANTI-RACINES</v>
          </cell>
          <cell r="E461" t="str">
            <v>MEMBRANES ET ANTI-RACINES</v>
          </cell>
          <cell r="F461" t="str">
            <v>EPDM EN ROULEAU BRUT</v>
          </cell>
          <cell r="G461" t="str">
            <v>SODAF</v>
          </cell>
          <cell r="H461" t="str">
            <v>DGEOM1097</v>
          </cell>
          <cell r="J461" t="str">
            <v>GEOMEMBRANE A LA DECOUPE LARGEUR 10M97</v>
          </cell>
          <cell r="L461">
            <v>0</v>
          </cell>
          <cell r="M461">
            <v>0</v>
          </cell>
          <cell r="N461" t="str">
            <v>Proposition</v>
          </cell>
          <cell r="O461">
            <v>0</v>
          </cell>
          <cell r="Q461" t="e">
            <v>#DIV/0!</v>
          </cell>
          <cell r="R461">
            <v>0</v>
          </cell>
          <cell r="U461">
            <v>3773.09</v>
          </cell>
          <cell r="V461">
            <v>4339.0535</v>
          </cell>
        </row>
        <row r="462">
          <cell r="A462" t="str">
            <v>DGEOM1525_110_6100</v>
          </cell>
          <cell r="B462" t="str">
            <v>AS52</v>
          </cell>
          <cell r="C462" t="str">
            <v>ROULEAU 15M25 X 61M 1.10MM</v>
          </cell>
          <cell r="D462" t="str">
            <v>MEMBRANES ET ANTI-RACINES</v>
          </cell>
          <cell r="E462" t="str">
            <v>MEMBRANES ET ANTI-RACINES</v>
          </cell>
          <cell r="F462" t="str">
            <v>EPDM EN ROULEAU BRUT</v>
          </cell>
          <cell r="G462" t="str">
            <v>SODAF</v>
          </cell>
          <cell r="H462" t="str">
            <v>DGEOM368</v>
          </cell>
          <cell r="J462" t="str">
            <v>GEOMEMBRANE A LA DECOUPE LARGEUR 3M68</v>
          </cell>
          <cell r="L462">
            <v>0</v>
          </cell>
          <cell r="M462">
            <v>0</v>
          </cell>
          <cell r="N462" t="str">
            <v>Proposition</v>
          </cell>
          <cell r="O462">
            <v>0</v>
          </cell>
          <cell r="Q462" t="e">
            <v>#DIV/0!</v>
          </cell>
          <cell r="R462">
            <v>0</v>
          </cell>
          <cell r="U462">
            <v>7546.19</v>
          </cell>
          <cell r="V462">
            <v>8678.1184999999987</v>
          </cell>
        </row>
        <row r="463">
          <cell r="A463" t="str">
            <v>DGEOM1525_152_3050</v>
          </cell>
          <cell r="B463" t="str">
            <v>AS53</v>
          </cell>
          <cell r="C463" t="str">
            <v>ROULEAU 15M25 X 30M50 1.52MM</v>
          </cell>
          <cell r="D463" t="str">
            <v>MEMBRANES ET ANTI-RACINES</v>
          </cell>
          <cell r="E463" t="str">
            <v>MEMBRANES ET ANTI-RACINES</v>
          </cell>
          <cell r="F463" t="str">
            <v>EPDM EN ROULEAU BRUT</v>
          </cell>
          <cell r="G463" t="str">
            <v>SODAF</v>
          </cell>
          <cell r="H463" t="str">
            <v>DGEOM1525_152_3050</v>
          </cell>
          <cell r="J463" t="str">
            <v>ROULEAU 15M25 X 30M50 1.52MM</v>
          </cell>
          <cell r="L463">
            <v>0</v>
          </cell>
          <cell r="M463">
            <v>0</v>
          </cell>
          <cell r="N463" t="str">
            <v>Proposition</v>
          </cell>
          <cell r="O463">
            <v>0</v>
          </cell>
          <cell r="Q463" t="e">
            <v>#DIV/0!</v>
          </cell>
          <cell r="R463">
            <v>0</v>
          </cell>
          <cell r="U463">
            <v>4661.95</v>
          </cell>
          <cell r="V463">
            <v>5361.2424999999994</v>
          </cell>
        </row>
        <row r="464">
          <cell r="A464" t="str">
            <v>DGEOM1525_152_6100</v>
          </cell>
          <cell r="B464" t="str">
            <v>AS54</v>
          </cell>
          <cell r="C464" t="str">
            <v>ROULEAU 15M25 X 61M 1.52MM</v>
          </cell>
          <cell r="D464" t="str">
            <v>MEMBRANES ET ANTI-RACINES</v>
          </cell>
          <cell r="E464" t="str">
            <v>MEMBRANES ET ANTI-RACINES</v>
          </cell>
          <cell r="F464" t="str">
            <v>EPDM EN ROULEAU BRUT</v>
          </cell>
          <cell r="G464" t="str">
            <v>SODAF</v>
          </cell>
          <cell r="H464" t="str">
            <v>DGEOM488</v>
          </cell>
          <cell r="J464" t="str">
            <v>GEOMEMBRANE A LA DECOUPE LARGEUR 4M88</v>
          </cell>
          <cell r="L464">
            <v>0</v>
          </cell>
          <cell r="M464">
            <v>0</v>
          </cell>
          <cell r="N464" t="str">
            <v>Proposition</v>
          </cell>
          <cell r="O464">
            <v>0</v>
          </cell>
          <cell r="Q464" t="e">
            <v>#DIV/0!</v>
          </cell>
          <cell r="R464">
            <v>0</v>
          </cell>
          <cell r="U464">
            <v>9323.9</v>
          </cell>
          <cell r="V464">
            <v>10722.484999999999</v>
          </cell>
        </row>
        <row r="465">
          <cell r="A465" t="str">
            <v>DGEOM915_110_3050</v>
          </cell>
          <cell r="B465" t="str">
            <v>AS55</v>
          </cell>
          <cell r="C465" t="str">
            <v>ROULEAU 9M15 X 30M50 1.10MM</v>
          </cell>
          <cell r="D465" t="str">
            <v>MEMBRANES ET ANTI-RACINES</v>
          </cell>
          <cell r="E465" t="str">
            <v>MEMBRANES ET ANTI-RACINES</v>
          </cell>
          <cell r="F465" t="str">
            <v>EPDM EN ROULEAU BRUT</v>
          </cell>
          <cell r="G465" t="str">
            <v>SODAF</v>
          </cell>
          <cell r="H465" t="str">
            <v>DGEOM915_110_3050</v>
          </cell>
          <cell r="J465" t="str">
            <v>ROULEAU 9M15 X 30M50 1.10MM</v>
          </cell>
          <cell r="L465">
            <v>0</v>
          </cell>
          <cell r="M465">
            <v>0</v>
          </cell>
          <cell r="N465" t="str">
            <v>Proposition</v>
          </cell>
          <cell r="O465">
            <v>0</v>
          </cell>
          <cell r="Q465" t="e">
            <v>#DIV/0!</v>
          </cell>
          <cell r="R465">
            <v>0</v>
          </cell>
          <cell r="U465">
            <v>2263.86</v>
          </cell>
          <cell r="V465">
            <v>2603.4389999999999</v>
          </cell>
        </row>
        <row r="466">
          <cell r="A466" t="str">
            <v>DGEOM915_110_6100</v>
          </cell>
          <cell r="B466" t="str">
            <v>AS56</v>
          </cell>
          <cell r="C466" t="str">
            <v>ROULEAU 9M15 X 61M 1.10MM</v>
          </cell>
          <cell r="D466" t="str">
            <v>MEMBRANES ET ANTI-RACINES</v>
          </cell>
          <cell r="E466" t="str">
            <v>MEMBRANES ET ANTI-RACINES</v>
          </cell>
          <cell r="F466" t="str">
            <v>EPDM EN ROULEAU BRUT</v>
          </cell>
          <cell r="G466" t="str">
            <v>SODAF</v>
          </cell>
          <cell r="H466" t="str">
            <v>DGEOM249</v>
          </cell>
          <cell r="J466" t="str">
            <v>GEOMEMBRANE A LA DECOUPE LARGEUR 2M49</v>
          </cell>
          <cell r="L466">
            <v>0</v>
          </cell>
          <cell r="M466">
            <v>0</v>
          </cell>
          <cell r="N466" t="str">
            <v>Proposition</v>
          </cell>
          <cell r="O466">
            <v>0</v>
          </cell>
          <cell r="Q466" t="e">
            <v>#DIV/0!</v>
          </cell>
          <cell r="R466">
            <v>0</v>
          </cell>
          <cell r="U466">
            <v>4527.71</v>
          </cell>
          <cell r="V466">
            <v>5206.8665000000001</v>
          </cell>
        </row>
        <row r="467">
          <cell r="A467" t="str">
            <v>DGEOM915_152_3050</v>
          </cell>
          <cell r="B467" t="str">
            <v>AS57</v>
          </cell>
          <cell r="C467" t="str">
            <v>ROULEAU 9M15 X 30M50 1.52MM</v>
          </cell>
          <cell r="D467" t="str">
            <v>MEMBRANES ET ANTI-RACINES</v>
          </cell>
          <cell r="E467" t="str">
            <v>MEMBRANES ET ANTI-RACINES</v>
          </cell>
          <cell r="F467" t="str">
            <v>EPDM EN ROULEAU BRUT</v>
          </cell>
          <cell r="G467" t="str">
            <v>SODAF</v>
          </cell>
          <cell r="H467" t="str">
            <v>DGEOM915_152_3050</v>
          </cell>
          <cell r="J467" t="str">
            <v>ROULEAU 9M15 X 30M50 1.52MM</v>
          </cell>
          <cell r="L467">
            <v>0</v>
          </cell>
          <cell r="M467">
            <v>0</v>
          </cell>
          <cell r="N467" t="str">
            <v>Proposition</v>
          </cell>
          <cell r="O467">
            <v>0</v>
          </cell>
          <cell r="Q467" t="e">
            <v>#DIV/0!</v>
          </cell>
          <cell r="R467">
            <v>0</v>
          </cell>
          <cell r="U467">
            <v>2797.17</v>
          </cell>
          <cell r="V467">
            <v>3216.7455</v>
          </cell>
        </row>
        <row r="468">
          <cell r="A468" t="str">
            <v>DGEOM915_152_6100</v>
          </cell>
          <cell r="B468" t="str">
            <v>AS58</v>
          </cell>
          <cell r="C468" t="str">
            <v>ROULEAU 9M15 X 61M 1.52MM</v>
          </cell>
          <cell r="D468" t="str">
            <v>MEMBRANES ET ANTI-RACINES</v>
          </cell>
          <cell r="E468" t="str">
            <v>MEMBRANES ET ANTI-RACINES</v>
          </cell>
          <cell r="F468" t="str">
            <v>EPDM EN ROULEAU BRUT</v>
          </cell>
          <cell r="G468" t="str">
            <v>SODAF</v>
          </cell>
          <cell r="H468" t="str">
            <v>DGEOM427</v>
          </cell>
          <cell r="J468" t="str">
            <v>GEOMEMBRANE ALA DECOUPE LARGEUR 4M27</v>
          </cell>
          <cell r="L468">
            <v>0</v>
          </cell>
          <cell r="M468">
            <v>0</v>
          </cell>
          <cell r="N468" t="str">
            <v>Proposition</v>
          </cell>
          <cell r="O468">
            <v>0</v>
          </cell>
          <cell r="Q468" t="e">
            <v>#DIV/0!</v>
          </cell>
          <cell r="R468">
            <v>0</v>
          </cell>
          <cell r="U468">
            <v>5594.34</v>
          </cell>
          <cell r="V468">
            <v>6433.491</v>
          </cell>
        </row>
        <row r="469">
          <cell r="A469" t="str">
            <v>DGEOT1097</v>
          </cell>
          <cell r="B469" t="str">
            <v>AS59</v>
          </cell>
          <cell r="C469" t="str">
            <v>GEOTEXTILE A LA DECOUPE LARGEUR 10M97</v>
          </cell>
          <cell r="D469" t="str">
            <v>MEMBRANES ET ANTI-RACINES</v>
          </cell>
          <cell r="E469" t="str">
            <v>MEMBRANES ET ANTI-RACINES</v>
          </cell>
          <cell r="F469" t="str">
            <v>GEOTEXTILE SUR MESURE</v>
          </cell>
          <cell r="G469" t="str">
            <v>SODAF</v>
          </cell>
          <cell r="H469" t="str">
            <v>DGEOT1097</v>
          </cell>
          <cell r="J469" t="str">
            <v>GEOTEXTILE A LA DECOUPE LARGEUR 10M97</v>
          </cell>
          <cell r="L469">
            <v>0.15</v>
          </cell>
          <cell r="M469">
            <v>0.15029999999999999</v>
          </cell>
          <cell r="N469" t="str">
            <v>Proposition</v>
          </cell>
          <cell r="O469">
            <v>0.16533</v>
          </cell>
          <cell r="Q469">
            <v>0.10000000000000012</v>
          </cell>
          <cell r="R469">
            <v>1.3333333000000001</v>
          </cell>
          <cell r="S469" t="str">
            <v>Proposition</v>
          </cell>
          <cell r="T469">
            <v>1.33</v>
          </cell>
          <cell r="U469">
            <v>0.2</v>
          </cell>
          <cell r="V469">
            <v>0.21988890000000003</v>
          </cell>
        </row>
        <row r="470">
          <cell r="A470" t="str">
            <v>DGEOT1220</v>
          </cell>
          <cell r="B470" t="str">
            <v>AS60</v>
          </cell>
          <cell r="C470" t="str">
            <v>GEOTEXTILE A LA DECOUPE LARGEUR 12M20</v>
          </cell>
          <cell r="D470" t="str">
            <v>MEMBRANES ET ANTI-RACINES</v>
          </cell>
          <cell r="E470" t="str">
            <v>MEMBRANES ET ANTI-RACINES</v>
          </cell>
          <cell r="F470" t="str">
            <v>GEOTEXTILE SUR MESURE</v>
          </cell>
          <cell r="G470" t="str">
            <v>SODAF</v>
          </cell>
          <cell r="H470" t="str">
            <v>DGEOT1220</v>
          </cell>
          <cell r="J470" t="str">
            <v>GEOTEXTILE A LA DECOUPE LARGEUR 12M20</v>
          </cell>
          <cell r="L470">
            <v>0.16700000000000001</v>
          </cell>
          <cell r="M470">
            <v>0.1671</v>
          </cell>
          <cell r="N470" t="str">
            <v>Proposition</v>
          </cell>
          <cell r="O470">
            <v>0.18381</v>
          </cell>
          <cell r="Q470">
            <v>0.10000000000000002</v>
          </cell>
          <cell r="R470">
            <v>1.3339318</v>
          </cell>
          <cell r="S470" t="str">
            <v>Proposition</v>
          </cell>
          <cell r="T470">
            <v>1.33</v>
          </cell>
          <cell r="U470">
            <v>0.223</v>
          </cell>
          <cell r="V470">
            <v>0.24446730000000003</v>
          </cell>
        </row>
        <row r="471">
          <cell r="A471" t="str">
            <v>DGEOT1525</v>
          </cell>
          <cell r="B471" t="str">
            <v>AS61</v>
          </cell>
          <cell r="C471" t="str">
            <v>GEOTEXTILE A LA DECOUPE LARGEUR 15M25</v>
          </cell>
          <cell r="D471" t="str">
            <v>MEMBRANES ET ANTI-RACINES</v>
          </cell>
          <cell r="E471" t="str">
            <v>MEMBRANES ET ANTI-RACINES</v>
          </cell>
          <cell r="F471" t="str">
            <v>GEOTEXTILE SUR MESURE</v>
          </cell>
          <cell r="G471" t="str">
            <v>SODAF</v>
          </cell>
          <cell r="H471" t="str">
            <v>DGEOT1525</v>
          </cell>
          <cell r="J471" t="str">
            <v>GEOTEXTILE A LA DECOUPE LARGEUR 15M25</v>
          </cell>
          <cell r="L471">
            <v>0.20899999999999999</v>
          </cell>
          <cell r="M471">
            <v>0.2089</v>
          </cell>
          <cell r="N471" t="str">
            <v>Proposition</v>
          </cell>
          <cell r="O471">
            <v>0.22979000000000002</v>
          </cell>
          <cell r="Q471">
            <v>0.10000000000000009</v>
          </cell>
          <cell r="R471">
            <v>1.3336524999999999</v>
          </cell>
          <cell r="S471" t="str">
            <v>Proposition</v>
          </cell>
          <cell r="T471">
            <v>1.33</v>
          </cell>
          <cell r="U471">
            <v>0.27900000000000003</v>
          </cell>
          <cell r="V471">
            <v>0.30562070000000002</v>
          </cell>
        </row>
        <row r="472">
          <cell r="A472" t="str">
            <v>DGEOT249</v>
          </cell>
          <cell r="B472" t="str">
            <v>AS62</v>
          </cell>
          <cell r="C472" t="str">
            <v>GEOTEXTILE A LA DECOUPE LARGEUR 2M49</v>
          </cell>
          <cell r="D472" t="str">
            <v>MEMBRANES ET ANTI-RACINES</v>
          </cell>
          <cell r="E472" t="str">
            <v>MEMBRANES ET ANTI-RACINES</v>
          </cell>
          <cell r="F472" t="str">
            <v>GEOTEXTILE SUR MESURE</v>
          </cell>
          <cell r="G472" t="str">
            <v>SODAF</v>
          </cell>
          <cell r="H472" t="str">
            <v>DGEOT249</v>
          </cell>
          <cell r="J472" t="str">
            <v>GEOTEXTILE A LA DECOUPE LARGEUR 2M49</v>
          </cell>
          <cell r="L472">
            <v>3.4000000000000002E-2</v>
          </cell>
          <cell r="M472">
            <v>3.4099999999999998E-2</v>
          </cell>
          <cell r="N472" t="str">
            <v>Proposition</v>
          </cell>
          <cell r="O472">
            <v>3.7510000000000002E-2</v>
          </cell>
          <cell r="Q472">
            <v>0.1000000000000001</v>
          </cell>
          <cell r="R472">
            <v>1.3343109</v>
          </cell>
          <cell r="S472" t="str">
            <v>Proposition</v>
          </cell>
          <cell r="T472">
            <v>1.33</v>
          </cell>
          <cell r="U472">
            <v>4.5999999999999999E-2</v>
          </cell>
          <cell r="V472">
            <v>4.9888300000000003E-2</v>
          </cell>
        </row>
        <row r="473">
          <cell r="A473" t="str">
            <v>DGEOT305</v>
          </cell>
          <cell r="B473" t="str">
            <v>AS63</v>
          </cell>
          <cell r="C473" t="str">
            <v>GEOTEXTILE A LA DECOUPE LARGEUR 3M05</v>
          </cell>
          <cell r="D473" t="str">
            <v>MEMBRANES ET ANTI-RACINES</v>
          </cell>
          <cell r="E473" t="str">
            <v>MEMBRANES ET ANTI-RACINES</v>
          </cell>
          <cell r="F473" t="str">
            <v>GEOTEXTILE SUR MESURE</v>
          </cell>
          <cell r="G473" t="str">
            <v>SODAF</v>
          </cell>
          <cell r="H473" t="str">
            <v>DGEOT305</v>
          </cell>
          <cell r="J473" t="str">
            <v>GEOTEXTILE A LA DECOUPE LARGEUR 3M05</v>
          </cell>
          <cell r="L473">
            <v>4.2000000000000003E-2</v>
          </cell>
          <cell r="M473">
            <v>4.1799999999999997E-2</v>
          </cell>
          <cell r="N473" t="str">
            <v>Proposition</v>
          </cell>
          <cell r="O473">
            <v>4.598E-2</v>
          </cell>
          <cell r="Q473">
            <v>0.10000000000000009</v>
          </cell>
          <cell r="R473">
            <v>1.3325359000000001</v>
          </cell>
          <cell r="S473" t="str">
            <v>Proposition</v>
          </cell>
          <cell r="T473">
            <v>1.33</v>
          </cell>
          <cell r="U473">
            <v>5.6000000000000001E-2</v>
          </cell>
          <cell r="V473">
            <v>6.1199999999999997E-2</v>
          </cell>
        </row>
        <row r="474">
          <cell r="A474" t="str">
            <v>DGEOT368</v>
          </cell>
          <cell r="B474" t="str">
            <v>AS64</v>
          </cell>
          <cell r="C474" t="str">
            <v>GEOTEXTILE A LA DECOUPE LARGEUR 3M68</v>
          </cell>
          <cell r="D474" t="str">
            <v>MEMBRANES ET ANTI-RACINES</v>
          </cell>
          <cell r="E474" t="str">
            <v>MEMBRANES ET ANTI-RACINES</v>
          </cell>
          <cell r="F474" t="str">
            <v>GEOTEXTILE SUR MESURE</v>
          </cell>
          <cell r="G474" t="str">
            <v>SODAF</v>
          </cell>
          <cell r="H474" t="str">
            <v>DGEOT368</v>
          </cell>
          <cell r="J474" t="str">
            <v>GEOTEXTILE A LA DECOUPE LARGEUR 3M68</v>
          </cell>
          <cell r="L474">
            <v>0.05</v>
          </cell>
          <cell r="M474">
            <v>5.04E-2</v>
          </cell>
          <cell r="N474" t="str">
            <v>Proposition</v>
          </cell>
          <cell r="O474">
            <v>5.5440000000000003E-2</v>
          </cell>
          <cell r="Q474">
            <v>0.10000000000000006</v>
          </cell>
          <cell r="R474">
            <v>1.3333333000000001</v>
          </cell>
          <cell r="S474" t="str">
            <v>Proposition</v>
          </cell>
          <cell r="T474">
            <v>1.33</v>
          </cell>
          <cell r="U474">
            <v>6.7000000000000004E-2</v>
          </cell>
          <cell r="V474">
            <v>7.3735200000000015E-2</v>
          </cell>
        </row>
        <row r="475">
          <cell r="A475" t="str">
            <v>DGEOT427</v>
          </cell>
          <cell r="B475" t="str">
            <v>AS65</v>
          </cell>
          <cell r="C475" t="str">
            <v>GEOTEXTILE A LA DECOUPE LARGEUR 4M27</v>
          </cell>
          <cell r="D475" t="str">
            <v>MEMBRANES ET ANTI-RACINES</v>
          </cell>
          <cell r="E475" t="str">
            <v>MEMBRANES ET ANTI-RACINES</v>
          </cell>
          <cell r="F475" t="str">
            <v>GEOTEXTILE SUR MESURE</v>
          </cell>
          <cell r="G475" t="str">
            <v>SODAF</v>
          </cell>
          <cell r="H475" t="str">
            <v>DGEOT427</v>
          </cell>
          <cell r="J475" t="str">
            <v>GEOTEXTILE A LA DECOUPE LARGEUR 4M27</v>
          </cell>
          <cell r="L475">
            <v>5.8999999999999997E-2</v>
          </cell>
          <cell r="M475">
            <v>5.8500000000000003E-2</v>
          </cell>
          <cell r="N475" t="str">
            <v>Proposition</v>
          </cell>
          <cell r="O475">
            <v>6.4350000000000004E-2</v>
          </cell>
          <cell r="Q475">
            <v>0.1</v>
          </cell>
          <cell r="R475">
            <v>1.3333333000000001</v>
          </cell>
          <cell r="S475" t="str">
            <v>Proposition</v>
          </cell>
          <cell r="T475">
            <v>1.33</v>
          </cell>
          <cell r="U475">
            <v>7.8E-2</v>
          </cell>
          <cell r="V475">
            <v>8.5585500000000009E-2</v>
          </cell>
        </row>
        <row r="476">
          <cell r="A476" t="str">
            <v>DGEOT488</v>
          </cell>
          <cell r="B476" t="str">
            <v>AS66</v>
          </cell>
          <cell r="C476" t="str">
            <v>GEOTEXTILE A LA DECOUPE LARGEUR 4M88</v>
          </cell>
          <cell r="D476" t="str">
            <v>MEMBRANES ET ANTI-RACINES</v>
          </cell>
          <cell r="E476" t="str">
            <v>MEMBRANES ET ANTI-RACINES</v>
          </cell>
          <cell r="F476" t="str">
            <v>GEOTEXTILE SUR MESURE</v>
          </cell>
          <cell r="G476" t="str">
            <v>SODAF</v>
          </cell>
          <cell r="H476" t="str">
            <v>DGEOT488</v>
          </cell>
          <cell r="J476" t="str">
            <v>GEOTEXTILE A LA DECOUPE  LARGEUR 4M88</v>
          </cell>
          <cell r="L476">
            <v>6.7000000000000004E-2</v>
          </cell>
          <cell r="M476">
            <v>6.6900000000000001E-2</v>
          </cell>
          <cell r="N476" t="str">
            <v>Proposition</v>
          </cell>
          <cell r="O476">
            <v>7.3590000000000003E-2</v>
          </cell>
          <cell r="Q476">
            <v>0.10000000000000002</v>
          </cell>
          <cell r="R476">
            <v>1.4947683</v>
          </cell>
          <cell r="S476" t="str">
            <v>Proposition</v>
          </cell>
          <cell r="T476">
            <v>1.33</v>
          </cell>
          <cell r="U476">
            <v>0.1</v>
          </cell>
          <cell r="V476">
            <v>9.7874700000000009E-2</v>
          </cell>
        </row>
        <row r="477">
          <cell r="A477" t="str">
            <v>DGEOT549</v>
          </cell>
          <cell r="B477" t="str">
            <v>AS67</v>
          </cell>
          <cell r="C477" t="str">
            <v>GEOTEXTILE A LA DECOUPE LARGEUR 5M49</v>
          </cell>
          <cell r="D477" t="str">
            <v>MEMBRANES ET ANTI-RACINES</v>
          </cell>
          <cell r="E477" t="str">
            <v>MEMBRANES ET ANTI-RACINES</v>
          </cell>
          <cell r="F477" t="str">
            <v>GEOTEXTILE SUR MESURE</v>
          </cell>
          <cell r="G477" t="str">
            <v>SODAF</v>
          </cell>
          <cell r="H477" t="str">
            <v>DGEOT549</v>
          </cell>
          <cell r="J477" t="str">
            <v>GEOTEXTILE A LA DECOUPE LARGEUR 5M49</v>
          </cell>
          <cell r="L477">
            <v>7.4999999999999997E-2</v>
          </cell>
          <cell r="M477">
            <v>7.5200000000000003E-2</v>
          </cell>
          <cell r="N477" t="str">
            <v>Proposition</v>
          </cell>
          <cell r="O477">
            <v>8.2720000000000016E-2</v>
          </cell>
          <cell r="Q477">
            <v>0.10000000000000017</v>
          </cell>
          <cell r="R477">
            <v>1.3337766</v>
          </cell>
          <cell r="S477" t="str">
            <v>Proposition</v>
          </cell>
          <cell r="T477">
            <v>1.33</v>
          </cell>
          <cell r="U477">
            <v>0.1</v>
          </cell>
          <cell r="V477">
            <v>0.11001760000000002</v>
          </cell>
        </row>
        <row r="478">
          <cell r="A478" t="str">
            <v>DGEOT610</v>
          </cell>
          <cell r="B478" t="str">
            <v>AS68</v>
          </cell>
          <cell r="C478" t="str">
            <v>GEOTEXTILE A LA DECOUPE LARGEUR 6M10</v>
          </cell>
          <cell r="D478" t="str">
            <v>MEMBRANES ET ANTI-RACINES</v>
          </cell>
          <cell r="E478" t="str">
            <v>MEMBRANES ET ANTI-RACINES</v>
          </cell>
          <cell r="F478" t="str">
            <v>GEOTEXTILE SUR MESURE</v>
          </cell>
          <cell r="G478" t="str">
            <v>SODAF</v>
          </cell>
          <cell r="H478" t="str">
            <v>DGEOT610</v>
          </cell>
          <cell r="J478" t="str">
            <v>GEOTEXTILE A LA DECOUPE LARGEUR 6M10</v>
          </cell>
          <cell r="L478">
            <v>8.4000000000000005E-2</v>
          </cell>
          <cell r="M478">
            <v>8.3599999999999994E-2</v>
          </cell>
          <cell r="N478" t="str">
            <v>Proposition</v>
          </cell>
          <cell r="O478">
            <v>9.196E-2</v>
          </cell>
          <cell r="Q478">
            <v>0.10000000000000009</v>
          </cell>
          <cell r="R478">
            <v>1.3325359000000001</v>
          </cell>
          <cell r="S478" t="str">
            <v>Proposition</v>
          </cell>
          <cell r="T478">
            <v>1.33</v>
          </cell>
          <cell r="U478">
            <v>0.111</v>
          </cell>
          <cell r="V478">
            <v>0.12230680000000001</v>
          </cell>
        </row>
        <row r="479">
          <cell r="A479" t="str">
            <v>DGEOT671</v>
          </cell>
          <cell r="B479" t="str">
            <v>AS69</v>
          </cell>
          <cell r="C479" t="str">
            <v>GEOTEXTILE A LA DECOUPE LARGEUR 6M71</v>
          </cell>
          <cell r="D479" t="str">
            <v>MEMBRANES ET ANTI-RACINES</v>
          </cell>
          <cell r="E479" t="str">
            <v>MEMBRANES ET ANTI-RACINES</v>
          </cell>
          <cell r="F479" t="str">
            <v>GEOTEXTILE SUR MESURE</v>
          </cell>
          <cell r="G479" t="str">
            <v>SODAF</v>
          </cell>
          <cell r="H479" t="str">
            <v>DGEOT671</v>
          </cell>
          <cell r="J479" t="str">
            <v>GEOTEXTILE A LA DECOUPE LARGEUR 6M71</v>
          </cell>
          <cell r="L479">
            <v>9.1999999999999998E-2</v>
          </cell>
          <cell r="M479">
            <v>9.1899999999999996E-2</v>
          </cell>
          <cell r="N479" t="str">
            <v>Proposition</v>
          </cell>
          <cell r="O479">
            <v>0.10109</v>
          </cell>
          <cell r="Q479">
            <v>0.10000000000000005</v>
          </cell>
          <cell r="R479">
            <v>1.3340588</v>
          </cell>
          <cell r="S479" t="str">
            <v>Proposition</v>
          </cell>
          <cell r="T479">
            <v>1.33</v>
          </cell>
          <cell r="U479">
            <v>0.123</v>
          </cell>
          <cell r="V479">
            <v>0.13444970000000001</v>
          </cell>
        </row>
        <row r="480">
          <cell r="A480" t="str">
            <v>DGEOT732</v>
          </cell>
          <cell r="B480" t="str">
            <v>AS70</v>
          </cell>
          <cell r="C480" t="str">
            <v>GEOTEXTILE A LA DECOUPE LARGEUR 7M32</v>
          </cell>
          <cell r="D480" t="str">
            <v>MEMBRANES ET ANTI-RACINES</v>
          </cell>
          <cell r="E480" t="str">
            <v>MEMBRANES ET ANTI-RACINES</v>
          </cell>
          <cell r="F480" t="str">
            <v>GEOTEXTILE SUR MESURE</v>
          </cell>
          <cell r="G480" t="str">
            <v>SODAF</v>
          </cell>
          <cell r="H480" t="str">
            <v>DGEOT732</v>
          </cell>
          <cell r="J480" t="str">
            <v>GEOTEXTILE A LA DECOUPE LARGEUR 7M32</v>
          </cell>
          <cell r="L480">
            <v>0.1</v>
          </cell>
          <cell r="M480">
            <v>0.1003</v>
          </cell>
          <cell r="N480" t="str">
            <v>Proposition</v>
          </cell>
          <cell r="O480">
            <v>0.11033000000000001</v>
          </cell>
          <cell r="Q480">
            <v>0.10000000000000012</v>
          </cell>
          <cell r="R480">
            <v>1.3330010000000001</v>
          </cell>
          <cell r="S480" t="str">
            <v>Proposition</v>
          </cell>
          <cell r="T480">
            <v>1.33</v>
          </cell>
          <cell r="U480">
            <v>0.13400000000000001</v>
          </cell>
          <cell r="V480">
            <v>0.14673890000000003</v>
          </cell>
        </row>
        <row r="481">
          <cell r="A481" t="str">
            <v>DGEOT762</v>
          </cell>
          <cell r="B481" t="str">
            <v>AS71</v>
          </cell>
          <cell r="C481" t="str">
            <v>GEOTEXTILE A LA DECOUPE LARGEUR 7M62</v>
          </cell>
          <cell r="D481" t="str">
            <v>MEMBRANES ET ANTI-RACINES</v>
          </cell>
          <cell r="E481" t="str">
            <v>MEMBRANES ET ANTI-RACINES</v>
          </cell>
          <cell r="F481" t="str">
            <v>GEOTEXTILE SUR MESURE</v>
          </cell>
          <cell r="G481" t="str">
            <v>SODAF</v>
          </cell>
          <cell r="H481" t="str">
            <v>DGEOT762</v>
          </cell>
          <cell r="J481" t="str">
            <v>GEOTEXTILE A LA DECOUPE LARGEUR 7M62</v>
          </cell>
          <cell r="L481">
            <v>0.104</v>
          </cell>
          <cell r="M481">
            <v>0.10440000000000001</v>
          </cell>
          <cell r="N481" t="str">
            <v>Proposition</v>
          </cell>
          <cell r="O481">
            <v>0.11484000000000001</v>
          </cell>
          <cell r="Q481">
            <v>0.10000000000000003</v>
          </cell>
          <cell r="R481">
            <v>1.3333333000000001</v>
          </cell>
          <cell r="S481" t="str">
            <v>Proposition</v>
          </cell>
          <cell r="T481">
            <v>1.33</v>
          </cell>
          <cell r="U481">
            <v>0.13900000000000001</v>
          </cell>
          <cell r="V481">
            <v>0.15273720000000002</v>
          </cell>
        </row>
        <row r="482">
          <cell r="A482" t="str">
            <v>DGEOT792</v>
          </cell>
          <cell r="B482" t="str">
            <v>AS72</v>
          </cell>
          <cell r="C482" t="str">
            <v>GEOTEXTILE A LA DECOUPE LARGEUR 7M92</v>
          </cell>
          <cell r="D482" t="str">
            <v>MEMBRANES ET ANTI-RACINES</v>
          </cell>
          <cell r="E482" t="str">
            <v>MEMBRANES ET ANTI-RACINES</v>
          </cell>
          <cell r="F482" t="str">
            <v>GEOTEXTILE SUR MESURE</v>
          </cell>
          <cell r="G482" t="str">
            <v>SODAF</v>
          </cell>
          <cell r="H482" t="str">
            <v>DGEOT792</v>
          </cell>
          <cell r="J482" t="str">
            <v>GEOTEXTILE A LA DECOUPE LARGEUR 7M92</v>
          </cell>
          <cell r="L482">
            <v>0.109</v>
          </cell>
          <cell r="M482">
            <v>0.1085</v>
          </cell>
          <cell r="N482" t="str">
            <v>Proposition</v>
          </cell>
          <cell r="O482">
            <v>0.11935000000000001</v>
          </cell>
          <cell r="Q482">
            <v>0.10000000000000012</v>
          </cell>
          <cell r="R482">
            <v>1.3336406000000001</v>
          </cell>
          <cell r="S482" t="str">
            <v>Proposition</v>
          </cell>
          <cell r="T482">
            <v>1.33</v>
          </cell>
          <cell r="U482">
            <v>0.14499999999999999</v>
          </cell>
          <cell r="V482">
            <v>0.15873550000000003</v>
          </cell>
        </row>
        <row r="483">
          <cell r="A483" t="str">
            <v>DGEOT853</v>
          </cell>
          <cell r="B483" t="str">
            <v>AS73</v>
          </cell>
          <cell r="C483" t="str">
            <v>GEOTEXTILE A LA DECOUPE LARGEUR 8M53</v>
          </cell>
          <cell r="D483" t="str">
            <v>MEMBRANES ET ANTI-RACINES</v>
          </cell>
          <cell r="E483" t="str">
            <v>MEMBRANES ET ANTI-RACINES</v>
          </cell>
          <cell r="F483" t="str">
            <v>GEOTEXTILE SUR MESURE</v>
          </cell>
          <cell r="G483" t="str">
            <v>SODAF</v>
          </cell>
          <cell r="H483" t="str">
            <v>DGEOT853</v>
          </cell>
          <cell r="J483" t="str">
            <v>GEOTEXTILE A LA DECOUPE LARGEUR 8M53</v>
          </cell>
          <cell r="L483">
            <v>0.11700000000000001</v>
          </cell>
          <cell r="M483">
            <v>0.1169</v>
          </cell>
          <cell r="N483" t="str">
            <v>Proposition</v>
          </cell>
          <cell r="O483">
            <v>0.12859000000000001</v>
          </cell>
          <cell r="Q483">
            <v>0.10000000000000005</v>
          </cell>
          <cell r="R483">
            <v>1.3327629999999999</v>
          </cell>
          <cell r="S483" t="str">
            <v>Proposition</v>
          </cell>
          <cell r="T483">
            <v>1.33</v>
          </cell>
          <cell r="U483">
            <v>0.156</v>
          </cell>
          <cell r="V483">
            <v>0.17102470000000003</v>
          </cell>
        </row>
        <row r="484">
          <cell r="A484" t="str">
            <v>DGEOT915</v>
          </cell>
          <cell r="B484" t="str">
            <v>AS74</v>
          </cell>
          <cell r="C484" t="str">
            <v>GEOTEXTILE A LA DECOUPE LARGEUR 9M15</v>
          </cell>
          <cell r="D484" t="str">
            <v>MEMBRANES ET ANTI-RACINES</v>
          </cell>
          <cell r="E484" t="str">
            <v>MEMBRANES ET ANTI-RACINES</v>
          </cell>
          <cell r="F484" t="str">
            <v>GEOTEXTILE SUR MESURE</v>
          </cell>
          <cell r="G484" t="str">
            <v>SODAF</v>
          </cell>
          <cell r="H484" t="str">
            <v>DGEOT915</v>
          </cell>
          <cell r="J484" t="str">
            <v>GEOTEXTILE A LA DECOUPE LARGEUR 9M15</v>
          </cell>
          <cell r="L484">
            <v>0.125</v>
          </cell>
          <cell r="M484">
            <v>0.12540000000000001</v>
          </cell>
          <cell r="N484" t="str">
            <v>Proposition</v>
          </cell>
          <cell r="O484">
            <v>0.13794000000000003</v>
          </cell>
          <cell r="Q484">
            <v>0.10000000000000017</v>
          </cell>
          <cell r="R484">
            <v>1.3333333000000001</v>
          </cell>
          <cell r="S484" t="str">
            <v>Proposition</v>
          </cell>
          <cell r="T484">
            <v>1.33</v>
          </cell>
          <cell r="U484">
            <v>0.16700000000000001</v>
          </cell>
          <cell r="V484">
            <v>0.18346020000000005</v>
          </cell>
        </row>
        <row r="485">
          <cell r="A485" t="str">
            <v>DGEOTRLX3M</v>
          </cell>
          <cell r="B485" t="str">
            <v>AS75</v>
          </cell>
          <cell r="C485" t="str">
            <v>ROULEAUX GEOTEXTILE 3M X 200M</v>
          </cell>
          <cell r="D485" t="str">
            <v>PIECES DETACHEES</v>
          </cell>
          <cell r="G485" t="str">
            <v>SODAF</v>
          </cell>
          <cell r="H485" t="str">
            <v>DGEOTRLX3M</v>
          </cell>
          <cell r="J485" t="str">
            <v>ROULEAUX GEOTEXTILE 3M</v>
          </cell>
          <cell r="L485">
            <v>570</v>
          </cell>
          <cell r="M485">
            <v>570</v>
          </cell>
          <cell r="N485" t="str">
            <v>Proposition</v>
          </cell>
          <cell r="O485">
            <v>627</v>
          </cell>
          <cell r="Q485">
            <v>0.1</v>
          </cell>
          <cell r="R485">
            <v>1.35</v>
          </cell>
          <cell r="U485">
            <v>769.5</v>
          </cell>
        </row>
        <row r="486">
          <cell r="A486" t="str">
            <v>DGEOTRLX6M</v>
          </cell>
          <cell r="B486" t="str">
            <v>AS76</v>
          </cell>
          <cell r="C486" t="str">
            <v>ROULEAUX GEOTEXTILE 6M X 200M</v>
          </cell>
          <cell r="D486" t="str">
            <v>PIECES DETACHEES</v>
          </cell>
          <cell r="G486" t="str">
            <v>SODAF</v>
          </cell>
          <cell r="H486" t="str">
            <v>DGEOTRLX6M</v>
          </cell>
          <cell r="J486" t="str">
            <v>ROULEAUX GEOTEXTILE 6M</v>
          </cell>
          <cell r="L486">
            <v>1140</v>
          </cell>
          <cell r="M486">
            <v>1140</v>
          </cell>
          <cell r="N486" t="str">
            <v>Proposition</v>
          </cell>
          <cell r="O486">
            <v>1254</v>
          </cell>
          <cell r="Q486">
            <v>0.1</v>
          </cell>
          <cell r="R486">
            <v>1.35</v>
          </cell>
          <cell r="U486">
            <v>1539</v>
          </cell>
        </row>
        <row r="487">
          <cell r="A487" t="str">
            <v>ECOLAT14</v>
          </cell>
          <cell r="B487" t="str">
            <v>AS82</v>
          </cell>
          <cell r="C487" t="str">
            <v>ECOLAT 14CM X 7MM RLX 25ML</v>
          </cell>
          <cell r="D487" t="str">
            <v>CLOTURES/GRILLES/FINITIONS</v>
          </cell>
          <cell r="E487" t="str">
            <v>CLOTURES/GRILLES/FINITIONS</v>
          </cell>
          <cell r="F487" t="str">
            <v>BORDURES</v>
          </cell>
          <cell r="G487" t="str">
            <v>SODAF</v>
          </cell>
          <cell r="H487" t="str">
            <v>ECOLAT14</v>
          </cell>
          <cell r="J487" t="str">
            <v>ECOLAT 14CM X 7MM RLX 25ML</v>
          </cell>
          <cell r="L487">
            <v>48.72</v>
          </cell>
          <cell r="M487">
            <v>48.72</v>
          </cell>
          <cell r="N487" t="str">
            <v>Proposition</v>
          </cell>
          <cell r="O487">
            <v>52.130400000000002</v>
          </cell>
          <cell r="Q487">
            <v>7.0000000000000062E-2</v>
          </cell>
          <cell r="R487">
            <v>1.4700328</v>
          </cell>
          <cell r="S487" t="str">
            <v>Proposition</v>
          </cell>
          <cell r="T487">
            <v>1.47</v>
          </cell>
          <cell r="U487">
            <v>71.62</v>
          </cell>
          <cell r="V487">
            <v>76.631687999999997</v>
          </cell>
        </row>
        <row r="488">
          <cell r="A488" t="str">
            <v>ECOLAT19</v>
          </cell>
          <cell r="B488" t="str">
            <v>AS83</v>
          </cell>
          <cell r="C488" t="str">
            <v>ECOLAT 19 CM X 7MM RLX 25M</v>
          </cell>
          <cell r="D488" t="str">
            <v>CLOTURES/GRILLES/FINITIONS</v>
          </cell>
          <cell r="E488" t="str">
            <v>CLOTURES/GRILLES/FINITIONS</v>
          </cell>
          <cell r="F488" t="str">
            <v>BORDURES</v>
          </cell>
          <cell r="G488" t="str">
            <v>SODAF</v>
          </cell>
          <cell r="H488" t="str">
            <v>2KTPSKDJJ</v>
          </cell>
          <cell r="J488" t="str">
            <v>EXTENSION DE COMMANDE 3 VOIES D50</v>
          </cell>
          <cell r="L488">
            <v>62.04</v>
          </cell>
          <cell r="M488">
            <v>62.04</v>
          </cell>
          <cell r="N488" t="str">
            <v>Proposition</v>
          </cell>
          <cell r="O488">
            <v>66.382800000000003</v>
          </cell>
          <cell r="Q488">
            <v>7.0000000000000062E-2</v>
          </cell>
          <cell r="R488">
            <v>1.4700192999999999</v>
          </cell>
          <cell r="S488" t="str">
            <v>Proposition</v>
          </cell>
          <cell r="T488">
            <v>1.47</v>
          </cell>
          <cell r="U488">
            <v>91.2</v>
          </cell>
          <cell r="V488">
            <v>97.582716000000005</v>
          </cell>
        </row>
        <row r="489">
          <cell r="A489" t="str">
            <v>ECOP2</v>
          </cell>
          <cell r="B489" t="str">
            <v>AS84</v>
          </cell>
          <cell r="C489" t="str">
            <v>ECOPLANC 2M</v>
          </cell>
          <cell r="D489" t="str">
            <v>CLOTURES/GRILLES/FINITIONS</v>
          </cell>
          <cell r="E489" t="str">
            <v>CLOTURES/GRILLES/FINITIONS</v>
          </cell>
          <cell r="F489" t="str">
            <v>BORDURES</v>
          </cell>
          <cell r="G489" t="str">
            <v>SODAF</v>
          </cell>
          <cell r="H489" t="str">
            <v>ECOP2</v>
          </cell>
          <cell r="I489" t="str">
            <v>FECOPL2</v>
          </cell>
          <cell r="J489" t="str">
            <v>ECOPLANC 4x22x200</v>
          </cell>
          <cell r="L489">
            <v>13.94</v>
          </cell>
          <cell r="M489">
            <v>13.94</v>
          </cell>
          <cell r="N489">
            <v>44347</v>
          </cell>
          <cell r="O489">
            <v>14.64</v>
          </cell>
          <cell r="P489" t="str">
            <v>U</v>
          </cell>
          <cell r="Q489">
            <v>5.0215208034433363E-2</v>
          </cell>
          <cell r="R489">
            <v>1.5</v>
          </cell>
          <cell r="S489" t="str">
            <v>Proposition</v>
          </cell>
          <cell r="T489">
            <v>1.5</v>
          </cell>
          <cell r="U489">
            <v>20.91</v>
          </cell>
          <cell r="V489">
            <v>21.96</v>
          </cell>
        </row>
        <row r="490">
          <cell r="A490" t="str">
            <v>ECOP2.5</v>
          </cell>
          <cell r="B490" t="str">
            <v>AS85</v>
          </cell>
          <cell r="C490" t="str">
            <v>ECOPLANC 2M50</v>
          </cell>
          <cell r="D490" t="str">
            <v>CLOTURES/GRILLES/FINITIONS</v>
          </cell>
          <cell r="E490" t="str">
            <v>CLOTURES/GRILLES/FINITIONS</v>
          </cell>
          <cell r="F490" t="str">
            <v>BORDURES</v>
          </cell>
          <cell r="G490" t="str">
            <v>SODAF</v>
          </cell>
          <cell r="H490" t="str">
            <v>ECOP2.5</v>
          </cell>
          <cell r="I490" t="str">
            <v>FECOPL</v>
          </cell>
          <cell r="J490" t="str">
            <v>ECOPLANC 4x22x250</v>
          </cell>
          <cell r="L490">
            <v>17.39</v>
          </cell>
          <cell r="M490">
            <v>17.39</v>
          </cell>
          <cell r="N490">
            <v>44347</v>
          </cell>
          <cell r="O490">
            <v>18.27</v>
          </cell>
          <cell r="P490" t="str">
            <v>U</v>
          </cell>
          <cell r="Q490">
            <v>5.0603795284646293E-2</v>
          </cell>
          <cell r="R490">
            <v>1.5002875</v>
          </cell>
          <cell r="S490" t="str">
            <v>Proposition</v>
          </cell>
          <cell r="T490">
            <v>1.5</v>
          </cell>
          <cell r="U490">
            <v>26.09</v>
          </cell>
          <cell r="V490">
            <v>27.405000000000001</v>
          </cell>
        </row>
        <row r="491">
          <cell r="A491" t="str">
            <v>ECOPIC38</v>
          </cell>
          <cell r="B491" t="str">
            <v>AS86</v>
          </cell>
          <cell r="C491" t="str">
            <v xml:space="preserve">PIQUET ECOLAT </v>
          </cell>
          <cell r="D491" t="str">
            <v>CLOTURES/GRILLES/FINITIONS</v>
          </cell>
          <cell r="E491" t="str">
            <v>CLOTURES/GRILLES/FINITIONS</v>
          </cell>
          <cell r="G491" t="str">
            <v>SODAF</v>
          </cell>
          <cell r="H491" t="str">
            <v>2KTPSKDLL</v>
          </cell>
          <cell r="J491" t="str">
            <v>EXTENSION DE COMMANDE 3 VOIES D63</v>
          </cell>
          <cell r="L491">
            <v>1.06</v>
          </cell>
          <cell r="M491">
            <v>1.06</v>
          </cell>
          <cell r="N491" t="str">
            <v>Proposition</v>
          </cell>
          <cell r="O491">
            <v>1.1660000000000001</v>
          </cell>
          <cell r="Q491">
            <v>0.10000000000000009</v>
          </cell>
          <cell r="R491">
            <v>2</v>
          </cell>
          <cell r="S491" t="str">
            <v>Proposition</v>
          </cell>
          <cell r="T491">
            <v>2</v>
          </cell>
          <cell r="U491">
            <v>2.12</v>
          </cell>
          <cell r="V491">
            <v>2.3320000000000003</v>
          </cell>
        </row>
        <row r="492">
          <cell r="A492" t="str">
            <v>ECOPML</v>
          </cell>
          <cell r="B492" t="str">
            <v>AN61</v>
          </cell>
          <cell r="C492" t="str">
            <v>ECOPLANC AU ML</v>
          </cell>
          <cell r="D492" t="str">
            <v>CLOTURES/GRILLES/FINITIONS</v>
          </cell>
          <cell r="E492" t="str">
            <v>CLOTURES/GRILLES/FINITIONS</v>
          </cell>
          <cell r="F492" t="str">
            <v>BORDURES</v>
          </cell>
          <cell r="G492" t="str">
            <v>SODAF</v>
          </cell>
          <cell r="H492" t="str">
            <v>ECOPML</v>
          </cell>
          <cell r="J492" t="str">
            <v>ECOPLANC AU ML</v>
          </cell>
          <cell r="L492">
            <v>0</v>
          </cell>
          <cell r="M492">
            <v>0</v>
          </cell>
          <cell r="N492" t="str">
            <v>En 200 ou en 250 ?</v>
          </cell>
          <cell r="O492">
            <v>7.32</v>
          </cell>
          <cell r="R492">
            <v>0</v>
          </cell>
          <cell r="S492" t="str">
            <v>Proposition</v>
          </cell>
          <cell r="T492">
            <v>1.5</v>
          </cell>
          <cell r="U492">
            <v>10.5</v>
          </cell>
          <cell r="V492">
            <v>10.98</v>
          </cell>
        </row>
        <row r="493">
          <cell r="A493" t="str">
            <v>MCOLEPDM</v>
          </cell>
          <cell r="B493" t="str">
            <v>AS129</v>
          </cell>
          <cell r="C493" t="str">
            <v>COLLE EPDM DISTRIPOND</v>
          </cell>
          <cell r="D493" t="str">
            <v>MEMBRANES ET ANTI-RACINES</v>
          </cell>
          <cell r="E493" t="str">
            <v>MEMBRANES ET ANTI-RACINES</v>
          </cell>
          <cell r="F493" t="str">
            <v>ANTI-RACINES ET ACCESSOIRES</v>
          </cell>
          <cell r="G493" t="str">
            <v>SODAF</v>
          </cell>
          <cell r="H493" t="str">
            <v>MCOLEPDM</v>
          </cell>
          <cell r="J493" t="str">
            <v>COLLE EPDM DISTRIPOND</v>
          </cell>
          <cell r="L493">
            <v>8.91</v>
          </cell>
          <cell r="M493">
            <v>8.91</v>
          </cell>
          <cell r="N493" t="str">
            <v>Proposition</v>
          </cell>
          <cell r="O493">
            <v>9.8010000000000002</v>
          </cell>
          <cell r="Q493">
            <v>0.1</v>
          </cell>
          <cell r="R493">
            <v>1.6722783000000001</v>
          </cell>
          <cell r="S493" t="str">
            <v>Proposition</v>
          </cell>
          <cell r="T493">
            <v>1.7</v>
          </cell>
          <cell r="U493">
            <v>14.9</v>
          </cell>
          <cell r="V493">
            <v>16.6617</v>
          </cell>
        </row>
        <row r="494">
          <cell r="A494" t="str">
            <v>MKITREP</v>
          </cell>
          <cell r="B494" t="str">
            <v>AS140</v>
          </cell>
          <cell r="C494" t="str">
            <v>KIT REPARATION GEOTEXTILE/GEOMEMBRANE</v>
          </cell>
          <cell r="D494" t="str">
            <v>MEMBRANES ET ANTI-RACINES</v>
          </cell>
          <cell r="E494" t="str">
            <v>MEMBRANES ET ANTI-RACINES</v>
          </cell>
          <cell r="F494" t="str">
            <v>ANTI-RACINES ET ACCESSOIRES</v>
          </cell>
          <cell r="G494" t="str">
            <v>SODAF</v>
          </cell>
          <cell r="H494" t="str">
            <v>MKITREP</v>
          </cell>
          <cell r="J494" t="str">
            <v>KIT REPARATION GEOTEXTILE/GEOMEMBRANE</v>
          </cell>
          <cell r="L494">
            <v>17.510000000000002</v>
          </cell>
          <cell r="M494">
            <v>17.510000000000002</v>
          </cell>
          <cell r="N494" t="str">
            <v>Proposition</v>
          </cell>
          <cell r="O494">
            <v>19.261000000000003</v>
          </cell>
          <cell r="Q494">
            <v>0.10000000000000006</v>
          </cell>
          <cell r="R494">
            <v>1.3032553</v>
          </cell>
          <cell r="S494" t="str">
            <v>Proposition</v>
          </cell>
          <cell r="T494">
            <v>1.3</v>
          </cell>
          <cell r="U494">
            <v>22.82</v>
          </cell>
          <cell r="V494">
            <v>25.039300000000004</v>
          </cell>
        </row>
        <row r="495">
          <cell r="A495" t="str">
            <v>PEHD600</v>
          </cell>
          <cell r="B495" t="str">
            <v>AN144</v>
          </cell>
          <cell r="C495" t="str">
            <v>PLAQUE DE FOND _ 600</v>
          </cell>
          <cell r="D495" t="str">
            <v>POSTES DE RELEVAGE</v>
          </cell>
          <cell r="F495" t="str">
            <v>ACCESSOIRES POSTE</v>
          </cell>
          <cell r="G495" t="str">
            <v>SODAF</v>
          </cell>
          <cell r="H495" t="str">
            <v>PEHD600</v>
          </cell>
          <cell r="J495" t="str">
            <v>PLAQUE DE FOND Ø 600</v>
          </cell>
          <cell r="L495">
            <v>21.75</v>
          </cell>
          <cell r="M495">
            <v>21.75</v>
          </cell>
          <cell r="Q495" t="str">
            <v/>
          </cell>
          <cell r="R495">
            <v>1.3195402000000001</v>
          </cell>
          <cell r="U495">
            <v>28.7</v>
          </cell>
        </row>
        <row r="496">
          <cell r="A496" t="str">
            <v>SFV10EH10X2</v>
          </cell>
          <cell r="B496" t="str">
            <v>AN160</v>
          </cell>
          <cell r="C496" t="str">
            <v>FILTRE VERTICAL 10EH 10X2 1.52MM</v>
          </cell>
          <cell r="D496" t="str">
            <v>PACKS MEMBRANE</v>
          </cell>
          <cell r="F496" t="str">
            <v>FILTRE VERTICAL</v>
          </cell>
          <cell r="G496" t="str">
            <v>SODAF</v>
          </cell>
          <cell r="H496" t="str">
            <v>SFV10EH10X2</v>
          </cell>
          <cell r="J496" t="str">
            <v>FILTRE VERTICAL 10EH 10X2 1.52mm</v>
          </cell>
          <cell r="L496">
            <v>615.58000000000004</v>
          </cell>
          <cell r="M496">
            <v>615.58000000000004</v>
          </cell>
          <cell r="O496">
            <v>674.26250000000005</v>
          </cell>
          <cell r="Q496">
            <v>9.5328795607394656E-2</v>
          </cell>
          <cell r="R496">
            <v>1.3200071</v>
          </cell>
          <cell r="S496" t="str">
            <v>Proposition</v>
          </cell>
          <cell r="T496">
            <v>1.32</v>
          </cell>
          <cell r="U496">
            <v>812.57</v>
          </cell>
          <cell r="V496">
            <v>890.02650000000006</v>
          </cell>
        </row>
        <row r="497">
          <cell r="A497" t="str">
            <v>SFV10EH4X5</v>
          </cell>
          <cell r="B497" t="str">
            <v>AN161</v>
          </cell>
          <cell r="C497" t="str">
            <v>FILTRE VERTICAL 10EH 4X5 1.52MM</v>
          </cell>
          <cell r="D497" t="str">
            <v>PACKS MEMBRANE</v>
          </cell>
          <cell r="F497" t="str">
            <v>FILTRE VERTICAL</v>
          </cell>
          <cell r="G497" t="str">
            <v>SODAF</v>
          </cell>
          <cell r="H497" t="str">
            <v>SFV10EH4X5</v>
          </cell>
          <cell r="J497" t="str">
            <v>FILTRE VERTICAL 10EH 4X5 1.52mm</v>
          </cell>
          <cell r="L497">
            <v>559.09</v>
          </cell>
          <cell r="M497">
            <v>559.09</v>
          </cell>
          <cell r="O497">
            <v>598.10749999999996</v>
          </cell>
          <cell r="Q497">
            <v>6.9787511849612627E-2</v>
          </cell>
          <cell r="R497">
            <v>1.3199843</v>
          </cell>
          <cell r="S497" t="str">
            <v>Proposition</v>
          </cell>
          <cell r="T497">
            <v>1.32</v>
          </cell>
          <cell r="U497">
            <v>737.99</v>
          </cell>
          <cell r="V497">
            <v>789.50189999999998</v>
          </cell>
        </row>
        <row r="498">
          <cell r="A498" t="str">
            <v>SFV10EH8X2.5</v>
          </cell>
          <cell r="B498" t="str">
            <v>AN162</v>
          </cell>
          <cell r="C498" t="str">
            <v>FILTRE VERTICAL 10EH 8X2.5</v>
          </cell>
          <cell r="D498" t="str">
            <v>PACKS MEMBRANE</v>
          </cell>
          <cell r="E498" t="str">
            <v>MEMBRANES ET ANTI-RACINES</v>
          </cell>
          <cell r="F498" t="str">
            <v>FILTRE VERTICAL</v>
          </cell>
          <cell r="G498" t="str">
            <v>SODAF</v>
          </cell>
          <cell r="H498" t="str">
            <v>SFV10EH8X2.5</v>
          </cell>
          <cell r="J498" t="str">
            <v>FILTRE VERTICAL 10EH8X2.5</v>
          </cell>
          <cell r="L498">
            <v>605.69000000000005</v>
          </cell>
          <cell r="M498">
            <v>605.69000000000005</v>
          </cell>
          <cell r="O498">
            <v>639.97502499999996</v>
          </cell>
          <cell r="Q498">
            <v>5.6604905149498758E-2</v>
          </cell>
          <cell r="R498">
            <v>1.3199987</v>
          </cell>
          <cell r="S498" t="str">
            <v>Proposition</v>
          </cell>
          <cell r="T498">
            <v>1.32</v>
          </cell>
          <cell r="U498">
            <v>799.51</v>
          </cell>
          <cell r="V498">
            <v>844.76703299999997</v>
          </cell>
        </row>
        <row r="499">
          <cell r="A499" t="str">
            <v>SFV12EH6X4</v>
          </cell>
          <cell r="B499" t="str">
            <v>AN163</v>
          </cell>
          <cell r="C499" t="str">
            <v>FILTRE VERTICAL 12EH 6X4 1.52MM</v>
          </cell>
          <cell r="D499" t="str">
            <v>PACKS MEMBRANE</v>
          </cell>
          <cell r="F499" t="str">
            <v>FILTRE VERTICAL</v>
          </cell>
          <cell r="G499" t="str">
            <v>SODAF</v>
          </cell>
          <cell r="H499" t="str">
            <v>SFV12EH6X4</v>
          </cell>
          <cell r="J499" t="str">
            <v>FILTRE VERTICAL 12EH 6X4 1.52mm</v>
          </cell>
          <cell r="L499">
            <v>671.38</v>
          </cell>
          <cell r="M499">
            <v>671.38</v>
          </cell>
          <cell r="O499">
            <v>680.15250000000003</v>
          </cell>
          <cell r="Q499">
            <v>1.3066370758735792E-2</v>
          </cell>
          <cell r="R499">
            <v>1.3199976</v>
          </cell>
          <cell r="S499" t="str">
            <v>Proposition</v>
          </cell>
          <cell r="T499">
            <v>1.32</v>
          </cell>
          <cell r="U499">
            <v>886.22</v>
          </cell>
          <cell r="V499">
            <v>897.80130000000008</v>
          </cell>
        </row>
        <row r="500">
          <cell r="A500" t="str">
            <v>SFV12EH8X3</v>
          </cell>
          <cell r="B500" t="str">
            <v>AN164</v>
          </cell>
          <cell r="C500" t="str">
            <v>FILTRE VERTICAL 12EH 8X3 1.52MM</v>
          </cell>
          <cell r="D500" t="str">
            <v>PACKS MEMBRANE</v>
          </cell>
          <cell r="F500" t="str">
            <v>FILTRE VERTICAL</v>
          </cell>
          <cell r="G500" t="str">
            <v>SODAF</v>
          </cell>
          <cell r="H500" t="str">
            <v>SFV12EH8X3</v>
          </cell>
          <cell r="J500" t="str">
            <v>FILTRE VERTICAL 12EH 8X3 1.52mm</v>
          </cell>
          <cell r="L500">
            <v>727.31</v>
          </cell>
          <cell r="M500">
            <v>727.31</v>
          </cell>
          <cell r="O500">
            <v>774.995</v>
          </cell>
          <cell r="Q500">
            <v>6.5563514869863004E-2</v>
          </cell>
          <cell r="R500">
            <v>1.3199874</v>
          </cell>
          <cell r="S500" t="str">
            <v>Proposition</v>
          </cell>
          <cell r="T500">
            <v>1.32</v>
          </cell>
          <cell r="U500">
            <v>960.04</v>
          </cell>
          <cell r="V500">
            <v>1022.9934000000001</v>
          </cell>
        </row>
        <row r="501">
          <cell r="A501" t="str">
            <v>SFV14EH7X4</v>
          </cell>
          <cell r="B501" t="str">
            <v>AN165</v>
          </cell>
          <cell r="C501" t="str">
            <v>FILTRE VERTICAL 14EH 7X4 1.52MM</v>
          </cell>
          <cell r="D501" t="str">
            <v>PACKS MEMBRANE</v>
          </cell>
          <cell r="F501" t="str">
            <v>FILTRE VERTICAL</v>
          </cell>
          <cell r="G501" t="str">
            <v>SODAF</v>
          </cell>
          <cell r="H501" t="str">
            <v>SFV14EH7X4</v>
          </cell>
          <cell r="J501" t="str">
            <v>FILTRE VERTICAL 14EH 7X4 1.52mm</v>
          </cell>
          <cell r="L501">
            <v>825.95</v>
          </cell>
          <cell r="M501">
            <v>825.95</v>
          </cell>
          <cell r="O501">
            <v>875.30499999999995</v>
          </cell>
          <cell r="Q501">
            <v>5.9755433137599012E-2</v>
          </cell>
          <cell r="R501">
            <v>1.3199951999999999</v>
          </cell>
          <cell r="S501" t="str">
            <v>Proposition</v>
          </cell>
          <cell r="T501">
            <v>1.32</v>
          </cell>
          <cell r="U501">
            <v>1090.25</v>
          </cell>
          <cell r="V501">
            <v>1155.4025999999999</v>
          </cell>
        </row>
        <row r="502">
          <cell r="A502" t="str">
            <v>SFV14EH8x3.5</v>
          </cell>
          <cell r="B502" t="str">
            <v>AN166</v>
          </cell>
          <cell r="C502" t="str">
            <v>FILTRE VERTICAL 14EH 8X3.5 1.52MM</v>
          </cell>
          <cell r="D502" t="str">
            <v>PACKS MEMBRANE</v>
          </cell>
          <cell r="F502" t="str">
            <v>FILTRE VERTICAL</v>
          </cell>
          <cell r="G502" t="str">
            <v>SODAF</v>
          </cell>
          <cell r="H502" t="str">
            <v>SFV14EH8x3.5</v>
          </cell>
          <cell r="J502" t="str">
            <v>FILTRE VERTICAL 14EH 8x3.5 1.52mm</v>
          </cell>
          <cell r="L502">
            <v>727.31</v>
          </cell>
          <cell r="M502">
            <v>727.31</v>
          </cell>
          <cell r="O502">
            <v>780.88750000000005</v>
          </cell>
          <cell r="Q502">
            <v>7.3665287154033504E-2</v>
          </cell>
          <cell r="R502">
            <v>1.3199874</v>
          </cell>
          <cell r="S502" t="str">
            <v>Proposition</v>
          </cell>
          <cell r="T502">
            <v>1.32</v>
          </cell>
          <cell r="U502">
            <v>960.04</v>
          </cell>
          <cell r="V502">
            <v>1030.7715000000001</v>
          </cell>
        </row>
        <row r="503">
          <cell r="A503" t="str">
            <v>SFV16EH8X4</v>
          </cell>
          <cell r="B503" t="str">
            <v>AN167</v>
          </cell>
          <cell r="C503" t="str">
            <v>FILTRE VERTICAL 16EH 8X4 1.52MM</v>
          </cell>
          <cell r="D503" t="str">
            <v>PACKS MEMBRANE</v>
          </cell>
          <cell r="F503" t="str">
            <v>FILTRE VERTICAL</v>
          </cell>
          <cell r="G503" t="str">
            <v>SODAF</v>
          </cell>
          <cell r="H503" t="str">
            <v>SFV16EH8X4</v>
          </cell>
          <cell r="J503" t="str">
            <v>FILTRE VERTICAL 16EH 8X4 1.52mm</v>
          </cell>
          <cell r="L503">
            <v>908.58</v>
          </cell>
          <cell r="M503">
            <v>908.58</v>
          </cell>
          <cell r="O503">
            <v>971.08500000000004</v>
          </cell>
          <cell r="Q503">
            <v>6.879416231922339E-2</v>
          </cell>
          <cell r="R503">
            <v>1.3199938</v>
          </cell>
          <cell r="S503" t="str">
            <v>Proposition</v>
          </cell>
          <cell r="T503">
            <v>1.32</v>
          </cell>
          <cell r="U503">
            <v>1199.32</v>
          </cell>
          <cell r="V503">
            <v>1281.8322000000001</v>
          </cell>
        </row>
        <row r="504">
          <cell r="A504" t="str">
            <v>SFV18EH8X4.5</v>
          </cell>
          <cell r="B504" t="str">
            <v>AN168</v>
          </cell>
          <cell r="C504" t="str">
            <v>FILTRE VERTICAL 18EH 8X4.5 1.52MM</v>
          </cell>
          <cell r="D504" t="str">
            <v>PACKS MEMBRANE</v>
          </cell>
          <cell r="F504" t="str">
            <v>FILTRE VERTICAL</v>
          </cell>
          <cell r="G504" t="str">
            <v>SODAF</v>
          </cell>
          <cell r="H504" t="str">
            <v>SFV18EH8X4.5</v>
          </cell>
          <cell r="J504" t="str">
            <v>FILTRE VERTICALE 18 EH 8X4.5 1.52mm</v>
          </cell>
          <cell r="L504">
            <v>908.54</v>
          </cell>
          <cell r="M504">
            <v>908.54</v>
          </cell>
          <cell r="O504">
            <v>976.97500000000002</v>
          </cell>
          <cell r="Q504">
            <v>7.5324146432738312E-2</v>
          </cell>
          <cell r="R504">
            <v>1.3199969</v>
          </cell>
          <cell r="S504" t="str">
            <v>Proposition</v>
          </cell>
          <cell r="T504">
            <v>1.32</v>
          </cell>
          <cell r="U504">
            <v>1199.27</v>
          </cell>
          <cell r="V504">
            <v>1289.6070000000002</v>
          </cell>
        </row>
        <row r="505">
          <cell r="A505" t="str">
            <v>SFV18EH9X4</v>
          </cell>
          <cell r="B505" t="str">
            <v>AN169</v>
          </cell>
          <cell r="C505" t="str">
            <v>FILTRE VERTICAL 18EH 9X4</v>
          </cell>
          <cell r="D505" t="str">
            <v>PACKS MEMBRANE</v>
          </cell>
          <cell r="F505" t="str">
            <v>FILTRE VERTICAL</v>
          </cell>
          <cell r="G505" t="str">
            <v>SODAF</v>
          </cell>
          <cell r="H505" t="str">
            <v>SFV18EH9X4</v>
          </cell>
          <cell r="J505" t="str">
            <v>FILTRE VERTICAL 18EH 9X4</v>
          </cell>
          <cell r="L505">
            <v>895.21</v>
          </cell>
          <cell r="M505">
            <v>895.21</v>
          </cell>
          <cell r="O505">
            <v>963.46</v>
          </cell>
          <cell r="Q505">
            <v>7.6239094737547614E-2</v>
          </cell>
          <cell r="R505">
            <v>1.3199920000000001</v>
          </cell>
          <cell r="S505" t="str">
            <v>Proposition</v>
          </cell>
          <cell r="T505">
            <v>1.32</v>
          </cell>
          <cell r="U505">
            <v>1181.67</v>
          </cell>
          <cell r="V505">
            <v>1271.7672</v>
          </cell>
        </row>
        <row r="506">
          <cell r="A506" t="str">
            <v>SFV20EH10X4</v>
          </cell>
          <cell r="B506" t="str">
            <v>AN170</v>
          </cell>
          <cell r="C506" t="str">
            <v>FILTRE VERTICAL 20EH 10X4 1.52MM</v>
          </cell>
          <cell r="D506" t="str">
            <v>PACKS MEMBRANE</v>
          </cell>
          <cell r="F506" t="str">
            <v>FILTRE VERTICAL</v>
          </cell>
          <cell r="G506" t="str">
            <v>SODAF</v>
          </cell>
          <cell r="H506" t="str">
            <v>SFV20EH10X4</v>
          </cell>
          <cell r="J506" t="str">
            <v>FILTRE VERTICAL 20EH 10X4 1.52mm</v>
          </cell>
          <cell r="L506">
            <v>1057.1500000000001</v>
          </cell>
          <cell r="M506">
            <v>1057.1500000000001</v>
          </cell>
          <cell r="O506">
            <v>1134.06</v>
          </cell>
          <cell r="Q506">
            <v>7.2752211133708417E-2</v>
          </cell>
          <cell r="R506">
            <v>1.3199924000000001</v>
          </cell>
          <cell r="S506" t="str">
            <v>Proposition</v>
          </cell>
          <cell r="T506">
            <v>1.32</v>
          </cell>
          <cell r="U506">
            <v>1395.43</v>
          </cell>
          <cell r="V506">
            <v>1496.9592</v>
          </cell>
        </row>
        <row r="507">
          <cell r="A507" t="str">
            <v>SFV20EH8X5</v>
          </cell>
          <cell r="B507" t="str">
            <v>AN171</v>
          </cell>
          <cell r="C507" t="str">
            <v>FILTRE VERTICAL 20EH 8X5 1.52MM</v>
          </cell>
          <cell r="D507" t="str">
            <v>PACKS MEMBRANE</v>
          </cell>
          <cell r="F507" t="str">
            <v>FILTRE VERTICAL</v>
          </cell>
          <cell r="G507" t="str">
            <v>SODAF</v>
          </cell>
          <cell r="H507" t="str">
            <v>SFV20EH8X5</v>
          </cell>
          <cell r="J507" t="str">
            <v>FILTRE VERTICAL 20EH 8X5 1.52mm</v>
          </cell>
          <cell r="L507">
            <v>908.54</v>
          </cell>
          <cell r="M507">
            <v>908.54</v>
          </cell>
          <cell r="O507">
            <v>971.08500000000004</v>
          </cell>
          <cell r="Q507">
            <v>6.8841217777973529E-2</v>
          </cell>
          <cell r="R507">
            <v>1.3199969</v>
          </cell>
          <cell r="S507" t="str">
            <v>Proposition</v>
          </cell>
          <cell r="T507">
            <v>1.32</v>
          </cell>
          <cell r="U507">
            <v>1199.27</v>
          </cell>
          <cell r="V507">
            <v>1281.8322000000001</v>
          </cell>
        </row>
        <row r="508">
          <cell r="A508" t="str">
            <v>SFV2EH</v>
          </cell>
          <cell r="B508" t="str">
            <v>AN172</v>
          </cell>
          <cell r="C508" t="str">
            <v>FILTRE VERTICAL 2EH 1.52MM</v>
          </cell>
          <cell r="D508" t="str">
            <v>PACKS MEMBRANE</v>
          </cell>
          <cell r="F508" t="str">
            <v>FILTRE VERTICAL</v>
          </cell>
          <cell r="G508" t="str">
            <v>SODAF</v>
          </cell>
          <cell r="H508" t="str">
            <v>SFV2EH</v>
          </cell>
          <cell r="J508" t="str">
            <v>FILTRE VERTICLA 2EH 1.52mm</v>
          </cell>
          <cell r="L508">
            <v>1341</v>
          </cell>
          <cell r="M508">
            <v>1341</v>
          </cell>
          <cell r="O508">
            <v>1407.96</v>
          </cell>
          <cell r="Q508">
            <v>4.9932885906040295E-2</v>
          </cell>
          <cell r="R508">
            <v>1.32</v>
          </cell>
          <cell r="S508" t="str">
            <v>Proposition</v>
          </cell>
          <cell r="T508">
            <v>1.32</v>
          </cell>
          <cell r="U508">
            <v>295.02</v>
          </cell>
          <cell r="V508">
            <v>309.75119999999998</v>
          </cell>
        </row>
        <row r="509">
          <cell r="A509" t="str">
            <v>SFV3EH</v>
          </cell>
          <cell r="B509" t="str">
            <v>AN173</v>
          </cell>
          <cell r="C509" t="str">
            <v>FILTRE VERTICAL 3EH 1.52MM</v>
          </cell>
          <cell r="D509" t="str">
            <v>PACKS MEMBRANE</v>
          </cell>
          <cell r="F509" t="str">
            <v>FILTRE VERTICAL</v>
          </cell>
          <cell r="G509" t="str">
            <v>SODAF</v>
          </cell>
          <cell r="H509" t="str">
            <v>SFV3EH</v>
          </cell>
          <cell r="J509" t="str">
            <v>FILTRE VERTICLA 3EH 1.52mm</v>
          </cell>
          <cell r="L509">
            <v>1646.04</v>
          </cell>
          <cell r="M509">
            <v>1646.04</v>
          </cell>
          <cell r="O509">
            <v>1727.5</v>
          </cell>
          <cell r="Q509">
            <v>4.9488469296007413E-2</v>
          </cell>
          <cell r="R509">
            <v>1.3200044</v>
          </cell>
          <cell r="S509" t="str">
            <v>Proposition</v>
          </cell>
          <cell r="T509">
            <v>1.32</v>
          </cell>
          <cell r="U509">
            <v>362.13</v>
          </cell>
          <cell r="V509">
            <v>380.05000000000007</v>
          </cell>
        </row>
        <row r="510">
          <cell r="A510" t="str">
            <v>SFV4EH</v>
          </cell>
          <cell r="B510" t="str">
            <v>AN174</v>
          </cell>
          <cell r="C510" t="str">
            <v>FILTRE VERTICAL 4EH 1.52MM</v>
          </cell>
          <cell r="D510" t="str">
            <v>PACKS MEMBRANE</v>
          </cell>
          <cell r="F510" t="str">
            <v>FILTRE VERTICAL</v>
          </cell>
          <cell r="G510" t="str">
            <v>SODAF</v>
          </cell>
          <cell r="H510" t="str">
            <v>SFV4EH</v>
          </cell>
          <cell r="J510" t="str">
            <v>FILTRE VERTICAL 4EH 1.52mm</v>
          </cell>
          <cell r="L510">
            <v>2011.56</v>
          </cell>
          <cell r="M510">
            <v>2011.56</v>
          </cell>
          <cell r="O510">
            <v>2116.94</v>
          </cell>
          <cell r="Q510">
            <v>5.2387201972598434E-2</v>
          </cell>
          <cell r="R510">
            <v>1.3199905000000001</v>
          </cell>
          <cell r="S510" t="str">
            <v>Proposition</v>
          </cell>
          <cell r="T510">
            <v>1.32</v>
          </cell>
          <cell r="U510">
            <v>442.54</v>
          </cell>
          <cell r="V510">
            <v>465.72680000000003</v>
          </cell>
        </row>
        <row r="511">
          <cell r="A511" t="str">
            <v>SFV5EH</v>
          </cell>
          <cell r="B511" t="str">
            <v>AN175</v>
          </cell>
          <cell r="C511" t="str">
            <v>FILTRE VERTICAL 5EH 1.52MM</v>
          </cell>
          <cell r="D511" t="str">
            <v>PACKS MEMBRANE</v>
          </cell>
          <cell r="F511" t="str">
            <v>FILTRE VERTICAL</v>
          </cell>
          <cell r="G511" t="str">
            <v>SODAF</v>
          </cell>
          <cell r="H511" t="str">
            <v>SFV5EH</v>
          </cell>
          <cell r="J511" t="str">
            <v>FILTRE VERTICAL 5EH 1.52mm</v>
          </cell>
          <cell r="L511">
            <v>2236.56</v>
          </cell>
          <cell r="M511">
            <v>2236.56</v>
          </cell>
          <cell r="O511">
            <v>2362.9699999999998</v>
          </cell>
          <cell r="Q511">
            <v>5.6519834030833001E-2</v>
          </cell>
          <cell r="R511">
            <v>1.3199913999999999</v>
          </cell>
          <cell r="S511" t="str">
            <v>Proposition</v>
          </cell>
          <cell r="T511">
            <v>1.32</v>
          </cell>
          <cell r="U511">
            <v>492.04</v>
          </cell>
          <cell r="V511">
            <v>519.85339999999997</v>
          </cell>
        </row>
        <row r="512">
          <cell r="A512" t="str">
            <v>SFV6EH4X3</v>
          </cell>
          <cell r="B512" t="str">
            <v>AN176</v>
          </cell>
          <cell r="C512" t="str">
            <v>FILTRE VERTICAL 6EH 4X3 1.52MM</v>
          </cell>
          <cell r="D512" t="str">
            <v>PACKS MEMBRANE</v>
          </cell>
          <cell r="F512" t="str">
            <v>FILTRE VERTICAL</v>
          </cell>
          <cell r="G512" t="str">
            <v>SODAF</v>
          </cell>
          <cell r="H512" t="str">
            <v>SFV6EH4X3</v>
          </cell>
          <cell r="J512" t="str">
            <v>FILTRE VERTICAL 6EH 4X3 1.52mm</v>
          </cell>
          <cell r="L512">
            <v>1790.2</v>
          </cell>
          <cell r="M512">
            <v>1790.2</v>
          </cell>
          <cell r="O512">
            <v>472.89333333333337</v>
          </cell>
          <cell r="Q512">
            <v>-0.7358432949763527</v>
          </cell>
          <cell r="R512">
            <v>1.3200088999999999</v>
          </cell>
          <cell r="S512" t="str">
            <v>Proposition</v>
          </cell>
          <cell r="T512">
            <v>1.32</v>
          </cell>
          <cell r="U512">
            <v>590.77</v>
          </cell>
          <cell r="V512">
            <v>624.21920000000011</v>
          </cell>
        </row>
        <row r="513">
          <cell r="A513" t="str">
            <v>SFV6EH6X2</v>
          </cell>
          <cell r="B513" t="str">
            <v>AN177</v>
          </cell>
          <cell r="C513" t="str">
            <v>FILTRE VERTICAL 6EH 6X2 1.52MM</v>
          </cell>
          <cell r="D513" t="str">
            <v>PACKS MEMBRANE</v>
          </cell>
          <cell r="F513" t="str">
            <v>FILTRE VERTICAL</v>
          </cell>
          <cell r="G513" t="str">
            <v>SODAF</v>
          </cell>
          <cell r="H513" t="str">
            <v>SFV6EH6X2</v>
          </cell>
          <cell r="J513" t="str">
            <v>FILTRE VERTICAL 6EH 6X2 1.52mm</v>
          </cell>
          <cell r="L513">
            <v>431.4</v>
          </cell>
          <cell r="M513">
            <v>431.4</v>
          </cell>
          <cell r="O513">
            <v>456.44333333333333</v>
          </cell>
          <cell r="Q513">
            <v>5.8051305825992938E-2</v>
          </cell>
          <cell r="R513">
            <v>1.3199814999999999</v>
          </cell>
          <cell r="S513" t="str">
            <v>Proposition</v>
          </cell>
          <cell r="T513">
            <v>1.32</v>
          </cell>
          <cell r="U513">
            <v>569.44000000000005</v>
          </cell>
          <cell r="V513">
            <v>602.50520000000006</v>
          </cell>
        </row>
        <row r="514">
          <cell r="A514" t="str">
            <v>SFV7EH4X3.5</v>
          </cell>
          <cell r="B514" t="str">
            <v>AN178</v>
          </cell>
          <cell r="C514" t="str">
            <v>FILTRE VERTICAL 7EH 4X3.5 1.52MM</v>
          </cell>
          <cell r="D514" t="str">
            <v>PACKS MEMBRANE</v>
          </cell>
          <cell r="F514" t="str">
            <v>FILTRE VERTICAL</v>
          </cell>
          <cell r="G514" t="str">
            <v>SODAF</v>
          </cell>
          <cell r="H514" t="str">
            <v>SFV7EH4X3.5</v>
          </cell>
          <cell r="J514" t="str">
            <v>FILTRE VERTICAL 7EH 4X3.5 1.52mm</v>
          </cell>
          <cell r="L514">
            <v>447.55</v>
          </cell>
          <cell r="M514">
            <v>447.55</v>
          </cell>
          <cell r="O514">
            <v>475.83833333333337</v>
          </cell>
          <cell r="Q514">
            <v>6.3207090455442635E-2</v>
          </cell>
          <cell r="R514">
            <v>1.3199866</v>
          </cell>
          <cell r="S514" t="str">
            <v>Proposition</v>
          </cell>
          <cell r="T514">
            <v>1.32</v>
          </cell>
          <cell r="U514">
            <v>590.76</v>
          </cell>
          <cell r="V514">
            <v>628.10660000000007</v>
          </cell>
        </row>
        <row r="515">
          <cell r="A515" t="str">
            <v>SFV8EH4X4</v>
          </cell>
          <cell r="B515" t="str">
            <v>AN179</v>
          </cell>
          <cell r="C515" t="str">
            <v>FILTRE VERTICAL 8EH 4X4 1.52MM</v>
          </cell>
          <cell r="D515" t="str">
            <v>PACKS MEMBRANE</v>
          </cell>
          <cell r="F515" t="str">
            <v>FILTRE VERTICAL</v>
          </cell>
          <cell r="G515" t="str">
            <v>SODAF</v>
          </cell>
          <cell r="H515" t="str">
            <v>SFV8EH4X4</v>
          </cell>
          <cell r="J515" t="str">
            <v>FILTRE VERTICAL 8EH 4X4 1.52mm</v>
          </cell>
          <cell r="L515">
            <v>559.09</v>
          </cell>
          <cell r="M515">
            <v>559.09</v>
          </cell>
          <cell r="O515">
            <v>592.2166666666667</v>
          </cell>
          <cell r="Q515">
            <v>5.9251044852647448E-2</v>
          </cell>
          <cell r="R515">
            <v>1.3199843</v>
          </cell>
          <cell r="S515" t="str">
            <v>Proposition</v>
          </cell>
          <cell r="T515">
            <v>1.32</v>
          </cell>
          <cell r="U515">
            <v>737.99</v>
          </cell>
          <cell r="V515">
            <v>781.72600000000011</v>
          </cell>
        </row>
        <row r="516">
          <cell r="A516" t="str">
            <v>SFV8EH8X2</v>
          </cell>
          <cell r="B516" t="str">
            <v>AN180</v>
          </cell>
          <cell r="C516" t="str">
            <v>FILTRE VERTICAL 8EH 8X2 1.52MM</v>
          </cell>
          <cell r="D516" t="str">
            <v>PACKS MEMBRANE</v>
          </cell>
          <cell r="F516" t="str">
            <v>FILTRE VERTICAL</v>
          </cell>
          <cell r="G516" t="str">
            <v>SODAF</v>
          </cell>
          <cell r="H516" t="str">
            <v>SFV8EH8X2</v>
          </cell>
          <cell r="J516" t="str">
            <v>FILTRE VERTICALE 8EH 8X2 1.52mm</v>
          </cell>
          <cell r="L516">
            <v>544.89</v>
          </cell>
          <cell r="M516">
            <v>544.89</v>
          </cell>
          <cell r="O516">
            <v>577.69500000000005</v>
          </cell>
          <cell r="Q516">
            <v>6.0204811980399835E-2</v>
          </cell>
          <cell r="R516">
            <v>1.3199912</v>
          </cell>
          <cell r="S516" t="str">
            <v>Proposition</v>
          </cell>
          <cell r="T516">
            <v>1.32</v>
          </cell>
          <cell r="U516">
            <v>719.25</v>
          </cell>
          <cell r="V516">
            <v>762.55740000000014</v>
          </cell>
        </row>
        <row r="517">
          <cell r="A517" t="str">
            <v>SFV9EH4X4.5</v>
          </cell>
          <cell r="B517" t="str">
            <v>AN181</v>
          </cell>
          <cell r="C517" t="str">
            <v>FILTRE VERTICAL 9EH 4X3.5 1.52MM</v>
          </cell>
          <cell r="D517" t="str">
            <v>PACKS MEMBRANE</v>
          </cell>
          <cell r="F517" t="str">
            <v>FILTRE VERTICAL</v>
          </cell>
          <cell r="G517" t="str">
            <v>SODAF</v>
          </cell>
          <cell r="H517" t="str">
            <v>SFV9EH4X3.5</v>
          </cell>
          <cell r="J517" t="str">
            <v>FILTRE VERTICAL 9EH 4X3.5 1.52mm</v>
          </cell>
          <cell r="L517">
            <v>559.09</v>
          </cell>
          <cell r="M517">
            <v>559.09</v>
          </cell>
          <cell r="O517">
            <v>595.16166666666663</v>
          </cell>
          <cell r="Q517">
            <v>6.4518533092465608E-2</v>
          </cell>
          <cell r="R517">
            <v>1.3199843</v>
          </cell>
          <cell r="S517" t="str">
            <v>Proposition</v>
          </cell>
          <cell r="T517">
            <v>1.32</v>
          </cell>
          <cell r="U517">
            <v>737.99</v>
          </cell>
          <cell r="V517">
            <v>785.61339999999996</v>
          </cell>
        </row>
        <row r="518">
          <cell r="A518" t="str">
            <v>MFH5EH</v>
          </cell>
          <cell r="B518" t="str">
            <v>Z55</v>
          </cell>
          <cell r="C518" t="str">
            <v>FILTRE HORIZONTAL 5EH</v>
          </cell>
          <cell r="G518" t="str">
            <v>SODAF</v>
          </cell>
          <cell r="H518" t="str">
            <v>MFH5EH</v>
          </cell>
          <cell r="J518" t="str">
            <v>FILTRE HORIZONTALE 5EH</v>
          </cell>
          <cell r="M518">
            <v>1747.52</v>
          </cell>
          <cell r="N518" t="str">
            <v>Proposition</v>
          </cell>
          <cell r="O518">
            <v>2009.6479999999999</v>
          </cell>
          <cell r="Q518">
            <v>0.14999999999999997</v>
          </cell>
          <cell r="R518">
            <v>1.3199962999999999</v>
          </cell>
          <cell r="S518" t="str">
            <v>Proposition</v>
          </cell>
          <cell r="T518">
            <v>1.32</v>
          </cell>
          <cell r="U518">
            <v>288.33999999999997</v>
          </cell>
          <cell r="V518">
            <v>331.59192000000002</v>
          </cell>
        </row>
        <row r="519">
          <cell r="A519" t="str">
            <v>MFH6EH</v>
          </cell>
          <cell r="B519" t="str">
            <v>Z56</v>
          </cell>
          <cell r="C519" t="str">
            <v>FILTRE HORIZONTAL 6EH</v>
          </cell>
          <cell r="G519" t="str">
            <v>SODAF</v>
          </cell>
          <cell r="H519" t="str">
            <v>MFH6EH</v>
          </cell>
          <cell r="J519" t="str">
            <v>FILTRE HORIZONTAL 6EH</v>
          </cell>
          <cell r="M519">
            <v>2386.7199999999998</v>
          </cell>
          <cell r="N519" t="str">
            <v>Proposition</v>
          </cell>
          <cell r="O519">
            <v>2744.7279999999996</v>
          </cell>
          <cell r="Q519">
            <v>0.14999999999999994</v>
          </cell>
          <cell r="R519">
            <v>1.320004</v>
          </cell>
          <cell r="S519" t="str">
            <v>Proposition</v>
          </cell>
          <cell r="T519">
            <v>1.32</v>
          </cell>
          <cell r="U519">
            <v>393.81</v>
          </cell>
          <cell r="V519">
            <v>452.88011999999998</v>
          </cell>
        </row>
        <row r="520">
          <cell r="A520" t="str">
            <v>MFH7EH</v>
          </cell>
          <cell r="B520" t="str">
            <v>Z57</v>
          </cell>
          <cell r="C520" t="str">
            <v>FILTRE HORIZONTAL 7EH</v>
          </cell>
          <cell r="G520" t="str">
            <v>SODAF</v>
          </cell>
          <cell r="H520" t="str">
            <v>MFH7EH</v>
          </cell>
          <cell r="J520" t="str">
            <v>FILTRE HORIZONTAL 7EH</v>
          </cell>
          <cell r="M520">
            <v>1346.36</v>
          </cell>
          <cell r="N520" t="str">
            <v>Proposition</v>
          </cell>
          <cell r="O520">
            <v>1548.3139999999999</v>
          </cell>
          <cell r="Q520">
            <v>0.14999999999999997</v>
          </cell>
          <cell r="R520">
            <v>1.3200035999999999</v>
          </cell>
          <cell r="S520" t="str">
            <v>Proposition</v>
          </cell>
          <cell r="T520">
            <v>1.32</v>
          </cell>
          <cell r="U520">
            <v>444.3</v>
          </cell>
          <cell r="V520">
            <v>510.94361999999995</v>
          </cell>
        </row>
        <row r="521">
          <cell r="A521" t="str">
            <v>MFH8EH</v>
          </cell>
          <cell r="B521" t="str">
            <v>Z58</v>
          </cell>
          <cell r="C521" t="str">
            <v>FILTRE HORIZONTAL 8EH</v>
          </cell>
          <cell r="G521" t="str">
            <v>SODAF</v>
          </cell>
          <cell r="H521" t="str">
            <v>MFH8EH</v>
          </cell>
          <cell r="J521" t="str">
            <v>FILTRE HORIZONTAL 8EH</v>
          </cell>
          <cell r="M521">
            <v>1515.36</v>
          </cell>
          <cell r="N521" t="str">
            <v>Proposition</v>
          </cell>
          <cell r="O521">
            <v>1742.6639999999998</v>
          </cell>
          <cell r="Q521">
            <v>0.14999999999999991</v>
          </cell>
          <cell r="R521">
            <v>1.3200031999999999</v>
          </cell>
          <cell r="S521" t="str">
            <v>Proposition</v>
          </cell>
          <cell r="T521">
            <v>1.32</v>
          </cell>
          <cell r="U521">
            <v>500.07</v>
          </cell>
          <cell r="V521">
            <v>575.07911999999999</v>
          </cell>
        </row>
        <row r="522">
          <cell r="A522" t="str">
            <v>MFH9EH</v>
          </cell>
          <cell r="B522" t="str">
            <v>Z59</v>
          </cell>
          <cell r="C522" t="str">
            <v>FILTRE HORIZONTAL 9EH</v>
          </cell>
          <cell r="G522" t="str">
            <v>SODAF</v>
          </cell>
          <cell r="H522" t="str">
            <v>MFH9EH</v>
          </cell>
          <cell r="J522" t="str">
            <v>FILTRE HORIZONTAL 9EH</v>
          </cell>
          <cell r="M522">
            <v>1507.56</v>
          </cell>
          <cell r="N522" t="str">
            <v>Proposition</v>
          </cell>
          <cell r="O522">
            <v>1733.6939999999997</v>
          </cell>
          <cell r="Q522">
            <v>0.14999999999999986</v>
          </cell>
          <cell r="R522">
            <v>1.3199873</v>
          </cell>
          <cell r="S522" t="str">
            <v>Proposition</v>
          </cell>
          <cell r="T522">
            <v>1.32</v>
          </cell>
          <cell r="U522">
            <v>497.49</v>
          </cell>
          <cell r="V522">
            <v>572.11901999999998</v>
          </cell>
        </row>
        <row r="523">
          <cell r="A523" t="str">
            <v>MFH10EH</v>
          </cell>
          <cell r="B523" t="str">
            <v>Z46</v>
          </cell>
          <cell r="C523" t="str">
            <v>FILTRE HORIZONTAL 10EH</v>
          </cell>
          <cell r="G523" t="str">
            <v>SODAF</v>
          </cell>
          <cell r="H523" t="str">
            <v>MFH10EH</v>
          </cell>
          <cell r="J523" t="str">
            <v>FILTRE HORIZONTALE 10EH</v>
          </cell>
          <cell r="M523">
            <v>1798.44</v>
          </cell>
          <cell r="N523" t="str">
            <v>Proposition</v>
          </cell>
          <cell r="O523">
            <v>2068.2059999999997</v>
          </cell>
          <cell r="Q523">
            <v>0.14999999999999977</v>
          </cell>
          <cell r="R523">
            <v>1.3200107000000001</v>
          </cell>
          <cell r="S523" t="str">
            <v>Proposition</v>
          </cell>
          <cell r="T523">
            <v>1.32</v>
          </cell>
          <cell r="U523">
            <v>593.49</v>
          </cell>
          <cell r="V523">
            <v>682.50797999999998</v>
          </cell>
        </row>
        <row r="524">
          <cell r="A524" t="str">
            <v>MFH3EH</v>
          </cell>
          <cell r="B524" t="str">
            <v>Z53</v>
          </cell>
          <cell r="C524" t="str">
            <v>FILTRE HORIZONTAL 3EH 1.10MM</v>
          </cell>
          <cell r="G524" t="str">
            <v>SODAF</v>
          </cell>
          <cell r="H524" t="str">
            <v>MFH3EH</v>
          </cell>
          <cell r="J524" t="str">
            <v>FILTRE HORIZONTAL 3EH</v>
          </cell>
          <cell r="M524">
            <v>1449.12</v>
          </cell>
          <cell r="N524" t="str">
            <v>Proposition</v>
          </cell>
          <cell r="O524">
            <v>1666.4879999999998</v>
          </cell>
          <cell r="Q524">
            <v>0.14999999999999997</v>
          </cell>
          <cell r="R524">
            <v>1.3199734999999999</v>
          </cell>
          <cell r="S524" t="str">
            <v>Proposition</v>
          </cell>
          <cell r="T524">
            <v>1.32</v>
          </cell>
          <cell r="U524">
            <v>239.1</v>
          </cell>
          <cell r="V524">
            <v>274.97051999999996</v>
          </cell>
        </row>
        <row r="525">
          <cell r="A525" t="str">
            <v>MFH4EH</v>
          </cell>
          <cell r="B525" t="str">
            <v>Z54</v>
          </cell>
          <cell r="C525" t="str">
            <v>FILTRE HORIZONTAL 4EH</v>
          </cell>
          <cell r="G525" t="str">
            <v>SODAF</v>
          </cell>
          <cell r="H525" t="str">
            <v>MFH4EH</v>
          </cell>
          <cell r="J525" t="str">
            <v>FILTRE HORIZONTAL 4EH</v>
          </cell>
          <cell r="M525">
            <v>1474.56</v>
          </cell>
          <cell r="N525" t="str">
            <v>Proposition</v>
          </cell>
          <cell r="O525">
            <v>1695.7439999999999</v>
          </cell>
          <cell r="Q525">
            <v>0.15</v>
          </cell>
          <cell r="R525">
            <v>1.319987</v>
          </cell>
          <cell r="S525" t="str">
            <v>Proposition</v>
          </cell>
          <cell r="T525">
            <v>1.32</v>
          </cell>
          <cell r="U525">
            <v>243.3</v>
          </cell>
          <cell r="V525">
            <v>279.79775999999998</v>
          </cell>
        </row>
        <row r="526">
          <cell r="A526" t="str">
            <v>MFH12EH</v>
          </cell>
          <cell r="B526" t="str">
            <v>Z47</v>
          </cell>
          <cell r="C526" t="str">
            <v>FILTRE HORIZONTAL 12EH</v>
          </cell>
          <cell r="G526" t="str">
            <v>SODAF</v>
          </cell>
          <cell r="H526" t="str">
            <v>MFH12EH</v>
          </cell>
          <cell r="J526" t="str">
            <v>FILTRE HORIZONTAL 12EH</v>
          </cell>
          <cell r="M526">
            <v>1507.56</v>
          </cell>
          <cell r="N526" t="str">
            <v>Proposition</v>
          </cell>
          <cell r="O526">
            <v>1733.6939999999997</v>
          </cell>
          <cell r="Q526">
            <v>0.14999999999999986</v>
          </cell>
          <cell r="R526">
            <v>1.3200072</v>
          </cell>
          <cell r="S526" t="str">
            <v>Proposition</v>
          </cell>
          <cell r="T526">
            <v>1.32</v>
          </cell>
          <cell r="U526">
            <v>663.33</v>
          </cell>
          <cell r="V526">
            <v>762.82535999999993</v>
          </cell>
        </row>
        <row r="527">
          <cell r="A527" t="str">
            <v>MFH16EH</v>
          </cell>
          <cell r="B527" t="str">
            <v>Z49</v>
          </cell>
          <cell r="C527" t="str">
            <v>FILTRE HORIZONTAL 16EH</v>
          </cell>
          <cell r="G527" t="str">
            <v>SODAF</v>
          </cell>
          <cell r="H527" t="str">
            <v>MFH16EH</v>
          </cell>
          <cell r="J527" t="str">
            <v>FILTRE HORIZONTAL 16EH</v>
          </cell>
          <cell r="M527">
            <v>637.49</v>
          </cell>
          <cell r="N527" t="str">
            <v>Proposition</v>
          </cell>
          <cell r="O527">
            <v>733.11349999999993</v>
          </cell>
          <cell r="Q527">
            <v>0.14999999999999988</v>
          </cell>
          <cell r="R527">
            <v>1.3200050000000001</v>
          </cell>
          <cell r="S527" t="str">
            <v>Proposition</v>
          </cell>
          <cell r="T527">
            <v>1.32</v>
          </cell>
          <cell r="U527">
            <v>841.49</v>
          </cell>
          <cell r="V527">
            <v>967.70981999999992</v>
          </cell>
        </row>
        <row r="528">
          <cell r="A528" t="str">
            <v>MFH20EH</v>
          </cell>
          <cell r="B528" t="str">
            <v>Z51</v>
          </cell>
          <cell r="C528" t="str">
            <v>FILTRE HORIZONTAL 20EH</v>
          </cell>
          <cell r="G528" t="str">
            <v>SODAF</v>
          </cell>
          <cell r="H528" t="str">
            <v>MFH20EH</v>
          </cell>
          <cell r="J528" t="str">
            <v>FILTRE HORIZONTAL 20EH</v>
          </cell>
          <cell r="M528">
            <v>729.29</v>
          </cell>
          <cell r="N528" t="str">
            <v>Proposition</v>
          </cell>
          <cell r="O528">
            <v>838.68349999999987</v>
          </cell>
          <cell r="Q528">
            <v>0.14999999999999988</v>
          </cell>
          <cell r="R528">
            <v>1.3199962000000001</v>
          </cell>
          <cell r="S528" t="str">
            <v>Proposition</v>
          </cell>
          <cell r="T528">
            <v>1.32</v>
          </cell>
          <cell r="U528">
            <v>962.66</v>
          </cell>
          <cell r="V528">
            <v>1107.0622199999998</v>
          </cell>
        </row>
        <row r="529">
          <cell r="A529" t="str">
            <v>MFH2EH</v>
          </cell>
          <cell r="B529" t="str">
            <v>Z52</v>
          </cell>
          <cell r="C529" t="str">
            <v>FILTRE HORIZONTAL 2EH 1.10MM</v>
          </cell>
          <cell r="G529" t="str">
            <v>SODAF</v>
          </cell>
          <cell r="H529" t="str">
            <v>MFH2EH</v>
          </cell>
          <cell r="J529" t="str">
            <v>FILTRE HORIZONTAL 2EH</v>
          </cell>
          <cell r="M529">
            <v>1322.73</v>
          </cell>
          <cell r="N529" t="str">
            <v>Proposition</v>
          </cell>
          <cell r="O529">
            <v>1521.1395</v>
          </cell>
          <cell r="Q529">
            <v>0.15</v>
          </cell>
          <cell r="R529">
            <v>1.3199973</v>
          </cell>
          <cell r="S529" t="str">
            <v>Proposition</v>
          </cell>
          <cell r="T529">
            <v>1.32</v>
          </cell>
          <cell r="U529">
            <v>194</v>
          </cell>
          <cell r="V529">
            <v>223.10046</v>
          </cell>
        </row>
        <row r="530">
          <cell r="A530" t="str">
            <v>MFH14EH</v>
          </cell>
          <cell r="B530" t="str">
            <v>Z48</v>
          </cell>
          <cell r="C530" t="str">
            <v>FILTRE HORIZONTAL 14EH</v>
          </cell>
          <cell r="G530" t="str">
            <v>SODAF</v>
          </cell>
          <cell r="H530" t="str">
            <v>MFH14EH</v>
          </cell>
          <cell r="J530" t="str">
            <v>FILTRE HORIZONTAL 14EH</v>
          </cell>
          <cell r="M530">
            <v>537.58000000000004</v>
          </cell>
          <cell r="N530" t="str">
            <v>Proposition</v>
          </cell>
          <cell r="O530">
            <v>618.21699999999998</v>
          </cell>
          <cell r="Q530">
            <v>0.14999999999999988</v>
          </cell>
          <cell r="R530">
            <v>1.3200082</v>
          </cell>
          <cell r="S530" t="str">
            <v>Proposition</v>
          </cell>
          <cell r="T530">
            <v>1.32</v>
          </cell>
          <cell r="U530">
            <v>709.61</v>
          </cell>
          <cell r="V530">
            <v>816.04643999999996</v>
          </cell>
        </row>
        <row r="531">
          <cell r="A531" t="str">
            <v>MFH18EH</v>
          </cell>
          <cell r="B531" t="str">
            <v>Z50</v>
          </cell>
          <cell r="C531" t="str">
            <v>FILTRE HORIZONTAL 18EH</v>
          </cell>
          <cell r="G531" t="str">
            <v>SODAF</v>
          </cell>
          <cell r="H531" t="str">
            <v>MFH18EH</v>
          </cell>
          <cell r="J531" t="str">
            <v>FILTRE HORIZONTAL 18EH</v>
          </cell>
          <cell r="M531">
            <v>703.79</v>
          </cell>
          <cell r="N531" t="str">
            <v>Proposition</v>
          </cell>
          <cell r="O531">
            <v>809.35849999999994</v>
          </cell>
          <cell r="Q531">
            <v>0.14999999999999997</v>
          </cell>
          <cell r="R531">
            <v>1.3199959999999999</v>
          </cell>
          <cell r="S531" t="str">
            <v>Proposition</v>
          </cell>
          <cell r="T531">
            <v>1.32</v>
          </cell>
          <cell r="U531">
            <v>929</v>
          </cell>
          <cell r="V531">
            <v>1068.35322</v>
          </cell>
        </row>
        <row r="532">
          <cell r="A532" t="str">
            <v>C4540</v>
          </cell>
          <cell r="B532" t="str">
            <v>AS17</v>
          </cell>
          <cell r="C532" t="str">
            <v>COUDE 45 PVC D40 FEM/FEM</v>
          </cell>
          <cell r="D532" t="str">
            <v>PVC/PE</v>
          </cell>
          <cell r="E532" t="str">
            <v>PVC/PE</v>
          </cell>
          <cell r="F532" t="str">
            <v>RACCORD PVC PRESSION &amp; PE</v>
          </cell>
          <cell r="G532" t="str">
            <v>SORODIST</v>
          </cell>
          <cell r="H532">
            <v>5545040</v>
          </cell>
          <cell r="J532" t="str">
            <v>COUDE 45° DIAM 40 FEM/FEM</v>
          </cell>
          <cell r="L532">
            <v>0.41</v>
          </cell>
          <cell r="M532">
            <v>0.41</v>
          </cell>
          <cell r="O532">
            <v>0.41</v>
          </cell>
          <cell r="Q532">
            <v>0</v>
          </cell>
          <cell r="R532">
            <v>1.2926829</v>
          </cell>
          <cell r="S532" t="str">
            <v>Proposition</v>
          </cell>
          <cell r="T532">
            <v>1.3</v>
          </cell>
          <cell r="U532">
            <v>0.53</v>
          </cell>
          <cell r="V532">
            <v>0.53300000000000003</v>
          </cell>
        </row>
        <row r="533">
          <cell r="A533" t="str">
            <v>C4550</v>
          </cell>
          <cell r="B533" t="str">
            <v>AS18</v>
          </cell>
          <cell r="C533" t="str">
            <v>COUDE 45 PVC D50 FEM/FEM</v>
          </cell>
          <cell r="D533" t="str">
            <v>PVC/PE</v>
          </cell>
          <cell r="E533" t="str">
            <v>PVC/PE</v>
          </cell>
          <cell r="F533" t="str">
            <v>RACCORD PVC PRESSION &amp; PE</v>
          </cell>
          <cell r="G533" t="str">
            <v>SORODIST</v>
          </cell>
          <cell r="H533">
            <v>5545050</v>
          </cell>
          <cell r="J533" t="str">
            <v>COUDE 45° DIAM 50 FEM/FEM</v>
          </cell>
          <cell r="L533">
            <v>0.49</v>
          </cell>
          <cell r="M533">
            <v>0.49</v>
          </cell>
          <cell r="O533">
            <v>0.49</v>
          </cell>
          <cell r="Q533">
            <v>0</v>
          </cell>
          <cell r="R533">
            <v>1.3061224</v>
          </cell>
          <cell r="S533" t="str">
            <v>Proposition</v>
          </cell>
          <cell r="T533">
            <v>1.3</v>
          </cell>
          <cell r="U533">
            <v>0.64</v>
          </cell>
          <cell r="V533">
            <v>0.63700000000000001</v>
          </cell>
        </row>
        <row r="534">
          <cell r="A534" t="str">
            <v>C4563</v>
          </cell>
          <cell r="B534" t="str">
            <v>AS19</v>
          </cell>
          <cell r="C534" t="str">
            <v>COUDE 45 PVC D63 FEM/FEM</v>
          </cell>
          <cell r="D534" t="str">
            <v>PVC/PE</v>
          </cell>
          <cell r="E534" t="str">
            <v>PVC/PE</v>
          </cell>
          <cell r="F534" t="str">
            <v>RACCORD PVC PRESSION &amp; PE</v>
          </cell>
          <cell r="G534" t="str">
            <v>SORODIST</v>
          </cell>
          <cell r="H534">
            <v>5545063</v>
          </cell>
          <cell r="J534" t="str">
            <v>COUDE 45° DIAM 63 FEM/FEM</v>
          </cell>
          <cell r="L534">
            <v>0.82</v>
          </cell>
          <cell r="M534">
            <v>0.82</v>
          </cell>
          <cell r="O534">
            <v>0.82</v>
          </cell>
          <cell r="Q534">
            <v>0</v>
          </cell>
          <cell r="R534">
            <v>1.1097561</v>
          </cell>
          <cell r="S534" t="str">
            <v>Proposition</v>
          </cell>
          <cell r="T534">
            <v>1.3</v>
          </cell>
          <cell r="U534">
            <v>0.91</v>
          </cell>
          <cell r="V534">
            <v>1.0660000000000001</v>
          </cell>
        </row>
        <row r="535">
          <cell r="A535" t="str">
            <v>C9040</v>
          </cell>
          <cell r="B535" t="str">
            <v>AS24</v>
          </cell>
          <cell r="C535" t="str">
            <v>COUDE 90 PVC D40 FEM/FEM</v>
          </cell>
          <cell r="D535" t="str">
            <v>PVC/PE</v>
          </cell>
          <cell r="E535" t="str">
            <v>PVC/PE</v>
          </cell>
          <cell r="F535" t="str">
            <v>RACCORD PVC PRESSION &amp; PE</v>
          </cell>
          <cell r="G535" t="str">
            <v>SORODIST</v>
          </cell>
          <cell r="H535">
            <v>5505040</v>
          </cell>
          <cell r="I535" t="str">
            <v>C9040</v>
          </cell>
          <cell r="J535" t="str">
            <v>COUDE 90° DIAM 40 FEM/FEM</v>
          </cell>
          <cell r="L535">
            <v>0.46</v>
          </cell>
          <cell r="M535">
            <v>0.46</v>
          </cell>
          <cell r="N535">
            <v>44347</v>
          </cell>
          <cell r="O535">
            <v>0.435</v>
          </cell>
          <cell r="P535" t="str">
            <v>U</v>
          </cell>
          <cell r="Q535">
            <v>-5.4347826086956569E-2</v>
          </cell>
          <cell r="R535">
            <v>1.3043477999999999</v>
          </cell>
          <cell r="S535" t="str">
            <v>Proposition</v>
          </cell>
          <cell r="T535">
            <v>1.3</v>
          </cell>
          <cell r="U535">
            <v>0.6</v>
          </cell>
          <cell r="V535">
            <v>0.59800000000000009</v>
          </cell>
        </row>
        <row r="536">
          <cell r="A536" t="str">
            <v>C9050</v>
          </cell>
          <cell r="B536" t="str">
            <v>AS25</v>
          </cell>
          <cell r="C536" t="str">
            <v>COUDE 90 PVC D50 FEM/FEM</v>
          </cell>
          <cell r="D536" t="str">
            <v>PVC/PE</v>
          </cell>
          <cell r="E536" t="str">
            <v>PVC/PE</v>
          </cell>
          <cell r="F536" t="str">
            <v>RACCORD PVC PRESSION &amp; PE</v>
          </cell>
          <cell r="G536" t="str">
            <v>SORODIST</v>
          </cell>
          <cell r="H536" t="str">
            <v>C9050</v>
          </cell>
          <cell r="I536" t="str">
            <v>C9050</v>
          </cell>
          <cell r="J536" t="str">
            <v>Coude 90° PVC Pression D50</v>
          </cell>
          <cell r="L536">
            <v>0.36</v>
          </cell>
          <cell r="M536">
            <v>0.36</v>
          </cell>
          <cell r="N536">
            <v>44347</v>
          </cell>
          <cell r="O536">
            <v>0.35</v>
          </cell>
          <cell r="P536" t="str">
            <v>U</v>
          </cell>
          <cell r="Q536">
            <v>-2.7777777777777804E-2</v>
          </cell>
          <cell r="R536">
            <v>1.2777778</v>
          </cell>
          <cell r="S536" t="str">
            <v>Proposition</v>
          </cell>
          <cell r="T536">
            <v>1.3</v>
          </cell>
          <cell r="U536">
            <v>0.46</v>
          </cell>
          <cell r="V536">
            <v>0.46799999999999997</v>
          </cell>
        </row>
        <row r="537">
          <cell r="A537" t="str">
            <v>C9063</v>
          </cell>
          <cell r="B537" t="str">
            <v>AS26</v>
          </cell>
          <cell r="C537" t="str">
            <v>COUDE 90  PVC D63 FEM/FEM</v>
          </cell>
          <cell r="D537" t="str">
            <v>PVC/PE</v>
          </cell>
          <cell r="E537" t="str">
            <v>PVC/PE</v>
          </cell>
          <cell r="F537" t="str">
            <v>RACCORD PVC PRESSION &amp; PE</v>
          </cell>
          <cell r="G537" t="str">
            <v>SORODIST</v>
          </cell>
          <cell r="H537">
            <v>5505063</v>
          </cell>
          <cell r="I537" t="str">
            <v>C9063</v>
          </cell>
          <cell r="J537" t="str">
            <v>COUDE 90°  DIAM 63 FEM/FEM</v>
          </cell>
          <cell r="L537">
            <v>0.74</v>
          </cell>
          <cell r="M537">
            <v>0.74</v>
          </cell>
          <cell r="N537">
            <v>44347</v>
          </cell>
          <cell r="O537">
            <v>0.67900000000000005</v>
          </cell>
          <cell r="P537" t="str">
            <v>U</v>
          </cell>
          <cell r="Q537">
            <v>-8.2432432432432354E-2</v>
          </cell>
          <cell r="R537">
            <v>1.2432432</v>
          </cell>
          <cell r="S537" t="str">
            <v>Proposition</v>
          </cell>
          <cell r="T537">
            <v>1.3</v>
          </cell>
          <cell r="U537">
            <v>0.92</v>
          </cell>
          <cell r="V537">
            <v>0.96199999999999997</v>
          </cell>
        </row>
        <row r="538">
          <cell r="A538" t="str">
            <v>C90MF6350</v>
          </cell>
          <cell r="B538" t="str">
            <v>AN51</v>
          </cell>
          <cell r="C538" t="str">
            <v>COUDE 90 REDUIT M/F 63X50</v>
          </cell>
          <cell r="D538" t="str">
            <v>PVC/PE</v>
          </cell>
          <cell r="E538" t="str">
            <v>PVC/PE</v>
          </cell>
          <cell r="F538" t="str">
            <v>RACCORD PVC PRESSION &amp; PE</v>
          </cell>
          <cell r="G538" t="str">
            <v>SORODIST</v>
          </cell>
          <cell r="H538" t="str">
            <v>C90MF6350</v>
          </cell>
          <cell r="I538" t="str">
            <v>C90MF6350</v>
          </cell>
          <cell r="J538" t="str">
            <v>COUDE 90° REDUIT M/F 63X50</v>
          </cell>
          <cell r="L538">
            <v>1.88</v>
          </cell>
          <cell r="M538">
            <v>1.88</v>
          </cell>
          <cell r="N538">
            <v>44347</v>
          </cell>
          <cell r="O538">
            <v>1.88</v>
          </cell>
          <cell r="P538" t="str">
            <v>U</v>
          </cell>
          <cell r="Q538">
            <v>0</v>
          </cell>
          <cell r="R538">
            <v>2</v>
          </cell>
          <cell r="S538" t="str">
            <v>Proposition</v>
          </cell>
          <cell r="T538">
            <v>2</v>
          </cell>
          <cell r="U538">
            <v>3.76</v>
          </cell>
          <cell r="V538">
            <v>3.76</v>
          </cell>
        </row>
        <row r="539">
          <cell r="A539" t="str">
            <v>CROIX63</v>
          </cell>
          <cell r="B539" t="str">
            <v>AS37</v>
          </cell>
          <cell r="C539" t="str">
            <v>CROIX PVC PRESSION D63</v>
          </cell>
          <cell r="D539" t="str">
            <v>PVC/PE</v>
          </cell>
          <cell r="E539" t="str">
            <v>PVC/PE</v>
          </cell>
          <cell r="F539" t="str">
            <v>RACCORD PVC PRESSION &amp; PE</v>
          </cell>
          <cell r="G539" t="str">
            <v>SORODIST</v>
          </cell>
          <cell r="H539" t="str">
            <v>CROIX63</v>
          </cell>
          <cell r="J539" t="str">
            <v>CROIX PVC PRESSION 63</v>
          </cell>
          <cell r="L539">
            <v>4.84</v>
          </cell>
          <cell r="M539">
            <v>4.84</v>
          </cell>
          <cell r="O539">
            <v>4.84</v>
          </cell>
          <cell r="Q539">
            <v>0</v>
          </cell>
          <cell r="R539">
            <v>1.7004132000000001</v>
          </cell>
          <cell r="S539" t="str">
            <v>Proposition</v>
          </cell>
          <cell r="T539">
            <v>1.7</v>
          </cell>
          <cell r="U539">
            <v>8.23</v>
          </cell>
          <cell r="V539">
            <v>8.2279999999999998</v>
          </cell>
        </row>
        <row r="540">
          <cell r="A540" t="str">
            <v>EAM324050</v>
          </cell>
          <cell r="B540" t="str">
            <v>AS79</v>
          </cell>
          <cell r="C540" t="str">
            <v>AERATEUR A MEMBRANE D 50</v>
          </cell>
          <cell r="D540" t="str">
            <v>PVC/PE</v>
          </cell>
          <cell r="E540" t="str">
            <v>PVC/PE</v>
          </cell>
          <cell r="F540" t="str">
            <v>PVC EVACUATION / VENTILATION / DRAINAGE</v>
          </cell>
          <cell r="G540" t="str">
            <v>SORODIST</v>
          </cell>
          <cell r="H540" t="str">
            <v>EAM324050</v>
          </cell>
          <cell r="I540" t="str">
            <v>EAM324050</v>
          </cell>
          <cell r="J540" t="str">
            <v>AERATEUR A MEMBRANE PVC EVAC Ø 32/40/50</v>
          </cell>
          <cell r="L540">
            <v>5.61</v>
          </cell>
          <cell r="M540">
            <v>5.61</v>
          </cell>
          <cell r="N540">
            <v>44347</v>
          </cell>
          <cell r="O540">
            <v>5.4950000000000001</v>
          </cell>
          <cell r="P540" t="str">
            <v>U</v>
          </cell>
          <cell r="Q540">
            <v>-2.0499108734402888E-2</v>
          </cell>
          <cell r="R540">
            <v>1.9643493999999999</v>
          </cell>
          <cell r="S540" t="str">
            <v>Proposition</v>
          </cell>
          <cell r="T540">
            <v>2</v>
          </cell>
          <cell r="U540">
            <v>11.02</v>
          </cell>
          <cell r="V540">
            <v>11.22</v>
          </cell>
        </row>
        <row r="541">
          <cell r="A541" t="str">
            <v>ECHAP50</v>
          </cell>
          <cell r="B541" t="str">
            <v>AS81</v>
          </cell>
          <cell r="C541" t="str">
            <v>CHAPEAU DE VENTILATION D 50</v>
          </cell>
          <cell r="D541" t="str">
            <v>PVC/PE</v>
          </cell>
          <cell r="E541" t="str">
            <v>PVC/PE</v>
          </cell>
          <cell r="F541" t="str">
            <v>PVC EVACUATION / VENTILATION / DRAINAGE</v>
          </cell>
          <cell r="G541" t="str">
            <v>SORODIST</v>
          </cell>
          <cell r="H541" t="str">
            <v>ECHAP50</v>
          </cell>
          <cell r="J541" t="str">
            <v xml:space="preserve">CHAPEAU DE VENTILATION </v>
          </cell>
          <cell r="L541">
            <v>5.34</v>
          </cell>
          <cell r="M541">
            <v>5.34</v>
          </cell>
          <cell r="O541">
            <v>5.34</v>
          </cell>
          <cell r="Q541">
            <v>0</v>
          </cell>
          <cell r="R541">
            <v>2.0655431000000002</v>
          </cell>
          <cell r="S541" t="str">
            <v>Proposition</v>
          </cell>
          <cell r="T541">
            <v>2.1</v>
          </cell>
          <cell r="U541">
            <v>11.03</v>
          </cell>
          <cell r="V541">
            <v>11.214</v>
          </cell>
        </row>
        <row r="542">
          <cell r="A542" t="str">
            <v>EF504011/2</v>
          </cell>
          <cell r="B542" t="str">
            <v>AN62</v>
          </cell>
          <cell r="C542" t="str">
            <v>RACCORD 50 X40 X 1""""""""1/2</v>
          </cell>
          <cell r="D542" t="str">
            <v>ACCESSOIRES AU DETAIL</v>
          </cell>
          <cell r="E542" t="str">
            <v>ACCESSOIRES AU DETAIL</v>
          </cell>
          <cell r="F542" t="str">
            <v>ACCESSOIRES</v>
          </cell>
          <cell r="G542" t="str">
            <v>SORODIST</v>
          </cell>
          <cell r="H542" t="str">
            <v>EF504011/2</v>
          </cell>
          <cell r="I542" t="str">
            <v>EF5040112</v>
          </cell>
          <cell r="J542" t="str">
            <v>Embout Fileté PVC Pression 50/40x1''1/2</v>
          </cell>
          <cell r="K542" t="str">
            <v>Embout Fileté PVC Pression 50/40x1''1/2</v>
          </cell>
          <cell r="L542">
            <v>0.42</v>
          </cell>
          <cell r="M542">
            <v>0.42</v>
          </cell>
          <cell r="N542">
            <v>44347</v>
          </cell>
          <cell r="O542">
            <v>0.66500000000000004</v>
          </cell>
          <cell r="P542" t="str">
            <v>U</v>
          </cell>
          <cell r="Q542">
            <v>0.58333333333333348</v>
          </cell>
          <cell r="R542">
            <v>1.3333333000000001</v>
          </cell>
          <cell r="S542" t="str">
            <v>Proposition</v>
          </cell>
          <cell r="T542">
            <v>1.3</v>
          </cell>
          <cell r="U542">
            <v>0.56000000000000005</v>
          </cell>
          <cell r="V542">
            <v>0.86450000000000005</v>
          </cell>
        </row>
        <row r="543">
          <cell r="A543" t="str">
            <v>EF63502</v>
          </cell>
          <cell r="B543" t="str">
            <v>AN63</v>
          </cell>
          <cell r="C543" t="str">
            <v>EMBOUT ADAPTATION 63X50X2""""""""</v>
          </cell>
          <cell r="D543" t="str">
            <v>POSTES DE RELEVAGE</v>
          </cell>
          <cell r="E543" t="str">
            <v>POSTES DE RELEVAGE</v>
          </cell>
          <cell r="F543" t="str">
            <v>ACCESSOIRES POSTE</v>
          </cell>
          <cell r="G543" t="str">
            <v>SORODIST</v>
          </cell>
          <cell r="H543" t="str">
            <v>EF63502</v>
          </cell>
          <cell r="I543" t="str">
            <v>EF63502</v>
          </cell>
          <cell r="J543" t="str">
            <v>Embout fileté PVC Pression D 63 /50x2'</v>
          </cell>
          <cell r="L543">
            <v>0.55000000000000004</v>
          </cell>
          <cell r="M543">
            <v>0.55000000000000004</v>
          </cell>
          <cell r="N543">
            <v>44347</v>
          </cell>
          <cell r="O543">
            <v>0.59499999999999997</v>
          </cell>
          <cell r="P543" t="str">
            <v>U</v>
          </cell>
          <cell r="Q543">
            <v>8.1818181818181679E-2</v>
          </cell>
          <cell r="R543">
            <v>1.2363636</v>
          </cell>
          <cell r="S543" t="str">
            <v>Proposition</v>
          </cell>
          <cell r="T543">
            <v>1.3</v>
          </cell>
          <cell r="U543">
            <v>0.68</v>
          </cell>
          <cell r="V543">
            <v>0.77349999999999997</v>
          </cell>
        </row>
        <row r="544">
          <cell r="A544" t="str">
            <v>EF75632</v>
          </cell>
          <cell r="B544" t="str">
            <v>AN64</v>
          </cell>
          <cell r="C544" t="str">
            <v>EMBOUT ADAPTATION 75X63X2""""""""</v>
          </cell>
          <cell r="D544" t="str">
            <v>POSTES DE RELEVAGE</v>
          </cell>
          <cell r="E544" t="str">
            <v>POSTES DE RELEVAGE</v>
          </cell>
          <cell r="F544" t="str">
            <v>ACCESSOIRES POSTE</v>
          </cell>
          <cell r="G544" t="str">
            <v>SORODIST</v>
          </cell>
          <cell r="H544" t="str">
            <v>EF75632</v>
          </cell>
          <cell r="J544" t="str">
            <v>EMBOUT ADAPTATION 75X63X2""</v>
          </cell>
          <cell r="L544">
            <v>0.91</v>
          </cell>
          <cell r="M544">
            <v>0.91</v>
          </cell>
          <cell r="O544">
            <v>0.91</v>
          </cell>
          <cell r="Q544">
            <v>0</v>
          </cell>
          <cell r="R544">
            <v>1.2197802</v>
          </cell>
          <cell r="S544" t="str">
            <v>Proposition</v>
          </cell>
          <cell r="T544">
            <v>1.3</v>
          </cell>
          <cell r="U544">
            <v>1.1100000000000001</v>
          </cell>
          <cell r="V544">
            <v>1.1830000000000001</v>
          </cell>
        </row>
        <row r="545">
          <cell r="A545" t="str">
            <v>ENFC22100</v>
          </cell>
          <cell r="B545" t="str">
            <v>AS87</v>
          </cell>
          <cell r="C545" t="str">
            <v>COUDE 2230 FF PVC EVAC D100</v>
          </cell>
          <cell r="D545" t="str">
            <v>PVC/PE</v>
          </cell>
          <cell r="E545" t="str">
            <v>PVC/PE</v>
          </cell>
          <cell r="F545" t="str">
            <v>PVC EVACUATION / VENTILATION / DRAINAGE</v>
          </cell>
          <cell r="G545" t="str">
            <v>SORODIST</v>
          </cell>
          <cell r="H545" t="str">
            <v>ENFC22100</v>
          </cell>
          <cell r="I545" t="str">
            <v>ENFC22100</v>
          </cell>
          <cell r="J545" t="str">
            <v>COUDE 22°30' FF PVC EVAC Ø 100</v>
          </cell>
          <cell r="L545">
            <v>2.73</v>
          </cell>
          <cell r="M545">
            <v>2.73</v>
          </cell>
          <cell r="N545">
            <v>44347</v>
          </cell>
          <cell r="O545">
            <v>1.6439999999999999</v>
          </cell>
          <cell r="P545" t="str">
            <v>U</v>
          </cell>
          <cell r="Q545">
            <v>-0.39780219780219783</v>
          </cell>
          <cell r="R545">
            <v>1.2967032999999999</v>
          </cell>
          <cell r="U545">
            <v>3.54</v>
          </cell>
          <cell r="V545">
            <v>3.54</v>
          </cell>
        </row>
        <row r="546">
          <cell r="A546" t="str">
            <v>ENFC22MF100</v>
          </cell>
          <cell r="B546" t="str">
            <v>AS88</v>
          </cell>
          <cell r="C546" t="str">
            <v>COUDE 2230 MF PVC EVAC D100</v>
          </cell>
          <cell r="D546" t="str">
            <v>PVC/PE</v>
          </cell>
          <cell r="E546" t="str">
            <v>PVC/PE</v>
          </cell>
          <cell r="F546" t="str">
            <v>PVC EVACUATION / VENTILATION / DRAINAGE</v>
          </cell>
          <cell r="G546" t="str">
            <v>SORODIST</v>
          </cell>
          <cell r="H546" t="str">
            <v>ENFC22MF100</v>
          </cell>
          <cell r="I546" t="str">
            <v>ENFC22MF100</v>
          </cell>
          <cell r="J546" t="str">
            <v>COUDE 22°30 MF PVC EVAC Ø 100</v>
          </cell>
          <cell r="L546">
            <v>2.19</v>
          </cell>
          <cell r="M546">
            <v>2.19</v>
          </cell>
          <cell r="N546">
            <v>44347</v>
          </cell>
          <cell r="O546">
            <v>1.4850000000000001</v>
          </cell>
          <cell r="P546" t="str">
            <v>U</v>
          </cell>
          <cell r="Q546">
            <v>-0.32191780821917804</v>
          </cell>
          <cell r="R546">
            <v>1.3013699000000001</v>
          </cell>
          <cell r="U546">
            <v>2.85</v>
          </cell>
          <cell r="V546">
            <v>2.85</v>
          </cell>
        </row>
        <row r="547">
          <cell r="A547" t="str">
            <v>ENFC30100</v>
          </cell>
          <cell r="B547" t="str">
            <v>AS89</v>
          </cell>
          <cell r="C547" t="str">
            <v>COUDE 30 FF PVC EVAC D100</v>
          </cell>
          <cell r="D547" t="str">
            <v>PVC/PE</v>
          </cell>
          <cell r="E547" t="str">
            <v>PVC/PE</v>
          </cell>
          <cell r="F547" t="str">
            <v>PVC EVACUATION / VENTILATION / DRAINAGE</v>
          </cell>
          <cell r="G547" t="str">
            <v>SORODIST</v>
          </cell>
          <cell r="H547" t="str">
            <v>ENFC30100</v>
          </cell>
          <cell r="J547" t="str">
            <v>COUDE 30° FF PVC EVAC Ø 100</v>
          </cell>
          <cell r="L547">
            <v>1.54</v>
          </cell>
          <cell r="M547">
            <v>1.54</v>
          </cell>
          <cell r="O547">
            <v>1.54</v>
          </cell>
          <cell r="Q547">
            <v>0</v>
          </cell>
          <cell r="R547">
            <v>1.5</v>
          </cell>
          <cell r="S547" t="str">
            <v>Proposition</v>
          </cell>
          <cell r="T547">
            <v>1.5</v>
          </cell>
          <cell r="U547">
            <v>2.31</v>
          </cell>
          <cell r="V547">
            <v>2.31</v>
          </cell>
        </row>
        <row r="548">
          <cell r="A548" t="str">
            <v>ENFC30MF100</v>
          </cell>
          <cell r="B548" t="str">
            <v>AS90</v>
          </cell>
          <cell r="C548" t="str">
            <v>COUDE 30 MF PVC EVAC D100</v>
          </cell>
          <cell r="D548" t="str">
            <v>PVC/PE</v>
          </cell>
          <cell r="E548" t="str">
            <v>PVC/PE</v>
          </cell>
          <cell r="F548" t="str">
            <v>PVC EVACUATION / VENTILATION / DRAINAGE</v>
          </cell>
          <cell r="G548" t="str">
            <v>SORODIST</v>
          </cell>
          <cell r="H548" t="str">
            <v>ENFC30MF100</v>
          </cell>
          <cell r="J548" t="str">
            <v>COUDE 30° MF PVC EVAC Ø 100</v>
          </cell>
          <cell r="L548">
            <v>1.41</v>
          </cell>
          <cell r="M548">
            <v>1.41</v>
          </cell>
          <cell r="O548">
            <v>1.41</v>
          </cell>
          <cell r="Q548">
            <v>0</v>
          </cell>
          <cell r="R548">
            <v>1.6382979</v>
          </cell>
          <cell r="S548" t="str">
            <v>Proposition</v>
          </cell>
          <cell r="T548">
            <v>1.5</v>
          </cell>
          <cell r="U548">
            <v>2.31</v>
          </cell>
          <cell r="V548">
            <v>2.31</v>
          </cell>
        </row>
        <row r="549">
          <cell r="A549" t="str">
            <v>ENFC45100</v>
          </cell>
          <cell r="B549" t="str">
            <v>AS91</v>
          </cell>
          <cell r="C549" t="str">
            <v>COUDE 45 FF PVC EVAC D100</v>
          </cell>
          <cell r="D549" t="str">
            <v>PVC/PE</v>
          </cell>
          <cell r="E549" t="str">
            <v>PVC/PE</v>
          </cell>
          <cell r="F549" t="str">
            <v>PVC EVACUATION / VENTILATION / DRAINAGE</v>
          </cell>
          <cell r="G549" t="str">
            <v>SORODIST</v>
          </cell>
          <cell r="H549" t="str">
            <v>ENFC45100</v>
          </cell>
          <cell r="I549" t="str">
            <v>ENFC45100</v>
          </cell>
          <cell r="J549" t="str">
            <v>COUDE PVC 45° FF D100</v>
          </cell>
          <cell r="L549">
            <v>1.25</v>
          </cell>
          <cell r="M549">
            <v>1.25</v>
          </cell>
          <cell r="N549">
            <v>44347</v>
          </cell>
          <cell r="O549">
            <v>1.34</v>
          </cell>
          <cell r="P549" t="str">
            <v>U</v>
          </cell>
          <cell r="Q549">
            <v>7.2000000000000064E-2</v>
          </cell>
          <cell r="R549">
            <v>1.496</v>
          </cell>
          <cell r="S549" t="str">
            <v>Proposition</v>
          </cell>
          <cell r="T549">
            <v>1.5</v>
          </cell>
          <cell r="U549">
            <v>1.87</v>
          </cell>
          <cell r="V549">
            <v>2.0100000000000002</v>
          </cell>
        </row>
        <row r="550">
          <cell r="A550" t="str">
            <v>ENFC45MF100</v>
          </cell>
          <cell r="B550" t="str">
            <v>AS92</v>
          </cell>
          <cell r="C550" t="str">
            <v>COUDE 45 PVC EVAC MF D100</v>
          </cell>
          <cell r="D550" t="str">
            <v>PVC/PE</v>
          </cell>
          <cell r="E550" t="str">
            <v>PVC/PE</v>
          </cell>
          <cell r="F550" t="str">
            <v>PVC EVACUATION / VENTILATION / DRAINAGE</v>
          </cell>
          <cell r="G550" t="str">
            <v>SORODIST</v>
          </cell>
          <cell r="H550" t="str">
            <v>ENFC45MF100</v>
          </cell>
          <cell r="I550" t="str">
            <v>ENFC45MF100</v>
          </cell>
          <cell r="J550" t="str">
            <v>COUDE PVC EVAC 45° MF D100</v>
          </cell>
          <cell r="L550">
            <v>0.97</v>
          </cell>
          <cell r="M550">
            <v>0.97</v>
          </cell>
          <cell r="N550">
            <v>44347</v>
          </cell>
          <cell r="O550">
            <v>1.0309999999999999</v>
          </cell>
          <cell r="P550" t="str">
            <v>U</v>
          </cell>
          <cell r="Q550">
            <v>6.2886597938144273E-2</v>
          </cell>
          <cell r="R550">
            <v>1.9278351</v>
          </cell>
          <cell r="S550" t="str">
            <v>Proposition</v>
          </cell>
          <cell r="T550">
            <v>2</v>
          </cell>
          <cell r="U550">
            <v>1.87</v>
          </cell>
          <cell r="V550">
            <v>2.0619999999999998</v>
          </cell>
        </row>
        <row r="551">
          <cell r="A551" t="str">
            <v>ENFC87100</v>
          </cell>
          <cell r="B551" t="str">
            <v>AS93</v>
          </cell>
          <cell r="C551" t="str">
            <v>COUDE 8730 FF PVC EVAC D100</v>
          </cell>
          <cell r="D551" t="str">
            <v>PVC/PE</v>
          </cell>
          <cell r="E551" t="str">
            <v>PVC/PE</v>
          </cell>
          <cell r="F551" t="str">
            <v>PVC EVACUATION / VENTILATION / DRAINAGE</v>
          </cell>
          <cell r="G551" t="str">
            <v>SORODIST</v>
          </cell>
          <cell r="H551" t="str">
            <v>ENFC87100</v>
          </cell>
          <cell r="J551" t="str">
            <v>COUDE 87°30 FF PVC EVAC Ø 100</v>
          </cell>
          <cell r="L551">
            <v>1.45</v>
          </cell>
          <cell r="M551">
            <v>1.45</v>
          </cell>
          <cell r="N551">
            <v>44347</v>
          </cell>
          <cell r="O551">
            <v>1.5469999999999999</v>
          </cell>
          <cell r="P551" t="str">
            <v>U</v>
          </cell>
          <cell r="Q551">
            <v>6.6896551724137915E-2</v>
          </cell>
          <cell r="R551">
            <v>1.5517240999999999</v>
          </cell>
          <cell r="S551" t="str">
            <v>Proposition</v>
          </cell>
          <cell r="T551">
            <v>1.55</v>
          </cell>
          <cell r="U551">
            <v>2.25</v>
          </cell>
          <cell r="V551">
            <v>2.39785</v>
          </cell>
        </row>
        <row r="552">
          <cell r="A552" t="str">
            <v>ENFC87MF100</v>
          </cell>
          <cell r="B552" t="str">
            <v>AS94</v>
          </cell>
          <cell r="C552" t="str">
            <v>COUDE 8730 MF PVC EVAC D100</v>
          </cell>
          <cell r="D552" t="str">
            <v>PVC/PE</v>
          </cell>
          <cell r="E552" t="str">
            <v>PVC/PE</v>
          </cell>
          <cell r="F552" t="str">
            <v>PVC EVACUATION / VENTILATION / DRAINAGE</v>
          </cell>
          <cell r="G552" t="str">
            <v>SORODIST</v>
          </cell>
          <cell r="H552" t="str">
            <v>ENFC87MF100</v>
          </cell>
          <cell r="J552" t="str">
            <v>COUDE 87°30 MF PVC EVAC Ø 100</v>
          </cell>
          <cell r="L552">
            <v>1.2</v>
          </cell>
          <cell r="M552">
            <v>1.2</v>
          </cell>
          <cell r="N552" t="str">
            <v>Proposition</v>
          </cell>
          <cell r="O552">
            <v>1.284</v>
          </cell>
          <cell r="Q552">
            <v>7.0000000000000062E-2</v>
          </cell>
          <cell r="R552">
            <v>1.875</v>
          </cell>
          <cell r="S552" t="str">
            <v>Proposition</v>
          </cell>
          <cell r="T552">
            <v>2</v>
          </cell>
          <cell r="U552">
            <v>2.25</v>
          </cell>
          <cell r="V552">
            <v>2.5680000000000001</v>
          </cell>
        </row>
        <row r="553">
          <cell r="A553" t="str">
            <v>ENFCS45100</v>
          </cell>
          <cell r="B553" t="str">
            <v>AS95</v>
          </cell>
          <cell r="C553" t="str">
            <v>CULOTTE PVC EVAC 45 FF D100</v>
          </cell>
          <cell r="D553" t="str">
            <v>PVC/PE</v>
          </cell>
          <cell r="E553" t="str">
            <v>PVC/PE</v>
          </cell>
          <cell r="F553" t="str">
            <v>PVC EVACUATION / VENTILATION / DRAINAGE</v>
          </cell>
          <cell r="G553" t="str">
            <v>SORODIST</v>
          </cell>
          <cell r="H553" t="str">
            <v>ENFCS45100</v>
          </cell>
          <cell r="J553" t="str">
            <v>CULOTTE PVC EVAC 45° FF D100</v>
          </cell>
          <cell r="L553">
            <v>1.95</v>
          </cell>
          <cell r="M553">
            <v>1.95</v>
          </cell>
          <cell r="N553">
            <v>44347</v>
          </cell>
          <cell r="O553">
            <v>2.0840000000000001</v>
          </cell>
          <cell r="Q553">
            <v>6.8717948717948785E-2</v>
          </cell>
          <cell r="R553">
            <v>1.4923077</v>
          </cell>
          <cell r="S553" t="str">
            <v>Proposition</v>
          </cell>
          <cell r="T553">
            <v>1.5</v>
          </cell>
          <cell r="U553">
            <v>2.91</v>
          </cell>
          <cell r="V553">
            <v>3.1260000000000003</v>
          </cell>
        </row>
        <row r="554">
          <cell r="A554" t="str">
            <v>ENFCS45MF100</v>
          </cell>
          <cell r="B554" t="str">
            <v>AS96</v>
          </cell>
          <cell r="C554" t="str">
            <v>CULOTTE SIMPLE 45 MFF PVC EVAC D100</v>
          </cell>
          <cell r="D554" t="str">
            <v>PVC/PE</v>
          </cell>
          <cell r="E554" t="str">
            <v>PVC/PE</v>
          </cell>
          <cell r="F554" t="str">
            <v>PVC EVACUATION / VENTILATION / DRAINAGE</v>
          </cell>
          <cell r="G554" t="str">
            <v>SORODIST</v>
          </cell>
          <cell r="H554" t="str">
            <v>ENFCS45MF100</v>
          </cell>
          <cell r="I554" t="str">
            <v>ENFCS45MF100</v>
          </cell>
          <cell r="J554" t="str">
            <v>CULOTTE SIMPLE 45° MFF PVC EVAC Ø 100</v>
          </cell>
          <cell r="L554">
            <v>2.15</v>
          </cell>
          <cell r="M554">
            <v>2.15</v>
          </cell>
          <cell r="N554">
            <v>44347</v>
          </cell>
          <cell r="O554">
            <v>2.15</v>
          </cell>
          <cell r="P554" t="str">
            <v>U</v>
          </cell>
          <cell r="Q554">
            <v>0</v>
          </cell>
          <cell r="R554">
            <v>1.4976744</v>
          </cell>
          <cell r="S554" t="str">
            <v>Proposition</v>
          </cell>
          <cell r="T554">
            <v>1.5</v>
          </cell>
          <cell r="U554">
            <v>3.22</v>
          </cell>
          <cell r="V554">
            <v>3.2249999999999996</v>
          </cell>
        </row>
        <row r="555">
          <cell r="A555" t="str">
            <v>ENFCS87100</v>
          </cell>
          <cell r="B555" t="str">
            <v>AS97</v>
          </cell>
          <cell r="C555" t="str">
            <v>CULOTTE Y 8730 FF D100</v>
          </cell>
          <cell r="D555" t="str">
            <v>PVC/PE</v>
          </cell>
          <cell r="E555" t="str">
            <v>PVC/PE</v>
          </cell>
          <cell r="F555" t="str">
            <v>PVC EVACUATION / VENTILATION / DRAINAGE</v>
          </cell>
          <cell r="G555" t="str">
            <v>SORODIST</v>
          </cell>
          <cell r="H555" t="str">
            <v>ENFCS87100</v>
          </cell>
          <cell r="I555" t="str">
            <v>ENFCS87100</v>
          </cell>
          <cell r="J555" t="str">
            <v>Culotte simple 87°30 FFF PVC Evac D100</v>
          </cell>
          <cell r="L555">
            <v>1.71</v>
          </cell>
          <cell r="M555">
            <v>1.71</v>
          </cell>
          <cell r="N555">
            <v>44347</v>
          </cell>
          <cell r="O555">
            <v>1.833</v>
          </cell>
          <cell r="P555" t="str">
            <v>U</v>
          </cell>
          <cell r="Q555">
            <v>7.192982456140351E-2</v>
          </cell>
          <cell r="R555">
            <v>1.4970760000000001</v>
          </cell>
          <cell r="S555" t="str">
            <v>Proposition</v>
          </cell>
          <cell r="T555">
            <v>1.5</v>
          </cell>
          <cell r="U555">
            <v>2.56</v>
          </cell>
          <cell r="V555">
            <v>2.7494999999999998</v>
          </cell>
        </row>
        <row r="556">
          <cell r="A556" t="str">
            <v>ENFCS87200</v>
          </cell>
          <cell r="B556" t="str">
            <v>AN66</v>
          </cell>
          <cell r="C556" t="str">
            <v>CULOTTE SIMPLE 87 30 FFF D 200</v>
          </cell>
          <cell r="D556" t="str">
            <v>PVC/PE</v>
          </cell>
          <cell r="E556" t="str">
            <v>PVC/PE</v>
          </cell>
          <cell r="G556" t="str">
            <v>SORODIST</v>
          </cell>
          <cell r="H556" t="str">
            <v>ENFCS87200</v>
          </cell>
          <cell r="J556" t="str">
            <v>CULOTTE SIMPLE 87°30 FFF D 200</v>
          </cell>
          <cell r="L556">
            <v>22.76</v>
          </cell>
          <cell r="M556">
            <v>22.76</v>
          </cell>
          <cell r="N556" t="str">
            <v>Proposition</v>
          </cell>
          <cell r="O556">
            <v>24.353200000000005</v>
          </cell>
          <cell r="Q556">
            <v>7.0000000000000132E-2</v>
          </cell>
          <cell r="R556">
            <v>1.5004394000000001</v>
          </cell>
          <cell r="S556" t="str">
            <v>Proposition</v>
          </cell>
          <cell r="T556">
            <v>1.5</v>
          </cell>
          <cell r="U556">
            <v>34.15</v>
          </cell>
          <cell r="V556">
            <v>36.529800000000009</v>
          </cell>
        </row>
        <row r="557">
          <cell r="A557" t="str">
            <v>ENFCS87MF100</v>
          </cell>
          <cell r="B557" t="str">
            <v>AS98</v>
          </cell>
          <cell r="C557" t="str">
            <v>CULOTTE SIMPLE 8730 MFF PVC EVAC D100</v>
          </cell>
          <cell r="D557" t="str">
            <v>PVC/PE</v>
          </cell>
          <cell r="E557" t="str">
            <v>PVC/PE</v>
          </cell>
          <cell r="F557" t="str">
            <v>PVC EVACUATION / VENTILATION / DRAINAGE</v>
          </cell>
          <cell r="G557" t="str">
            <v>SORODIST</v>
          </cell>
          <cell r="H557" t="str">
            <v>ENFCS87MF100</v>
          </cell>
          <cell r="J557" t="str">
            <v>CULOTTE SIMPLE 87°30 MFF PVC EVAC Ø 100</v>
          </cell>
          <cell r="L557">
            <v>2.2999999999999998</v>
          </cell>
          <cell r="M557">
            <v>2.2999999999999998</v>
          </cell>
          <cell r="N557" t="str">
            <v>Proposition</v>
          </cell>
          <cell r="O557">
            <v>2.4609999999999999</v>
          </cell>
          <cell r="Q557">
            <v>7.0000000000000021E-2</v>
          </cell>
          <cell r="R557">
            <v>1.4956522000000001</v>
          </cell>
          <cell r="S557" t="str">
            <v>Proposition</v>
          </cell>
          <cell r="T557">
            <v>1.5</v>
          </cell>
          <cell r="U557">
            <v>3.44</v>
          </cell>
          <cell r="V557">
            <v>3.6914999999999996</v>
          </cell>
        </row>
        <row r="558">
          <cell r="A558" t="str">
            <v>ENFM100</v>
          </cell>
          <cell r="B558" t="str">
            <v>AS99</v>
          </cell>
          <cell r="C558" t="str">
            <v>MANCHON A BUTEE FF PVC EVAC D100</v>
          </cell>
          <cell r="D558" t="str">
            <v>PVC/PE</v>
          </cell>
          <cell r="E558" t="str">
            <v>PVC/PE</v>
          </cell>
          <cell r="F558" t="str">
            <v>PVC EVACUATION / VENTILATION / DRAINAGE</v>
          </cell>
          <cell r="G558" t="str">
            <v>SORODIST</v>
          </cell>
          <cell r="H558" t="str">
            <v>ENFM100</v>
          </cell>
          <cell r="J558" t="str">
            <v>MANCHON A BUTEE FF PVC EVAC Ø 100</v>
          </cell>
          <cell r="L558">
            <v>0.67</v>
          </cell>
          <cell r="M558">
            <v>0.67</v>
          </cell>
          <cell r="N558" t="str">
            <v>Proposition</v>
          </cell>
          <cell r="O558">
            <v>0.71690000000000009</v>
          </cell>
          <cell r="Q558">
            <v>7.0000000000000076E-2</v>
          </cell>
          <cell r="R558">
            <v>2</v>
          </cell>
          <cell r="S558" t="str">
            <v>Proposition</v>
          </cell>
          <cell r="T558">
            <v>2</v>
          </cell>
          <cell r="U558">
            <v>1.34</v>
          </cell>
          <cell r="V558">
            <v>1.4338000000000002</v>
          </cell>
        </row>
        <row r="559">
          <cell r="A559" t="str">
            <v>ENFM200</v>
          </cell>
          <cell r="B559" t="str">
            <v>AN67</v>
          </cell>
          <cell r="C559" t="str">
            <v>MANCHON A BUTEE FF D200</v>
          </cell>
          <cell r="D559" t="str">
            <v>PVC/PE</v>
          </cell>
          <cell r="E559" t="str">
            <v>PVC/PE</v>
          </cell>
          <cell r="G559" t="str">
            <v>SORODIST</v>
          </cell>
          <cell r="H559" t="str">
            <v>ENFM200</v>
          </cell>
          <cell r="J559" t="str">
            <v>MANCHON A BUTEE FF D 200</v>
          </cell>
          <cell r="L559">
            <v>5.93</v>
          </cell>
          <cell r="M559">
            <v>5.93</v>
          </cell>
          <cell r="N559" t="str">
            <v>Proposition</v>
          </cell>
          <cell r="O559">
            <v>6.3451000000000004</v>
          </cell>
          <cell r="Q559">
            <v>7.0000000000000118E-2</v>
          </cell>
          <cell r="R559">
            <v>1.5008432</v>
          </cell>
          <cell r="S559" t="str">
            <v>Proposition</v>
          </cell>
          <cell r="T559">
            <v>1.5</v>
          </cell>
          <cell r="U559">
            <v>8.9</v>
          </cell>
          <cell r="V559">
            <v>9.5176499999999997</v>
          </cell>
        </row>
        <row r="560">
          <cell r="A560" t="str">
            <v>ENFRE200100</v>
          </cell>
          <cell r="B560" t="str">
            <v>AN68</v>
          </cell>
          <cell r="C560" t="str">
            <v>REDUCTION EXCENTREE MF 200/100</v>
          </cell>
          <cell r="D560" t="str">
            <v>PVC/PE</v>
          </cell>
          <cell r="E560" t="str">
            <v>PVC/PE</v>
          </cell>
          <cell r="G560" t="str">
            <v>SORODIST</v>
          </cell>
          <cell r="H560" t="str">
            <v>ENFRE200100</v>
          </cell>
          <cell r="J560" t="str">
            <v>REDUCTION EXCENTREE MF 200/100</v>
          </cell>
          <cell r="L560">
            <v>10.5</v>
          </cell>
          <cell r="M560">
            <v>10.5</v>
          </cell>
          <cell r="N560" t="str">
            <v>Proposition</v>
          </cell>
          <cell r="O560">
            <v>11.235000000000001</v>
          </cell>
          <cell r="Q560">
            <v>7.0000000000000118E-2</v>
          </cell>
          <cell r="R560">
            <v>1.5</v>
          </cell>
          <cell r="S560" t="str">
            <v>Proposition</v>
          </cell>
          <cell r="T560">
            <v>1.5</v>
          </cell>
          <cell r="U560">
            <v>15.75</v>
          </cell>
          <cell r="V560">
            <v>16.852500000000003</v>
          </cell>
        </row>
        <row r="561">
          <cell r="A561" t="str">
            <v>ENFTR200110</v>
          </cell>
          <cell r="B561" t="str">
            <v>AN69</v>
          </cell>
          <cell r="C561" t="str">
            <v>TAMPON REDUIT MF 200/110</v>
          </cell>
          <cell r="D561" t="str">
            <v>PVC/PE</v>
          </cell>
          <cell r="E561" t="str">
            <v>PVC/PE</v>
          </cell>
          <cell r="G561" t="str">
            <v>SORODIST</v>
          </cell>
          <cell r="H561" t="str">
            <v>ENFTR200110</v>
          </cell>
          <cell r="J561" t="str">
            <v>TAMPON REDUIT MF 200/110</v>
          </cell>
          <cell r="L561">
            <v>3.21</v>
          </cell>
          <cell r="M561">
            <v>3.21</v>
          </cell>
          <cell r="N561" t="str">
            <v>Proposition</v>
          </cell>
          <cell r="O561">
            <v>3.4347000000000003</v>
          </cell>
          <cell r="Q561">
            <v>7.0000000000000104E-2</v>
          </cell>
          <cell r="R561">
            <v>1.5015575999999999</v>
          </cell>
          <cell r="S561" t="str">
            <v>Proposition</v>
          </cell>
          <cell r="T561">
            <v>1.5</v>
          </cell>
          <cell r="U561">
            <v>4.82</v>
          </cell>
          <cell r="V561">
            <v>5.1520500000000009</v>
          </cell>
        </row>
        <row r="562">
          <cell r="A562" t="str">
            <v>ENFTV100</v>
          </cell>
          <cell r="B562" t="str">
            <v>AN70</v>
          </cell>
          <cell r="C562" t="str">
            <v>TAMPON DE VISITE MALE D100</v>
          </cell>
          <cell r="D562" t="str">
            <v>PIECES DETACHEES</v>
          </cell>
          <cell r="F562" t="str">
            <v>TUYAUTERIE</v>
          </cell>
          <cell r="G562" t="str">
            <v>SORODIST</v>
          </cell>
          <cell r="H562" t="str">
            <v>ENFTV100</v>
          </cell>
          <cell r="J562" t="str">
            <v>Tampon de visite Mâle avec Joint D100</v>
          </cell>
          <cell r="L562">
            <v>1.34</v>
          </cell>
          <cell r="M562">
            <v>1.34</v>
          </cell>
          <cell r="N562">
            <v>44347</v>
          </cell>
          <cell r="O562">
            <v>1.4319999999999999</v>
          </cell>
          <cell r="P562" t="str">
            <v>U</v>
          </cell>
          <cell r="Q562">
            <v>6.8656716417910338E-2</v>
          </cell>
          <cell r="R562">
            <v>1.5</v>
          </cell>
          <cell r="S562" t="str">
            <v>Proposition</v>
          </cell>
          <cell r="T562">
            <v>1.5</v>
          </cell>
          <cell r="U562">
            <v>2.0099999999999998</v>
          </cell>
          <cell r="V562">
            <v>2.1479999999999997</v>
          </cell>
        </row>
        <row r="563">
          <cell r="A563" t="str">
            <v>ENFTV200</v>
          </cell>
          <cell r="B563" t="str">
            <v>AN71</v>
          </cell>
          <cell r="C563" t="str">
            <v>TAMPON DE VISITE M D 200</v>
          </cell>
          <cell r="D563" t="str">
            <v>PVC/PE</v>
          </cell>
          <cell r="E563" t="str">
            <v>PVC/PE</v>
          </cell>
          <cell r="G563" t="str">
            <v>SORODIST</v>
          </cell>
          <cell r="H563" t="str">
            <v>ENFTV200</v>
          </cell>
          <cell r="J563" t="str">
            <v>TAMPON DE VISITE M D 200</v>
          </cell>
          <cell r="L563">
            <v>8.86</v>
          </cell>
          <cell r="M563">
            <v>8.86</v>
          </cell>
          <cell r="N563" t="str">
            <v>Proposition</v>
          </cell>
          <cell r="O563">
            <v>9.4802</v>
          </cell>
          <cell r="Q563">
            <v>7.0000000000000062E-2</v>
          </cell>
          <cell r="R563">
            <v>1.5</v>
          </cell>
          <cell r="S563" t="str">
            <v>Proposition</v>
          </cell>
          <cell r="T563">
            <v>1.5</v>
          </cell>
          <cell r="U563">
            <v>13.29</v>
          </cell>
          <cell r="V563">
            <v>14.2203</v>
          </cell>
        </row>
        <row r="564">
          <cell r="A564" t="str">
            <v>EO100</v>
          </cell>
          <cell r="B564" t="str">
            <v>AN72</v>
          </cell>
          <cell r="C564" t="str">
            <v>OBTURATEUR MALE D100</v>
          </cell>
          <cell r="D564" t="str">
            <v>PIECES DETACHEES</v>
          </cell>
          <cell r="F564" t="str">
            <v>TUYAUTERIE</v>
          </cell>
          <cell r="G564" t="str">
            <v>SORODIST</v>
          </cell>
          <cell r="H564" t="str">
            <v>COMF45100</v>
          </cell>
          <cell r="J564" t="str">
            <v>COUD PVC EVAC 45° MFD100</v>
          </cell>
          <cell r="L564">
            <v>0.5</v>
          </cell>
          <cell r="M564">
            <v>0.5</v>
          </cell>
          <cell r="N564" t="str">
            <v>Proposition</v>
          </cell>
          <cell r="O564">
            <v>0.53500000000000003</v>
          </cell>
          <cell r="Q564">
            <v>7.0000000000000062E-2</v>
          </cell>
          <cell r="R564">
            <v>1.52</v>
          </cell>
          <cell r="S564" t="str">
            <v>Proposition</v>
          </cell>
          <cell r="T564">
            <v>1.5</v>
          </cell>
          <cell r="U564">
            <v>0.76</v>
          </cell>
          <cell r="V564">
            <v>0.80249999999999999</v>
          </cell>
        </row>
        <row r="565">
          <cell r="A565" t="str">
            <v>JTEPDM63</v>
          </cell>
          <cell r="B565" t="str">
            <v>AS108</v>
          </cell>
          <cell r="C565" t="str">
            <v>JOINT TORIQUE EPDM D63</v>
          </cell>
          <cell r="D565" t="str">
            <v>ACCESSOIRES AU DETAIL</v>
          </cell>
          <cell r="E565" t="str">
            <v>POSTES DE RELEVAGE</v>
          </cell>
          <cell r="F565" t="str">
            <v>ACCESSOIRES</v>
          </cell>
          <cell r="G565" t="str">
            <v>SORODIST</v>
          </cell>
          <cell r="H565" t="str">
            <v>JVAC63</v>
          </cell>
          <cell r="J565" t="str">
            <v>JOINT TORIQUE EPDM D63</v>
          </cell>
          <cell r="L565">
            <v>0.32</v>
          </cell>
          <cell r="M565">
            <v>0.32</v>
          </cell>
          <cell r="N565" t="str">
            <v>Proposition</v>
          </cell>
          <cell r="O565">
            <v>0.34240000000000004</v>
          </cell>
          <cell r="Q565">
            <v>7.000000000000009E-2</v>
          </cell>
          <cell r="R565">
            <v>1.15625</v>
          </cell>
          <cell r="S565" t="str">
            <v>Proposition</v>
          </cell>
          <cell r="T565">
            <v>1.3</v>
          </cell>
          <cell r="U565">
            <v>0.37</v>
          </cell>
          <cell r="V565">
            <v>0.44512000000000007</v>
          </cell>
        </row>
        <row r="566">
          <cell r="A566" t="str">
            <v>M50</v>
          </cell>
          <cell r="B566" t="str">
            <v>AN90</v>
          </cell>
          <cell r="C566" t="str">
            <v>MANCHON FEM/FEM A COLLER D50</v>
          </cell>
          <cell r="D566" t="str">
            <v>PVC/PE</v>
          </cell>
          <cell r="E566" t="str">
            <v>PVC/PE</v>
          </cell>
          <cell r="F566" t="str">
            <v>RACCORD PVC PRESSION &amp; PE</v>
          </cell>
          <cell r="G566" t="str">
            <v>SORODIST</v>
          </cell>
          <cell r="H566" t="str">
            <v>M50</v>
          </cell>
          <cell r="I566" t="str">
            <v>M50</v>
          </cell>
          <cell r="J566" t="str">
            <v>MANCHON FEM/FEM A COLLER D50</v>
          </cell>
          <cell r="L566">
            <v>0.34</v>
          </cell>
          <cell r="M566">
            <v>0.34</v>
          </cell>
          <cell r="N566">
            <v>44347</v>
          </cell>
          <cell r="O566">
            <v>0.33900000000000002</v>
          </cell>
          <cell r="P566" t="str">
            <v>U</v>
          </cell>
          <cell r="Q566">
            <v>-2.9411764705882379E-3</v>
          </cell>
          <cell r="R566">
            <v>1.1764706</v>
          </cell>
          <cell r="S566" t="str">
            <v>Proposition</v>
          </cell>
          <cell r="T566">
            <v>1.3</v>
          </cell>
          <cell r="U566">
            <v>0.4</v>
          </cell>
          <cell r="V566">
            <v>0.44070000000000004</v>
          </cell>
        </row>
        <row r="567">
          <cell r="A567" t="str">
            <v>M63</v>
          </cell>
          <cell r="B567" t="str">
            <v>AN91</v>
          </cell>
          <cell r="C567" t="str">
            <v>MANCHON FEM/FEM D63</v>
          </cell>
          <cell r="D567" t="str">
            <v>PVC/PE</v>
          </cell>
          <cell r="E567" t="str">
            <v>PVC/PE</v>
          </cell>
          <cell r="F567" t="str">
            <v>RACCORD PVC PRESSION &amp; PE</v>
          </cell>
          <cell r="G567" t="str">
            <v>SORODIST</v>
          </cell>
          <cell r="H567" t="str">
            <v>M63</v>
          </cell>
          <cell r="J567" t="str">
            <v>MANCHON FEM/FEM D63</v>
          </cell>
          <cell r="L567">
            <v>0.61</v>
          </cell>
          <cell r="M567">
            <v>0.61</v>
          </cell>
          <cell r="N567" t="str">
            <v>Proposition</v>
          </cell>
          <cell r="O567">
            <v>0.65270000000000006</v>
          </cell>
          <cell r="Q567">
            <v>7.0000000000000118E-2</v>
          </cell>
          <cell r="R567">
            <v>1.2786884999999999</v>
          </cell>
          <cell r="S567" t="str">
            <v>Proposition</v>
          </cell>
          <cell r="T567">
            <v>1.3</v>
          </cell>
          <cell r="U567">
            <v>0.78</v>
          </cell>
          <cell r="V567">
            <v>0.8485100000000001</v>
          </cell>
        </row>
        <row r="568">
          <cell r="A568" t="str">
            <v>MCOMP63</v>
          </cell>
          <cell r="B568" t="str">
            <v>AN38</v>
          </cell>
          <cell r="C568" t="str">
            <v>MANCHON A COMPRESSION PE D63</v>
          </cell>
          <cell r="D568" t="str">
            <v>POSTES DE RELEVAGE</v>
          </cell>
          <cell r="F568" t="str">
            <v>ACCESSOIRES POSTE</v>
          </cell>
          <cell r="G568" t="str">
            <v>SORODIST</v>
          </cell>
          <cell r="H568">
            <v>9.9009999999999999E+67</v>
          </cell>
          <cell r="J568" t="str">
            <v>MANCHON A COMPRESSION PE D63</v>
          </cell>
          <cell r="L568">
            <v>0</v>
          </cell>
          <cell r="M568">
            <v>0</v>
          </cell>
          <cell r="O568">
            <v>0</v>
          </cell>
          <cell r="Q568" t="e">
            <v>#DIV/0!</v>
          </cell>
          <cell r="R568">
            <v>0</v>
          </cell>
          <cell r="S568" t="str">
            <v>Proposition</v>
          </cell>
          <cell r="T568">
            <v>1.3</v>
          </cell>
          <cell r="U568">
            <v>10.26</v>
          </cell>
          <cell r="V568">
            <v>10.26</v>
          </cell>
        </row>
        <row r="569">
          <cell r="A569" t="str">
            <v>MM63</v>
          </cell>
          <cell r="B569" t="str">
            <v>AS141</v>
          </cell>
          <cell r="C569" t="str">
            <v>MANCHON SORTIE POSTE RELEVAGE PVC PRES D63</v>
          </cell>
          <cell r="D569" t="str">
            <v>PVC/PE</v>
          </cell>
          <cell r="E569" t="str">
            <v>PVC/PE</v>
          </cell>
          <cell r="F569" t="str">
            <v>RACCORD PVC PRESSION &amp; PE</v>
          </cell>
          <cell r="G569" t="str">
            <v>SORODIST</v>
          </cell>
          <cell r="H569" t="str">
            <v>MM63</v>
          </cell>
          <cell r="I569" t="str">
            <v>MM63</v>
          </cell>
          <cell r="J569" t="str">
            <v>MANCHON SORTIE POSTE RELEVAGE PVC PRES D63</v>
          </cell>
          <cell r="L569">
            <v>1.07</v>
          </cell>
          <cell r="M569">
            <v>1.07</v>
          </cell>
          <cell r="N569">
            <v>44347</v>
          </cell>
          <cell r="O569">
            <v>0.97599999999999998</v>
          </cell>
          <cell r="P569" t="str">
            <v>U</v>
          </cell>
          <cell r="Q569">
            <v>-8.7850467289719694E-2</v>
          </cell>
          <cell r="R569">
            <v>1.0280374000000001</v>
          </cell>
          <cell r="S569" t="str">
            <v>Proposition</v>
          </cell>
          <cell r="T569">
            <v>1.3</v>
          </cell>
          <cell r="U569">
            <v>1.1000000000000001</v>
          </cell>
          <cell r="V569">
            <v>1.2687999999999999</v>
          </cell>
        </row>
        <row r="570">
          <cell r="A570" t="str">
            <v>MPH</v>
          </cell>
          <cell r="B570" t="str">
            <v>AN117</v>
          </cell>
          <cell r="C570" t="str">
            <v>MASTIC PISCINE MS HYBRIDE 290 ML BLEU</v>
          </cell>
          <cell r="D570" t="str">
            <v>ACCESSOIRES AU DETAIL</v>
          </cell>
          <cell r="E570" t="str">
            <v>ACCESSOIRES AU DETAIL</v>
          </cell>
          <cell r="F570" t="str">
            <v>ETANCHEITE</v>
          </cell>
          <cell r="G570" t="str">
            <v>SORODIST</v>
          </cell>
          <cell r="H570" t="str">
            <v>MSHBLEU</v>
          </cell>
          <cell r="J570" t="str">
            <v>Mastic Piscine MS Hybride 290 ml Bleu</v>
          </cell>
          <cell r="L570">
            <v>4</v>
          </cell>
          <cell r="M570">
            <v>4</v>
          </cell>
          <cell r="N570">
            <v>44347</v>
          </cell>
          <cell r="O570">
            <v>9.8550000000000004</v>
          </cell>
          <cell r="P570" t="str">
            <v>U</v>
          </cell>
          <cell r="Q570">
            <v>1.4637500000000001</v>
          </cell>
          <cell r="R570">
            <v>0</v>
          </cell>
          <cell r="S570" t="str">
            <v>Proposition</v>
          </cell>
          <cell r="T570">
            <v>1.3</v>
          </cell>
          <cell r="U570">
            <v>0</v>
          </cell>
          <cell r="V570">
            <v>0</v>
          </cell>
        </row>
        <row r="571">
          <cell r="A571" t="str">
            <v>MTEFLON50</v>
          </cell>
          <cell r="B571" t="str">
            <v>AS160</v>
          </cell>
          <cell r="C571" t="str">
            <v>RUBAN TEFLON</v>
          </cell>
          <cell r="D571" t="str">
            <v>PVC/PE</v>
          </cell>
          <cell r="E571" t="str">
            <v>PVC/PE</v>
          </cell>
          <cell r="F571" t="str">
            <v>RACCORD PVC PRESSION &amp; PE</v>
          </cell>
          <cell r="G571" t="str">
            <v>SORODIST</v>
          </cell>
          <cell r="H571" t="str">
            <v>MTEFLON50</v>
          </cell>
          <cell r="J571" t="str">
            <v>RUBAN TEFLON</v>
          </cell>
          <cell r="L571">
            <v>0</v>
          </cell>
          <cell r="M571">
            <v>0</v>
          </cell>
          <cell r="Q571" t="str">
            <v/>
          </cell>
          <cell r="R571">
            <v>0</v>
          </cell>
          <cell r="S571" t="str">
            <v>Proposition</v>
          </cell>
          <cell r="T571">
            <v>1.3</v>
          </cell>
          <cell r="U571">
            <v>7.44</v>
          </cell>
          <cell r="V571">
            <v>7.44</v>
          </cell>
        </row>
        <row r="572">
          <cell r="A572" t="str">
            <v>PVC4016</v>
          </cell>
          <cell r="B572" t="str">
            <v>AN157</v>
          </cell>
          <cell r="C572" t="str">
            <v>TUBE PVC PRESSION 40X3 PN16</v>
          </cell>
          <cell r="D572" t="str">
            <v>PVC/PE</v>
          </cell>
          <cell r="E572" t="str">
            <v>PVC/PE</v>
          </cell>
          <cell r="F572" t="str">
            <v>COURONNES PE / BARRES PVC</v>
          </cell>
          <cell r="G572" t="str">
            <v>SORODIST</v>
          </cell>
          <cell r="H572" t="str">
            <v>TP40/163</v>
          </cell>
          <cell r="J572" t="str">
            <v>TUBE PVC PRESSION 40X3 PN16</v>
          </cell>
          <cell r="L572">
            <v>4.0199999999999996</v>
          </cell>
          <cell r="M572">
            <v>4.0199999999999996</v>
          </cell>
          <cell r="O572">
            <v>4.3014000000000001</v>
          </cell>
          <cell r="Q572">
            <v>7.0000000000000145E-2</v>
          </cell>
          <cell r="R572">
            <v>1.3134328</v>
          </cell>
          <cell r="S572" t="str">
            <v>Proposition</v>
          </cell>
          <cell r="T572">
            <v>1.3</v>
          </cell>
          <cell r="U572">
            <v>5.28</v>
          </cell>
          <cell r="V572">
            <v>5.5918200000000002</v>
          </cell>
        </row>
        <row r="573">
          <cell r="A573" t="str">
            <v>PVC5016</v>
          </cell>
          <cell r="B573" t="str">
            <v>AS182</v>
          </cell>
          <cell r="C573" t="str">
            <v>TUBE PVC PRESSION A COLLER  D50 EN 3M</v>
          </cell>
          <cell r="D573" t="str">
            <v>PVC/PE</v>
          </cell>
          <cell r="E573" t="str">
            <v>PVC/PE</v>
          </cell>
          <cell r="F573" t="str">
            <v>COURONNES PE / BARRES PVC</v>
          </cell>
          <cell r="G573" t="str">
            <v>SORODIST</v>
          </cell>
          <cell r="H573" t="str">
            <v>TP50/163</v>
          </cell>
          <cell r="I573" t="str">
            <v>TP50163</v>
          </cell>
          <cell r="J573" t="str">
            <v>Tube PVC pression a coller  D50</v>
          </cell>
          <cell r="K573" t="str">
            <v>Barre de 3 ml</v>
          </cell>
          <cell r="L573">
            <v>5.79</v>
          </cell>
          <cell r="M573">
            <v>5.79</v>
          </cell>
          <cell r="N573">
            <v>44347</v>
          </cell>
          <cell r="O573">
            <v>1.835</v>
          </cell>
          <cell r="Q573">
            <v>-0.68307426597582044</v>
          </cell>
          <cell r="R573">
            <v>1.3523316000000001</v>
          </cell>
          <cell r="S573" t="str">
            <v>Proposition</v>
          </cell>
          <cell r="T573">
            <v>1.3</v>
          </cell>
          <cell r="U573">
            <v>7.83</v>
          </cell>
          <cell r="V573">
            <v>7.83</v>
          </cell>
        </row>
        <row r="574">
          <cell r="A574" t="str">
            <v>PVC6316</v>
          </cell>
          <cell r="B574" t="str">
            <v>AS183</v>
          </cell>
          <cell r="C574" t="str">
            <v>TUBE DE 3M PVC PRESSION 63X4.7 PN16</v>
          </cell>
          <cell r="D574" t="str">
            <v>PVC/PE</v>
          </cell>
          <cell r="E574" t="str">
            <v>PVC/PE</v>
          </cell>
          <cell r="F574" t="str">
            <v>COURONNES PE / BARRES PVC</v>
          </cell>
          <cell r="G574" t="str">
            <v>SORODIST</v>
          </cell>
          <cell r="H574" t="str">
            <v>PVC6316</v>
          </cell>
          <cell r="J574" t="str">
            <v>TUBE DE 3M PVC PRESSION 63X4.7 PN16</v>
          </cell>
          <cell r="L574">
            <v>9.93</v>
          </cell>
          <cell r="M574">
            <v>9.93</v>
          </cell>
          <cell r="O574">
            <v>9.93</v>
          </cell>
          <cell r="Q574">
            <v>0</v>
          </cell>
          <cell r="R574">
            <v>1.0422960999999999</v>
          </cell>
          <cell r="S574" t="str">
            <v>Proposition</v>
          </cell>
          <cell r="T574">
            <v>1.3</v>
          </cell>
          <cell r="U574">
            <v>10.35</v>
          </cell>
          <cell r="V574">
            <v>12.909000000000001</v>
          </cell>
        </row>
        <row r="575">
          <cell r="A575" t="str">
            <v>SOROFLEX63/25</v>
          </cell>
          <cell r="B575" t="str">
            <v>AS188</v>
          </cell>
          <cell r="C575" t="str">
            <v>COURONNE PVC SOUPLE D63 25M</v>
          </cell>
          <cell r="D575" t="str">
            <v>PVC/PE</v>
          </cell>
          <cell r="E575" t="str">
            <v>PVC/PE</v>
          </cell>
          <cell r="F575" t="str">
            <v>COURONNES PE / BARRES PVC</v>
          </cell>
          <cell r="G575" t="str">
            <v>SORODIST</v>
          </cell>
          <cell r="H575" t="str">
            <v>SOROFLEX63/25</v>
          </cell>
          <cell r="J575" t="str">
            <v>COURONNE PVC SOUPLE Ø 63 25 ML</v>
          </cell>
          <cell r="L575">
            <v>5.37</v>
          </cell>
          <cell r="M575">
            <v>5.37</v>
          </cell>
          <cell r="N575">
            <v>134.25</v>
          </cell>
          <cell r="O575">
            <v>134.25</v>
          </cell>
          <cell r="Q575">
            <v>24</v>
          </cell>
          <cell r="R575">
            <v>0.70204840000000002</v>
          </cell>
          <cell r="S575" t="str">
            <v>Proposition</v>
          </cell>
          <cell r="T575">
            <v>1.3</v>
          </cell>
          <cell r="U575">
            <v>94.25</v>
          </cell>
          <cell r="V575">
            <v>6.9809999999999999</v>
          </cell>
        </row>
        <row r="576">
          <cell r="A576" t="str">
            <v>SOROFLEXD6306M</v>
          </cell>
          <cell r="B576" t="str">
            <v>AN197</v>
          </cell>
          <cell r="C576" t="str">
            <v>TUYAU PVC SOUPLE D63 0.6 ML</v>
          </cell>
          <cell r="D576" t="str">
            <v>PVC/PE</v>
          </cell>
          <cell r="E576" t="str">
            <v>PVC/PE</v>
          </cell>
          <cell r="F576" t="str">
            <v>COURONNES PE / BARRES PVC</v>
          </cell>
          <cell r="G576" t="str">
            <v>SORODIST</v>
          </cell>
          <cell r="H576" t="str">
            <v>SOROFLEXD6306M</v>
          </cell>
          <cell r="J576" t="str">
            <v>TUYAU PVC SOUPLE D63 0.6 ML</v>
          </cell>
          <cell r="L576">
            <v>0</v>
          </cell>
          <cell r="M576">
            <v>0</v>
          </cell>
          <cell r="Q576" t="str">
            <v/>
          </cell>
          <cell r="R576">
            <v>1.0161724999999999</v>
          </cell>
          <cell r="S576" t="str">
            <v>Proposition</v>
          </cell>
          <cell r="T576">
            <v>1.3</v>
          </cell>
          <cell r="U576">
            <v>94.25</v>
          </cell>
          <cell r="V576">
            <v>0</v>
          </cell>
        </row>
        <row r="577">
          <cell r="A577" t="str">
            <v>T200EVAC</v>
          </cell>
          <cell r="B577" t="str">
            <v>AN184</v>
          </cell>
          <cell r="C577" t="str">
            <v>TUBE PVC DN200 4 m</v>
          </cell>
          <cell r="G577" t="str">
            <v>SORODIST</v>
          </cell>
          <cell r="H577" t="str">
            <v>TE200NF</v>
          </cell>
          <cell r="I577" t="str">
            <v>TE200NF</v>
          </cell>
          <cell r="J577" t="str">
            <v>Tube PVC Evacuation NF 4 m DN200</v>
          </cell>
          <cell r="L577">
            <v>10</v>
          </cell>
          <cell r="M577">
            <v>10</v>
          </cell>
          <cell r="N577">
            <v>44347</v>
          </cell>
          <cell r="O577">
            <v>8.5630000000000006</v>
          </cell>
          <cell r="Q577">
            <v>-0.14369999999999994</v>
          </cell>
          <cell r="R577">
            <v>0</v>
          </cell>
          <cell r="S577" t="str">
            <v>Proposition</v>
          </cell>
          <cell r="T577">
            <v>1.3</v>
          </cell>
          <cell r="U577">
            <v>0</v>
          </cell>
          <cell r="V577">
            <v>0</v>
          </cell>
        </row>
        <row r="578">
          <cell r="A578" t="str">
            <v>T9050</v>
          </cell>
          <cell r="B578" t="str">
            <v>AS193</v>
          </cell>
          <cell r="C578" t="str">
            <v>TE DE PRESSION D50</v>
          </cell>
          <cell r="D578" t="str">
            <v>PVC/PE</v>
          </cell>
          <cell r="E578" t="str">
            <v>PVC/PE</v>
          </cell>
          <cell r="F578" t="str">
            <v>RACCORD PVC PRESSION &amp; PE</v>
          </cell>
          <cell r="G578" t="str">
            <v>SORODIST</v>
          </cell>
          <cell r="H578" t="str">
            <v>T9050</v>
          </cell>
          <cell r="J578" t="str">
            <v>TE DE PRESSION DIAMETRE 50</v>
          </cell>
          <cell r="L578">
            <v>0.62</v>
          </cell>
          <cell r="M578">
            <v>0.62</v>
          </cell>
          <cell r="Q578" t="str">
            <v/>
          </cell>
          <cell r="R578">
            <v>1.2903226000000001</v>
          </cell>
          <cell r="S578" t="str">
            <v>Proposition</v>
          </cell>
          <cell r="T578">
            <v>1.3</v>
          </cell>
          <cell r="U578">
            <v>0.8</v>
          </cell>
          <cell r="V578">
            <v>0.8</v>
          </cell>
        </row>
        <row r="579">
          <cell r="A579" t="str">
            <v>T9063</v>
          </cell>
          <cell r="B579" t="str">
            <v>AS194</v>
          </cell>
          <cell r="C579" t="str">
            <v>TE DE PRESSION D63</v>
          </cell>
          <cell r="D579" t="str">
            <v>PVC/PE</v>
          </cell>
          <cell r="E579" t="str">
            <v>PVC/PE</v>
          </cell>
          <cell r="F579" t="str">
            <v>RACCORD PVC PRESSION &amp; PE</v>
          </cell>
          <cell r="G579" t="str">
            <v>SORODIST</v>
          </cell>
          <cell r="H579" t="str">
            <v>T9063</v>
          </cell>
          <cell r="I579" t="str">
            <v>T9063</v>
          </cell>
          <cell r="J579" t="str">
            <v>TE DE PRESSION DIAMETRE 63</v>
          </cell>
          <cell r="L579">
            <v>1</v>
          </cell>
          <cell r="M579">
            <v>1</v>
          </cell>
          <cell r="N579">
            <v>44347</v>
          </cell>
          <cell r="O579">
            <v>0.98699999999999999</v>
          </cell>
          <cell r="Q579">
            <v>-1.3000000000000012E-2</v>
          </cell>
          <cell r="R579">
            <v>1.29</v>
          </cell>
          <cell r="S579" t="str">
            <v>Proposition</v>
          </cell>
          <cell r="T579">
            <v>1.3</v>
          </cell>
          <cell r="U579">
            <v>1.29</v>
          </cell>
          <cell r="V579">
            <v>1.3</v>
          </cell>
        </row>
        <row r="580">
          <cell r="A580" t="str">
            <v>TOILEUS</v>
          </cell>
          <cell r="B580" t="str">
            <v>AN186</v>
          </cell>
          <cell r="C580" t="str">
            <v>TOILE AMERICANE MULTI USAGE 25 M</v>
          </cell>
          <cell r="G580" t="str">
            <v>SORODIST</v>
          </cell>
          <cell r="H580" t="str">
            <v>TOILEUS</v>
          </cell>
          <cell r="J580" t="str">
            <v>TOILE U.S.</v>
          </cell>
          <cell r="L580">
            <v>6</v>
          </cell>
          <cell r="M580">
            <v>6</v>
          </cell>
          <cell r="Q580" t="str">
            <v/>
          </cell>
          <cell r="R580">
            <v>0</v>
          </cell>
          <cell r="S580" t="str">
            <v>Proposition</v>
          </cell>
          <cell r="T580">
            <v>1.3</v>
          </cell>
          <cell r="U580">
            <v>0</v>
          </cell>
          <cell r="V580">
            <v>0</v>
          </cell>
        </row>
        <row r="581">
          <cell r="A581" t="str">
            <v>UM40</v>
          </cell>
          <cell r="B581" t="str">
            <v>AS202</v>
          </cell>
          <cell r="C581" t="str">
            <v>MANCHON A COMPRESSION PE/PVC</v>
          </cell>
          <cell r="D581" t="str">
            <v>PVC/PE</v>
          </cell>
          <cell r="E581" t="str">
            <v>PVC/PE</v>
          </cell>
          <cell r="F581" t="str">
            <v>RACCORD PVC PRESSION &amp; PE</v>
          </cell>
          <cell r="G581" t="str">
            <v>SORODIST</v>
          </cell>
          <cell r="H581">
            <v>9.9009999999999995E+44</v>
          </cell>
          <cell r="J581" t="str">
            <v>MANCHON A COMPRESSION PE/PVC</v>
          </cell>
          <cell r="L581">
            <v>2.74</v>
          </cell>
          <cell r="M581">
            <v>2.74</v>
          </cell>
          <cell r="O581">
            <v>2.9318000000000004</v>
          </cell>
          <cell r="Q581">
            <v>7.0000000000000062E-2</v>
          </cell>
          <cell r="R581">
            <v>2.1605838999999998</v>
          </cell>
          <cell r="S581" t="str">
            <v>Proposition</v>
          </cell>
          <cell r="T581">
            <v>2.25</v>
          </cell>
          <cell r="U581">
            <v>5.92</v>
          </cell>
          <cell r="V581">
            <v>6.5965500000000006</v>
          </cell>
        </row>
        <row r="582">
          <cell r="A582" t="str">
            <v>UM50</v>
          </cell>
          <cell r="B582" t="str">
            <v>AS203</v>
          </cell>
          <cell r="C582" t="str">
            <v>MANCHON A COMPRESSION PE/PVC</v>
          </cell>
          <cell r="D582" t="str">
            <v>PVC/PE</v>
          </cell>
          <cell r="E582" t="str">
            <v>PVC/PE</v>
          </cell>
          <cell r="F582" t="str">
            <v>RACCORD PVC PRESSION &amp; PE</v>
          </cell>
          <cell r="G582" t="str">
            <v>SORODIST</v>
          </cell>
          <cell r="H582">
            <v>9.9010000000000002E+54</v>
          </cell>
          <cell r="J582" t="str">
            <v>MANCHON A COMPRESSION PE/PVC</v>
          </cell>
          <cell r="L582">
            <v>3.77</v>
          </cell>
          <cell r="M582">
            <v>3.77</v>
          </cell>
          <cell r="O582">
            <v>4.0339</v>
          </cell>
          <cell r="Q582">
            <v>7.0000000000000007E-2</v>
          </cell>
          <cell r="R582">
            <v>2.2228116999999998</v>
          </cell>
          <cell r="S582" t="str">
            <v>Proposition</v>
          </cell>
          <cell r="T582">
            <v>2.25</v>
          </cell>
          <cell r="U582">
            <v>8.3800000000000008</v>
          </cell>
          <cell r="V582">
            <v>9.0762750000000008</v>
          </cell>
        </row>
        <row r="583">
          <cell r="A583" t="str">
            <v>UM63</v>
          </cell>
          <cell r="B583" t="str">
            <v>AS204</v>
          </cell>
          <cell r="C583" t="str">
            <v>MANCHON A COMPRESSION PE/PVC</v>
          </cell>
          <cell r="D583" t="str">
            <v>PVC/PE</v>
          </cell>
          <cell r="E583" t="str">
            <v>PVC/PE</v>
          </cell>
          <cell r="F583" t="str">
            <v>RACCORD PVC PRESSION &amp; PE</v>
          </cell>
          <cell r="G583" t="str">
            <v>SORODIST</v>
          </cell>
          <cell r="H583">
            <v>9.9009999999999999E+67</v>
          </cell>
          <cell r="J583" t="str">
            <v>MANCHON A COMPRESSION PE/PVC</v>
          </cell>
          <cell r="L583">
            <v>5</v>
          </cell>
          <cell r="M583">
            <v>5</v>
          </cell>
          <cell r="O583">
            <v>5.3500000000000005</v>
          </cell>
          <cell r="Q583">
            <v>7.0000000000000104E-2</v>
          </cell>
          <cell r="R583">
            <v>2.1539999999999999</v>
          </cell>
          <cell r="S583" t="str">
            <v>Proposition</v>
          </cell>
          <cell r="T583">
            <v>2.25</v>
          </cell>
          <cell r="U583">
            <v>10.77</v>
          </cell>
          <cell r="V583">
            <v>12.037500000000001</v>
          </cell>
        </row>
        <row r="584">
          <cell r="A584" t="str">
            <v>UMR6350</v>
          </cell>
          <cell r="B584" t="str">
            <v>AN190</v>
          </cell>
          <cell r="C584" t="str">
            <v>MANCHON REDUIT 63/50</v>
          </cell>
          <cell r="D584" t="str">
            <v>POSTES DE RELEVAGE</v>
          </cell>
          <cell r="E584" t="str">
            <v>POSTES DE RELEVAGE</v>
          </cell>
          <cell r="F584" t="str">
            <v>ACCESSOIRES POSTE</v>
          </cell>
          <cell r="G584" t="str">
            <v>SORODIST</v>
          </cell>
          <cell r="H584" t="str">
            <v>UMR6350</v>
          </cell>
          <cell r="J584" t="str">
            <v>MANCHON REDUIT 63/50</v>
          </cell>
          <cell r="L584">
            <v>5.13</v>
          </cell>
          <cell r="M584">
            <v>5.13</v>
          </cell>
          <cell r="O584">
            <v>5.4891000000000005</v>
          </cell>
          <cell r="Q584">
            <v>7.0000000000000132E-2</v>
          </cell>
          <cell r="R584">
            <v>1.6159844000000001</v>
          </cell>
          <cell r="S584" t="str">
            <v>Proposition</v>
          </cell>
          <cell r="T584">
            <v>1.65</v>
          </cell>
          <cell r="U584">
            <v>8.2899999999999991</v>
          </cell>
          <cell r="V584">
            <v>9.0570149999999998</v>
          </cell>
        </row>
        <row r="585">
          <cell r="A585" t="str">
            <v>URT502</v>
          </cell>
          <cell r="B585" t="str">
            <v>AN191</v>
          </cell>
          <cell r="C585" t="str">
            <v>RACCORD TARAUDE COMPRESSION _ 50X2'</v>
          </cell>
          <cell r="D585" t="str">
            <v>POSTES DE RELEVAGE</v>
          </cell>
          <cell r="E585" t="str">
            <v>POSTES DE RELEVAGE</v>
          </cell>
          <cell r="F585" t="str">
            <v>ACCESSOIRES POSTE</v>
          </cell>
          <cell r="G585" t="str">
            <v>SORODIST</v>
          </cell>
          <cell r="H585" t="str">
            <v>URT502</v>
          </cell>
          <cell r="J585" t="str">
            <v>RACCORD TARAUDE COMPRESSION Ø 50X2'</v>
          </cell>
          <cell r="L585">
            <v>2.33</v>
          </cell>
          <cell r="M585">
            <v>2.33</v>
          </cell>
          <cell r="O585">
            <v>2.4931000000000001</v>
          </cell>
          <cell r="Q585">
            <v>7.0000000000000007E-2</v>
          </cell>
          <cell r="R585">
            <v>1.3175965999999999</v>
          </cell>
          <cell r="S585" t="str">
            <v>Proposition</v>
          </cell>
          <cell r="T585">
            <v>1.3</v>
          </cell>
          <cell r="U585">
            <v>3.07</v>
          </cell>
          <cell r="V585">
            <v>3.2410300000000003</v>
          </cell>
        </row>
        <row r="586">
          <cell r="A586" t="str">
            <v>URT632</v>
          </cell>
          <cell r="B586" t="str">
            <v>AN192</v>
          </cell>
          <cell r="C586" t="str">
            <v>RACCORD TARAUDE COMPRESSION _ 63X2'</v>
          </cell>
          <cell r="D586" t="str">
            <v>POSTES DE RELEVAGE</v>
          </cell>
          <cell r="E586" t="str">
            <v>POSTES DE RELEVAGE</v>
          </cell>
          <cell r="F586" t="str">
            <v>ACCESSOIRES POSTE</v>
          </cell>
          <cell r="G586" t="str">
            <v>SORODIST</v>
          </cell>
          <cell r="H586" t="str">
            <v>URT632</v>
          </cell>
          <cell r="J586" t="str">
            <v>RACCORD TARAUDE COMPRESSION Ø 63X2'</v>
          </cell>
          <cell r="L586">
            <v>3.75</v>
          </cell>
          <cell r="M586">
            <v>3.75</v>
          </cell>
          <cell r="O586">
            <v>4.0125000000000002</v>
          </cell>
          <cell r="Q586">
            <v>7.0000000000000048E-2</v>
          </cell>
          <cell r="R586">
            <v>1.2773333</v>
          </cell>
          <cell r="S586" t="str">
            <v>Proposition</v>
          </cell>
          <cell r="T586">
            <v>1.3</v>
          </cell>
          <cell r="U586">
            <v>4.79</v>
          </cell>
          <cell r="V586">
            <v>5.2162500000000005</v>
          </cell>
        </row>
        <row r="587">
          <cell r="A587" t="str">
            <v>VAC40</v>
          </cell>
          <cell r="B587" t="str">
            <v>AN193</v>
          </cell>
          <cell r="C587" t="str">
            <v>VANNE A BOISSEAU A COLLER PVC PRESSION _ 40</v>
          </cell>
          <cell r="D587" t="str">
            <v>POSTES DE RELEVAGE</v>
          </cell>
          <cell r="E587" t="str">
            <v>POSTES DE RELEVAGE</v>
          </cell>
          <cell r="G587" t="str">
            <v>SORODIST</v>
          </cell>
          <cell r="H587" t="str">
            <v>VAC40</v>
          </cell>
          <cell r="J587" t="str">
            <v>VANNE A BOISSEAU A COLLER PVC PRESSION Ø 40</v>
          </cell>
          <cell r="L587">
            <v>4.9800000000000004</v>
          </cell>
          <cell r="M587">
            <v>4.9800000000000004</v>
          </cell>
          <cell r="O587">
            <v>5.3286000000000007</v>
          </cell>
          <cell r="Q587">
            <v>7.0000000000000048E-2</v>
          </cell>
          <cell r="R587">
            <v>1.2991968</v>
          </cell>
          <cell r="S587" t="str">
            <v>Proposition</v>
          </cell>
          <cell r="T587">
            <v>1.3</v>
          </cell>
          <cell r="U587">
            <v>6.47</v>
          </cell>
          <cell r="V587">
            <v>6.9271800000000008</v>
          </cell>
        </row>
        <row r="588">
          <cell r="A588" t="str">
            <v>VAC63</v>
          </cell>
          <cell r="B588" t="str">
            <v>AN194</v>
          </cell>
          <cell r="C588" t="str">
            <v>VANNE A BILLE FEM/FEM ORION D63</v>
          </cell>
          <cell r="D588" t="str">
            <v>POSTES DE RELEVAGE</v>
          </cell>
          <cell r="E588" t="str">
            <v>POSTES DE RELEVAGE</v>
          </cell>
          <cell r="F588" t="str">
            <v>ACCESSOIRES POSTE</v>
          </cell>
          <cell r="G588" t="str">
            <v>SORODIST</v>
          </cell>
          <cell r="H588" t="str">
            <v>VAC63</v>
          </cell>
          <cell r="J588" t="str">
            <v>VANNE A BILLE FEM/FEM ORION D63</v>
          </cell>
          <cell r="L588">
            <v>7.41</v>
          </cell>
          <cell r="M588">
            <v>7.41</v>
          </cell>
          <cell r="N588">
            <v>44347</v>
          </cell>
          <cell r="O588">
            <v>7.3520000000000003</v>
          </cell>
          <cell r="Q588">
            <v>-7.8272604588393822E-3</v>
          </cell>
          <cell r="R588">
            <v>1.0296896</v>
          </cell>
          <cell r="S588" t="str">
            <v>Proposition</v>
          </cell>
          <cell r="T588">
            <v>1.3</v>
          </cell>
          <cell r="U588">
            <v>7.63</v>
          </cell>
          <cell r="V588">
            <v>9.5576000000000008</v>
          </cell>
        </row>
        <row r="589">
          <cell r="A589" t="str">
            <v>VDL516041</v>
          </cell>
          <cell r="B589" t="str">
            <v>AN195</v>
          </cell>
          <cell r="C589" t="str">
            <v>TRAVERSEE DE PAROI 40/50X1 3/4""""""""</v>
          </cell>
          <cell r="D589" t="str">
            <v>POSTES DE RELEVAGE</v>
          </cell>
          <cell r="E589" t="str">
            <v>POSTES DE RELEVAGE</v>
          </cell>
          <cell r="F589" t="str">
            <v>ACCESSOIRES POSTE</v>
          </cell>
          <cell r="G589" t="str">
            <v>SPMC</v>
          </cell>
          <cell r="H589" t="str">
            <v>5.16.041</v>
          </cell>
          <cell r="I589" t="str">
            <v>VDL516041</v>
          </cell>
          <cell r="J589" t="str">
            <v>RACCORDEMENT DE RECIPIENT d40/50x1''3/4 PVC-U</v>
          </cell>
          <cell r="L589">
            <v>6.68</v>
          </cell>
          <cell r="M589">
            <v>6.68</v>
          </cell>
          <cell r="N589">
            <v>44347</v>
          </cell>
          <cell r="O589">
            <v>6.81</v>
          </cell>
          <cell r="P589" t="str">
            <v>U</v>
          </cell>
          <cell r="Q589">
            <v>1.9461077844311361E-2</v>
          </cell>
          <cell r="R589">
            <v>1.2335328999999999</v>
          </cell>
          <cell r="S589" t="str">
            <v>Proposition</v>
          </cell>
          <cell r="T589">
            <v>1.25</v>
          </cell>
          <cell r="U589">
            <v>8.24</v>
          </cell>
          <cell r="V589">
            <v>8.5124999999999993</v>
          </cell>
        </row>
        <row r="590">
          <cell r="A590" t="str">
            <v>VDL516048</v>
          </cell>
          <cell r="B590" t="str">
            <v>AN196</v>
          </cell>
          <cell r="C590" t="str">
            <v>TRAVERSEE DE PAROI 50/63X2""""""""</v>
          </cell>
          <cell r="D590" t="str">
            <v>POSTES DE RELEVAGE</v>
          </cell>
          <cell r="E590" t="str">
            <v>POSTES DE RELEVAGE</v>
          </cell>
          <cell r="F590" t="str">
            <v>ACCESSOIRES POSTE</v>
          </cell>
          <cell r="G590" t="str">
            <v>SPMC</v>
          </cell>
          <cell r="H590" t="str">
            <v>5.16.048</v>
          </cell>
          <cell r="I590" t="str">
            <v>VDL516048</v>
          </cell>
          <cell r="J590" t="str">
            <v>RACCORDEMENT DE RECIPIENT d50/63*2'' PVC-U EP</v>
          </cell>
          <cell r="L590">
            <v>7.56</v>
          </cell>
          <cell r="M590">
            <v>7.56</v>
          </cell>
          <cell r="N590">
            <v>44347</v>
          </cell>
          <cell r="O590">
            <v>7.71</v>
          </cell>
          <cell r="P590" t="str">
            <v>U</v>
          </cell>
          <cell r="Q590">
            <v>1.9841269841269889E-2</v>
          </cell>
          <cell r="R590">
            <v>1.234127</v>
          </cell>
          <cell r="S590" t="str">
            <v>Proposition</v>
          </cell>
          <cell r="T590">
            <v>1.25</v>
          </cell>
          <cell r="U590">
            <v>9.33</v>
          </cell>
          <cell r="V590">
            <v>9.6374999999999993</v>
          </cell>
        </row>
        <row r="591">
          <cell r="A591">
            <v>401110</v>
          </cell>
          <cell r="B591" t="str">
            <v>AN7</v>
          </cell>
          <cell r="C591" t="str">
            <v>METRE RUBAN (EN 3 M)</v>
          </cell>
          <cell r="D591" t="str">
            <v>SUPPORT DE COMMUNICATION</v>
          </cell>
          <cell r="G591" t="str">
            <v>TOPOGRAPHIE</v>
          </cell>
          <cell r="H591">
            <v>401110</v>
          </cell>
          <cell r="J591" t="str">
            <v>METRE RUBAN (EN 3 M)</v>
          </cell>
          <cell r="L591">
            <v>1.8</v>
          </cell>
          <cell r="M591">
            <v>1.8</v>
          </cell>
          <cell r="N591" t="str">
            <v>Pas d'augmentation</v>
          </cell>
          <cell r="Q591" t="str">
            <v/>
          </cell>
          <cell r="R591">
            <v>3.3833332999999999</v>
          </cell>
          <cell r="U591">
            <v>6.09</v>
          </cell>
          <cell r="V591">
            <v>6.09</v>
          </cell>
        </row>
        <row r="592">
          <cell r="A592">
            <v>402092</v>
          </cell>
          <cell r="B592" t="str">
            <v>AN8</v>
          </cell>
          <cell r="C592" t="str">
            <v>RUBAN FIBERGLASS DECAMETRE (EN 20 M)</v>
          </cell>
          <cell r="D592" t="str">
            <v>SUPPORT DE COMMUNICATION</v>
          </cell>
          <cell r="G592" t="str">
            <v>TOPOGRAPHIE</v>
          </cell>
          <cell r="H592">
            <v>402092</v>
          </cell>
          <cell r="J592" t="str">
            <v>RUBAN FIBERGLASS DECAMETRE (EN 20 M)</v>
          </cell>
          <cell r="L592">
            <v>7.5</v>
          </cell>
          <cell r="M592">
            <v>7.5</v>
          </cell>
          <cell r="N592" t="str">
            <v>Pas d'augmentation</v>
          </cell>
          <cell r="Q592" t="str">
            <v/>
          </cell>
          <cell r="R592">
            <v>2.0306666999999998</v>
          </cell>
          <cell r="U592">
            <v>15.23</v>
          </cell>
          <cell r="V592">
            <v>15.23</v>
          </cell>
        </row>
        <row r="593">
          <cell r="A593">
            <v>415015</v>
          </cell>
          <cell r="B593" t="str">
            <v>AN9</v>
          </cell>
          <cell r="C593" t="str">
            <v>NIVEAU ELECTRONIQUE ZIPLEVEL 2000</v>
          </cell>
          <cell r="D593" t="str">
            <v>SUPPORT DE COMMUNICATION</v>
          </cell>
          <cell r="G593" t="str">
            <v>TOPOGRAPHIE</v>
          </cell>
          <cell r="H593">
            <v>415015</v>
          </cell>
          <cell r="I593">
            <v>415015</v>
          </cell>
          <cell r="J593" t="str">
            <v>NIVEAU ELECTRONIQUE ZIPLEVEL 2000</v>
          </cell>
          <cell r="L593">
            <v>750</v>
          </cell>
          <cell r="M593">
            <v>750</v>
          </cell>
          <cell r="Q593" t="str">
            <v/>
          </cell>
          <cell r="R593">
            <v>1.2927067000000001</v>
          </cell>
          <cell r="U593">
            <v>969.53</v>
          </cell>
          <cell r="V593">
            <v>969.53</v>
          </cell>
        </row>
        <row r="594">
          <cell r="A594">
            <v>415050</v>
          </cell>
          <cell r="B594" t="str">
            <v>AN10</v>
          </cell>
          <cell r="C594" t="str">
            <v>NIVEAU NIVCOMP 2000</v>
          </cell>
          <cell r="D594" t="str">
            <v>SUPPORT DE COMMUNICATION</v>
          </cell>
          <cell r="G594" t="str">
            <v>TOPOGRAPHIE</v>
          </cell>
          <cell r="H594">
            <v>415050</v>
          </cell>
          <cell r="I594">
            <v>415050</v>
          </cell>
          <cell r="J594" t="str">
            <v>NIVEAU NIVCOMP 2000</v>
          </cell>
          <cell r="L594">
            <v>308</v>
          </cell>
          <cell r="M594">
            <v>308</v>
          </cell>
          <cell r="N594">
            <v>44267</v>
          </cell>
          <cell r="O594">
            <v>400</v>
          </cell>
          <cell r="Q594">
            <v>0.29870129870129869</v>
          </cell>
          <cell r="R594">
            <v>1.4700648999999999</v>
          </cell>
          <cell r="S594" t="str">
            <v>Proposition</v>
          </cell>
          <cell r="T594">
            <v>1.2</v>
          </cell>
          <cell r="U594">
            <v>452.78</v>
          </cell>
          <cell r="V594">
            <v>480</v>
          </cell>
        </row>
        <row r="595">
          <cell r="A595">
            <v>430310</v>
          </cell>
          <cell r="B595" t="str">
            <v>AN11</v>
          </cell>
          <cell r="C595" t="str">
            <v>TELEMETRE</v>
          </cell>
          <cell r="D595" t="str">
            <v>SUPPORT DE COMMUNICATION</v>
          </cell>
          <cell r="G595" t="str">
            <v>TOPOGRAPHIE</v>
          </cell>
          <cell r="H595">
            <v>430310</v>
          </cell>
          <cell r="J595" t="str">
            <v>TELEMETRE</v>
          </cell>
          <cell r="L595">
            <v>238</v>
          </cell>
          <cell r="M595">
            <v>238</v>
          </cell>
          <cell r="Q595" t="str">
            <v/>
          </cell>
          <cell r="R595">
            <v>1.0619327999999999</v>
          </cell>
          <cell r="U595">
            <v>252.74</v>
          </cell>
          <cell r="V595">
            <v>252.74</v>
          </cell>
        </row>
        <row r="596">
          <cell r="A596">
            <v>450020</v>
          </cell>
          <cell r="B596" t="str">
            <v>AN12</v>
          </cell>
          <cell r="C596" t="str">
            <v>REGLES KUTCH (_CHELLE DE 100 A 500)</v>
          </cell>
          <cell r="D596" t="str">
            <v>SUPPORT DE COMMUNICATION</v>
          </cell>
          <cell r="G596" t="str">
            <v>TOPOGRAPHIE</v>
          </cell>
          <cell r="H596">
            <v>450020</v>
          </cell>
          <cell r="J596" t="str">
            <v>REGLES KUTCH (_CHELLE DE 100 A 500)</v>
          </cell>
          <cell r="L596">
            <v>6.5</v>
          </cell>
          <cell r="M596">
            <v>6.5</v>
          </cell>
          <cell r="N596" t="str">
            <v>Pas d'augmentation</v>
          </cell>
          <cell r="Q596" t="str">
            <v/>
          </cell>
          <cell r="R596">
            <v>1.42</v>
          </cell>
          <cell r="U596">
            <v>9.23</v>
          </cell>
          <cell r="V596">
            <v>9.23</v>
          </cell>
        </row>
        <row r="597">
          <cell r="A597" t="str">
            <v>C1001002500</v>
          </cell>
          <cell r="B597" t="str">
            <v>AS15</v>
          </cell>
          <cell r="C597" t="str">
            <v>CHEVRON 100X100 L 2.50M</v>
          </cell>
          <cell r="D597" t="str">
            <v>CLOTURES/GRILLES/FINITIONS</v>
          </cell>
          <cell r="E597" t="str">
            <v>CLOTURES/GRILLES/FINITIONS</v>
          </cell>
          <cell r="F597" t="str">
            <v>BORDURES</v>
          </cell>
          <cell r="G597" t="str">
            <v>TRAIDIB</v>
          </cell>
          <cell r="H597" t="str">
            <v>C1001002500</v>
          </cell>
          <cell r="J597" t="str">
            <v>CHEVRON CARREE 100 LG 2.50M GRIS</v>
          </cell>
          <cell r="L597">
            <v>19.850000000000001</v>
          </cell>
          <cell r="M597">
            <v>19.850000000000001</v>
          </cell>
          <cell r="N597" t="str">
            <v>Pas d'augmentation</v>
          </cell>
          <cell r="Q597" t="str">
            <v/>
          </cell>
          <cell r="R597">
            <v>1.5002519000000001</v>
          </cell>
          <cell r="U597">
            <v>29.78</v>
          </cell>
          <cell r="V597">
            <v>29.78</v>
          </cell>
        </row>
        <row r="598">
          <cell r="A598" t="str">
            <v>C41413000</v>
          </cell>
          <cell r="B598" t="str">
            <v>AS16</v>
          </cell>
          <cell r="C598" t="str">
            <v>CHEVRON 41X41 L 3M</v>
          </cell>
          <cell r="D598" t="str">
            <v>CLOTURES/GRILLES/FINITIONS</v>
          </cell>
          <cell r="E598" t="str">
            <v>CLOTURES/GRILLES/FINITIONS</v>
          </cell>
          <cell r="F598" t="str">
            <v>BORDURES</v>
          </cell>
          <cell r="G598" t="str">
            <v>TRAIDIB</v>
          </cell>
          <cell r="H598" t="str">
            <v>C41413000</v>
          </cell>
          <cell r="J598" t="str">
            <v>CHEVRON CARREE 41 LG 3M GRIS</v>
          </cell>
          <cell r="L598">
            <v>8.7899999999999991</v>
          </cell>
          <cell r="M598">
            <v>8.7899999999999991</v>
          </cell>
          <cell r="N598" t="str">
            <v>Pas d'augmentation</v>
          </cell>
          <cell r="Q598" t="str">
            <v/>
          </cell>
          <cell r="R598">
            <v>1.5005687999999999</v>
          </cell>
          <cell r="U598">
            <v>13.19</v>
          </cell>
          <cell r="V598">
            <v>13.19</v>
          </cell>
        </row>
        <row r="599">
          <cell r="A599" t="str">
            <v>C50112500</v>
          </cell>
          <cell r="B599" t="str">
            <v>AS20</v>
          </cell>
          <cell r="C599" t="str">
            <v>BASTAING PE 50X115 2.50 M</v>
          </cell>
          <cell r="G599" t="str">
            <v>TRAIDIB</v>
          </cell>
          <cell r="H599" t="str">
            <v>C50112500</v>
          </cell>
          <cell r="J599" t="str">
            <v>BASTAING PE 5*11 2.50 m</v>
          </cell>
          <cell r="L599">
            <v>11.82</v>
          </cell>
          <cell r="M599">
            <v>11.82</v>
          </cell>
          <cell r="N599" t="str">
            <v>Pas d'augmentation</v>
          </cell>
          <cell r="Q599" t="str">
            <v/>
          </cell>
          <cell r="R599">
            <v>1.5998308000000001</v>
          </cell>
          <cell r="U599">
            <v>18.91</v>
          </cell>
          <cell r="V599">
            <v>18.91</v>
          </cell>
        </row>
        <row r="600">
          <cell r="A600" t="str">
            <v>C501151800</v>
          </cell>
          <cell r="B600" t="str">
            <v>AS21</v>
          </cell>
          <cell r="C600" t="str">
            <v>BASTAINGS 50X115 (1.80 ML)</v>
          </cell>
          <cell r="D600" t="str">
            <v>CLOTURES/GRILLES/FINITIONS</v>
          </cell>
          <cell r="E600" t="str">
            <v>CLOTURES/GRILLES/FINITIONS</v>
          </cell>
          <cell r="F600" t="str">
            <v>BORDURES</v>
          </cell>
          <cell r="G600" t="str">
            <v>TRAIDIB</v>
          </cell>
          <cell r="H600" t="str">
            <v>C501151800</v>
          </cell>
          <cell r="J600" t="str">
            <v>BASTAINGS LG 1.80M GRIS</v>
          </cell>
          <cell r="L600">
            <v>8.24</v>
          </cell>
          <cell r="M600">
            <v>8.24</v>
          </cell>
          <cell r="N600" t="str">
            <v>Pas d'augmentation</v>
          </cell>
          <cell r="Q600" t="str">
            <v/>
          </cell>
          <cell r="R600">
            <v>2.8813106999999998</v>
          </cell>
          <cell r="U600">
            <v>13.19</v>
          </cell>
          <cell r="V600">
            <v>13.19</v>
          </cell>
        </row>
        <row r="601">
          <cell r="A601" t="str">
            <v>C70701500</v>
          </cell>
          <cell r="B601" t="str">
            <v>AS22</v>
          </cell>
          <cell r="C601" t="str">
            <v>CHEVRON PE 70X70 1.50 ML</v>
          </cell>
          <cell r="G601" t="str">
            <v>TRAIDIB</v>
          </cell>
          <cell r="H601" t="str">
            <v>C70701500</v>
          </cell>
          <cell r="I601" t="str">
            <v>C70701500</v>
          </cell>
          <cell r="J601" t="str">
            <v>CARRE 70 LG 1.50</v>
          </cell>
          <cell r="L601">
            <v>5.54</v>
          </cell>
          <cell r="M601">
            <v>5.54</v>
          </cell>
          <cell r="N601">
            <v>44350</v>
          </cell>
          <cell r="O601">
            <v>5.54</v>
          </cell>
          <cell r="P601" t="str">
            <v>1,50 ml</v>
          </cell>
          <cell r="Q601">
            <v>0</v>
          </cell>
          <cell r="R601">
            <v>1.599278</v>
          </cell>
          <cell r="S601" t="str">
            <v>Proposition</v>
          </cell>
          <cell r="T601">
            <v>1.6</v>
          </cell>
          <cell r="U601">
            <v>8.86</v>
          </cell>
          <cell r="V601">
            <v>4.92</v>
          </cell>
        </row>
        <row r="602">
          <cell r="A602" t="str">
            <v>C70701800</v>
          </cell>
          <cell r="B602" t="str">
            <v>AS23</v>
          </cell>
          <cell r="C602" t="str">
            <v>CHEVRON 70X70 1.80 ML</v>
          </cell>
          <cell r="D602" t="str">
            <v>CLOTURES/GRILLES/FINITIONS</v>
          </cell>
          <cell r="E602" t="str">
            <v>CLOTURES/GRILLES/FINITIONS</v>
          </cell>
          <cell r="F602" t="str">
            <v>BORDURES</v>
          </cell>
          <cell r="G602" t="str">
            <v>TRAIDIB</v>
          </cell>
          <cell r="H602" t="str">
            <v>C70701800</v>
          </cell>
          <cell r="I602" t="str">
            <v>C70701800</v>
          </cell>
          <cell r="J602" t="str">
            <v xml:space="preserve">CARRE 70 LG 1.80 </v>
          </cell>
          <cell r="L602">
            <v>7.05</v>
          </cell>
          <cell r="M602">
            <v>7.05</v>
          </cell>
          <cell r="N602">
            <v>44350</v>
          </cell>
          <cell r="O602">
            <v>7.05</v>
          </cell>
          <cell r="P602" t="str">
            <v>1,80 ml</v>
          </cell>
          <cell r="Q602">
            <v>0</v>
          </cell>
          <cell r="R602">
            <v>1.5985815999999999</v>
          </cell>
          <cell r="S602" t="str">
            <v>Proposition</v>
          </cell>
          <cell r="T602">
            <v>1.6</v>
          </cell>
          <cell r="U602">
            <v>11.27</v>
          </cell>
          <cell r="V602">
            <v>6.26</v>
          </cell>
        </row>
        <row r="603">
          <cell r="A603" t="str">
            <v>SERCAB</v>
          </cell>
          <cell r="B603" t="str">
            <v>AS187</v>
          </cell>
          <cell r="C603" t="str">
            <v>SERRE CABLE GALVA</v>
          </cell>
          <cell r="D603" t="str">
            <v>CLOTURES/GRILLES/FINITIONS</v>
          </cell>
          <cell r="E603" t="str">
            <v>CLOTURES/GRILLES/FINITIONS</v>
          </cell>
          <cell r="F603" t="str">
            <v>CLOTURES</v>
          </cell>
          <cell r="G603" t="str">
            <v>ULLMANN</v>
          </cell>
          <cell r="H603" t="str">
            <v>SERCAB</v>
          </cell>
          <cell r="J603" t="str">
            <v>SERRE CABLE GALVA</v>
          </cell>
          <cell r="L603">
            <v>0.53</v>
          </cell>
          <cell r="M603">
            <v>0.53</v>
          </cell>
          <cell r="N603" t="str">
            <v>Proposition</v>
          </cell>
          <cell r="O603">
            <v>0.58300000000000007</v>
          </cell>
          <cell r="Q603">
            <v>0.10000000000000009</v>
          </cell>
          <cell r="R603">
            <v>2.2264151000000001</v>
          </cell>
          <cell r="S603" t="str">
            <v>Proposition</v>
          </cell>
          <cell r="T603">
            <v>2.25</v>
          </cell>
          <cell r="U603">
            <v>1.18</v>
          </cell>
          <cell r="V603">
            <v>1.3117500000000002</v>
          </cell>
        </row>
        <row r="604">
          <cell r="A604" t="str">
            <v>TCORD50</v>
          </cell>
          <cell r="B604" t="str">
            <v>AS195</v>
          </cell>
          <cell r="C604" t="str">
            <v>CORDAGE CHANVRE (BOBINE DE 50M)</v>
          </cell>
          <cell r="D604" t="str">
            <v>CLOTURES/GRILLES/FINITIONS</v>
          </cell>
          <cell r="E604" t="str">
            <v>CLOTURES/GRILLES/FINITIONS</v>
          </cell>
          <cell r="F604" t="str">
            <v>CLOTURES</v>
          </cell>
          <cell r="G604" t="str">
            <v>ULLMANN</v>
          </cell>
          <cell r="H604" t="str">
            <v>TCORD50</v>
          </cell>
          <cell r="J604" t="str">
            <v>CORDAGE CHANVRE (BOBINE DE 50M)</v>
          </cell>
          <cell r="L604">
            <v>12.5</v>
          </cell>
          <cell r="M604">
            <v>12.5</v>
          </cell>
          <cell r="N604" t="str">
            <v>Proposition</v>
          </cell>
          <cell r="O604">
            <v>12.5</v>
          </cell>
          <cell r="Q604">
            <v>0</v>
          </cell>
          <cell r="R604">
            <v>1.6424000000000001</v>
          </cell>
          <cell r="S604" t="str">
            <v>Proposition</v>
          </cell>
          <cell r="T604">
            <v>1.65</v>
          </cell>
          <cell r="U604">
            <v>20.53</v>
          </cell>
          <cell r="V604">
            <v>20.625</v>
          </cell>
        </row>
        <row r="605">
          <cell r="A605" t="str">
            <v>EPLAN</v>
          </cell>
          <cell r="B605" t="str">
            <v>AN73</v>
          </cell>
          <cell r="C605" t="str">
            <v>ETIQUETTES DE PLANTATION LOT DE 10</v>
          </cell>
          <cell r="D605" t="str">
            <v>SUPPORT DE COMMUNICATION</v>
          </cell>
          <cell r="G605" t="str">
            <v>VERALIA</v>
          </cell>
          <cell r="H605" t="str">
            <v>EPLAN</v>
          </cell>
          <cell r="J605" t="str">
            <v>ETIQUETTES DE PLANTATION LOT DE 10</v>
          </cell>
          <cell r="L605">
            <v>12</v>
          </cell>
          <cell r="M605">
            <v>12</v>
          </cell>
          <cell r="N605" t="str">
            <v>Pas d'augmentation</v>
          </cell>
          <cell r="Q605" t="str">
            <v/>
          </cell>
          <cell r="R605">
            <v>1.6691666999999999</v>
          </cell>
          <cell r="U605">
            <v>20.03</v>
          </cell>
          <cell r="V605">
            <v>20.03</v>
          </cell>
        </row>
        <row r="606">
          <cell r="A606">
            <v>3916</v>
          </cell>
          <cell r="B606" t="str">
            <v>AN1</v>
          </cell>
          <cell r="C606" t="str">
            <v>ECROU 6X30</v>
          </cell>
          <cell r="G606" t="str">
            <v>VISSERIESERV</v>
          </cell>
          <cell r="H606" t="str">
            <v>ECROU6X30</v>
          </cell>
          <cell r="J606" t="str">
            <v>ECROU 6X30</v>
          </cell>
          <cell r="L606">
            <v>0.33</v>
          </cell>
          <cell r="M606">
            <v>0.33</v>
          </cell>
          <cell r="N606" t="str">
            <v>Proposition</v>
          </cell>
          <cell r="O606">
            <v>0.36300000000000004</v>
          </cell>
          <cell r="Q606">
            <v>0.10000000000000009</v>
          </cell>
          <cell r="R606">
            <v>1.5151515</v>
          </cell>
          <cell r="S606" t="str">
            <v>Proposition</v>
          </cell>
          <cell r="T606">
            <v>1.5</v>
          </cell>
          <cell r="U606">
            <v>0.5</v>
          </cell>
          <cell r="V606">
            <v>0.5445000000000001</v>
          </cell>
        </row>
        <row r="607">
          <cell r="A607">
            <v>80540</v>
          </cell>
          <cell r="B607" t="str">
            <v>AN2</v>
          </cell>
          <cell r="C607" t="str">
            <v>VIS INOX 5X40</v>
          </cell>
          <cell r="G607" t="str">
            <v>VISSERIESERV</v>
          </cell>
          <cell r="H607" t="str">
            <v>8289GR</v>
          </cell>
          <cell r="J607" t="str">
            <v>PANNEAU PVC 1000X35 GRIS</v>
          </cell>
          <cell r="L607">
            <v>0.55000000000000004</v>
          </cell>
          <cell r="M607">
            <v>0.55000000000000004</v>
          </cell>
          <cell r="N607" t="str">
            <v>Proposition</v>
          </cell>
          <cell r="O607">
            <v>0.60500000000000009</v>
          </cell>
          <cell r="Q607">
            <v>0.10000000000000007</v>
          </cell>
          <cell r="R607">
            <v>1.5090908999999999</v>
          </cell>
          <cell r="S607" t="str">
            <v>Proposition</v>
          </cell>
          <cell r="T607">
            <v>1.5</v>
          </cell>
          <cell r="U607">
            <v>0.83</v>
          </cell>
          <cell r="V607">
            <v>0.9075000000000002</v>
          </cell>
        </row>
        <row r="608">
          <cell r="A608">
            <v>96625</v>
          </cell>
          <cell r="B608" t="str">
            <v>AN3</v>
          </cell>
          <cell r="C608" t="str">
            <v>BOULON 6X30</v>
          </cell>
          <cell r="G608" t="str">
            <v>VISSERIESERV</v>
          </cell>
          <cell r="H608" t="str">
            <v>BOULON6X30</v>
          </cell>
          <cell r="J608" t="str">
            <v>BOULON 6X30</v>
          </cell>
          <cell r="L608">
            <v>0.33</v>
          </cell>
          <cell r="M608">
            <v>0.33</v>
          </cell>
          <cell r="N608" t="str">
            <v>Proposition</v>
          </cell>
          <cell r="O608">
            <v>0.36300000000000004</v>
          </cell>
          <cell r="Q608">
            <v>0.10000000000000009</v>
          </cell>
          <cell r="R608">
            <v>1.5151515</v>
          </cell>
          <cell r="S608" t="str">
            <v>Proposition</v>
          </cell>
          <cell r="T608">
            <v>1.5</v>
          </cell>
          <cell r="U608">
            <v>0.5</v>
          </cell>
          <cell r="V608">
            <v>0.5445000000000001</v>
          </cell>
        </row>
        <row r="609">
          <cell r="A609">
            <v>2146332</v>
          </cell>
          <cell r="B609" t="str">
            <v>AN17</v>
          </cell>
          <cell r="C609" t="str">
            <v>VIS ZEBRA AUTOFORANTE</v>
          </cell>
          <cell r="D609" t="str">
            <v>KITS BACS/KITS COFFRAGES</v>
          </cell>
          <cell r="E609" t="str">
            <v>KITS BACS</v>
          </cell>
          <cell r="F609" t="str">
            <v>ACCESSOIRES</v>
          </cell>
          <cell r="G609" t="str">
            <v>VISSERIESERV</v>
          </cell>
          <cell r="H609">
            <v>2146332</v>
          </cell>
          <cell r="J609" t="str">
            <v>VIS ZEBRA AUTOFORANTE</v>
          </cell>
          <cell r="L609">
            <v>0.15</v>
          </cell>
          <cell r="M609">
            <v>0.15</v>
          </cell>
          <cell r="O609">
            <v>0.16500000000000001</v>
          </cell>
          <cell r="Q609">
            <v>0.10000000000000009</v>
          </cell>
          <cell r="R609">
            <v>2</v>
          </cell>
          <cell r="U609">
            <v>0.3</v>
          </cell>
          <cell r="V609">
            <v>0.33</v>
          </cell>
        </row>
        <row r="610">
          <cell r="A610">
            <v>3127143202</v>
          </cell>
          <cell r="B610" t="str">
            <v>AN21</v>
          </cell>
          <cell r="C610" t="str">
            <v>A-P TH 6.3X32 ST ZG</v>
          </cell>
          <cell r="D610" t="str">
            <v>KITS BACS/KITS COFFRAGES</v>
          </cell>
          <cell r="F610" t="str">
            <v>ACCESSOIRES</v>
          </cell>
          <cell r="G610" t="str">
            <v>VISSERIESERV</v>
          </cell>
          <cell r="H610">
            <v>3127143202</v>
          </cell>
          <cell r="J610" t="str">
            <v>Boite de 500 : A-P TH 6.3X32 ST ZG</v>
          </cell>
          <cell r="L610">
            <v>20</v>
          </cell>
          <cell r="M610">
            <v>20</v>
          </cell>
          <cell r="N610">
            <v>44377</v>
          </cell>
          <cell r="O610">
            <v>4.6199999999999998E-2</v>
          </cell>
          <cell r="Q610">
            <v>-0.99769000000000008</v>
          </cell>
          <cell r="R610">
            <v>16</v>
          </cell>
          <cell r="S610" t="str">
            <v>Proposition</v>
          </cell>
          <cell r="T610">
            <v>1.5</v>
          </cell>
          <cell r="U610">
            <v>0.64</v>
          </cell>
          <cell r="V610">
            <v>6.93E-2</v>
          </cell>
        </row>
        <row r="611">
          <cell r="A611">
            <v>7214250815</v>
          </cell>
          <cell r="B611" t="str">
            <v>AN23</v>
          </cell>
          <cell r="C611" t="str">
            <v>LIEN DE SERRAGE 2.5X80 NYL P6.6 NOIR</v>
          </cell>
          <cell r="D611" t="str">
            <v>KITS BACS/KITS COFFRAGES</v>
          </cell>
          <cell r="F611" t="str">
            <v>ACCESSOIRES</v>
          </cell>
          <cell r="G611" t="str">
            <v>VISSERIESERV</v>
          </cell>
          <cell r="H611">
            <v>7214250815</v>
          </cell>
          <cell r="J611" t="str">
            <v>LIEN DE SERRAGE 2.5X80 NYL P6.6 NOIR</v>
          </cell>
          <cell r="L611">
            <v>0</v>
          </cell>
          <cell r="M611">
            <v>0</v>
          </cell>
          <cell r="Q611" t="str">
            <v/>
          </cell>
          <cell r="R611">
            <v>0</v>
          </cell>
          <cell r="U611">
            <v>0</v>
          </cell>
        </row>
        <row r="612">
          <cell r="A612">
            <v>7214321415</v>
          </cell>
          <cell r="B612" t="str">
            <v>AN24</v>
          </cell>
          <cell r="C612" t="str">
            <v>LIEN DE SERRAGE 3.2X142 NYL P6.6 NOIR</v>
          </cell>
          <cell r="D612" t="str">
            <v>KITS BACS/KITS COFFRAGES</v>
          </cell>
          <cell r="F612" t="str">
            <v>ACCESSOIRES</v>
          </cell>
          <cell r="G612" t="str">
            <v>VISSERIESERV</v>
          </cell>
          <cell r="H612">
            <v>7214321415</v>
          </cell>
          <cell r="J612" t="str">
            <v>Boite de 100 : LIEN DE SERRAGE 3.2X142 NYL P6</v>
          </cell>
          <cell r="L612">
            <v>0</v>
          </cell>
          <cell r="M612">
            <v>0</v>
          </cell>
          <cell r="Q612" t="str">
            <v/>
          </cell>
          <cell r="R612">
            <v>0</v>
          </cell>
          <cell r="U612">
            <v>0</v>
          </cell>
        </row>
        <row r="613">
          <cell r="A613">
            <v>8110608018</v>
          </cell>
          <cell r="B613" t="str">
            <v>AN25</v>
          </cell>
          <cell r="C613" t="str">
            <v>VIS CHARPENTE 6X80 INOX  A2 TORX T25</v>
          </cell>
          <cell r="D613" t="str">
            <v>QUINCAILLERIE</v>
          </cell>
          <cell r="E613" t="str">
            <v>KITS COFFRAGES</v>
          </cell>
          <cell r="F613" t="str">
            <v>VIS CHARPENTE</v>
          </cell>
          <cell r="G613" t="str">
            <v>VISSERIESERV</v>
          </cell>
          <cell r="H613">
            <v>8110608018</v>
          </cell>
          <cell r="J613" t="str">
            <v>Boite de 100 : VIS CHARPENTE 6X80  A2 T25</v>
          </cell>
          <cell r="L613">
            <v>21</v>
          </cell>
          <cell r="M613">
            <v>21</v>
          </cell>
          <cell r="N613">
            <v>44377</v>
          </cell>
          <cell r="O613">
            <v>0.188</v>
          </cell>
          <cell r="Q613">
            <v>-0.99104761904761907</v>
          </cell>
          <cell r="R613">
            <v>1.5714286</v>
          </cell>
          <cell r="U613">
            <v>0.33</v>
          </cell>
          <cell r="V613">
            <v>0.33</v>
          </cell>
        </row>
        <row r="614">
          <cell r="A614">
            <v>8110614018</v>
          </cell>
          <cell r="B614" t="str">
            <v>AN26</v>
          </cell>
          <cell r="C614" t="str">
            <v>VIS CHARPENTE 6X140</v>
          </cell>
          <cell r="D614" t="str">
            <v>QUINCAILLERIE</v>
          </cell>
          <cell r="E614" t="str">
            <v>KITS COFFRAGES</v>
          </cell>
          <cell r="F614" t="str">
            <v>VIS CHARPENTE</v>
          </cell>
          <cell r="G614" t="str">
            <v>VISSERIESERV</v>
          </cell>
          <cell r="H614">
            <v>81106014018</v>
          </cell>
          <cell r="J614" t="str">
            <v>Boite de 100 : VIS CHARPENTE 6X140</v>
          </cell>
          <cell r="L614">
            <v>0.35</v>
          </cell>
          <cell r="M614">
            <v>0.35</v>
          </cell>
          <cell r="N614" t="str">
            <v>Proposition</v>
          </cell>
          <cell r="O614">
            <v>0.38500000000000001</v>
          </cell>
          <cell r="Q614">
            <v>0.10000000000000009</v>
          </cell>
          <cell r="R614">
            <v>160</v>
          </cell>
          <cell r="U614">
            <v>0.56000000000000005</v>
          </cell>
          <cell r="V614">
            <v>0.61599999999999999</v>
          </cell>
        </row>
        <row r="615">
          <cell r="A615">
            <v>8210603018</v>
          </cell>
          <cell r="B615" t="str">
            <v>AN27</v>
          </cell>
          <cell r="C615" t="str">
            <v>VIS PENTURE 6X30 T30 INOX  A4</v>
          </cell>
          <cell r="D615" t="str">
            <v>QUINCAILLERIE</v>
          </cell>
          <cell r="E615" t="str">
            <v>KITS COFFRAGES</v>
          </cell>
          <cell r="F615" t="str">
            <v>VIS CHARPENTE</v>
          </cell>
          <cell r="G615" t="str">
            <v>VISSERIESERV</v>
          </cell>
          <cell r="H615">
            <v>8210603018</v>
          </cell>
          <cell r="J615" t="str">
            <v xml:space="preserve">Boite de 30 - VIS PENTURE TORX T30 6X30 </v>
          </cell>
          <cell r="L615">
            <v>6.48</v>
          </cell>
          <cell r="M615">
            <v>6.48</v>
          </cell>
          <cell r="N615" t="str">
            <v>Proposition</v>
          </cell>
          <cell r="O615">
            <v>7.128000000000001</v>
          </cell>
          <cell r="Q615">
            <v>0.10000000000000009</v>
          </cell>
          <cell r="R615">
            <v>1.6203704000000001</v>
          </cell>
          <cell r="S615" t="str">
            <v>Proposition</v>
          </cell>
          <cell r="T615">
            <v>1.6</v>
          </cell>
          <cell r="U615">
            <v>0.35</v>
          </cell>
          <cell r="V615">
            <v>0.38016000000000005</v>
          </cell>
        </row>
        <row r="616">
          <cell r="A616">
            <v>8210604018</v>
          </cell>
          <cell r="B616" t="str">
            <v>AN28</v>
          </cell>
          <cell r="C616" t="str">
            <v>V. PENT T30 A2 6X40</v>
          </cell>
          <cell r="D616" t="str">
            <v>KITS BACS/KITS COFFRAGES</v>
          </cell>
          <cell r="F616" t="str">
            <v>ACCESSOIRES</v>
          </cell>
          <cell r="G616" t="str">
            <v>VISSERIESERV</v>
          </cell>
          <cell r="H616">
            <v>8210604018</v>
          </cell>
          <cell r="J616" t="str">
            <v>V. PENT T30 A2 6X40</v>
          </cell>
          <cell r="L616">
            <v>0</v>
          </cell>
          <cell r="M616">
            <v>0</v>
          </cell>
          <cell r="Q616" t="str">
            <v/>
          </cell>
          <cell r="R616">
            <v>0</v>
          </cell>
          <cell r="U616">
            <v>0</v>
          </cell>
        </row>
        <row r="617">
          <cell r="A617">
            <v>8210707018</v>
          </cell>
          <cell r="B617" t="str">
            <v>AN29</v>
          </cell>
          <cell r="C617" t="str">
            <v>VIS PENTURE TORX T30 INOX A2 7X70</v>
          </cell>
          <cell r="D617" t="str">
            <v>KITS BACS/KITS COFFRAGES</v>
          </cell>
          <cell r="E617" t="str">
            <v>KITS COFFRAGES</v>
          </cell>
          <cell r="F617" t="str">
            <v>ACCESSOIRES</v>
          </cell>
          <cell r="G617" t="str">
            <v>VISSERIESERV</v>
          </cell>
          <cell r="H617">
            <v>8210707018</v>
          </cell>
          <cell r="J617" t="str">
            <v>Boite de 100 : VIS PENTURE T30 INOX A2 7*70</v>
          </cell>
          <cell r="L617">
            <v>6.98</v>
          </cell>
          <cell r="M617">
            <v>6.98</v>
          </cell>
          <cell r="N617" t="str">
            <v>Proposition</v>
          </cell>
          <cell r="O617">
            <v>7.6780000000000008</v>
          </cell>
          <cell r="Q617">
            <v>0.10000000000000005</v>
          </cell>
          <cell r="R617">
            <v>1.5759312000000001</v>
          </cell>
          <cell r="S617" t="str">
            <v>Proposition</v>
          </cell>
          <cell r="T617">
            <v>1.6</v>
          </cell>
          <cell r="U617">
            <v>0.11</v>
          </cell>
          <cell r="V617">
            <v>0.12284800000000003</v>
          </cell>
        </row>
        <row r="618">
          <cell r="A618">
            <v>8412602518</v>
          </cell>
          <cell r="B618" t="str">
            <v>AN30</v>
          </cell>
          <cell r="C618" t="str">
            <v>VIS METAUX  A2 TH M6X25</v>
          </cell>
          <cell r="D618" t="str">
            <v>QUINCAILLERIE</v>
          </cell>
          <cell r="E618" t="str">
            <v>POSTES DE RELEVAGE</v>
          </cell>
          <cell r="F618" t="str">
            <v>VIS METAUX TH</v>
          </cell>
          <cell r="G618" t="str">
            <v>VISSERIESERV</v>
          </cell>
          <cell r="H618">
            <v>8412602518</v>
          </cell>
          <cell r="J618" t="str">
            <v>Boite de 200 :VIS METAUX  A2 TH M6X25</v>
          </cell>
          <cell r="L618">
            <v>5.92</v>
          </cell>
          <cell r="M618">
            <v>5.92</v>
          </cell>
          <cell r="Q618" t="str">
            <v/>
          </cell>
          <cell r="R618">
            <v>1.6891891999999999</v>
          </cell>
          <cell r="U618">
            <v>0.05</v>
          </cell>
        </row>
        <row r="619">
          <cell r="A619">
            <v>8412802518</v>
          </cell>
          <cell r="B619" t="str">
            <v>AN31</v>
          </cell>
          <cell r="C619" t="str">
            <v>VIS METAUX  A2 TH M8X25</v>
          </cell>
          <cell r="D619" t="str">
            <v>QUINCAILLERIE</v>
          </cell>
          <cell r="E619" t="str">
            <v>POSTES DE RELEVAGE</v>
          </cell>
          <cell r="F619" t="str">
            <v>VIS METAUX TH</v>
          </cell>
          <cell r="G619" t="str">
            <v>VISSERIESERV</v>
          </cell>
          <cell r="H619">
            <v>8412802518</v>
          </cell>
          <cell r="J619" t="str">
            <v>Boite de 100 : VIS METAUX A2 TH M8X25</v>
          </cell>
          <cell r="L619">
            <v>4.63</v>
          </cell>
          <cell r="M619">
            <v>4.63</v>
          </cell>
          <cell r="Q619" t="str">
            <v/>
          </cell>
          <cell r="R619">
            <v>1.511879</v>
          </cell>
          <cell r="U619">
            <v>7.0000000000000007E-2</v>
          </cell>
        </row>
        <row r="620">
          <cell r="A620">
            <v>8434000618</v>
          </cell>
          <cell r="B620" t="str">
            <v>AN32</v>
          </cell>
          <cell r="C620" t="str">
            <v>ECROU FREIN A2 M6 WAX</v>
          </cell>
          <cell r="D620" t="str">
            <v>QUINCAILLERIE</v>
          </cell>
          <cell r="E620" t="str">
            <v>POSTES DE RELEVAGE</v>
          </cell>
          <cell r="F620" t="str">
            <v>ECROU</v>
          </cell>
          <cell r="G620" t="str">
            <v>VISSERIESERV</v>
          </cell>
          <cell r="H620">
            <v>8434000618</v>
          </cell>
          <cell r="J620" t="str">
            <v>Boite de 500 :ECROU FREIN A2 M6 WAX</v>
          </cell>
          <cell r="L620">
            <v>6.35</v>
          </cell>
          <cell r="M620">
            <v>6.35</v>
          </cell>
          <cell r="Q620" t="str">
            <v/>
          </cell>
          <cell r="R620">
            <v>1.5748031</v>
          </cell>
          <cell r="U620">
            <v>0.02</v>
          </cell>
        </row>
        <row r="621">
          <cell r="A621">
            <v>8434000818</v>
          </cell>
          <cell r="B621" t="str">
            <v>AN33</v>
          </cell>
          <cell r="C621" t="str">
            <v>ECROU FREIN A2 M8 WAX</v>
          </cell>
          <cell r="D621" t="str">
            <v>KITS BACS/KITS COFFRAGES</v>
          </cell>
          <cell r="F621" t="str">
            <v>ACCESSOIRES</v>
          </cell>
          <cell r="G621" t="str">
            <v>VISSERIESERV</v>
          </cell>
          <cell r="H621">
            <v>8434000818</v>
          </cell>
          <cell r="J621" t="str">
            <v>Boite de 100 : ECROU FREIN A2 M8 WAX</v>
          </cell>
          <cell r="L621">
            <v>5.36</v>
          </cell>
          <cell r="M621">
            <v>5.36</v>
          </cell>
          <cell r="Q621" t="str">
            <v/>
          </cell>
          <cell r="R621">
            <v>1.4925373</v>
          </cell>
          <cell r="U621">
            <v>0.04</v>
          </cell>
        </row>
        <row r="622">
          <cell r="A622">
            <v>8534000818</v>
          </cell>
          <cell r="B622" t="str">
            <v>AN34</v>
          </cell>
          <cell r="C622" t="str">
            <v>RONDELLE PLATE M8X22X1.5 L A2</v>
          </cell>
          <cell r="D622" t="str">
            <v>QUINCAILLERIE</v>
          </cell>
          <cell r="E622" t="str">
            <v>POSTES DE RELEVAGE</v>
          </cell>
          <cell r="F622" t="str">
            <v>RONDELLES</v>
          </cell>
          <cell r="G622" t="str">
            <v>VISSERIESERV</v>
          </cell>
          <cell r="H622">
            <v>8534000818</v>
          </cell>
          <cell r="J622" t="str">
            <v>Boite de 200 : RONDELLE PLATE M8X22X1.5 L A2</v>
          </cell>
          <cell r="L622">
            <v>2.92</v>
          </cell>
          <cell r="M622">
            <v>2.92</v>
          </cell>
          <cell r="Q622" t="str">
            <v/>
          </cell>
          <cell r="R622">
            <v>0</v>
          </cell>
          <cell r="U622">
            <v>0</v>
          </cell>
        </row>
        <row r="623">
          <cell r="A623">
            <v>8535000618</v>
          </cell>
          <cell r="B623" t="str">
            <v>AN35</v>
          </cell>
          <cell r="C623" t="str">
            <v>RONDELLE PLATE M6X24X1.2 LL A2</v>
          </cell>
          <cell r="D623" t="str">
            <v>QUINCAILLERIE</v>
          </cell>
          <cell r="E623" t="str">
            <v>POSTES DE RELEVAGE</v>
          </cell>
          <cell r="F623" t="str">
            <v>RONDELLES</v>
          </cell>
          <cell r="G623" t="str">
            <v>VISSERIESERV</v>
          </cell>
          <cell r="H623">
            <v>8535000618</v>
          </cell>
          <cell r="J623" t="str">
            <v>Boite de 200 : RONDELLE PLATE M6X24X1.2 LL A2</v>
          </cell>
          <cell r="L623">
            <v>2.88</v>
          </cell>
          <cell r="M623">
            <v>2.88</v>
          </cell>
          <cell r="Q623" t="str">
            <v/>
          </cell>
          <cell r="R623">
            <v>0</v>
          </cell>
          <cell r="U623">
            <v>0</v>
          </cell>
        </row>
        <row r="624">
          <cell r="A624">
            <v>9600000618</v>
          </cell>
          <cell r="B624" t="str">
            <v>AN36</v>
          </cell>
          <cell r="C624" t="str">
            <v>MANILLE INOX</v>
          </cell>
          <cell r="G624" t="str">
            <v>VISSERIESERV</v>
          </cell>
          <cell r="H624">
            <v>9600000618</v>
          </cell>
          <cell r="J624" t="str">
            <v>manille inox</v>
          </cell>
          <cell r="L624">
            <v>0.88</v>
          </cell>
          <cell r="M624">
            <v>0.88</v>
          </cell>
          <cell r="N624" t="str">
            <v>Proposition</v>
          </cell>
          <cell r="O624">
            <v>1.012</v>
          </cell>
          <cell r="Q624">
            <v>0.15</v>
          </cell>
          <cell r="R624">
            <v>1.5454545</v>
          </cell>
          <cell r="S624" t="str">
            <v>Proposition</v>
          </cell>
          <cell r="T624">
            <v>1.55</v>
          </cell>
          <cell r="U624">
            <v>1.36</v>
          </cell>
          <cell r="V624">
            <v>1.5686</v>
          </cell>
        </row>
        <row r="625">
          <cell r="A625" t="str">
            <v>CROCHETZN6X40</v>
          </cell>
          <cell r="B625" t="str">
            <v>ANCROCHETZN6X40</v>
          </cell>
          <cell r="C625" t="str">
            <v>CROCHET METAL ACIER ZINC BLANC 6*40</v>
          </cell>
          <cell r="D625" t="str">
            <v>QUINCAILLERIE</v>
          </cell>
          <cell r="F625" t="str">
            <v>VIS METAUX TH</v>
          </cell>
          <cell r="G625" t="str">
            <v>VISSERIESERV</v>
          </cell>
          <cell r="H625">
            <v>7068604002</v>
          </cell>
          <cell r="J625" t="str">
            <v>CROCHETS METAUX ACIER ZINGUE BLANC 6X40</v>
          </cell>
          <cell r="L625">
            <v>0.05</v>
          </cell>
          <cell r="M625">
            <v>0.05</v>
          </cell>
          <cell r="Q625" t="str">
            <v/>
          </cell>
          <cell r="R625">
            <v>0</v>
          </cell>
          <cell r="U625">
            <v>0</v>
          </cell>
        </row>
        <row r="626">
          <cell r="A626" t="str">
            <v>EMBT40</v>
          </cell>
          <cell r="B626" t="str">
            <v>AN65</v>
          </cell>
          <cell r="C626" t="str">
            <v>EMBOUT POUR VIS TX40</v>
          </cell>
          <cell r="D626" t="str">
            <v>QUINCAILLERIE</v>
          </cell>
          <cell r="E626" t="str">
            <v>KITS COFFRAGES</v>
          </cell>
          <cell r="F626" t="str">
            <v>EMBOUTS  A VIS</v>
          </cell>
          <cell r="G626" t="str">
            <v>VISSERIESERV</v>
          </cell>
          <cell r="H626">
            <v>3642034001</v>
          </cell>
          <cell r="J626" t="str">
            <v>Boite de 100 : EMBOUT TORX TX40</v>
          </cell>
          <cell r="L626">
            <v>10</v>
          </cell>
          <cell r="M626">
            <v>10</v>
          </cell>
          <cell r="N626">
            <v>44377</v>
          </cell>
          <cell r="O626">
            <v>9.84</v>
          </cell>
          <cell r="Q626">
            <v>-1.6000000000000014E-2</v>
          </cell>
          <cell r="R626">
            <v>0</v>
          </cell>
          <cell r="U626">
            <v>0</v>
          </cell>
        </row>
        <row r="627">
          <cell r="A627" t="str">
            <v>RONDETD6</v>
          </cell>
          <cell r="B627" t="str">
            <v>AN158</v>
          </cell>
          <cell r="C627" t="str">
            <v>RONDELLE EPDM INOX 5.5/6.3*25</v>
          </cell>
          <cell r="D627" t="str">
            <v>QUINCAILLERIE</v>
          </cell>
          <cell r="F627" t="str">
            <v>RONDELLES</v>
          </cell>
          <cell r="G627" t="str">
            <v>VISSERIESERV</v>
          </cell>
          <cell r="H627">
            <v>7705552518</v>
          </cell>
          <cell r="J627" t="str">
            <v>Boite de 100 : RONDELLE EPDM INOX 5.5/6.3*25</v>
          </cell>
          <cell r="L627">
            <v>5.33</v>
          </cell>
          <cell r="M627">
            <v>5.33</v>
          </cell>
          <cell r="Q627" t="str">
            <v/>
          </cell>
          <cell r="R627">
            <v>0</v>
          </cell>
          <cell r="U627">
            <v>0</v>
          </cell>
        </row>
        <row r="628">
          <cell r="A628" t="str">
            <v>VCHARP8/140</v>
          </cell>
          <cell r="B628" t="str">
            <v>AS206</v>
          </cell>
          <cell r="C628" t="str">
            <v>VIS CHARPENTE 8X140 INOX A2 TX40</v>
          </cell>
          <cell r="D628" t="str">
            <v>QUINCAILLERIE</v>
          </cell>
          <cell r="E628" t="str">
            <v>KITS COFFRAGES</v>
          </cell>
          <cell r="F628" t="str">
            <v>VIS CHARPENTE</v>
          </cell>
          <cell r="G628" t="str">
            <v>VISSERIESERV</v>
          </cell>
          <cell r="H628">
            <v>8110814018</v>
          </cell>
          <cell r="J628" t="str">
            <v>Boite de 50 : VIS CHARPENTE 8X140 INOX A2 T40</v>
          </cell>
          <cell r="L628">
            <v>0.36599999999999999</v>
          </cell>
          <cell r="M628">
            <v>0.3664</v>
          </cell>
          <cell r="Q628" t="str">
            <v/>
          </cell>
          <cell r="R628">
            <v>79.148471599999993</v>
          </cell>
          <cell r="U628">
            <v>0.57999999999999996</v>
          </cell>
        </row>
        <row r="629">
          <cell r="A629" t="str">
            <v>VCHARP8/160</v>
          </cell>
          <cell r="B629" t="str">
            <v>AS207</v>
          </cell>
          <cell r="C629" t="str">
            <v>VIS CHARPENTE 8X160</v>
          </cell>
          <cell r="D629" t="str">
            <v>QUINCAILLERIE</v>
          </cell>
          <cell r="E629" t="str">
            <v>KITS COFFRAGES</v>
          </cell>
          <cell r="F629" t="str">
            <v>VIS CHARPENTE</v>
          </cell>
          <cell r="G629" t="str">
            <v>VISSERIESERV</v>
          </cell>
          <cell r="H629">
            <v>8110816018</v>
          </cell>
          <cell r="J629" t="str">
            <v>Boite de 50 : VIS CHARPENTE 8X160 INOX A2 T40</v>
          </cell>
          <cell r="L629">
            <v>26.05</v>
          </cell>
          <cell r="M629">
            <v>26.05</v>
          </cell>
          <cell r="Q629" t="str">
            <v/>
          </cell>
          <cell r="R629">
            <v>1.1132438</v>
          </cell>
          <cell r="U629">
            <v>0.57999999999999996</v>
          </cell>
        </row>
        <row r="630">
          <cell r="A630" t="str">
            <v>VCHARP8/300</v>
          </cell>
          <cell r="B630" t="str">
            <v>AS208</v>
          </cell>
          <cell r="C630" t="str">
            <v>VIS CHARPENTE 8X300</v>
          </cell>
          <cell r="D630" t="str">
            <v>QUINCAILLERIE</v>
          </cell>
          <cell r="E630" t="str">
            <v>KITS COFFRAGES</v>
          </cell>
          <cell r="F630" t="str">
            <v>VIS CHARPENTE</v>
          </cell>
          <cell r="G630" t="str">
            <v>VISSERIESERV</v>
          </cell>
          <cell r="H630">
            <v>8110830018</v>
          </cell>
          <cell r="J630" t="str">
            <v>Boite de 50 : VIS CHARPENTE 8X300 INOX A2 T40</v>
          </cell>
          <cell r="L630">
            <v>2.0190000000000001</v>
          </cell>
          <cell r="M630">
            <v>2.0190000000000001</v>
          </cell>
          <cell r="Q630" t="str">
            <v/>
          </cell>
          <cell r="R630">
            <v>79.990094099999993</v>
          </cell>
          <cell r="U630">
            <v>3.23</v>
          </cell>
        </row>
        <row r="631">
          <cell r="A631" t="str">
            <v>VCHARP8/90</v>
          </cell>
          <cell r="B631" t="str">
            <v>AS209</v>
          </cell>
          <cell r="C631" t="str">
            <v>VIS CHARPENTE 8X90 INOX A2 TX40</v>
          </cell>
          <cell r="D631" t="str">
            <v>QUINCAILLERIE</v>
          </cell>
          <cell r="E631" t="str">
            <v>KITS COFFRAGES</v>
          </cell>
          <cell r="F631" t="str">
            <v>VIS CHARPENTE</v>
          </cell>
          <cell r="G631" t="str">
            <v>VISSERIESERV</v>
          </cell>
          <cell r="H631">
            <v>8110809018</v>
          </cell>
          <cell r="J631" t="str">
            <v>Boite de 100 VIS CHARPENTE 8X90 INOX A2 TX40</v>
          </cell>
          <cell r="L631">
            <v>0.42</v>
          </cell>
          <cell r="M631">
            <v>0.42020000000000002</v>
          </cell>
          <cell r="N631">
            <v>44372</v>
          </cell>
          <cell r="O631">
            <v>0.42020000000000002</v>
          </cell>
          <cell r="Q631">
            <v>0</v>
          </cell>
          <cell r="R631">
            <v>138.0295098</v>
          </cell>
          <cell r="S631" t="str">
            <v>Re-calcul</v>
          </cell>
          <cell r="T631">
            <v>1.38</v>
          </cell>
          <cell r="U631">
            <v>0.57999999999999996</v>
          </cell>
          <cell r="V631">
            <v>0.57999999999999996</v>
          </cell>
        </row>
        <row r="632">
          <cell r="A632" t="str">
            <v>VMX6/20</v>
          </cell>
          <cell r="B632" t="str">
            <v>AN104</v>
          </cell>
          <cell r="C632" t="str">
            <v>VIS A METAUX TH M6*20 INOX A2</v>
          </cell>
          <cell r="D632" t="str">
            <v>QUINCAILLERIE</v>
          </cell>
          <cell r="E632" t="str">
            <v>POSTES DE RELEVAGE</v>
          </cell>
          <cell r="F632" t="str">
            <v>VIS METAUX TH</v>
          </cell>
          <cell r="G632" t="str">
            <v>VISSERIESERV</v>
          </cell>
          <cell r="H632">
            <v>8412602018</v>
          </cell>
          <cell r="J632" t="str">
            <v>Boite de 200 :VIS METAUX INOX A2 TH  M6*20</v>
          </cell>
          <cell r="L632">
            <v>6</v>
          </cell>
          <cell r="M632">
            <v>6</v>
          </cell>
          <cell r="Q632" t="str">
            <v/>
          </cell>
          <cell r="R632">
            <v>0</v>
          </cell>
          <cell r="U632">
            <v>0</v>
          </cell>
        </row>
        <row r="633">
          <cell r="A633" t="str">
            <v>COLORIAGE</v>
          </cell>
          <cell r="B633" t="str">
            <v>AS35</v>
          </cell>
          <cell r="C633" t="str">
            <v>CARNETS DE COLORIAGES</v>
          </cell>
          <cell r="D633" t="str">
            <v>SUPPORT DE COMMUNICATION</v>
          </cell>
          <cell r="E633" t="str">
            <v>SUPPORT DE COMMUNICATION</v>
          </cell>
          <cell r="L633">
            <v>0</v>
          </cell>
          <cell r="M633">
            <v>0</v>
          </cell>
          <cell r="Q633" t="str">
            <v/>
          </cell>
          <cell r="R633">
            <v>1.64686E-2</v>
          </cell>
          <cell r="U633">
            <v>0.97</v>
          </cell>
          <cell r="V633">
            <v>0.97</v>
          </cell>
        </row>
        <row r="634">
          <cell r="A634" t="str">
            <v>DGEOM_915__152</v>
          </cell>
          <cell r="C634" t="str">
            <v>MEMBRANE EPDM 1.52MM SUR MESURE (en cm) - Lar</v>
          </cell>
          <cell r="L634">
            <v>0</v>
          </cell>
          <cell r="M634">
            <v>0</v>
          </cell>
          <cell r="N634" t="str">
            <v>Proposition</v>
          </cell>
          <cell r="O634">
            <v>0</v>
          </cell>
          <cell r="Q634" t="e">
            <v>#DIV/0!</v>
          </cell>
          <cell r="R634">
            <v>0</v>
          </cell>
          <cell r="U634">
            <v>0.74</v>
          </cell>
        </row>
        <row r="635">
          <cell r="A635" t="str">
            <v>DGEOM610</v>
          </cell>
          <cell r="C635" t="str">
            <v xml:space="preserve">GEOMEMBRANE A LA DECOUPE - Largeur rouleau : </v>
          </cell>
          <cell r="L635">
            <v>0</v>
          </cell>
          <cell r="M635">
            <v>0</v>
          </cell>
          <cell r="N635" t="str">
            <v>Proposition</v>
          </cell>
          <cell r="O635">
            <v>0</v>
          </cell>
          <cell r="Q635" t="e">
            <v>#DIV/0!</v>
          </cell>
          <cell r="R635">
            <v>0</v>
          </cell>
          <cell r="U635">
            <v>0.5</v>
          </cell>
        </row>
        <row r="636">
          <cell r="A636" t="str">
            <v>SPR-1200-63-NEW</v>
          </cell>
          <cell r="C636" t="str">
            <v>POSTE DE RELEVAGE D63 POMPE DWVOX</v>
          </cell>
          <cell r="L636">
            <v>0</v>
          </cell>
          <cell r="M636">
            <v>0</v>
          </cell>
          <cell r="Q636" t="str">
            <v/>
          </cell>
          <cell r="R636">
            <v>0</v>
          </cell>
          <cell r="U636">
            <v>848</v>
          </cell>
        </row>
      </sheetData>
      <sheetData sheetId="1" refreshError="1">
        <row r="2">
          <cell r="D2">
            <v>4</v>
          </cell>
          <cell r="E2" t="str">
            <v>BAC PEHD 2.5EH</v>
          </cell>
          <cell r="F2">
            <v>711.07</v>
          </cell>
          <cell r="G2">
            <v>2844.28</v>
          </cell>
          <cell r="H2">
            <v>827.90359999999998</v>
          </cell>
          <cell r="I2">
            <v>3311.6143999999999</v>
          </cell>
        </row>
        <row r="3">
          <cell r="D3">
            <v>8</v>
          </cell>
          <cell r="E3" t="str">
            <v>BARRE DE RENFORT POUR BAC 2.5 EH</v>
          </cell>
          <cell r="F3">
            <v>38.799999999999997</v>
          </cell>
          <cell r="G3">
            <v>310.39999999999998</v>
          </cell>
          <cell r="H3">
            <v>49</v>
          </cell>
          <cell r="I3">
            <v>392</v>
          </cell>
        </row>
        <row r="4">
          <cell r="D4">
            <v>12</v>
          </cell>
          <cell r="E4" t="str">
            <v>GRILLE MAILLE 5X5 GALVA CAILLEBOTIS 2310X790</v>
          </cell>
          <cell r="F4">
            <v>55.7</v>
          </cell>
          <cell r="G4">
            <v>668.40000000000009</v>
          </cell>
          <cell r="H4">
            <v>59.783999999999992</v>
          </cell>
          <cell r="I4">
            <v>717.4079999999999</v>
          </cell>
        </row>
        <row r="5">
          <cell r="D5">
            <v>4</v>
          </cell>
          <cell r="E5" t="str">
            <v>JOINT FORSHEDA DIAMETRE 100</v>
          </cell>
          <cell r="F5">
            <v>4.87</v>
          </cell>
          <cell r="G5">
            <v>19.48</v>
          </cell>
          <cell r="H5">
            <v>4.87</v>
          </cell>
          <cell r="I5">
            <v>19.48</v>
          </cell>
        </row>
        <row r="6">
          <cell r="D6">
            <v>32</v>
          </cell>
          <cell r="E6" t="str">
            <v>VIS ZEBRA AUTOFORANTE</v>
          </cell>
          <cell r="F6">
            <v>0.3</v>
          </cell>
          <cell r="G6">
            <v>9.6</v>
          </cell>
          <cell r="H6">
            <v>0.33</v>
          </cell>
          <cell r="I6">
            <v>10.56</v>
          </cell>
        </row>
        <row r="7">
          <cell r="D7">
            <v>2</v>
          </cell>
          <cell r="E7" t="str">
            <v>KIT DRAINAGE VENTILATION BAC 5 - 6 EH</v>
          </cell>
          <cell r="F7">
            <v>105.94</v>
          </cell>
          <cell r="G7">
            <v>211.88</v>
          </cell>
          <cell r="H7">
            <v>0</v>
          </cell>
          <cell r="I7">
            <v>0</v>
          </cell>
        </row>
        <row r="8">
          <cell r="C8" t="str">
            <v>BFV10EH</v>
          </cell>
          <cell r="G8">
            <v>4064.0400000000004</v>
          </cell>
          <cell r="I8">
            <v>4451.0623999999998</v>
          </cell>
        </row>
        <row r="9">
          <cell r="D9">
            <v>1</v>
          </cell>
          <cell r="E9" t="str">
            <v>PETIT REGARD + COUVERCLE</v>
          </cell>
          <cell r="F9">
            <v>71.05</v>
          </cell>
          <cell r="G9">
            <v>71.05</v>
          </cell>
          <cell r="H9">
            <v>71.05</v>
          </cell>
          <cell r="I9">
            <v>71.05</v>
          </cell>
        </row>
        <row r="10">
          <cell r="C10" t="str">
            <v>MJOI63</v>
          </cell>
          <cell r="D10">
            <v>3</v>
          </cell>
          <cell r="E10" t="str">
            <v>JOINT FORSHEDA  DIAMETRE 63</v>
          </cell>
          <cell r="F10">
            <v>4.9400000000000004</v>
          </cell>
          <cell r="G10">
            <v>14.82</v>
          </cell>
          <cell r="H10">
            <v>4.9400000000000004</v>
          </cell>
          <cell r="I10">
            <v>14.82</v>
          </cell>
        </row>
        <row r="11">
          <cell r="C11" t="str">
            <v>MVAN3V63</v>
          </cell>
          <cell r="D11">
            <v>1</v>
          </cell>
          <cell r="E11" t="str">
            <v>VANNES 3 VOIES DIAM 63</v>
          </cell>
          <cell r="F11">
            <v>111.83</v>
          </cell>
          <cell r="G11">
            <v>111.83</v>
          </cell>
          <cell r="H11">
            <v>114.73650000000001</v>
          </cell>
          <cell r="I11">
            <v>114.73650000000001</v>
          </cell>
        </row>
        <row r="12">
          <cell r="C12" t="str">
            <v>DIR013V63</v>
          </cell>
          <cell r="G12">
            <v>197.7</v>
          </cell>
          <cell r="I12">
            <v>200.60650000000001</v>
          </cell>
        </row>
        <row r="13">
          <cell r="D13">
            <v>2</v>
          </cell>
          <cell r="E13" t="str">
            <v>BARRE GALVA EN T SUR MESURE 2M03</v>
          </cell>
          <cell r="F13">
            <v>29.53</v>
          </cell>
          <cell r="G13">
            <v>59.06</v>
          </cell>
          <cell r="H13">
            <v>34.299999999999997</v>
          </cell>
          <cell r="I13">
            <v>68.599999999999994</v>
          </cell>
        </row>
        <row r="14">
          <cell r="D14">
            <v>8</v>
          </cell>
          <cell r="E14" t="str">
            <v>GRILLE MAILLE 5X5 GALVA CAILLEBOTIS 1mx1.25m</v>
          </cell>
          <cell r="F14">
            <v>39.340000000000003</v>
          </cell>
          <cell r="G14">
            <v>314.72000000000003</v>
          </cell>
          <cell r="H14">
            <v>49.772999999999996</v>
          </cell>
          <cell r="I14">
            <v>398.18399999999997</v>
          </cell>
        </row>
        <row r="15">
          <cell r="C15" t="str">
            <v>PSR5EH4X2.5</v>
          </cell>
          <cell r="G15">
            <v>373.78000000000003</v>
          </cell>
          <cell r="I15">
            <v>466.78399999999999</v>
          </cell>
        </row>
        <row r="16">
          <cell r="D16">
            <v>4</v>
          </cell>
          <cell r="E16" t="str">
            <v>BARRE PROFIL T GALVA 2M06</v>
          </cell>
          <cell r="F16">
            <v>48.26</v>
          </cell>
          <cell r="G16">
            <v>193.04</v>
          </cell>
          <cell r="H16">
            <v>55.3</v>
          </cell>
          <cell r="I16">
            <v>221.2</v>
          </cell>
        </row>
        <row r="17">
          <cell r="D17">
            <v>10</v>
          </cell>
          <cell r="E17" t="str">
            <v>GRILLE MAILLE 5X5 GALVA TYPE CAILLEBOTIS1mx1m</v>
          </cell>
          <cell r="F17">
            <v>32.15</v>
          </cell>
          <cell r="G17">
            <v>321.5</v>
          </cell>
          <cell r="H17">
            <v>40.466999999999999</v>
          </cell>
          <cell r="I17">
            <v>404.66999999999996</v>
          </cell>
        </row>
        <row r="18">
          <cell r="C18" t="str">
            <v>PSR5EH5X2</v>
          </cell>
          <cell r="G18">
            <v>514.54</v>
          </cell>
          <cell r="I18">
            <v>625.86999999999989</v>
          </cell>
        </row>
        <row r="19">
          <cell r="D19">
            <v>4</v>
          </cell>
          <cell r="E19" t="str">
            <v>BARRE GALVA EN T SUR MESURE 2M03</v>
          </cell>
          <cell r="F19">
            <v>29.53</v>
          </cell>
          <cell r="G19">
            <v>118.12</v>
          </cell>
          <cell r="H19">
            <v>34.299999999999997</v>
          </cell>
          <cell r="I19">
            <v>137.19999999999999</v>
          </cell>
        </row>
        <row r="20">
          <cell r="D20">
            <v>12</v>
          </cell>
          <cell r="E20" t="str">
            <v>GRILLE MAILLE 5X5 GALVA TYPE CAILLEBOTIS1mx1m</v>
          </cell>
          <cell r="F20">
            <v>32.15</v>
          </cell>
          <cell r="G20">
            <v>385.79999999999995</v>
          </cell>
          <cell r="H20">
            <v>40.466999999999999</v>
          </cell>
          <cell r="I20">
            <v>485.60399999999998</v>
          </cell>
        </row>
        <row r="21">
          <cell r="C21" t="str">
            <v>PSR6EH4X3</v>
          </cell>
          <cell r="G21">
            <v>503.91999999999996</v>
          </cell>
          <cell r="I21">
            <v>622.80399999999997</v>
          </cell>
        </row>
        <row r="22">
          <cell r="D22">
            <v>5</v>
          </cell>
          <cell r="E22" t="str">
            <v>BARRE PROFIL T GALVA 2M06</v>
          </cell>
          <cell r="F22">
            <v>48.26</v>
          </cell>
          <cell r="G22">
            <v>241.29999999999998</v>
          </cell>
          <cell r="H22">
            <v>55.3</v>
          </cell>
          <cell r="I22">
            <v>276.5</v>
          </cell>
        </row>
        <row r="23">
          <cell r="D23">
            <v>12</v>
          </cell>
          <cell r="E23" t="str">
            <v>GRILLE MAILLE 5X5 GALVA TYPE CAILLEBOTIS1mx1m</v>
          </cell>
          <cell r="F23">
            <v>32.15</v>
          </cell>
          <cell r="G23">
            <v>385.79999999999995</v>
          </cell>
          <cell r="H23">
            <v>40.466999999999999</v>
          </cell>
          <cell r="I23">
            <v>485.60399999999998</v>
          </cell>
        </row>
        <row r="24">
          <cell r="C24" t="str">
            <v>PSR6EH6X2</v>
          </cell>
          <cell r="G24">
            <v>627.09999999999991</v>
          </cell>
          <cell r="I24">
            <v>762.10400000000004</v>
          </cell>
        </row>
        <row r="25">
          <cell r="D25">
            <v>4</v>
          </cell>
          <cell r="E25" t="str">
            <v>BARRE GALVA EN T SUR MESURE 2M03</v>
          </cell>
          <cell r="F25">
            <v>29.53</v>
          </cell>
          <cell r="G25">
            <v>118.12</v>
          </cell>
          <cell r="H25">
            <v>34.299999999999997</v>
          </cell>
          <cell r="I25">
            <v>137.19999999999999</v>
          </cell>
        </row>
        <row r="26">
          <cell r="D26">
            <v>4</v>
          </cell>
          <cell r="E26" t="str">
            <v>GRILLE MAILLE 5X5 GALVA TYPE CAILLEBOTIS1mx1m</v>
          </cell>
          <cell r="F26">
            <v>32.15</v>
          </cell>
          <cell r="G26">
            <v>128.6</v>
          </cell>
          <cell r="H26">
            <v>40.466999999999999</v>
          </cell>
          <cell r="I26">
            <v>161.86799999999999</v>
          </cell>
        </row>
        <row r="27">
          <cell r="D27">
            <v>8</v>
          </cell>
          <cell r="E27" t="str">
            <v>GRILLE MAILLE 5X5 GALVA CAILLEBOTIS 1mx1.25m</v>
          </cell>
          <cell r="F27">
            <v>39.340000000000003</v>
          </cell>
          <cell r="G27">
            <v>314.72000000000003</v>
          </cell>
          <cell r="H27">
            <v>49.772999999999996</v>
          </cell>
          <cell r="I27">
            <v>398.18399999999997</v>
          </cell>
        </row>
        <row r="28">
          <cell r="C28" t="str">
            <v>PSR7EH4X3.5</v>
          </cell>
          <cell r="G28">
            <v>561.44000000000005</v>
          </cell>
          <cell r="I28">
            <v>697.25199999999995</v>
          </cell>
        </row>
        <row r="29">
          <cell r="D29">
            <v>6</v>
          </cell>
          <cell r="E29" t="str">
            <v>BARRE GALVA EN T SUR MESURE 2M03</v>
          </cell>
          <cell r="F29">
            <v>29.53</v>
          </cell>
          <cell r="G29">
            <v>177.18</v>
          </cell>
          <cell r="H29">
            <v>34.299999999999997</v>
          </cell>
          <cell r="I29">
            <v>205.79999999999998</v>
          </cell>
        </row>
        <row r="30">
          <cell r="D30">
            <v>16</v>
          </cell>
          <cell r="E30" t="str">
            <v>GRILLE MAILLE 5X5 GALVA TYPE CAILLEBOTIS1mx1m</v>
          </cell>
          <cell r="F30">
            <v>32.15</v>
          </cell>
          <cell r="G30">
            <v>514.4</v>
          </cell>
          <cell r="H30">
            <v>40.466999999999999</v>
          </cell>
          <cell r="I30">
            <v>647.47199999999998</v>
          </cell>
        </row>
        <row r="31">
          <cell r="C31" t="str">
            <v>PSR8EH4X4</v>
          </cell>
          <cell r="G31">
            <v>691.57999999999993</v>
          </cell>
          <cell r="I31">
            <v>853.27199999999993</v>
          </cell>
        </row>
        <row r="32">
          <cell r="D32">
            <v>7</v>
          </cell>
          <cell r="E32" t="str">
            <v>BARRE PROFIL T GALVA 2M06</v>
          </cell>
          <cell r="F32">
            <v>48.26</v>
          </cell>
          <cell r="G32">
            <v>337.82</v>
          </cell>
          <cell r="H32">
            <v>55.3</v>
          </cell>
          <cell r="I32">
            <v>387.09999999999997</v>
          </cell>
        </row>
        <row r="33">
          <cell r="D33">
            <v>16</v>
          </cell>
          <cell r="E33" t="str">
            <v>GRILLE MAILLE 5X5 GALVA TYPE CAILLEBOTIS1mx1m</v>
          </cell>
          <cell r="F33">
            <v>32.15</v>
          </cell>
          <cell r="G33">
            <v>514.4</v>
          </cell>
          <cell r="H33">
            <v>40.466999999999999</v>
          </cell>
          <cell r="I33">
            <v>647.47199999999998</v>
          </cell>
        </row>
        <row r="34">
          <cell r="C34" t="str">
            <v>PSR8EH8X2</v>
          </cell>
          <cell r="G34">
            <v>852.22</v>
          </cell>
          <cell r="I34">
            <v>1034.5719999999999</v>
          </cell>
        </row>
        <row r="35">
          <cell r="D35">
            <v>1</v>
          </cell>
          <cell r="E35" t="str">
            <v>PETIT REGARD + COUVERCLE</v>
          </cell>
          <cell r="F35">
            <v>71.05</v>
          </cell>
          <cell r="G35">
            <v>71.05</v>
          </cell>
          <cell r="H35">
            <v>71.05</v>
          </cell>
          <cell r="I35">
            <v>71.05</v>
          </cell>
        </row>
        <row r="36">
          <cell r="C36" t="str">
            <v>MJOI50</v>
          </cell>
          <cell r="D36">
            <v>3</v>
          </cell>
          <cell r="E36" t="str">
            <v>JOINT FORSHEDA DIAMETRE 50</v>
          </cell>
          <cell r="F36">
            <v>4.9400000000000004</v>
          </cell>
          <cell r="G36">
            <v>14.82</v>
          </cell>
          <cell r="H36">
            <v>4.9400000000000004</v>
          </cell>
          <cell r="I36">
            <v>14.82</v>
          </cell>
        </row>
        <row r="37">
          <cell r="C37" t="str">
            <v>MVANGUI50</v>
          </cell>
          <cell r="D37">
            <v>2</v>
          </cell>
          <cell r="E37" t="str">
            <v>VANNE GUILLOTINE DIAMETRE 50</v>
          </cell>
          <cell r="F37">
            <v>24</v>
          </cell>
          <cell r="G37">
            <v>48</v>
          </cell>
          <cell r="H37">
            <v>24.825000000000003</v>
          </cell>
          <cell r="I37">
            <v>49.650000000000006</v>
          </cell>
        </row>
        <row r="38">
          <cell r="D38">
            <v>1</v>
          </cell>
          <cell r="E38" t="str">
            <v>TE DE PRESSION DIAMETRE 50</v>
          </cell>
          <cell r="F38">
            <v>0.8</v>
          </cell>
          <cell r="G38">
            <v>0.8</v>
          </cell>
          <cell r="H38">
            <v>0.8</v>
          </cell>
          <cell r="I38">
            <v>0.8</v>
          </cell>
        </row>
        <row r="39">
          <cell r="C39" t="str">
            <v>DIR01VANG50</v>
          </cell>
          <cell r="G39">
            <v>134.67000000000002</v>
          </cell>
          <cell r="I39">
            <v>136.32000000000002</v>
          </cell>
        </row>
        <row r="40">
          <cell r="D40">
            <v>1</v>
          </cell>
          <cell r="E40" t="str">
            <v>GRAND REGARD + COUVERCLE</v>
          </cell>
          <cell r="F40">
            <v>100.31</v>
          </cell>
          <cell r="G40">
            <v>100.31</v>
          </cell>
          <cell r="H40">
            <v>100.31</v>
          </cell>
          <cell r="I40">
            <v>100.31</v>
          </cell>
        </row>
        <row r="41">
          <cell r="D41">
            <v>1</v>
          </cell>
          <cell r="E41" t="str">
            <v>JOINT FORSHEDA DIAMETRE 50</v>
          </cell>
          <cell r="F41">
            <v>4.9400000000000004</v>
          </cell>
          <cell r="G41">
            <v>4.9400000000000004</v>
          </cell>
          <cell r="H41">
            <v>4.9400000000000004</v>
          </cell>
          <cell r="I41">
            <v>4.9400000000000004</v>
          </cell>
        </row>
        <row r="42">
          <cell r="D42">
            <v>3</v>
          </cell>
          <cell r="E42" t="str">
            <v>JOINT FORSHEDA  DIAMETRE 63</v>
          </cell>
          <cell r="F42">
            <v>4.9400000000000004</v>
          </cell>
          <cell r="G42">
            <v>14.82</v>
          </cell>
          <cell r="H42">
            <v>4.9400000000000004</v>
          </cell>
          <cell r="I42">
            <v>14.82</v>
          </cell>
        </row>
        <row r="43">
          <cell r="D43">
            <v>1</v>
          </cell>
          <cell r="E43" t="str">
            <v>VANNE 3 VOIES  MANUELLE DIAM 63</v>
          </cell>
          <cell r="F43">
            <v>111.83</v>
          </cell>
          <cell r="G43">
            <v>111.83</v>
          </cell>
          <cell r="H43">
            <v>114.73650000000001</v>
          </cell>
          <cell r="I43">
            <v>114.73650000000001</v>
          </cell>
        </row>
        <row r="44">
          <cell r="C44" t="str">
            <v>DIR023V63</v>
          </cell>
          <cell r="G44">
            <v>231.89999999999998</v>
          </cell>
          <cell r="I44">
            <v>234.8065</v>
          </cell>
        </row>
        <row r="45">
          <cell r="D45">
            <v>1</v>
          </cell>
          <cell r="E45" t="str">
            <v>GRAND REGARD + COUVERCLE</v>
          </cell>
          <cell r="F45">
            <v>100.31</v>
          </cell>
          <cell r="G45">
            <v>100.31</v>
          </cell>
          <cell r="H45">
            <v>100.31</v>
          </cell>
          <cell r="I45">
            <v>100.31</v>
          </cell>
        </row>
        <row r="46">
          <cell r="C46" t="str">
            <v>MJOI50</v>
          </cell>
          <cell r="D46">
            <v>3</v>
          </cell>
          <cell r="E46" t="str">
            <v>JOINT FORSHEDA DIAMETRE 50</v>
          </cell>
          <cell r="F46">
            <v>4.9400000000000004</v>
          </cell>
          <cell r="G46">
            <v>14.82</v>
          </cell>
          <cell r="H46">
            <v>4.9400000000000004</v>
          </cell>
          <cell r="I46">
            <v>14.82</v>
          </cell>
        </row>
        <row r="47">
          <cell r="D47">
            <v>1</v>
          </cell>
          <cell r="E47" t="str">
            <v>JOINT FORSHEDA DIAMETRE 50</v>
          </cell>
          <cell r="F47">
            <v>4.9400000000000004</v>
          </cell>
          <cell r="G47">
            <v>4.9400000000000004</v>
          </cell>
          <cell r="H47">
            <v>4.9400000000000004</v>
          </cell>
          <cell r="I47">
            <v>4.9400000000000004</v>
          </cell>
        </row>
        <row r="48">
          <cell r="D48">
            <v>1</v>
          </cell>
          <cell r="E48" t="str">
            <v>VANNES 3 VOIES MOTORISEE HORLOGE INTEGRE D50</v>
          </cell>
          <cell r="F48">
            <v>594.83000000000004</v>
          </cell>
          <cell r="G48">
            <v>594.83000000000004</v>
          </cell>
          <cell r="H48">
            <v>639.08000000000004</v>
          </cell>
          <cell r="I48">
            <v>639.08000000000004</v>
          </cell>
        </row>
        <row r="49">
          <cell r="C49" t="str">
            <v>DIR023VMHI50</v>
          </cell>
          <cell r="G49">
            <v>714.90000000000009</v>
          </cell>
          <cell r="I49">
            <v>759.15000000000009</v>
          </cell>
        </row>
        <row r="50">
          <cell r="D50">
            <v>1</v>
          </cell>
          <cell r="E50" t="str">
            <v>GRAND REGARD + COUVERCLE</v>
          </cell>
          <cell r="F50">
            <v>100.31</v>
          </cell>
          <cell r="G50">
            <v>100.31</v>
          </cell>
          <cell r="H50">
            <v>100.31</v>
          </cell>
          <cell r="I50">
            <v>100.31</v>
          </cell>
        </row>
        <row r="51">
          <cell r="D51">
            <v>1</v>
          </cell>
          <cell r="E51" t="str">
            <v>JOINT FORSHEDA DIAMETRE 50</v>
          </cell>
          <cell r="F51">
            <v>4.9400000000000004</v>
          </cell>
          <cell r="G51">
            <v>4.9400000000000004</v>
          </cell>
          <cell r="H51">
            <v>4.9400000000000004</v>
          </cell>
          <cell r="I51">
            <v>4.9400000000000004</v>
          </cell>
        </row>
        <row r="52">
          <cell r="C52" t="str">
            <v>MJOI63</v>
          </cell>
          <cell r="D52">
            <v>3</v>
          </cell>
          <cell r="E52" t="str">
            <v>JOINT FORSHEDA  DIAMETRE 63</v>
          </cell>
          <cell r="F52">
            <v>4.9400000000000004</v>
          </cell>
          <cell r="G52">
            <v>14.82</v>
          </cell>
          <cell r="H52">
            <v>4.9400000000000004</v>
          </cell>
          <cell r="I52">
            <v>14.82</v>
          </cell>
        </row>
        <row r="53">
          <cell r="D53">
            <v>1</v>
          </cell>
          <cell r="E53" t="str">
            <v>VANNES 3 VOIES MOTORISEE HORLOGE INTEGRE D63</v>
          </cell>
          <cell r="F53">
            <v>640.38</v>
          </cell>
          <cell r="G53">
            <v>640.38</v>
          </cell>
          <cell r="H53">
            <v>681.44700000000012</v>
          </cell>
          <cell r="I53">
            <v>681.44700000000012</v>
          </cell>
        </row>
        <row r="54">
          <cell r="C54" t="str">
            <v>DIR023VMHI63</v>
          </cell>
          <cell r="G54">
            <v>760.45</v>
          </cell>
          <cell r="I54">
            <v>801.51700000000005</v>
          </cell>
        </row>
        <row r="55">
          <cell r="D55">
            <v>1</v>
          </cell>
          <cell r="E55" t="str">
            <v>TE DE PRESSION DIAMETRE 63</v>
          </cell>
          <cell r="F55">
            <v>1.29</v>
          </cell>
          <cell r="G55">
            <v>1.29</v>
          </cell>
          <cell r="H55">
            <v>1.3</v>
          </cell>
          <cell r="I55">
            <v>1.3</v>
          </cell>
        </row>
        <row r="56">
          <cell r="C56" t="str">
            <v>MVANGUI63</v>
          </cell>
          <cell r="D56">
            <v>2</v>
          </cell>
          <cell r="E56" t="str">
            <v>VANNE GUILLOTINE DIAMETRE 63</v>
          </cell>
          <cell r="F56">
            <v>35</v>
          </cell>
          <cell r="G56">
            <v>70</v>
          </cell>
          <cell r="H56">
            <v>35.664000000000001</v>
          </cell>
          <cell r="I56">
            <v>71.328000000000003</v>
          </cell>
        </row>
        <row r="57">
          <cell r="C57" t="str">
            <v>MJOI63</v>
          </cell>
          <cell r="D57">
            <v>3</v>
          </cell>
          <cell r="E57" t="str">
            <v>JOINT FORSHEDA  DIAMETRE 63</v>
          </cell>
          <cell r="F57">
            <v>4.9400000000000004</v>
          </cell>
          <cell r="G57">
            <v>14.82</v>
          </cell>
          <cell r="H57">
            <v>4.9400000000000004</v>
          </cell>
          <cell r="I57">
            <v>14.82</v>
          </cell>
        </row>
        <row r="58">
          <cell r="D58">
            <v>1</v>
          </cell>
          <cell r="E58" t="str">
            <v>GRAND REGARD + COUVERCLE</v>
          </cell>
          <cell r="F58">
            <v>100.31</v>
          </cell>
          <cell r="G58">
            <v>100.31</v>
          </cell>
          <cell r="H58">
            <v>100.31</v>
          </cell>
          <cell r="I58">
            <v>100.31</v>
          </cell>
        </row>
        <row r="59">
          <cell r="C59" t="str">
            <v>DIR02VANG63</v>
          </cell>
          <cell r="G59">
            <v>186.42000000000002</v>
          </cell>
          <cell r="I59">
            <v>187.75800000000001</v>
          </cell>
        </row>
        <row r="60">
          <cell r="D60">
            <v>6</v>
          </cell>
          <cell r="E60" t="str">
            <v>PRESSE ETOUPE PG13</v>
          </cell>
          <cell r="F60">
            <v>0.68</v>
          </cell>
          <cell r="G60">
            <v>4.08</v>
          </cell>
          <cell r="H60">
            <v>0.68</v>
          </cell>
          <cell r="I60">
            <v>4.08</v>
          </cell>
        </row>
        <row r="61">
          <cell r="D61">
            <v>4</v>
          </cell>
          <cell r="E61" t="str">
            <v xml:space="preserve">CROCHET INOX </v>
          </cell>
          <cell r="F61">
            <v>2.2400000000000002</v>
          </cell>
          <cell r="G61">
            <v>8.9600000000000009</v>
          </cell>
          <cell r="H61">
            <v>2.2400000000000002</v>
          </cell>
          <cell r="I61">
            <v>8.9600000000000009</v>
          </cell>
        </row>
        <row r="62">
          <cell r="D62">
            <v>2</v>
          </cell>
          <cell r="E62" t="str">
            <v xml:space="preserve">CLAPET PVC Ø 63 </v>
          </cell>
          <cell r="F62">
            <v>38.799999999999997</v>
          </cell>
          <cell r="G62">
            <v>77.599999999999994</v>
          </cell>
          <cell r="H62">
            <v>39.21555</v>
          </cell>
          <cell r="I62">
            <v>78.431100000000001</v>
          </cell>
        </row>
        <row r="63">
          <cell r="D63">
            <v>2</v>
          </cell>
          <cell r="E63" t="str">
            <v>DW VOX M 100 SANS FLOTTEUR</v>
          </cell>
          <cell r="F63">
            <v>301.74</v>
          </cell>
          <cell r="G63">
            <v>603.48</v>
          </cell>
          <cell r="H63">
            <v>301.74</v>
          </cell>
          <cell r="I63">
            <v>603.48</v>
          </cell>
        </row>
        <row r="64">
          <cell r="D64">
            <v>4</v>
          </cell>
          <cell r="E64" t="str">
            <v>TUBE INOX DIAM26.9X2.6 (LE ML)</v>
          </cell>
          <cell r="F64">
            <v>7.23</v>
          </cell>
          <cell r="G64">
            <v>28.92</v>
          </cell>
          <cell r="H64">
            <v>7.41</v>
          </cell>
          <cell r="I64">
            <v>29.64</v>
          </cell>
        </row>
        <row r="65">
          <cell r="D65">
            <v>2.6</v>
          </cell>
          <cell r="E65" t="str">
            <v>CHAINE INOX DIAM 4 32/8 (LE ML)</v>
          </cell>
          <cell r="F65">
            <v>3.85</v>
          </cell>
          <cell r="G65">
            <v>10.01</v>
          </cell>
          <cell r="H65">
            <v>4.3499999999999996</v>
          </cell>
          <cell r="I65">
            <v>11.309999999999999</v>
          </cell>
        </row>
        <row r="66">
          <cell r="D66">
            <v>1</v>
          </cell>
          <cell r="E66" t="str">
            <v>COFFRET ELECTRONIQUE QMDE20/7A-T-AR-1</v>
          </cell>
          <cell r="F66">
            <v>597.84</v>
          </cell>
          <cell r="G66">
            <v>597.84</v>
          </cell>
          <cell r="H66">
            <v>597.84</v>
          </cell>
          <cell r="I66">
            <v>597.84</v>
          </cell>
        </row>
        <row r="67">
          <cell r="D67">
            <v>3</v>
          </cell>
          <cell r="E67" t="str">
            <v>manille inox</v>
          </cell>
          <cell r="F67">
            <v>1.36</v>
          </cell>
          <cell r="G67">
            <v>4.08</v>
          </cell>
          <cell r="H67">
            <v>1.5686</v>
          </cell>
          <cell r="I67">
            <v>4.7058</v>
          </cell>
        </row>
        <row r="68">
          <cell r="D68">
            <v>3</v>
          </cell>
          <cell r="E68" t="str">
            <v>FLOTTEUR jaune 20m de cable+lest</v>
          </cell>
          <cell r="F68">
            <v>38.61</v>
          </cell>
          <cell r="G68">
            <v>115.83</v>
          </cell>
          <cell r="H68">
            <v>38.61</v>
          </cell>
          <cell r="I68">
            <v>115.83</v>
          </cell>
        </row>
        <row r="69">
          <cell r="D69">
            <v>2</v>
          </cell>
          <cell r="E69" t="str">
            <v>COUDE 90°  DIAM 63 FEM/FEM</v>
          </cell>
          <cell r="F69">
            <v>0.92</v>
          </cell>
          <cell r="G69">
            <v>1.84</v>
          </cell>
          <cell r="H69">
            <v>0.96199999999999997</v>
          </cell>
          <cell r="I69">
            <v>1.9239999999999999</v>
          </cell>
        </row>
        <row r="70">
          <cell r="D70">
            <v>2</v>
          </cell>
          <cell r="E70" t="str">
            <v>COUDE 90° REDUIT M/F 63X50</v>
          </cell>
          <cell r="F70">
            <v>3.76</v>
          </cell>
          <cell r="G70">
            <v>7.52</v>
          </cell>
          <cell r="H70">
            <v>3.76</v>
          </cell>
          <cell r="I70">
            <v>7.52</v>
          </cell>
        </row>
        <row r="71">
          <cell r="D71">
            <v>1</v>
          </cell>
          <cell r="E71" t="str">
            <v>OVERFLOW ALARM BOX</v>
          </cell>
          <cell r="F71">
            <v>141.36000000000001</v>
          </cell>
          <cell r="G71">
            <v>141.36000000000001</v>
          </cell>
          <cell r="H71">
            <v>141.36000000000001</v>
          </cell>
          <cell r="I71">
            <v>141.36000000000001</v>
          </cell>
        </row>
        <row r="72">
          <cell r="D72">
            <v>1</v>
          </cell>
          <cell r="E72" t="str">
            <v xml:space="preserve">Cuve de relevage diametre 800 + couvercle </v>
          </cell>
          <cell r="F72">
            <v>232.7</v>
          </cell>
          <cell r="G72">
            <v>232.7</v>
          </cell>
          <cell r="H72">
            <v>232.7</v>
          </cell>
          <cell r="I72">
            <v>232.7</v>
          </cell>
        </row>
        <row r="73">
          <cell r="D73">
            <v>1</v>
          </cell>
          <cell r="E73" t="str">
            <v>JOINT FORSHEDA DIAMETRE 100</v>
          </cell>
          <cell r="F73">
            <v>4.87</v>
          </cell>
          <cell r="G73">
            <v>4.87</v>
          </cell>
          <cell r="H73">
            <v>4.87</v>
          </cell>
          <cell r="I73">
            <v>4.87</v>
          </cell>
        </row>
        <row r="74">
          <cell r="D74">
            <v>1</v>
          </cell>
          <cell r="E74" t="str">
            <v>JOINT FORSHEDA DIAMETRE 50</v>
          </cell>
          <cell r="F74">
            <v>4.9400000000000004</v>
          </cell>
          <cell r="G74">
            <v>4.9400000000000004</v>
          </cell>
          <cell r="H74">
            <v>4.9400000000000004</v>
          </cell>
          <cell r="I74">
            <v>4.9400000000000004</v>
          </cell>
        </row>
        <row r="75">
          <cell r="D75">
            <v>2</v>
          </cell>
          <cell r="E75" t="str">
            <v>pied d'assise en fonte dimetre 63</v>
          </cell>
          <cell r="F75">
            <v>83.19</v>
          </cell>
          <cell r="G75">
            <v>166.38</v>
          </cell>
          <cell r="H75">
            <v>83.19</v>
          </cell>
          <cell r="I75">
            <v>166.38</v>
          </cell>
        </row>
        <row r="76">
          <cell r="D76">
            <v>2</v>
          </cell>
          <cell r="E76" t="str">
            <v xml:space="preserve">SUPPORT BAS INOX </v>
          </cell>
          <cell r="F76">
            <v>21.71</v>
          </cell>
          <cell r="G76">
            <v>43.42</v>
          </cell>
          <cell r="H76">
            <v>21.71</v>
          </cell>
          <cell r="I76">
            <v>43.42</v>
          </cell>
        </row>
        <row r="77">
          <cell r="D77">
            <v>2</v>
          </cell>
          <cell r="E77" t="str">
            <v xml:space="preserve">SUPPORT HAUT INOX </v>
          </cell>
          <cell r="F77">
            <v>18.489999999999998</v>
          </cell>
          <cell r="G77">
            <v>36.979999999999997</v>
          </cell>
          <cell r="H77">
            <v>18.489999999999998</v>
          </cell>
          <cell r="I77">
            <v>36.979999999999997</v>
          </cell>
        </row>
        <row r="78">
          <cell r="D78">
            <v>2</v>
          </cell>
          <cell r="E78" t="str">
            <v>TUBE PVC PRESSION 63X4.7 PN16</v>
          </cell>
          <cell r="F78">
            <v>3.45</v>
          </cell>
          <cell r="G78">
            <v>6.9</v>
          </cell>
          <cell r="H78">
            <v>12.909000000000001</v>
          </cell>
          <cell r="I78">
            <v>25.818000000000001</v>
          </cell>
        </row>
        <row r="79">
          <cell r="D79">
            <v>2</v>
          </cell>
          <cell r="E79" t="str">
            <v>VANNE A BILLE FEM/FEM ORION D63</v>
          </cell>
          <cell r="F79">
            <v>7.63</v>
          </cell>
          <cell r="G79">
            <v>15.26</v>
          </cell>
          <cell r="H79">
            <v>9.5576000000000008</v>
          </cell>
          <cell r="I79">
            <v>19.115200000000002</v>
          </cell>
        </row>
        <row r="80">
          <cell r="D80">
            <v>1</v>
          </cell>
          <cell r="E80" t="str">
            <v>TRAVERSEE DE PAROI 50/63X2""</v>
          </cell>
          <cell r="F80">
            <v>9.33</v>
          </cell>
          <cell r="G80">
            <v>9.33</v>
          </cell>
          <cell r="H80">
            <v>9.6374999999999993</v>
          </cell>
          <cell r="I80">
            <v>9.6374999999999993</v>
          </cell>
        </row>
        <row r="81">
          <cell r="C81" t="str">
            <v>DSPR-1200-PA</v>
          </cell>
          <cell r="G81">
            <v>2122.2999999999997</v>
          </cell>
          <cell r="I81">
            <v>2148.9416000000001</v>
          </cell>
        </row>
        <row r="82">
          <cell r="D82">
            <v>1</v>
          </cell>
          <cell r="E82" t="str">
            <v>COUDE SIMPLE MF 45° D.50</v>
          </cell>
          <cell r="F82">
            <v>3.38</v>
          </cell>
          <cell r="G82">
            <v>3.38</v>
          </cell>
          <cell r="H82">
            <v>1.1850000000000001</v>
          </cell>
          <cell r="I82">
            <v>1.1850000000000001</v>
          </cell>
        </row>
        <row r="83">
          <cell r="D83">
            <v>1</v>
          </cell>
          <cell r="E83" t="str">
            <v>COUDE SIMPLE MF 87'30 D.50</v>
          </cell>
          <cell r="F83">
            <v>1.53</v>
          </cell>
          <cell r="G83">
            <v>1.53</v>
          </cell>
          <cell r="H83">
            <v>1.7399999999999998</v>
          </cell>
          <cell r="I83">
            <v>1.7399999999999998</v>
          </cell>
        </row>
        <row r="84">
          <cell r="D84">
            <v>1</v>
          </cell>
          <cell r="E84" t="str">
            <v>REGARD DE COLLECTE AVEC COUVERCLE</v>
          </cell>
          <cell r="F84">
            <v>107.62</v>
          </cell>
          <cell r="G84">
            <v>107.62</v>
          </cell>
          <cell r="H84">
            <v>107.62</v>
          </cell>
          <cell r="I84">
            <v>107.62</v>
          </cell>
        </row>
        <row r="85">
          <cell r="D85">
            <v>1</v>
          </cell>
          <cell r="E85" t="str">
            <v>MANCHON DILATATION FF PVC EVAC Ø 100</v>
          </cell>
          <cell r="F85">
            <v>7</v>
          </cell>
          <cell r="G85">
            <v>7</v>
          </cell>
          <cell r="H85">
            <v>8.0500000000000007</v>
          </cell>
          <cell r="I85">
            <v>8.0500000000000007</v>
          </cell>
        </row>
        <row r="86">
          <cell r="C86" t="str">
            <v>MJOI50</v>
          </cell>
          <cell r="D86">
            <v>1</v>
          </cell>
          <cell r="E86" t="str">
            <v>JOINT FORSHEDA DIAMETRE 50</v>
          </cell>
          <cell r="F86">
            <v>4.9400000000000004</v>
          </cell>
          <cell r="G86">
            <v>4.9400000000000004</v>
          </cell>
          <cell r="H86">
            <v>4.9400000000000004</v>
          </cell>
          <cell r="I86">
            <v>4.9400000000000004</v>
          </cell>
        </row>
        <row r="87">
          <cell r="D87">
            <v>1</v>
          </cell>
          <cell r="E87" t="str">
            <v>MANCHON EGAL D50</v>
          </cell>
          <cell r="F87">
            <v>0.42</v>
          </cell>
          <cell r="G87">
            <v>0.42</v>
          </cell>
          <cell r="H87">
            <v>0.42</v>
          </cell>
          <cell r="I87">
            <v>0.42</v>
          </cell>
        </row>
        <row r="88">
          <cell r="C88" t="str">
            <v>MPVC50</v>
          </cell>
          <cell r="D88">
            <v>1</v>
          </cell>
          <cell r="E88" t="str">
            <v>TUYAU PVC DIAMETRE 50 (PORTION)</v>
          </cell>
          <cell r="F88">
            <v>1.69</v>
          </cell>
          <cell r="G88">
            <v>1.69</v>
          </cell>
          <cell r="H88">
            <v>1.69</v>
          </cell>
          <cell r="I88">
            <v>1.69</v>
          </cell>
        </row>
        <row r="89">
          <cell r="C89" t="str">
            <v>MRED10050</v>
          </cell>
          <cell r="D89">
            <v>1</v>
          </cell>
          <cell r="E89" t="str">
            <v>REDUCTION 100/50</v>
          </cell>
          <cell r="F89">
            <v>4.18</v>
          </cell>
          <cell r="G89">
            <v>4.18</v>
          </cell>
          <cell r="H89">
            <v>4.2640000000000002</v>
          </cell>
          <cell r="I89">
            <v>4.2640000000000002</v>
          </cell>
        </row>
        <row r="90">
          <cell r="C90" t="str">
            <v>MVANGUI50</v>
          </cell>
          <cell r="D90">
            <v>1</v>
          </cell>
          <cell r="E90" t="str">
            <v>VANNE GUILLOTINE DIAMETRE 50</v>
          </cell>
          <cell r="F90">
            <v>24</v>
          </cell>
          <cell r="G90">
            <v>24</v>
          </cell>
          <cell r="H90">
            <v>24.825000000000003</v>
          </cell>
          <cell r="I90">
            <v>24.825000000000003</v>
          </cell>
        </row>
        <row r="91">
          <cell r="D91">
            <v>1</v>
          </cell>
          <cell r="E91" t="str">
            <v xml:space="preserve">TE DE PIED DE BICHE DIAM 50 </v>
          </cell>
          <cell r="F91">
            <v>6.34</v>
          </cell>
          <cell r="G91">
            <v>6.34</v>
          </cell>
          <cell r="H91">
            <v>6.370000000000001</v>
          </cell>
          <cell r="I91">
            <v>6.370000000000001</v>
          </cell>
        </row>
        <row r="92">
          <cell r="C92" t="str">
            <v>KITCOL01</v>
          </cell>
          <cell r="G92">
            <v>161.1</v>
          </cell>
          <cell r="I92">
            <v>168</v>
          </cell>
        </row>
        <row r="93">
          <cell r="D93">
            <v>1</v>
          </cell>
          <cell r="E93" t="str">
            <v>REGARD EN CUNETTE AVEC COUVERCLE</v>
          </cell>
          <cell r="F93">
            <v>107.62</v>
          </cell>
          <cell r="G93">
            <v>107.62</v>
          </cell>
          <cell r="H93">
            <v>107.62</v>
          </cell>
          <cell r="I93">
            <v>107.62</v>
          </cell>
        </row>
        <row r="94">
          <cell r="D94">
            <v>1</v>
          </cell>
          <cell r="E94" t="str">
            <v>MANCHON DILATATION FF PVC EVAC Ø 100</v>
          </cell>
          <cell r="F94">
            <v>7</v>
          </cell>
          <cell r="G94">
            <v>7</v>
          </cell>
          <cell r="H94">
            <v>8.0500000000000007</v>
          </cell>
          <cell r="I94">
            <v>8.0500000000000007</v>
          </cell>
        </row>
        <row r="95">
          <cell r="D95">
            <v>1</v>
          </cell>
          <cell r="E95" t="str">
            <v>JOINT FORSHEDA DIAMETRE 100</v>
          </cell>
          <cell r="F95">
            <v>4.87</v>
          </cell>
          <cell r="G95">
            <v>4.87</v>
          </cell>
          <cell r="H95">
            <v>4.87</v>
          </cell>
          <cell r="I95">
            <v>4.87</v>
          </cell>
        </row>
        <row r="96">
          <cell r="C96" t="str">
            <v>KITCOL01FV</v>
          </cell>
          <cell r="G96">
            <v>119.49000000000001</v>
          </cell>
          <cell r="I96">
            <v>120.54</v>
          </cell>
        </row>
        <row r="97">
          <cell r="D97">
            <v>6</v>
          </cell>
          <cell r="E97" t="str">
            <v>BARRE GALVA EN T SUR MESURE 2M03</v>
          </cell>
          <cell r="F97">
            <v>29.53</v>
          </cell>
          <cell r="G97">
            <v>177.18</v>
          </cell>
          <cell r="H97">
            <v>34.299999999999997</v>
          </cell>
          <cell r="I97">
            <v>205.79999999999998</v>
          </cell>
        </row>
        <row r="98">
          <cell r="D98">
            <v>8</v>
          </cell>
          <cell r="E98" t="str">
            <v>GRILLE MAILLE 5X5 GALVA TYPE CAILLEBOTIS1mx1m</v>
          </cell>
          <cell r="F98">
            <v>32.15</v>
          </cell>
          <cell r="G98">
            <v>257.2</v>
          </cell>
          <cell r="H98">
            <v>40.466999999999999</v>
          </cell>
          <cell r="I98">
            <v>323.73599999999999</v>
          </cell>
        </row>
        <row r="99">
          <cell r="D99">
            <v>8</v>
          </cell>
          <cell r="E99" t="str">
            <v>GRILLE MAILLE 5X5 GALVA CAILLEBOTIS 1mx1.25m</v>
          </cell>
          <cell r="F99">
            <v>39.340000000000003</v>
          </cell>
          <cell r="G99">
            <v>314.72000000000003</v>
          </cell>
          <cell r="H99">
            <v>49.772999999999996</v>
          </cell>
          <cell r="I99">
            <v>398.18399999999997</v>
          </cell>
        </row>
        <row r="100">
          <cell r="C100" t="str">
            <v>PSR9EH4X4.5</v>
          </cell>
          <cell r="G100">
            <v>749.1</v>
          </cell>
          <cell r="I100">
            <v>927.71999999999991</v>
          </cell>
        </row>
        <row r="101">
          <cell r="D101">
            <v>4</v>
          </cell>
          <cell r="E101" t="str">
            <v>BAC PEHD 3EH</v>
          </cell>
          <cell r="F101">
            <v>826.95</v>
          </cell>
          <cell r="G101">
            <v>3307.8</v>
          </cell>
          <cell r="H101">
            <v>949.78560000000004</v>
          </cell>
          <cell r="I101">
            <v>3799.1424000000002</v>
          </cell>
        </row>
        <row r="102">
          <cell r="D102">
            <v>8</v>
          </cell>
          <cell r="E102" t="str">
            <v>BARRE DE RENFORT POUR BAC 3EH (COMPATIBLE 6EH</v>
          </cell>
          <cell r="F102">
            <v>47.94</v>
          </cell>
          <cell r="G102">
            <v>383.52</v>
          </cell>
          <cell r="H102">
            <v>56.699999999999996</v>
          </cell>
          <cell r="I102">
            <v>453.59999999999997</v>
          </cell>
        </row>
        <row r="103">
          <cell r="D103">
            <v>8</v>
          </cell>
          <cell r="E103" t="str">
            <v>GRILLE MAILLE 5X5 GALVA CAILLEBOTIS 2310X790</v>
          </cell>
          <cell r="F103">
            <v>55.7</v>
          </cell>
          <cell r="G103">
            <v>445.6</v>
          </cell>
          <cell r="H103">
            <v>59.783999999999992</v>
          </cell>
          <cell r="I103">
            <v>478.27199999999993</v>
          </cell>
        </row>
        <row r="104">
          <cell r="D104">
            <v>8</v>
          </cell>
          <cell r="E104" t="str">
            <v>GRILLE MAILLE 5X5 GALVA CAILLEBOTIS 3/6 2310X</v>
          </cell>
          <cell r="F104">
            <v>47.52</v>
          </cell>
          <cell r="G104">
            <v>380.16</v>
          </cell>
          <cell r="H104">
            <v>70.5</v>
          </cell>
          <cell r="I104">
            <v>564</v>
          </cell>
        </row>
        <row r="105">
          <cell r="D105">
            <v>4</v>
          </cell>
          <cell r="E105" t="str">
            <v>JOINT FORSHEDA DIAMETRE 100</v>
          </cell>
          <cell r="F105">
            <v>4.87</v>
          </cell>
          <cell r="G105">
            <v>19.48</v>
          </cell>
          <cell r="H105">
            <v>4.87</v>
          </cell>
          <cell r="I105">
            <v>19.48</v>
          </cell>
        </row>
        <row r="106">
          <cell r="D106">
            <v>32</v>
          </cell>
          <cell r="E106" t="str">
            <v>VIS ZEBRA AUTOFORANTE</v>
          </cell>
          <cell r="F106">
            <v>0.3</v>
          </cell>
          <cell r="G106">
            <v>9.6</v>
          </cell>
          <cell r="H106">
            <v>0.33</v>
          </cell>
          <cell r="I106">
            <v>10.56</v>
          </cell>
        </row>
        <row r="107">
          <cell r="D107">
            <v>2</v>
          </cell>
          <cell r="E107" t="str">
            <v>KIT DRAINAGE VENTILATION BAC 5 - 6 EH</v>
          </cell>
          <cell r="F107">
            <v>105.94</v>
          </cell>
          <cell r="G107">
            <v>211.88</v>
          </cell>
          <cell r="H107">
            <v>0</v>
          </cell>
          <cell r="I107">
            <v>0</v>
          </cell>
        </row>
        <row r="108">
          <cell r="C108" t="str">
            <v>BFV12EH</v>
          </cell>
          <cell r="G108">
            <v>4758.04</v>
          </cell>
          <cell r="I108">
            <v>5325.0544</v>
          </cell>
        </row>
        <row r="109">
          <cell r="C109" t="str">
            <v>MVANGUI110</v>
          </cell>
          <cell r="D109">
            <v>2</v>
          </cell>
          <cell r="E109" t="str">
            <v>VANNES GUILLOTINES DIAMETRE 110</v>
          </cell>
          <cell r="F109">
            <v>90</v>
          </cell>
          <cell r="G109">
            <v>180</v>
          </cell>
          <cell r="H109">
            <v>90.885000000000005</v>
          </cell>
          <cell r="I109">
            <v>181.77</v>
          </cell>
        </row>
        <row r="110">
          <cell r="D110">
            <v>4</v>
          </cell>
          <cell r="E110" t="str">
            <v>REDUCTION 110  100</v>
          </cell>
          <cell r="F110">
            <v>4.63</v>
          </cell>
          <cell r="G110">
            <v>18.52</v>
          </cell>
          <cell r="H110">
            <v>4.734</v>
          </cell>
          <cell r="I110">
            <v>18.936</v>
          </cell>
        </row>
        <row r="111">
          <cell r="C111" t="str">
            <v>KITFVGVAN110</v>
          </cell>
          <cell r="G111">
            <v>198.52</v>
          </cell>
          <cell r="I111">
            <v>200.70600000000002</v>
          </cell>
        </row>
        <row r="112">
          <cell r="D112">
            <v>2</v>
          </cell>
          <cell r="E112" t="str">
            <v>DW VOX M 100 SANS FLOTTEUR</v>
          </cell>
          <cell r="F112">
            <v>301.74</v>
          </cell>
          <cell r="G112">
            <v>603.48</v>
          </cell>
          <cell r="H112">
            <v>301.74</v>
          </cell>
          <cell r="I112">
            <v>603.48</v>
          </cell>
        </row>
        <row r="113">
          <cell r="D113">
            <v>1</v>
          </cell>
          <cell r="E113" t="str">
            <v>COFFRET ELECTRONIQUE QMDE20/7A-T-AR-1</v>
          </cell>
          <cell r="F113">
            <v>597.84</v>
          </cell>
          <cell r="G113">
            <v>597.84</v>
          </cell>
          <cell r="H113">
            <v>597.84</v>
          </cell>
          <cell r="I113">
            <v>597.84</v>
          </cell>
        </row>
        <row r="114">
          <cell r="D114">
            <v>3</v>
          </cell>
          <cell r="E114" t="str">
            <v>FLOTTEUR EU TAURUS 15 M eaux chargées</v>
          </cell>
          <cell r="F114">
            <v>62.02</v>
          </cell>
          <cell r="G114">
            <v>186.06</v>
          </cell>
          <cell r="H114">
            <v>62.02</v>
          </cell>
          <cell r="I114">
            <v>186.06</v>
          </cell>
        </row>
        <row r="115">
          <cell r="D115">
            <v>1</v>
          </cell>
          <cell r="E115" t="str">
            <v>OVERFLOW ALARM BOX 220V 20M DE CABLE</v>
          </cell>
          <cell r="F115">
            <v>141.36000000000001</v>
          </cell>
          <cell r="G115">
            <v>141.36000000000001</v>
          </cell>
          <cell r="H115">
            <v>141.36000000000001</v>
          </cell>
          <cell r="I115">
            <v>141.36000000000001</v>
          </cell>
        </row>
        <row r="116">
          <cell r="D116">
            <v>1</v>
          </cell>
          <cell r="E116" t="str">
            <v>POSTE DE RELEVAGE DOUBLE POMPE 2M</v>
          </cell>
          <cell r="F116">
            <v>2282.4</v>
          </cell>
          <cell r="G116">
            <v>2282.4</v>
          </cell>
          <cell r="H116">
            <v>2282.4</v>
          </cell>
          <cell r="I116">
            <v>2282.4</v>
          </cell>
        </row>
        <row r="117">
          <cell r="C117" t="str">
            <v>KITSRS4/20</v>
          </cell>
          <cell r="G117">
            <v>3811.1400000000003</v>
          </cell>
          <cell r="I117">
            <v>3811.1400000000003</v>
          </cell>
        </row>
        <row r="118">
          <cell r="C118" t="str">
            <v>MTOILE</v>
          </cell>
          <cell r="D118">
            <v>2</v>
          </cell>
          <cell r="E118" t="str">
            <v>TOILE VEGETALE ANTI-AFFOUILLEMENT</v>
          </cell>
          <cell r="F118">
            <v>6.17</v>
          </cell>
          <cell r="G118">
            <v>12.34</v>
          </cell>
          <cell r="H118">
            <v>6.17</v>
          </cell>
          <cell r="I118">
            <v>12.34</v>
          </cell>
        </row>
        <row r="119">
          <cell r="D119">
            <v>2</v>
          </cell>
          <cell r="E119" t="str">
            <v>REPARTITEUR</v>
          </cell>
          <cell r="F119">
            <v>55.83</v>
          </cell>
          <cell r="G119">
            <v>111.66</v>
          </cell>
          <cell r="H119">
            <v>55.83</v>
          </cell>
          <cell r="I119">
            <v>111.66</v>
          </cell>
        </row>
        <row r="120">
          <cell r="C120" t="str">
            <v>KITTOB03</v>
          </cell>
          <cell r="G120">
            <v>124</v>
          </cell>
          <cell r="I120">
            <v>124</v>
          </cell>
        </row>
        <row r="121">
          <cell r="D121">
            <v>1.2</v>
          </cell>
          <cell r="E121" t="str">
            <v>TUYAU PVC Ø 200</v>
          </cell>
          <cell r="F121">
            <v>8.48</v>
          </cell>
          <cell r="G121">
            <v>10.176</v>
          </cell>
          <cell r="H121">
            <v>8.48</v>
          </cell>
          <cell r="I121">
            <v>10.176</v>
          </cell>
        </row>
        <row r="122">
          <cell r="D122">
            <v>1</v>
          </cell>
          <cell r="E122" t="str">
            <v>Géotextile à la découpe 60CM X 40CM</v>
          </cell>
          <cell r="F122">
            <v>0</v>
          </cell>
          <cell r="G122">
            <v>0</v>
          </cell>
          <cell r="H122" t="e">
            <v>#N/A</v>
          </cell>
          <cell r="I122" t="e">
            <v>#N/A</v>
          </cell>
        </row>
        <row r="123">
          <cell r="D123">
            <v>1</v>
          </cell>
          <cell r="E123" t="str">
            <v>COUVERCLE AQUATIRIS POUR PETIT REGARD CARRE</v>
          </cell>
          <cell r="F123">
            <v>21.32</v>
          </cell>
          <cell r="G123">
            <v>21.32</v>
          </cell>
          <cell r="H123">
            <v>21.32</v>
          </cell>
          <cell r="I123">
            <v>21.32</v>
          </cell>
        </row>
        <row r="124">
          <cell r="D124">
            <v>1</v>
          </cell>
          <cell r="E124" t="str">
            <v>REHAUSSE PETIT REGARD CARREE</v>
          </cell>
          <cell r="F124">
            <v>32.479999999999997</v>
          </cell>
          <cell r="G124">
            <v>32.479999999999997</v>
          </cell>
          <cell r="H124">
            <v>32.479999999999997</v>
          </cell>
          <cell r="I124">
            <v>32.479999999999997</v>
          </cell>
        </row>
        <row r="125">
          <cell r="D125">
            <v>1</v>
          </cell>
          <cell r="E125" t="str">
            <v>TUBE PVC PRESSION 40X3 PN16</v>
          </cell>
          <cell r="F125">
            <v>1.76</v>
          </cell>
          <cell r="G125">
            <v>1.76</v>
          </cell>
          <cell r="H125">
            <v>5.5918200000000002</v>
          </cell>
          <cell r="I125">
            <v>5.5918200000000002</v>
          </cell>
        </row>
        <row r="126">
          <cell r="D126">
            <v>2</v>
          </cell>
          <cell r="E126" t="str">
            <v>TRAVERSEE DE PAROI 40/50X1 3/4""</v>
          </cell>
          <cell r="F126">
            <v>8.24</v>
          </cell>
          <cell r="G126">
            <v>16.48</v>
          </cell>
          <cell r="H126">
            <v>8.5124999999999993</v>
          </cell>
          <cell r="I126">
            <v>17.024999999999999</v>
          </cell>
        </row>
        <row r="127">
          <cell r="C127" t="str">
            <v>MLYSI</v>
          </cell>
          <cell r="G127">
            <v>82.216000000000008</v>
          </cell>
          <cell r="I127" t="e">
            <v>#N/A</v>
          </cell>
        </row>
        <row r="128">
          <cell r="D128">
            <v>1</v>
          </cell>
          <cell r="E128" t="str">
            <v>FILTRE HORIZONTAL 10EH</v>
          </cell>
          <cell r="F128">
            <v>593.49</v>
          </cell>
          <cell r="G128">
            <v>593.49</v>
          </cell>
          <cell r="H128">
            <v>682.50797999999998</v>
          </cell>
          <cell r="I128">
            <v>682.50797999999998</v>
          </cell>
        </row>
        <row r="129">
          <cell r="D129">
            <v>1</v>
          </cell>
          <cell r="E129" t="str">
            <v>TRAVERSEE DE PAROI D50</v>
          </cell>
          <cell r="F129">
            <v>9.9</v>
          </cell>
          <cell r="G129">
            <v>9.9</v>
          </cell>
          <cell r="H129">
            <v>13.274999999999999</v>
          </cell>
          <cell r="I129">
            <v>13.274999999999999</v>
          </cell>
        </row>
        <row r="130">
          <cell r="C130" t="str">
            <v>PFH10EH</v>
          </cell>
          <cell r="G130">
            <v>603.39</v>
          </cell>
          <cell r="I130">
            <v>695.78297999999995</v>
          </cell>
        </row>
        <row r="131">
          <cell r="D131">
            <v>1</v>
          </cell>
          <cell r="E131" t="str">
            <v>FILTRE HORIZONTAL 12EH</v>
          </cell>
          <cell r="F131">
            <v>663.33</v>
          </cell>
          <cell r="G131">
            <v>663.33</v>
          </cell>
          <cell r="H131">
            <v>762.82535999999993</v>
          </cell>
          <cell r="I131">
            <v>762.82535999999993</v>
          </cell>
        </row>
        <row r="132">
          <cell r="D132">
            <v>1</v>
          </cell>
          <cell r="E132" t="str">
            <v>TRAVERSEE DE PAROI D50</v>
          </cell>
          <cell r="F132">
            <v>9.9</v>
          </cell>
          <cell r="G132">
            <v>9.9</v>
          </cell>
          <cell r="H132">
            <v>13.274999999999999</v>
          </cell>
          <cell r="I132">
            <v>13.274999999999999</v>
          </cell>
        </row>
        <row r="133">
          <cell r="C133" t="str">
            <v>PFH12EH</v>
          </cell>
          <cell r="G133">
            <v>673.23</v>
          </cell>
          <cell r="I133">
            <v>814.24</v>
          </cell>
        </row>
        <row r="134">
          <cell r="D134">
            <v>1</v>
          </cell>
          <cell r="E134" t="str">
            <v>FILTRE HORIZONTAL 14EH</v>
          </cell>
          <cell r="F134">
            <v>709.61</v>
          </cell>
          <cell r="G134">
            <v>709.61</v>
          </cell>
          <cell r="H134">
            <v>816.04643999999996</v>
          </cell>
          <cell r="I134">
            <v>816.04643999999996</v>
          </cell>
        </row>
        <row r="135">
          <cell r="D135">
            <v>1</v>
          </cell>
          <cell r="E135" t="str">
            <v>TRAVERSEE DE PAROI D50</v>
          </cell>
          <cell r="F135">
            <v>9.9</v>
          </cell>
          <cell r="G135">
            <v>9.9</v>
          </cell>
          <cell r="H135">
            <v>13.274999999999999</v>
          </cell>
          <cell r="I135">
            <v>13.274999999999999</v>
          </cell>
        </row>
        <row r="136">
          <cell r="C136" t="str">
            <v>PFH14EH</v>
          </cell>
          <cell r="G136">
            <v>719.51</v>
          </cell>
          <cell r="I136">
            <v>856.8</v>
          </cell>
        </row>
        <row r="137">
          <cell r="D137">
            <v>1</v>
          </cell>
          <cell r="E137" t="str">
            <v>FILTRE HORIZONTAL 16EH</v>
          </cell>
          <cell r="F137">
            <v>841.49</v>
          </cell>
          <cell r="G137">
            <v>841.49</v>
          </cell>
          <cell r="H137">
            <v>967.70981999999992</v>
          </cell>
          <cell r="I137">
            <v>967.70981999999992</v>
          </cell>
        </row>
        <row r="138">
          <cell r="D138">
            <v>1</v>
          </cell>
          <cell r="E138" t="str">
            <v>TRAVERSEE DE PAROI D50</v>
          </cell>
          <cell r="F138">
            <v>9.9</v>
          </cell>
          <cell r="G138">
            <v>9.9</v>
          </cell>
          <cell r="H138">
            <v>13.274999999999999</v>
          </cell>
          <cell r="I138">
            <v>13.274999999999999</v>
          </cell>
        </row>
        <row r="139">
          <cell r="C139" t="str">
            <v>PFH16EH</v>
          </cell>
          <cell r="G139">
            <v>851.39</v>
          </cell>
          <cell r="I139">
            <v>980.9848199999999</v>
          </cell>
        </row>
        <row r="140">
          <cell r="D140">
            <v>1</v>
          </cell>
          <cell r="E140" t="str">
            <v>BAC PEHD 2.5EH</v>
          </cell>
          <cell r="F140">
            <v>711.07</v>
          </cell>
          <cell r="G140">
            <v>711.07</v>
          </cell>
          <cell r="H140">
            <v>827.90359999999998</v>
          </cell>
          <cell r="I140">
            <v>827.90359999999998</v>
          </cell>
        </row>
        <row r="141">
          <cell r="D141">
            <v>2</v>
          </cell>
          <cell r="E141" t="str">
            <v>BARRE DE RENFORT POUR BAC 2.5 EH</v>
          </cell>
          <cell r="F141">
            <v>38.799999999999997</v>
          </cell>
          <cell r="G141">
            <v>77.599999999999994</v>
          </cell>
          <cell r="H141">
            <v>49</v>
          </cell>
          <cell r="I141">
            <v>98</v>
          </cell>
        </row>
        <row r="142">
          <cell r="D142">
            <v>3</v>
          </cell>
          <cell r="E142" t="str">
            <v>GRILLE MAILLE 5X5 GALVA CAILLEBOTIS 2310X790</v>
          </cell>
          <cell r="F142">
            <v>55.7</v>
          </cell>
          <cell r="G142">
            <v>167.10000000000002</v>
          </cell>
          <cell r="H142">
            <v>59.783999999999992</v>
          </cell>
          <cell r="I142">
            <v>179.35199999999998</v>
          </cell>
        </row>
        <row r="143">
          <cell r="D143">
            <v>1</v>
          </cell>
          <cell r="E143" t="str">
            <v>JOINT FORSHEDA DIAMETRE 100</v>
          </cell>
          <cell r="F143">
            <v>4.87</v>
          </cell>
          <cell r="G143">
            <v>4.87</v>
          </cell>
          <cell r="H143">
            <v>4.87</v>
          </cell>
          <cell r="I143">
            <v>4.87</v>
          </cell>
        </row>
        <row r="144">
          <cell r="D144">
            <v>8</v>
          </cell>
          <cell r="E144" t="str">
            <v>VIS ZEBRA AUTOFORANTE</v>
          </cell>
          <cell r="F144">
            <v>0.3</v>
          </cell>
          <cell r="G144">
            <v>2.4</v>
          </cell>
          <cell r="H144">
            <v>0.33</v>
          </cell>
          <cell r="I144">
            <v>2.64</v>
          </cell>
        </row>
        <row r="145">
          <cell r="D145">
            <v>1</v>
          </cell>
          <cell r="E145" t="str">
            <v>KIT DRAINAGE VENTILATION BAC 2.5 - 3 EH</v>
          </cell>
          <cell r="F145">
            <v>52.97</v>
          </cell>
          <cell r="G145">
            <v>52.97</v>
          </cell>
          <cell r="H145">
            <v>0</v>
          </cell>
          <cell r="I145">
            <v>0</v>
          </cell>
        </row>
        <row r="146">
          <cell r="C146" t="str">
            <v>BFV2.5EH</v>
          </cell>
          <cell r="G146">
            <v>1016.0100000000001</v>
          </cell>
          <cell r="I146">
            <v>1112.7655999999999</v>
          </cell>
        </row>
        <row r="147">
          <cell r="D147">
            <v>1</v>
          </cell>
          <cell r="E147" t="str">
            <v>FILTRE HORIZONTAL 18EH</v>
          </cell>
          <cell r="F147">
            <v>929</v>
          </cell>
          <cell r="G147">
            <v>929</v>
          </cell>
          <cell r="H147">
            <v>1068.35322</v>
          </cell>
          <cell r="I147">
            <v>1068.35322</v>
          </cell>
        </row>
        <row r="148">
          <cell r="D148">
            <v>1</v>
          </cell>
          <cell r="E148" t="str">
            <v>TRAVERSEE DE PAROI D50</v>
          </cell>
          <cell r="F148">
            <v>9.9</v>
          </cell>
          <cell r="G148">
            <v>9.9</v>
          </cell>
          <cell r="H148">
            <v>13.274999999999999</v>
          </cell>
          <cell r="I148">
            <v>13.274999999999999</v>
          </cell>
        </row>
        <row r="149">
          <cell r="C149" t="str">
            <v>PFH18EH</v>
          </cell>
          <cell r="G149">
            <v>938.9</v>
          </cell>
          <cell r="I149">
            <v>1233.1199999999999</v>
          </cell>
        </row>
        <row r="150">
          <cell r="D150">
            <v>1</v>
          </cell>
          <cell r="E150" t="str">
            <v>FILTRE HORIZONTAL 20EH</v>
          </cell>
          <cell r="F150">
            <v>962.66</v>
          </cell>
          <cell r="G150">
            <v>962.66</v>
          </cell>
          <cell r="H150">
            <v>1107.0622199999998</v>
          </cell>
          <cell r="I150">
            <v>1107.0622199999998</v>
          </cell>
        </row>
        <row r="151">
          <cell r="D151">
            <v>1</v>
          </cell>
          <cell r="E151" t="str">
            <v>TRAVERSEE DE PAROI D50</v>
          </cell>
          <cell r="F151">
            <v>9.9</v>
          </cell>
          <cell r="G151">
            <v>9.9</v>
          </cell>
          <cell r="H151">
            <v>13.274999999999999</v>
          </cell>
          <cell r="I151">
            <v>13.274999999999999</v>
          </cell>
        </row>
        <row r="152">
          <cell r="C152" t="str">
            <v>PFH20EH</v>
          </cell>
          <cell r="G152">
            <v>972.56</v>
          </cell>
          <cell r="I152">
            <v>1277.92</v>
          </cell>
        </row>
        <row r="153">
          <cell r="D153">
            <v>1</v>
          </cell>
          <cell r="E153" t="str">
            <v>FILTRE HORIZONTAL 2EH 1.10MM</v>
          </cell>
          <cell r="F153">
            <v>194</v>
          </cell>
          <cell r="G153">
            <v>194</v>
          </cell>
          <cell r="H153">
            <v>223.10046</v>
          </cell>
          <cell r="I153">
            <v>223.10046</v>
          </cell>
        </row>
        <row r="154">
          <cell r="D154">
            <v>1</v>
          </cell>
          <cell r="E154" t="str">
            <v>TRAVERSEE DE PAROI D50</v>
          </cell>
          <cell r="F154">
            <v>9.9</v>
          </cell>
          <cell r="G154">
            <v>9.9</v>
          </cell>
          <cell r="H154">
            <v>13.274999999999999</v>
          </cell>
          <cell r="I154">
            <v>13.274999999999999</v>
          </cell>
        </row>
        <row r="155">
          <cell r="C155" t="str">
            <v>PFH2EH</v>
          </cell>
          <cell r="G155">
            <v>203.9</v>
          </cell>
          <cell r="I155">
            <v>236.37546</v>
          </cell>
        </row>
        <row r="156">
          <cell r="D156">
            <v>1</v>
          </cell>
          <cell r="E156" t="str">
            <v>FILTRE HORIZONTAL 3EH 1.10MM</v>
          </cell>
          <cell r="F156">
            <v>239.1</v>
          </cell>
          <cell r="G156">
            <v>239.1</v>
          </cell>
          <cell r="H156">
            <v>274.97051999999996</v>
          </cell>
          <cell r="I156">
            <v>274.97051999999996</v>
          </cell>
        </row>
        <row r="157">
          <cell r="D157">
            <v>1</v>
          </cell>
          <cell r="E157" t="str">
            <v>TRAVERSEE DE PAROI D50</v>
          </cell>
          <cell r="F157">
            <v>9.9</v>
          </cell>
          <cell r="G157">
            <v>9.9</v>
          </cell>
          <cell r="H157">
            <v>13.274999999999999</v>
          </cell>
          <cell r="I157">
            <v>13.274999999999999</v>
          </cell>
        </row>
        <row r="158">
          <cell r="C158" t="str">
            <v>PFH3EH</v>
          </cell>
          <cell r="G158">
            <v>249</v>
          </cell>
          <cell r="I158">
            <v>288.24551999999994</v>
          </cell>
        </row>
        <row r="159">
          <cell r="D159">
            <v>1</v>
          </cell>
          <cell r="E159" t="str">
            <v>FILTRE HORIZONTAL 4EH</v>
          </cell>
          <cell r="F159">
            <v>243.3</v>
          </cell>
          <cell r="G159">
            <v>243.3</v>
          </cell>
          <cell r="H159">
            <v>279.79775999999998</v>
          </cell>
          <cell r="I159">
            <v>279.79775999999998</v>
          </cell>
        </row>
        <row r="160">
          <cell r="D160">
            <v>1</v>
          </cell>
          <cell r="E160" t="str">
            <v>TRAVERSEE DE PAROI D50</v>
          </cell>
          <cell r="F160">
            <v>9.9</v>
          </cell>
          <cell r="G160">
            <v>9.9</v>
          </cell>
          <cell r="H160">
            <v>13.274999999999999</v>
          </cell>
          <cell r="I160">
            <v>13.274999999999999</v>
          </cell>
        </row>
        <row r="161">
          <cell r="C161" t="str">
            <v>PFH4EH</v>
          </cell>
          <cell r="G161">
            <v>253.20000000000002</v>
          </cell>
          <cell r="I161">
            <v>293.07275999999996</v>
          </cell>
        </row>
        <row r="162">
          <cell r="D162">
            <v>1</v>
          </cell>
          <cell r="E162" t="str">
            <v>FILTRE HORIZONTAL 5EH</v>
          </cell>
          <cell r="F162">
            <v>288.33999999999997</v>
          </cell>
          <cell r="G162">
            <v>288.33999999999997</v>
          </cell>
          <cell r="H162">
            <v>331.59192000000002</v>
          </cell>
          <cell r="I162">
            <v>331.59192000000002</v>
          </cell>
        </row>
        <row r="163">
          <cell r="D163">
            <v>1</v>
          </cell>
          <cell r="E163" t="str">
            <v>TRAVERSEE DE PAROI D50</v>
          </cell>
          <cell r="F163">
            <v>9.9</v>
          </cell>
          <cell r="G163">
            <v>9.9</v>
          </cell>
          <cell r="H163">
            <v>13.274999999999999</v>
          </cell>
          <cell r="I163">
            <v>13.274999999999999</v>
          </cell>
        </row>
        <row r="164">
          <cell r="C164" t="str">
            <v>PFH5EH</v>
          </cell>
          <cell r="G164">
            <v>298.23999999999995</v>
          </cell>
          <cell r="I164">
            <v>344.86691999999999</v>
          </cell>
        </row>
        <row r="165">
          <cell r="D165">
            <v>1</v>
          </cell>
          <cell r="E165" t="str">
            <v>FILTRE HORIZONTAL 6EH</v>
          </cell>
          <cell r="F165">
            <v>393.81</v>
          </cell>
          <cell r="G165">
            <v>393.81</v>
          </cell>
          <cell r="H165">
            <v>452.88011999999998</v>
          </cell>
          <cell r="I165">
            <v>452.88011999999998</v>
          </cell>
        </row>
        <row r="166">
          <cell r="D166">
            <v>1</v>
          </cell>
          <cell r="E166" t="str">
            <v>TRAVERSEE DE PAROI D50</v>
          </cell>
          <cell r="F166">
            <v>9.9</v>
          </cell>
          <cell r="G166">
            <v>9.9</v>
          </cell>
          <cell r="H166">
            <v>13.274999999999999</v>
          </cell>
          <cell r="I166">
            <v>13.274999999999999</v>
          </cell>
        </row>
        <row r="167">
          <cell r="C167" t="str">
            <v>PFH6EH</v>
          </cell>
          <cell r="G167">
            <v>403.71</v>
          </cell>
          <cell r="I167">
            <v>466.15511999999995</v>
          </cell>
        </row>
        <row r="168">
          <cell r="D168">
            <v>1</v>
          </cell>
          <cell r="E168" t="str">
            <v>FILTRE HORIZONTAL 7EH</v>
          </cell>
          <cell r="F168">
            <v>444.3</v>
          </cell>
          <cell r="G168">
            <v>444.3</v>
          </cell>
          <cell r="H168">
            <v>510.94361999999995</v>
          </cell>
          <cell r="I168">
            <v>510.94361999999995</v>
          </cell>
        </row>
        <row r="169">
          <cell r="D169">
            <v>1</v>
          </cell>
          <cell r="E169" t="str">
            <v>TRAVERSEE DE PAROI D50</v>
          </cell>
          <cell r="F169">
            <v>9.9</v>
          </cell>
          <cell r="G169">
            <v>9.9</v>
          </cell>
          <cell r="H169">
            <v>13.274999999999999</v>
          </cell>
          <cell r="I169">
            <v>13.274999999999999</v>
          </cell>
        </row>
        <row r="170">
          <cell r="C170" t="str">
            <v>PFH7EH</v>
          </cell>
          <cell r="G170">
            <v>454.2</v>
          </cell>
          <cell r="I170">
            <v>524.21861999999999</v>
          </cell>
        </row>
        <row r="171">
          <cell r="D171">
            <v>1</v>
          </cell>
          <cell r="E171" t="str">
            <v>FILTRE HORIZONTAL 8EH</v>
          </cell>
          <cell r="F171">
            <v>500.07</v>
          </cell>
          <cell r="G171">
            <v>500.07</v>
          </cell>
          <cell r="H171">
            <v>575.07911999999999</v>
          </cell>
          <cell r="I171">
            <v>575.07911999999999</v>
          </cell>
        </row>
        <row r="172">
          <cell r="D172">
            <v>1</v>
          </cell>
          <cell r="E172" t="str">
            <v>TRAVERSEE DE PAROI D50</v>
          </cell>
          <cell r="F172">
            <v>9.9</v>
          </cell>
          <cell r="G172">
            <v>9.9</v>
          </cell>
          <cell r="H172">
            <v>13.274999999999999</v>
          </cell>
          <cell r="I172">
            <v>13.274999999999999</v>
          </cell>
        </row>
        <row r="173">
          <cell r="C173" t="str">
            <v>PFH8EH</v>
          </cell>
          <cell r="G173">
            <v>509.96999999999997</v>
          </cell>
          <cell r="I173">
            <v>588.35411999999997</v>
          </cell>
        </row>
        <row r="174">
          <cell r="D174">
            <v>1</v>
          </cell>
          <cell r="E174" t="str">
            <v>FILTRE HORIZONTAL 9EH</v>
          </cell>
          <cell r="F174">
            <v>497.49</v>
          </cell>
          <cell r="G174">
            <v>497.49</v>
          </cell>
          <cell r="H174">
            <v>572.11901999999998</v>
          </cell>
          <cell r="I174">
            <v>572.11901999999998</v>
          </cell>
        </row>
        <row r="175">
          <cell r="D175">
            <v>1</v>
          </cell>
          <cell r="E175" t="str">
            <v>TRAVERSEE DE PAROI D50</v>
          </cell>
          <cell r="F175">
            <v>9.9</v>
          </cell>
          <cell r="G175">
            <v>9.9</v>
          </cell>
          <cell r="H175">
            <v>13.274999999999999</v>
          </cell>
          <cell r="I175">
            <v>13.274999999999999</v>
          </cell>
        </row>
        <row r="176">
          <cell r="C176" t="str">
            <v>PFH9EH</v>
          </cell>
          <cell r="G176">
            <v>507.39</v>
          </cell>
          <cell r="I176">
            <v>613.76</v>
          </cell>
        </row>
        <row r="177">
          <cell r="D177">
            <v>8</v>
          </cell>
          <cell r="E177" t="str">
            <v>BAC PEHD 2.5EH</v>
          </cell>
          <cell r="F177">
            <v>711.07</v>
          </cell>
          <cell r="G177">
            <v>5688.56</v>
          </cell>
          <cell r="H177">
            <v>827.90359999999998</v>
          </cell>
          <cell r="I177">
            <v>6623.2287999999999</v>
          </cell>
        </row>
        <row r="178">
          <cell r="D178">
            <v>16</v>
          </cell>
          <cell r="E178" t="str">
            <v>BARRE DE RENFORT POUR BAC 2.5 EH</v>
          </cell>
          <cell r="F178">
            <v>38.799999999999997</v>
          </cell>
          <cell r="G178">
            <v>620.79999999999995</v>
          </cell>
          <cell r="H178">
            <v>49</v>
          </cell>
          <cell r="I178">
            <v>784</v>
          </cell>
        </row>
        <row r="179">
          <cell r="D179">
            <v>24</v>
          </cell>
          <cell r="E179" t="str">
            <v>GRILLE MAILLE 5X5 GALVA CAILLEBOTIS 2310X790</v>
          </cell>
          <cell r="F179">
            <v>55.7</v>
          </cell>
          <cell r="G179">
            <v>1336.8000000000002</v>
          </cell>
          <cell r="H179">
            <v>59.783999999999992</v>
          </cell>
          <cell r="I179">
            <v>1434.8159999999998</v>
          </cell>
        </row>
        <row r="180">
          <cell r="D180">
            <v>8</v>
          </cell>
          <cell r="E180" t="str">
            <v>JOINT FORSHEDA DIAMETRE 100</v>
          </cell>
          <cell r="F180">
            <v>4.87</v>
          </cell>
          <cell r="G180">
            <v>38.96</v>
          </cell>
          <cell r="H180">
            <v>4.87</v>
          </cell>
          <cell r="I180">
            <v>38.96</v>
          </cell>
        </row>
        <row r="181">
          <cell r="D181">
            <v>64</v>
          </cell>
          <cell r="E181" t="str">
            <v>VIS ZEBRA AUTOFORANTE</v>
          </cell>
          <cell r="F181">
            <v>0.3</v>
          </cell>
          <cell r="G181">
            <v>19.2</v>
          </cell>
          <cell r="H181">
            <v>0.33</v>
          </cell>
          <cell r="I181">
            <v>21.12</v>
          </cell>
        </row>
        <row r="182">
          <cell r="D182">
            <v>4</v>
          </cell>
          <cell r="E182" t="str">
            <v>KIT DRAINAGE VENTILATION BAC 5 - 6 EH</v>
          </cell>
          <cell r="F182">
            <v>105.94</v>
          </cell>
          <cell r="G182">
            <v>423.76</v>
          </cell>
          <cell r="H182">
            <v>0</v>
          </cell>
          <cell r="I182">
            <v>0</v>
          </cell>
        </row>
        <row r="183">
          <cell r="C183" t="str">
            <v>BFV20EH</v>
          </cell>
          <cell r="G183">
            <v>8128.0800000000008</v>
          </cell>
          <cell r="I183">
            <v>8902.1247999999996</v>
          </cell>
        </row>
        <row r="184">
          <cell r="D184">
            <v>1</v>
          </cell>
          <cell r="E184" t="str">
            <v>FILTRE VERTICAL 10EH 10X2 1.52mm</v>
          </cell>
          <cell r="F184">
            <v>812.57</v>
          </cell>
          <cell r="G184">
            <v>812.57</v>
          </cell>
          <cell r="H184">
            <v>890.02650000000006</v>
          </cell>
          <cell r="I184">
            <v>890.02650000000006</v>
          </cell>
        </row>
        <row r="185">
          <cell r="D185">
            <v>2</v>
          </cell>
          <cell r="E185" t="str">
            <v>REDUCTION 110  100</v>
          </cell>
          <cell r="F185">
            <v>4.63</v>
          </cell>
          <cell r="G185">
            <v>9.26</v>
          </cell>
          <cell r="H185">
            <v>4.734</v>
          </cell>
          <cell r="I185">
            <v>9.468</v>
          </cell>
        </row>
        <row r="186">
          <cell r="D186">
            <v>1</v>
          </cell>
          <cell r="E186" t="str">
            <v>TRAVERSEE DE PAROI DIAMETRE 110</v>
          </cell>
          <cell r="F186">
            <v>16.5</v>
          </cell>
          <cell r="G186">
            <v>16.5</v>
          </cell>
          <cell r="H186">
            <v>20.774999999999999</v>
          </cell>
          <cell r="I186">
            <v>20.774999999999999</v>
          </cell>
        </row>
        <row r="187">
          <cell r="C187" t="str">
            <v>PFV10EH10x2</v>
          </cell>
          <cell r="G187">
            <v>838.33</v>
          </cell>
          <cell r="I187">
            <v>920.26949999999999</v>
          </cell>
        </row>
        <row r="188">
          <cell r="C188" t="str">
            <v>MTRAV110</v>
          </cell>
          <cell r="D188">
            <v>1</v>
          </cell>
          <cell r="E188" t="str">
            <v>TRAVERSEE DE PAROI DIAMETRE 110</v>
          </cell>
          <cell r="F188">
            <v>16.5</v>
          </cell>
          <cell r="G188">
            <v>16.5</v>
          </cell>
          <cell r="H188">
            <v>20.774999999999999</v>
          </cell>
          <cell r="I188">
            <v>20.774999999999999</v>
          </cell>
        </row>
        <row r="189">
          <cell r="D189">
            <v>1</v>
          </cell>
          <cell r="E189" t="str">
            <v>FILTRE VERTICAL 10EH 4X5 1.52mm</v>
          </cell>
          <cell r="F189">
            <v>737.99</v>
          </cell>
          <cell r="G189">
            <v>737.99</v>
          </cell>
          <cell r="H189">
            <v>789.50189999999998</v>
          </cell>
          <cell r="I189">
            <v>789.50189999999998</v>
          </cell>
        </row>
        <row r="190">
          <cell r="D190">
            <v>2</v>
          </cell>
          <cell r="E190" t="str">
            <v>REDUCTION 110  100</v>
          </cell>
          <cell r="F190">
            <v>4.63</v>
          </cell>
          <cell r="G190">
            <v>9.26</v>
          </cell>
          <cell r="H190">
            <v>4.734</v>
          </cell>
          <cell r="I190">
            <v>9.468</v>
          </cell>
        </row>
        <row r="191">
          <cell r="C191" t="str">
            <v>PFV10EH4x5</v>
          </cell>
          <cell r="G191">
            <v>763.75</v>
          </cell>
          <cell r="I191">
            <v>819.74489999999992</v>
          </cell>
        </row>
        <row r="192">
          <cell r="C192" t="str">
            <v>MTRAV110</v>
          </cell>
          <cell r="D192">
            <v>1</v>
          </cell>
          <cell r="E192" t="str">
            <v>TRAVERSEE DE PAROI DIAMETRE 110</v>
          </cell>
          <cell r="F192">
            <v>16.5</v>
          </cell>
          <cell r="G192">
            <v>16.5</v>
          </cell>
          <cell r="H192">
            <v>20.774999999999999</v>
          </cell>
          <cell r="I192">
            <v>20.774999999999999</v>
          </cell>
        </row>
        <row r="193">
          <cell r="D193">
            <v>1</v>
          </cell>
          <cell r="E193" t="str">
            <v>FILTRE VERTICAL 10EH8X2.5</v>
          </cell>
          <cell r="F193">
            <v>799.51</v>
          </cell>
          <cell r="G193">
            <v>799.51</v>
          </cell>
          <cell r="H193">
            <v>844.76703299999997</v>
          </cell>
          <cell r="I193">
            <v>844.76703299999997</v>
          </cell>
        </row>
        <row r="194">
          <cell r="D194">
            <v>2</v>
          </cell>
          <cell r="E194" t="str">
            <v>REDUCTION 110  100</v>
          </cell>
          <cell r="F194">
            <v>4.63</v>
          </cell>
          <cell r="G194">
            <v>9.26</v>
          </cell>
          <cell r="H194">
            <v>4.734</v>
          </cell>
          <cell r="I194">
            <v>9.468</v>
          </cell>
        </row>
        <row r="195">
          <cell r="C195" t="str">
            <v>PFV10EH8x2.5</v>
          </cell>
          <cell r="G195">
            <v>825.27</v>
          </cell>
          <cell r="I195">
            <v>875.01003299999991</v>
          </cell>
        </row>
        <row r="196">
          <cell r="C196" t="str">
            <v>MTRAV110</v>
          </cell>
          <cell r="D196">
            <v>1</v>
          </cell>
          <cell r="E196" t="str">
            <v>TRAVERSEE DE PAROI DIAMETRE 110</v>
          </cell>
          <cell r="F196">
            <v>16.5</v>
          </cell>
          <cell r="G196">
            <v>16.5</v>
          </cell>
          <cell r="H196">
            <v>20.774999999999999</v>
          </cell>
          <cell r="I196">
            <v>20.774999999999999</v>
          </cell>
        </row>
        <row r="197">
          <cell r="D197">
            <v>1</v>
          </cell>
          <cell r="E197" t="str">
            <v>FILTRE VERTICAL 12EH 6X4 1.52mm</v>
          </cell>
          <cell r="F197">
            <v>886.22</v>
          </cell>
          <cell r="G197">
            <v>886.22</v>
          </cell>
          <cell r="H197">
            <v>897.80130000000008</v>
          </cell>
          <cell r="I197">
            <v>897.80130000000008</v>
          </cell>
        </row>
        <row r="198">
          <cell r="D198">
            <v>2</v>
          </cell>
          <cell r="E198" t="str">
            <v>REDUCTION 110  100</v>
          </cell>
          <cell r="F198">
            <v>4.63</v>
          </cell>
          <cell r="G198">
            <v>9.26</v>
          </cell>
          <cell r="H198">
            <v>4.734</v>
          </cell>
          <cell r="I198">
            <v>9.468</v>
          </cell>
        </row>
        <row r="199">
          <cell r="C199" t="str">
            <v>PFV12EH6x4</v>
          </cell>
          <cell r="G199">
            <v>911.98</v>
          </cell>
          <cell r="I199">
            <v>966.72</v>
          </cell>
        </row>
        <row r="200">
          <cell r="C200" t="str">
            <v>MTRAV110</v>
          </cell>
          <cell r="D200">
            <v>1</v>
          </cell>
          <cell r="E200" t="str">
            <v>TRAVERSEE DE PAROI DIAMETRE 110</v>
          </cell>
          <cell r="F200">
            <v>16.5</v>
          </cell>
          <cell r="G200">
            <v>16.5</v>
          </cell>
          <cell r="H200">
            <v>20.774999999999999</v>
          </cell>
          <cell r="I200">
            <v>20.774999999999999</v>
          </cell>
        </row>
        <row r="201">
          <cell r="D201">
            <v>1</v>
          </cell>
          <cell r="E201" t="str">
            <v>FILTRE VERTICAL 12EH 8X3 1.52mm</v>
          </cell>
          <cell r="F201">
            <v>960.04</v>
          </cell>
          <cell r="G201">
            <v>960.04</v>
          </cell>
          <cell r="H201">
            <v>1022.9934000000001</v>
          </cell>
          <cell r="I201">
            <v>1022.9934000000001</v>
          </cell>
        </row>
        <row r="202">
          <cell r="D202">
            <v>2</v>
          </cell>
          <cell r="E202" t="str">
            <v>REDUCTION 110  100</v>
          </cell>
          <cell r="F202">
            <v>4.63</v>
          </cell>
          <cell r="G202">
            <v>9.26</v>
          </cell>
          <cell r="H202">
            <v>4.734</v>
          </cell>
          <cell r="I202">
            <v>9.468</v>
          </cell>
        </row>
        <row r="203">
          <cell r="C203" t="str">
            <v>PFV12EH8x3</v>
          </cell>
          <cell r="G203">
            <v>985.8</v>
          </cell>
          <cell r="I203">
            <v>1053.2364000000002</v>
          </cell>
        </row>
        <row r="204">
          <cell r="D204">
            <v>1</v>
          </cell>
          <cell r="E204" t="str">
            <v>TRAVERSEE DE PAROI DIAMETRE 110</v>
          </cell>
          <cell r="F204">
            <v>16.5</v>
          </cell>
          <cell r="G204">
            <v>16.5</v>
          </cell>
          <cell r="H204">
            <v>20.774999999999999</v>
          </cell>
          <cell r="I204">
            <v>20.774999999999999</v>
          </cell>
        </row>
        <row r="205">
          <cell r="D205">
            <v>1</v>
          </cell>
          <cell r="E205" t="str">
            <v>FILTRE VERTICAL 14EH 7X4 1.52mm</v>
          </cell>
          <cell r="F205">
            <v>1090.25</v>
          </cell>
          <cell r="G205">
            <v>1090.25</v>
          </cell>
          <cell r="H205">
            <v>1155.4025999999999</v>
          </cell>
          <cell r="I205">
            <v>1155.4025999999999</v>
          </cell>
        </row>
        <row r="206">
          <cell r="D206">
            <v>2</v>
          </cell>
          <cell r="E206" t="str">
            <v>REDUCTION 110  100</v>
          </cell>
          <cell r="F206">
            <v>4.63</v>
          </cell>
          <cell r="G206">
            <v>9.26</v>
          </cell>
          <cell r="H206">
            <v>4.734</v>
          </cell>
          <cell r="I206">
            <v>9.468</v>
          </cell>
        </row>
        <row r="207">
          <cell r="C207" t="str">
            <v>PFV14EH7x4</v>
          </cell>
          <cell r="G207">
            <v>1116.01</v>
          </cell>
          <cell r="I207">
            <v>1185.6456000000001</v>
          </cell>
        </row>
        <row r="208">
          <cell r="D208">
            <v>1</v>
          </cell>
          <cell r="E208" t="str">
            <v>TRAVERSEE DE PAROI DIAMETRE 110</v>
          </cell>
          <cell r="F208">
            <v>16.5</v>
          </cell>
          <cell r="G208">
            <v>16.5</v>
          </cell>
          <cell r="H208">
            <v>20.774999999999999</v>
          </cell>
          <cell r="I208">
            <v>20.774999999999999</v>
          </cell>
        </row>
        <row r="209">
          <cell r="D209">
            <v>1</v>
          </cell>
          <cell r="E209" t="str">
            <v>FILTRE VERTICAL 14EH 8x3.5 1.52mm</v>
          </cell>
          <cell r="F209">
            <v>960.04</v>
          </cell>
          <cell r="G209">
            <v>960.04</v>
          </cell>
          <cell r="H209">
            <v>1030.7715000000001</v>
          </cell>
          <cell r="I209">
            <v>1030.7715000000001</v>
          </cell>
        </row>
        <row r="210">
          <cell r="D210">
            <v>2</v>
          </cell>
          <cell r="E210" t="str">
            <v>REDUCTION 110  100</v>
          </cell>
          <cell r="F210">
            <v>4.63</v>
          </cell>
          <cell r="G210">
            <v>9.26</v>
          </cell>
          <cell r="H210">
            <v>4.734</v>
          </cell>
          <cell r="I210">
            <v>9.468</v>
          </cell>
        </row>
        <row r="211">
          <cell r="C211" t="str">
            <v>PFV14EH8x3.5</v>
          </cell>
          <cell r="G211">
            <v>985.8</v>
          </cell>
          <cell r="I211">
            <v>1061.0145000000002</v>
          </cell>
        </row>
        <row r="212">
          <cell r="C212" t="str">
            <v>MTRAV110</v>
          </cell>
          <cell r="D212">
            <v>1</v>
          </cell>
          <cell r="E212" t="str">
            <v>TRAVERSEE DE PAROI DIAMETRE 110</v>
          </cell>
          <cell r="F212">
            <v>16.5</v>
          </cell>
          <cell r="G212">
            <v>16.5</v>
          </cell>
          <cell r="H212">
            <v>20.774999999999999</v>
          </cell>
          <cell r="I212">
            <v>20.774999999999999</v>
          </cell>
        </row>
        <row r="213">
          <cell r="D213">
            <v>1</v>
          </cell>
          <cell r="E213" t="str">
            <v>FILTRE VERTICAL 16EH 8X4 1.52mm</v>
          </cell>
          <cell r="F213">
            <v>1199.32</v>
          </cell>
          <cell r="G213">
            <v>1199.32</v>
          </cell>
          <cell r="H213">
            <v>1281.8322000000001</v>
          </cell>
          <cell r="I213">
            <v>1281.8322000000001</v>
          </cell>
        </row>
        <row r="214">
          <cell r="D214">
            <v>2</v>
          </cell>
          <cell r="E214" t="str">
            <v>REDUCTION 110  100</v>
          </cell>
          <cell r="F214">
            <v>4.63</v>
          </cell>
          <cell r="G214">
            <v>9.26</v>
          </cell>
          <cell r="H214">
            <v>4.734</v>
          </cell>
          <cell r="I214">
            <v>9.468</v>
          </cell>
        </row>
        <row r="215">
          <cell r="C215" t="str">
            <v>PFV16EH8x4</v>
          </cell>
          <cell r="G215">
            <v>1225.08</v>
          </cell>
          <cell r="I215">
            <v>1312.0752000000002</v>
          </cell>
        </row>
        <row r="216">
          <cell r="D216">
            <v>1</v>
          </cell>
          <cell r="E216" t="str">
            <v>TRAVERSEE DE PAROI DIAMETRE 110</v>
          </cell>
          <cell r="F216">
            <v>16.5</v>
          </cell>
          <cell r="G216">
            <v>16.5</v>
          </cell>
          <cell r="H216">
            <v>20.774999999999999</v>
          </cell>
          <cell r="I216">
            <v>20.774999999999999</v>
          </cell>
        </row>
        <row r="217">
          <cell r="D217">
            <v>1</v>
          </cell>
          <cell r="E217" t="str">
            <v>FILTRE VERTICALE 18 EH 8X4.5 1.52mm</v>
          </cell>
          <cell r="F217">
            <v>1199.27</v>
          </cell>
          <cell r="G217">
            <v>1199.27</v>
          </cell>
          <cell r="H217">
            <v>1289.6070000000002</v>
          </cell>
          <cell r="I217">
            <v>1289.6070000000002</v>
          </cell>
        </row>
        <row r="218">
          <cell r="D218">
            <v>2</v>
          </cell>
          <cell r="E218" t="str">
            <v>REDUCTION 110  100</v>
          </cell>
          <cell r="F218">
            <v>4.63</v>
          </cell>
          <cell r="G218">
            <v>9.26</v>
          </cell>
          <cell r="H218">
            <v>4.734</v>
          </cell>
          <cell r="I218">
            <v>9.468</v>
          </cell>
        </row>
        <row r="219">
          <cell r="C219" t="str">
            <v>PFV18EH8x4.5</v>
          </cell>
          <cell r="G219">
            <v>1225.03</v>
          </cell>
          <cell r="I219">
            <v>1471.25</v>
          </cell>
        </row>
        <row r="220">
          <cell r="D220">
            <v>1</v>
          </cell>
          <cell r="E220" t="str">
            <v>TRAVERSEE DE PAROI DIAMETRE 110</v>
          </cell>
          <cell r="F220">
            <v>16.5</v>
          </cell>
          <cell r="G220">
            <v>16.5</v>
          </cell>
          <cell r="H220">
            <v>20.774999999999999</v>
          </cell>
          <cell r="I220">
            <v>20.774999999999999</v>
          </cell>
        </row>
        <row r="221">
          <cell r="D221">
            <v>1</v>
          </cell>
          <cell r="E221" t="str">
            <v>FILTRE VERTICAL 18EH 9X4</v>
          </cell>
          <cell r="F221">
            <v>1181.67</v>
          </cell>
          <cell r="G221">
            <v>1181.67</v>
          </cell>
          <cell r="H221">
            <v>1271.7672</v>
          </cell>
          <cell r="I221">
            <v>1271.7672</v>
          </cell>
        </row>
        <row r="222">
          <cell r="D222">
            <v>2</v>
          </cell>
          <cell r="E222" t="str">
            <v>REDUCTION 110  100</v>
          </cell>
          <cell r="F222">
            <v>4.63</v>
          </cell>
          <cell r="G222">
            <v>9.26</v>
          </cell>
          <cell r="H222">
            <v>4.734</v>
          </cell>
          <cell r="I222">
            <v>9.468</v>
          </cell>
        </row>
        <row r="223">
          <cell r="C223" t="str">
            <v>PFV18EH9x4</v>
          </cell>
          <cell r="G223">
            <v>1207.43</v>
          </cell>
          <cell r="I223">
            <v>1506.56</v>
          </cell>
        </row>
        <row r="224">
          <cell r="D224">
            <v>1</v>
          </cell>
          <cell r="E224" t="str">
            <v>BAC PEHD 3EH</v>
          </cell>
          <cell r="F224">
            <v>826.95</v>
          </cell>
          <cell r="G224">
            <v>826.95</v>
          </cell>
          <cell r="H224">
            <v>949.78560000000004</v>
          </cell>
          <cell r="I224">
            <v>949.78560000000004</v>
          </cell>
        </row>
        <row r="225">
          <cell r="D225">
            <v>2</v>
          </cell>
          <cell r="E225" t="str">
            <v>BARRE DE RENFORT POUR BAC 3EH (COMPATIBLE 6EH</v>
          </cell>
          <cell r="F225">
            <v>47.94</v>
          </cell>
          <cell r="G225">
            <v>95.88</v>
          </cell>
          <cell r="H225">
            <v>56.699999999999996</v>
          </cell>
          <cell r="I225">
            <v>113.39999999999999</v>
          </cell>
        </row>
        <row r="226">
          <cell r="D226">
            <v>2</v>
          </cell>
          <cell r="E226" t="str">
            <v>GRILLE MAILLE 5X5 GALVA CAILLEBOTIS 2310X790</v>
          </cell>
          <cell r="F226">
            <v>55.7</v>
          </cell>
          <cell r="G226">
            <v>111.4</v>
          </cell>
          <cell r="H226">
            <v>59.783999999999992</v>
          </cell>
          <cell r="I226">
            <v>119.56799999999998</v>
          </cell>
        </row>
        <row r="227">
          <cell r="D227">
            <v>2</v>
          </cell>
          <cell r="E227" t="str">
            <v>GRILLE MAILLE 5X5 GALVA CAILLEBOTIS 3/6 2310X</v>
          </cell>
          <cell r="F227">
            <v>47.52</v>
          </cell>
          <cell r="G227">
            <v>95.04</v>
          </cell>
          <cell r="H227">
            <v>70.5</v>
          </cell>
          <cell r="I227">
            <v>141</v>
          </cell>
        </row>
        <row r="228">
          <cell r="D228">
            <v>1</v>
          </cell>
          <cell r="E228" t="str">
            <v>JOINT FORSHEDA DIAMETRE 100</v>
          </cell>
          <cell r="F228">
            <v>4.87</v>
          </cell>
          <cell r="G228">
            <v>4.87</v>
          </cell>
          <cell r="H228">
            <v>4.87</v>
          </cell>
          <cell r="I228">
            <v>4.87</v>
          </cell>
        </row>
        <row r="229">
          <cell r="D229">
            <v>8</v>
          </cell>
          <cell r="E229" t="str">
            <v>VIS ZEBRA AUTOFORANTE</v>
          </cell>
          <cell r="F229">
            <v>0.3</v>
          </cell>
          <cell r="G229">
            <v>2.4</v>
          </cell>
          <cell r="H229">
            <v>0.33</v>
          </cell>
          <cell r="I229">
            <v>2.64</v>
          </cell>
        </row>
        <row r="230">
          <cell r="D230">
            <v>1</v>
          </cell>
          <cell r="E230" t="str">
            <v>KIT DRAINAGE VENTILATION BAC 2.5 - 3 EH</v>
          </cell>
          <cell r="F230">
            <v>52.97</v>
          </cell>
          <cell r="G230">
            <v>52.97</v>
          </cell>
          <cell r="H230">
            <v>0</v>
          </cell>
          <cell r="I230">
            <v>0</v>
          </cell>
        </row>
        <row r="231">
          <cell r="C231" t="str">
            <v>BFV3EH</v>
          </cell>
          <cell r="G231">
            <v>1189.51</v>
          </cell>
          <cell r="I231">
            <v>1331.2636</v>
          </cell>
        </row>
        <row r="232">
          <cell r="C232" t="str">
            <v>MTRAV110</v>
          </cell>
          <cell r="D232">
            <v>1</v>
          </cell>
          <cell r="E232" t="str">
            <v>TRAVERSEE DE PAROI DIAMETRE 110</v>
          </cell>
          <cell r="F232">
            <v>16.5</v>
          </cell>
          <cell r="G232">
            <v>16.5</v>
          </cell>
          <cell r="H232">
            <v>20.774999999999999</v>
          </cell>
          <cell r="I232">
            <v>20.774999999999999</v>
          </cell>
        </row>
        <row r="233">
          <cell r="D233">
            <v>1</v>
          </cell>
          <cell r="E233" t="str">
            <v>FILTRE VERTICAL 20EH 10X4 1.52mm</v>
          </cell>
          <cell r="F233">
            <v>1395.43</v>
          </cell>
          <cell r="G233">
            <v>1395.43</v>
          </cell>
          <cell r="H233">
            <v>1496.9592</v>
          </cell>
          <cell r="I233">
            <v>1496.9592</v>
          </cell>
        </row>
        <row r="234">
          <cell r="D234">
            <v>2</v>
          </cell>
          <cell r="E234" t="str">
            <v>REDUCTION 110  100</v>
          </cell>
          <cell r="F234">
            <v>4.63</v>
          </cell>
          <cell r="G234">
            <v>9.26</v>
          </cell>
          <cell r="H234">
            <v>4.734</v>
          </cell>
          <cell r="I234">
            <v>9.468</v>
          </cell>
        </row>
        <row r="235">
          <cell r="C235" t="str">
            <v>PFV20EH10x4</v>
          </cell>
          <cell r="G235">
            <v>1421.19</v>
          </cell>
          <cell r="I235">
            <v>1626.4</v>
          </cell>
        </row>
        <row r="236">
          <cell r="C236" t="str">
            <v>MTRAV110</v>
          </cell>
          <cell r="D236">
            <v>1</v>
          </cell>
          <cell r="E236" t="str">
            <v>TRAVERSEE DE PAROI DIAMETRE 110</v>
          </cell>
          <cell r="F236">
            <v>16.5</v>
          </cell>
          <cell r="G236">
            <v>16.5</v>
          </cell>
          <cell r="H236">
            <v>20.774999999999999</v>
          </cell>
          <cell r="I236">
            <v>20.774999999999999</v>
          </cell>
        </row>
        <row r="237">
          <cell r="D237">
            <v>1</v>
          </cell>
          <cell r="E237" t="str">
            <v>FILTRE VERTICAL 20EH 8X5 1.52mm</v>
          </cell>
          <cell r="F237">
            <v>1199.27</v>
          </cell>
          <cell r="G237">
            <v>1199.27</v>
          </cell>
          <cell r="H237">
            <v>1281.8322000000001</v>
          </cell>
          <cell r="I237">
            <v>1281.8322000000001</v>
          </cell>
        </row>
        <row r="238">
          <cell r="D238">
            <v>2</v>
          </cell>
          <cell r="E238" t="str">
            <v>REDUCTION 110  100</v>
          </cell>
          <cell r="F238">
            <v>4.63</v>
          </cell>
          <cell r="G238">
            <v>9.26</v>
          </cell>
          <cell r="H238">
            <v>4.734</v>
          </cell>
          <cell r="I238">
            <v>9.468</v>
          </cell>
        </row>
        <row r="239">
          <cell r="C239" t="str">
            <v>PFV20EH8x5</v>
          </cell>
          <cell r="G239">
            <v>1225.03</v>
          </cell>
          <cell r="I239">
            <v>1631.75</v>
          </cell>
        </row>
        <row r="240">
          <cell r="D240">
            <v>1</v>
          </cell>
          <cell r="E240" t="str">
            <v>TRAVERSEE DE PAROI DIAMETRE 110</v>
          </cell>
          <cell r="F240">
            <v>16.5</v>
          </cell>
          <cell r="G240">
            <v>16.5</v>
          </cell>
          <cell r="H240">
            <v>20.774999999999999</v>
          </cell>
          <cell r="I240">
            <v>20.774999999999999</v>
          </cell>
        </row>
        <row r="241">
          <cell r="D241">
            <v>1</v>
          </cell>
          <cell r="E241" t="str">
            <v>FILTRE VERTICLA 2EH 1.52mm</v>
          </cell>
          <cell r="F241">
            <v>295.02</v>
          </cell>
          <cell r="G241">
            <v>295.02</v>
          </cell>
          <cell r="H241">
            <v>309.75119999999998</v>
          </cell>
          <cell r="I241">
            <v>309.75119999999998</v>
          </cell>
        </row>
        <row r="242">
          <cell r="D242">
            <v>2</v>
          </cell>
          <cell r="E242" t="str">
            <v>REDUCTION 110  100</v>
          </cell>
          <cell r="F242">
            <v>4.63</v>
          </cell>
          <cell r="G242">
            <v>9.26</v>
          </cell>
          <cell r="H242">
            <v>4.734</v>
          </cell>
          <cell r="I242">
            <v>9.468</v>
          </cell>
        </row>
        <row r="243">
          <cell r="C243" t="str">
            <v>PFV2EH2.5X1.6</v>
          </cell>
          <cell r="G243">
            <v>320.77999999999997</v>
          </cell>
          <cell r="I243">
            <v>339.99419999999998</v>
          </cell>
        </row>
        <row r="244">
          <cell r="C244" t="str">
            <v>MTRAV110</v>
          </cell>
          <cell r="D244">
            <v>1</v>
          </cell>
          <cell r="E244" t="str">
            <v>TRAVERSEE DE PAROI DIAMETRE 110</v>
          </cell>
          <cell r="F244">
            <v>16.5</v>
          </cell>
          <cell r="G244">
            <v>16.5</v>
          </cell>
          <cell r="H244">
            <v>20.774999999999999</v>
          </cell>
          <cell r="I244">
            <v>20.774999999999999</v>
          </cell>
        </row>
        <row r="245">
          <cell r="D245">
            <v>1</v>
          </cell>
          <cell r="E245" t="str">
            <v>FILTRE VERTICLA 3EH 1.52mm</v>
          </cell>
          <cell r="F245">
            <v>362.13</v>
          </cell>
          <cell r="G245">
            <v>362.13</v>
          </cell>
          <cell r="H245">
            <v>380.05000000000007</v>
          </cell>
          <cell r="I245">
            <v>380.05000000000007</v>
          </cell>
        </row>
        <row r="246">
          <cell r="D246">
            <v>2</v>
          </cell>
          <cell r="E246" t="str">
            <v>REDUCTION 110  100</v>
          </cell>
          <cell r="F246">
            <v>4.63</v>
          </cell>
          <cell r="G246">
            <v>9.26</v>
          </cell>
          <cell r="H246">
            <v>4.734</v>
          </cell>
          <cell r="I246">
            <v>9.468</v>
          </cell>
        </row>
        <row r="247">
          <cell r="C247" t="str">
            <v>PFV3EH3x2</v>
          </cell>
          <cell r="G247">
            <v>387.89</v>
          </cell>
          <cell r="I247">
            <v>410.29300000000006</v>
          </cell>
        </row>
        <row r="248">
          <cell r="C248" t="str">
            <v>MTRAV110</v>
          </cell>
          <cell r="D248">
            <v>1</v>
          </cell>
          <cell r="E248" t="str">
            <v>TRAVERSEE DE PAROI DIAMETRE 110</v>
          </cell>
          <cell r="F248">
            <v>16.5</v>
          </cell>
          <cell r="G248">
            <v>16.5</v>
          </cell>
          <cell r="H248">
            <v>20.774999999999999</v>
          </cell>
          <cell r="I248">
            <v>20.774999999999999</v>
          </cell>
        </row>
        <row r="249">
          <cell r="D249">
            <v>1</v>
          </cell>
          <cell r="E249" t="str">
            <v>FILTRE VERTICAL 4EH 1.52mm</v>
          </cell>
          <cell r="F249">
            <v>442.54</v>
          </cell>
          <cell r="G249">
            <v>442.54</v>
          </cell>
          <cell r="H249">
            <v>465.72680000000003</v>
          </cell>
          <cell r="I249">
            <v>465.72680000000003</v>
          </cell>
        </row>
        <row r="250">
          <cell r="D250">
            <v>2</v>
          </cell>
          <cell r="E250" t="str">
            <v>REDUCTION 110  100</v>
          </cell>
          <cell r="F250">
            <v>4.63</v>
          </cell>
          <cell r="G250">
            <v>9.26</v>
          </cell>
          <cell r="H250">
            <v>4.734</v>
          </cell>
          <cell r="I250">
            <v>9.468</v>
          </cell>
        </row>
        <row r="251">
          <cell r="C251" t="str">
            <v>PFV4EH4x2</v>
          </cell>
          <cell r="G251">
            <v>468.3</v>
          </cell>
          <cell r="I251">
            <v>495.96980000000002</v>
          </cell>
        </row>
        <row r="252">
          <cell r="D252">
            <v>2</v>
          </cell>
          <cell r="E252" t="str">
            <v>REDUCTION 110  100</v>
          </cell>
          <cell r="F252">
            <v>4.63</v>
          </cell>
          <cell r="G252">
            <v>9.26</v>
          </cell>
          <cell r="H252">
            <v>4.734</v>
          </cell>
          <cell r="I252">
            <v>9.468</v>
          </cell>
        </row>
        <row r="253">
          <cell r="C253" t="str">
            <v>MTRAV110</v>
          </cell>
          <cell r="D253">
            <v>1</v>
          </cell>
          <cell r="E253" t="str">
            <v>TRAVERSEE DE PAROI DIAMETRE 110</v>
          </cell>
          <cell r="F253">
            <v>16.5</v>
          </cell>
          <cell r="G253">
            <v>16.5</v>
          </cell>
          <cell r="H253">
            <v>20.774999999999999</v>
          </cell>
          <cell r="I253">
            <v>20.774999999999999</v>
          </cell>
        </row>
        <row r="254">
          <cell r="D254">
            <v>1</v>
          </cell>
          <cell r="E254" t="str">
            <v>FILTRE VERTICAL 5EH 1.52mm</v>
          </cell>
          <cell r="F254">
            <v>492.04</v>
          </cell>
          <cell r="G254">
            <v>492.04</v>
          </cell>
          <cell r="H254">
            <v>519.85339999999997</v>
          </cell>
          <cell r="I254">
            <v>519.85339999999997</v>
          </cell>
        </row>
        <row r="255">
          <cell r="C255" t="str">
            <v>PFV5EH4x2.5</v>
          </cell>
          <cell r="G255">
            <v>517.80000000000007</v>
          </cell>
          <cell r="I255">
            <v>550.09640000000002</v>
          </cell>
        </row>
        <row r="256">
          <cell r="C256" t="str">
            <v>MTRAV110</v>
          </cell>
          <cell r="D256">
            <v>1</v>
          </cell>
          <cell r="E256" t="str">
            <v>TRAVERSEE DE PAROI DIAMETRE 110</v>
          </cell>
          <cell r="F256">
            <v>16.5</v>
          </cell>
          <cell r="G256">
            <v>16.5</v>
          </cell>
          <cell r="H256">
            <v>20.774999999999999</v>
          </cell>
          <cell r="I256">
            <v>20.774999999999999</v>
          </cell>
        </row>
        <row r="257">
          <cell r="D257">
            <v>1</v>
          </cell>
          <cell r="E257" t="str">
            <v>FILTRE VERTICAL 6EH 4X3 1.52mm</v>
          </cell>
          <cell r="F257">
            <v>590.77</v>
          </cell>
          <cell r="G257">
            <v>590.77</v>
          </cell>
          <cell r="H257">
            <v>624.21920000000011</v>
          </cell>
          <cell r="I257">
            <v>624.21920000000011</v>
          </cell>
        </row>
        <row r="258">
          <cell r="D258">
            <v>2</v>
          </cell>
          <cell r="E258" t="str">
            <v>REDUCTION 110  100</v>
          </cell>
          <cell r="F258">
            <v>4.63</v>
          </cell>
          <cell r="G258">
            <v>9.26</v>
          </cell>
          <cell r="H258">
            <v>4.734</v>
          </cell>
          <cell r="I258">
            <v>9.468</v>
          </cell>
        </row>
        <row r="259">
          <cell r="C259" t="str">
            <v>PFV6EH4x3</v>
          </cell>
          <cell r="G259">
            <v>616.53</v>
          </cell>
          <cell r="I259">
            <v>654.46220000000005</v>
          </cell>
        </row>
        <row r="260">
          <cell r="C260" t="str">
            <v>MTRAV110</v>
          </cell>
          <cell r="D260">
            <v>1</v>
          </cell>
          <cell r="E260" t="str">
            <v>TRAVERSEE DE PAROI DIAMETRE 110</v>
          </cell>
          <cell r="F260">
            <v>16.5</v>
          </cell>
          <cell r="G260">
            <v>16.5</v>
          </cell>
          <cell r="H260">
            <v>20.774999999999999</v>
          </cell>
          <cell r="I260">
            <v>20.774999999999999</v>
          </cell>
        </row>
        <row r="261">
          <cell r="D261">
            <v>1</v>
          </cell>
          <cell r="E261" t="str">
            <v>FILTRE VERTICAL 6EH 6X2 1.52mm</v>
          </cell>
          <cell r="F261">
            <v>569.44000000000005</v>
          </cell>
          <cell r="G261">
            <v>569.44000000000005</v>
          </cell>
          <cell r="H261">
            <v>602.50520000000006</v>
          </cell>
          <cell r="I261">
            <v>602.50520000000006</v>
          </cell>
        </row>
        <row r="262">
          <cell r="D262">
            <v>2</v>
          </cell>
          <cell r="E262" t="str">
            <v>REDUCTION 110  100</v>
          </cell>
          <cell r="F262">
            <v>4.63</v>
          </cell>
          <cell r="G262">
            <v>9.26</v>
          </cell>
          <cell r="H262">
            <v>4.734</v>
          </cell>
          <cell r="I262">
            <v>9.468</v>
          </cell>
        </row>
        <row r="263">
          <cell r="C263" t="str">
            <v>PFV6EH6x2</v>
          </cell>
          <cell r="G263">
            <v>595.20000000000005</v>
          </cell>
          <cell r="I263">
            <v>632.7482</v>
          </cell>
        </row>
        <row r="264">
          <cell r="C264" t="str">
            <v>MFV6EH8*1.5</v>
          </cell>
          <cell r="D264">
            <v>1</v>
          </cell>
          <cell r="E264" t="str">
            <v>FILTRE VERTICAL 6EH 8m*1.5m</v>
          </cell>
          <cell r="F264">
            <v>538.16</v>
          </cell>
          <cell r="G264">
            <v>538.16</v>
          </cell>
          <cell r="H264" t="e">
            <v>#N/A</v>
          </cell>
          <cell r="I264" t="e">
            <v>#N/A</v>
          </cell>
        </row>
        <row r="265">
          <cell r="C265" t="str">
            <v>MTRAV110</v>
          </cell>
          <cell r="D265">
            <v>1</v>
          </cell>
          <cell r="E265" t="str">
            <v>TRAVERSEE DE PAROI DIAMETRE 110</v>
          </cell>
          <cell r="F265">
            <v>16.5</v>
          </cell>
          <cell r="G265">
            <v>16.5</v>
          </cell>
          <cell r="H265">
            <v>20.774999999999999</v>
          </cell>
          <cell r="I265">
            <v>20.774999999999999</v>
          </cell>
        </row>
        <row r="266">
          <cell r="D266">
            <v>2</v>
          </cell>
          <cell r="E266" t="str">
            <v>REDUCTION 110  100</v>
          </cell>
          <cell r="F266">
            <v>4.63</v>
          </cell>
          <cell r="G266">
            <v>9.26</v>
          </cell>
          <cell r="H266">
            <v>4.734</v>
          </cell>
          <cell r="I266">
            <v>9.468</v>
          </cell>
        </row>
        <row r="267">
          <cell r="C267" t="str">
            <v>PFV6EH8x1.5</v>
          </cell>
          <cell r="G267">
            <v>563.91999999999996</v>
          </cell>
          <cell r="I267" t="e">
            <v>#N/A</v>
          </cell>
        </row>
        <row r="268">
          <cell r="D268">
            <v>1</v>
          </cell>
          <cell r="E268" t="str">
            <v>TRAVERSEE DE PAROI DIAMETRE 110</v>
          </cell>
          <cell r="F268">
            <v>16.5</v>
          </cell>
          <cell r="G268">
            <v>16.5</v>
          </cell>
          <cell r="H268">
            <v>20.774999999999999</v>
          </cell>
          <cell r="I268">
            <v>20.774999999999999</v>
          </cell>
        </row>
        <row r="269">
          <cell r="D269">
            <v>1</v>
          </cell>
          <cell r="E269" t="str">
            <v>FILTRE VERTICAL 7EH 4X3.5 1.52mm</v>
          </cell>
          <cell r="F269">
            <v>590.76</v>
          </cell>
          <cell r="G269">
            <v>590.76</v>
          </cell>
          <cell r="H269">
            <v>628.10660000000007</v>
          </cell>
          <cell r="I269">
            <v>628.10660000000007</v>
          </cell>
        </row>
        <row r="270">
          <cell r="D270">
            <v>2</v>
          </cell>
          <cell r="E270" t="str">
            <v>REDUCTION 110  100</v>
          </cell>
          <cell r="F270">
            <v>4.63</v>
          </cell>
          <cell r="G270">
            <v>9.26</v>
          </cell>
          <cell r="H270">
            <v>4.734</v>
          </cell>
          <cell r="I270">
            <v>9.468</v>
          </cell>
        </row>
        <row r="271">
          <cell r="C271" t="str">
            <v>PFV7EH4x3.5</v>
          </cell>
          <cell r="G271">
            <v>616.52</v>
          </cell>
          <cell r="I271">
            <v>658.34960000000001</v>
          </cell>
        </row>
        <row r="272">
          <cell r="D272">
            <v>2</v>
          </cell>
          <cell r="E272" t="str">
            <v>BAC PEHD 2.5EH</v>
          </cell>
          <cell r="F272">
            <v>711.07</v>
          </cell>
          <cell r="G272">
            <v>1422.14</v>
          </cell>
          <cell r="H272">
            <v>827.90359999999998</v>
          </cell>
          <cell r="I272">
            <v>1655.8072</v>
          </cell>
        </row>
        <row r="273">
          <cell r="D273">
            <v>4</v>
          </cell>
          <cell r="E273" t="str">
            <v>BARRE DE RENFORT POUR BAC 2.5 EH</v>
          </cell>
          <cell r="F273">
            <v>38.799999999999997</v>
          </cell>
          <cell r="G273">
            <v>155.19999999999999</v>
          </cell>
          <cell r="H273">
            <v>49</v>
          </cell>
          <cell r="I273">
            <v>196</v>
          </cell>
        </row>
        <row r="274">
          <cell r="D274">
            <v>6</v>
          </cell>
          <cell r="E274" t="str">
            <v>GRILLE MAILLE 5X5 GALVA CAILLEBOTIS 2310X790</v>
          </cell>
          <cell r="F274">
            <v>55.7</v>
          </cell>
          <cell r="G274">
            <v>334.20000000000005</v>
          </cell>
          <cell r="H274">
            <v>59.783999999999992</v>
          </cell>
          <cell r="I274">
            <v>358.70399999999995</v>
          </cell>
        </row>
        <row r="275">
          <cell r="D275">
            <v>2</v>
          </cell>
          <cell r="E275" t="str">
            <v>JOINT FORSHEDA DIAMETRE 100</v>
          </cell>
          <cell r="F275">
            <v>4.87</v>
          </cell>
          <cell r="G275">
            <v>9.74</v>
          </cell>
          <cell r="H275">
            <v>4.87</v>
          </cell>
          <cell r="I275">
            <v>9.74</v>
          </cell>
        </row>
        <row r="276">
          <cell r="D276">
            <v>16</v>
          </cell>
          <cell r="E276" t="str">
            <v>VIS ZEBRA AUTOFORANTE</v>
          </cell>
          <cell r="F276">
            <v>0.3</v>
          </cell>
          <cell r="G276">
            <v>4.8</v>
          </cell>
          <cell r="H276">
            <v>0.33</v>
          </cell>
          <cell r="I276">
            <v>5.28</v>
          </cell>
        </row>
        <row r="277">
          <cell r="D277">
            <v>1</v>
          </cell>
          <cell r="E277" t="str">
            <v>KIT DRAINAGE VENTILATION BAC 5 - 6 EH</v>
          </cell>
          <cell r="F277">
            <v>105.94</v>
          </cell>
          <cell r="G277">
            <v>105.94</v>
          </cell>
          <cell r="H277">
            <v>0</v>
          </cell>
          <cell r="I277">
            <v>0</v>
          </cell>
        </row>
        <row r="278">
          <cell r="C278" t="str">
            <v>BFV5EH</v>
          </cell>
          <cell r="G278">
            <v>2032.0200000000002</v>
          </cell>
          <cell r="I278">
            <v>2225.5311999999999</v>
          </cell>
        </row>
        <row r="279">
          <cell r="C279" t="str">
            <v>MTRAV110</v>
          </cell>
          <cell r="D279">
            <v>1</v>
          </cell>
          <cell r="E279" t="str">
            <v>TRAVERSEE DE PAROI DIAMETRE 110</v>
          </cell>
          <cell r="F279">
            <v>16.5</v>
          </cell>
          <cell r="G279">
            <v>16.5</v>
          </cell>
          <cell r="H279">
            <v>20.774999999999999</v>
          </cell>
          <cell r="I279">
            <v>20.774999999999999</v>
          </cell>
        </row>
        <row r="280">
          <cell r="D280">
            <v>1</v>
          </cell>
          <cell r="E280" t="str">
            <v>FILTRE VERTICAL 8EH 4X4 1.52mm</v>
          </cell>
          <cell r="F280">
            <v>737.99</v>
          </cell>
          <cell r="G280">
            <v>737.99</v>
          </cell>
          <cell r="H280">
            <v>781.72600000000011</v>
          </cell>
          <cell r="I280">
            <v>781.72600000000011</v>
          </cell>
        </row>
        <row r="281">
          <cell r="D281">
            <v>2</v>
          </cell>
          <cell r="E281" t="str">
            <v>REDUCTION 110  100</v>
          </cell>
          <cell r="F281">
            <v>4.63</v>
          </cell>
          <cell r="G281">
            <v>9.26</v>
          </cell>
          <cell r="H281">
            <v>4.734</v>
          </cell>
          <cell r="I281">
            <v>9.468</v>
          </cell>
        </row>
        <row r="282">
          <cell r="C282" t="str">
            <v>PFV8EH4x4</v>
          </cell>
          <cell r="G282">
            <v>763.75</v>
          </cell>
          <cell r="I282">
            <v>811.96900000000005</v>
          </cell>
        </row>
        <row r="283">
          <cell r="C283" t="str">
            <v>MTRAV110</v>
          </cell>
          <cell r="D283">
            <v>1</v>
          </cell>
          <cell r="E283" t="str">
            <v>TRAVERSEE DE PAROI DIAMETRE 110</v>
          </cell>
          <cell r="F283">
            <v>16.5</v>
          </cell>
          <cell r="G283">
            <v>16.5</v>
          </cell>
          <cell r="H283">
            <v>20.774999999999999</v>
          </cell>
          <cell r="I283">
            <v>20.774999999999999</v>
          </cell>
        </row>
        <row r="284">
          <cell r="D284">
            <v>1</v>
          </cell>
          <cell r="E284" t="str">
            <v>FILTRE VERTICALE 8EH 8X2 1.52mm</v>
          </cell>
          <cell r="F284">
            <v>719.25</v>
          </cell>
          <cell r="G284">
            <v>719.25</v>
          </cell>
          <cell r="H284">
            <v>762.55740000000014</v>
          </cell>
          <cell r="I284">
            <v>762.55740000000014</v>
          </cell>
        </row>
        <row r="285">
          <cell r="D285">
            <v>2</v>
          </cell>
          <cell r="E285" t="str">
            <v>REDUCTION 110  100</v>
          </cell>
          <cell r="F285">
            <v>4.63</v>
          </cell>
          <cell r="G285">
            <v>9.26</v>
          </cell>
          <cell r="H285">
            <v>4.734</v>
          </cell>
          <cell r="I285">
            <v>9.468</v>
          </cell>
        </row>
        <row r="286">
          <cell r="C286" t="str">
            <v>PFV8EH8x2</v>
          </cell>
          <cell r="G286">
            <v>745.01</v>
          </cell>
          <cell r="I286">
            <v>792.80040000000008</v>
          </cell>
        </row>
        <row r="287">
          <cell r="D287">
            <v>1</v>
          </cell>
          <cell r="E287" t="str">
            <v>TRAVERSEE DE PAROI DIAMETRE 110</v>
          </cell>
          <cell r="F287">
            <v>16.5</v>
          </cell>
          <cell r="G287">
            <v>16.5</v>
          </cell>
          <cell r="H287">
            <v>20.774999999999999</v>
          </cell>
          <cell r="I287">
            <v>20.774999999999999</v>
          </cell>
        </row>
        <row r="288">
          <cell r="D288">
            <v>1</v>
          </cell>
          <cell r="E288" t="str">
            <v>FILTRE VERTICAL 9EH 4X3.5 1.52mm</v>
          </cell>
          <cell r="F288">
            <v>737.99</v>
          </cell>
          <cell r="G288">
            <v>737.99</v>
          </cell>
          <cell r="H288">
            <v>785.61339999999996</v>
          </cell>
          <cell r="I288">
            <v>785.61339999999996</v>
          </cell>
        </row>
        <row r="289">
          <cell r="D289">
            <v>2</v>
          </cell>
          <cell r="E289" t="str">
            <v>REDUCTION 110  100</v>
          </cell>
          <cell r="F289">
            <v>4.63</v>
          </cell>
          <cell r="G289">
            <v>9.26</v>
          </cell>
          <cell r="H289">
            <v>4.734</v>
          </cell>
          <cell r="I289">
            <v>9.468</v>
          </cell>
        </row>
        <row r="290">
          <cell r="C290" t="str">
            <v>PFV9EH4x4.5</v>
          </cell>
          <cell r="G290">
            <v>763.75</v>
          </cell>
          <cell r="I290">
            <v>815.85639999999989</v>
          </cell>
        </row>
        <row r="291">
          <cell r="D291">
            <v>1</v>
          </cell>
          <cell r="E291" t="str">
            <v>COUVERCLE AQUATIRIS POUR PETIT REGARD CARRE</v>
          </cell>
          <cell r="F291">
            <v>21.32</v>
          </cell>
          <cell r="G291">
            <v>21.32</v>
          </cell>
          <cell r="H291">
            <v>21.32</v>
          </cell>
          <cell r="I291">
            <v>21.32</v>
          </cell>
        </row>
        <row r="292">
          <cell r="C292" t="str">
            <v>MREHA</v>
          </cell>
          <cell r="D292">
            <v>1</v>
          </cell>
          <cell r="E292" t="str">
            <v>REHAUSSE</v>
          </cell>
          <cell r="F292">
            <v>32.479999999999997</v>
          </cell>
          <cell r="G292">
            <v>32.479999999999997</v>
          </cell>
          <cell r="H292">
            <v>32.479999999999997</v>
          </cell>
          <cell r="I292">
            <v>32.479999999999997</v>
          </cell>
        </row>
        <row r="293">
          <cell r="C293" t="str">
            <v>PREGAZRV</v>
          </cell>
          <cell r="G293">
            <v>53.8</v>
          </cell>
          <cell r="I293">
            <v>53.8</v>
          </cell>
        </row>
        <row r="294">
          <cell r="D294">
            <v>8</v>
          </cell>
          <cell r="E294" t="str">
            <v>BARRE GALVA EN T SUR MESURE 2M03</v>
          </cell>
          <cell r="F294">
            <v>29.53</v>
          </cell>
          <cell r="G294">
            <v>236.24</v>
          </cell>
          <cell r="H294">
            <v>34.299999999999997</v>
          </cell>
          <cell r="I294">
            <v>274.39999999999998</v>
          </cell>
        </row>
        <row r="295">
          <cell r="D295">
            <v>1</v>
          </cell>
          <cell r="E295" t="str">
            <v>FILTRE VERTICAL 10EH 4X5 1.52mm</v>
          </cell>
          <cell r="F295">
            <v>737.99</v>
          </cell>
          <cell r="G295">
            <v>737.99</v>
          </cell>
          <cell r="H295">
            <v>789.50189999999998</v>
          </cell>
          <cell r="I295">
            <v>789.50189999999998</v>
          </cell>
        </row>
        <row r="296">
          <cell r="D296">
            <v>20</v>
          </cell>
          <cell r="E296" t="str">
            <v>GRILLE MAILLE 5X5 GALVA TYPE CAILLEBOTIS1mx1m</v>
          </cell>
          <cell r="F296">
            <v>32.15</v>
          </cell>
          <cell r="G296">
            <v>643</v>
          </cell>
          <cell r="H296">
            <v>40.466999999999999</v>
          </cell>
          <cell r="I296">
            <v>809.33999999999992</v>
          </cell>
        </row>
        <row r="297">
          <cell r="D297">
            <v>1</v>
          </cell>
          <cell r="E297" t="str">
            <v>TRAVERSEE DE PAROI DIAMETRE 110</v>
          </cell>
          <cell r="F297">
            <v>16.5</v>
          </cell>
          <cell r="G297">
            <v>16.5</v>
          </cell>
          <cell r="H297">
            <v>20.774999999999999</v>
          </cell>
          <cell r="I297">
            <v>20.774999999999999</v>
          </cell>
        </row>
        <row r="298">
          <cell r="D298">
            <v>2</v>
          </cell>
          <cell r="E298" t="str">
            <v>REDUCTION 110  100</v>
          </cell>
          <cell r="F298">
            <v>4.63</v>
          </cell>
          <cell r="G298">
            <v>9.26</v>
          </cell>
          <cell r="H298">
            <v>4.734</v>
          </cell>
          <cell r="I298">
            <v>9.468</v>
          </cell>
        </row>
        <row r="299">
          <cell r="C299" t="str">
            <v>PSFV10EH4X5</v>
          </cell>
          <cell r="G299">
            <v>1642.99</v>
          </cell>
          <cell r="I299">
            <v>1903.4848999999999</v>
          </cell>
        </row>
        <row r="300">
          <cell r="D300">
            <v>4</v>
          </cell>
          <cell r="E300" t="str">
            <v>BARRE GALVA EN T SUR MESURE 2M03</v>
          </cell>
          <cell r="F300">
            <v>29.53</v>
          </cell>
          <cell r="G300">
            <v>118.12</v>
          </cell>
          <cell r="H300">
            <v>34.299999999999997</v>
          </cell>
          <cell r="I300">
            <v>137.19999999999999</v>
          </cell>
        </row>
        <row r="301">
          <cell r="D301">
            <v>16</v>
          </cell>
          <cell r="E301" t="str">
            <v>GRILLE MAILLE 5X5 GALVA CAILLEBOTIS 1mx1.25m</v>
          </cell>
          <cell r="F301">
            <v>39.340000000000003</v>
          </cell>
          <cell r="G301">
            <v>629.44000000000005</v>
          </cell>
          <cell r="H301">
            <v>49.772999999999996</v>
          </cell>
          <cell r="I301">
            <v>796.36799999999994</v>
          </cell>
        </row>
        <row r="302">
          <cell r="D302">
            <v>1</v>
          </cell>
          <cell r="E302" t="str">
            <v>TRAVERSEE DE PAROI D110</v>
          </cell>
          <cell r="F302">
            <v>16.5</v>
          </cell>
          <cell r="G302">
            <v>16.5</v>
          </cell>
          <cell r="H302">
            <v>20.774999999999999</v>
          </cell>
          <cell r="I302">
            <v>20.774999999999999</v>
          </cell>
        </row>
        <row r="303">
          <cell r="D303">
            <v>1</v>
          </cell>
          <cell r="E303" t="str">
            <v>FILTRE VERTICAL 10EH8X2.5</v>
          </cell>
          <cell r="F303">
            <v>799.51</v>
          </cell>
          <cell r="G303">
            <v>799.51</v>
          </cell>
          <cell r="H303">
            <v>844.76703299999997</v>
          </cell>
          <cell r="I303">
            <v>844.76703299999997</v>
          </cell>
        </row>
        <row r="304">
          <cell r="D304">
            <v>2</v>
          </cell>
          <cell r="E304" t="str">
            <v>REDUCTION 110  100</v>
          </cell>
          <cell r="F304">
            <v>4.63</v>
          </cell>
          <cell r="G304">
            <v>9.26</v>
          </cell>
          <cell r="H304">
            <v>4.734</v>
          </cell>
          <cell r="I304">
            <v>9.468</v>
          </cell>
        </row>
        <row r="305">
          <cell r="C305" t="str">
            <v>PSFV10EH8X2.5</v>
          </cell>
          <cell r="G305">
            <v>1572.8300000000002</v>
          </cell>
          <cell r="I305">
            <v>1808.578033</v>
          </cell>
        </row>
        <row r="306">
          <cell r="D306">
            <v>1</v>
          </cell>
          <cell r="E306" t="str">
            <v>FILTRE VERTICAL 12EH 6X4 1.52mm</v>
          </cell>
          <cell r="F306">
            <v>886.22</v>
          </cell>
          <cell r="G306">
            <v>886.22</v>
          </cell>
          <cell r="H306">
            <v>897.80130000000008</v>
          </cell>
          <cell r="I306">
            <v>897.80130000000008</v>
          </cell>
        </row>
        <row r="307">
          <cell r="D307">
            <v>1</v>
          </cell>
          <cell r="E307" t="str">
            <v>TRAVERSEE DE PAROI DIAMETRE 110</v>
          </cell>
          <cell r="F307">
            <v>16.5</v>
          </cell>
          <cell r="G307">
            <v>16.5</v>
          </cell>
          <cell r="H307">
            <v>20.774999999999999</v>
          </cell>
          <cell r="I307">
            <v>20.774999999999999</v>
          </cell>
        </row>
        <row r="308">
          <cell r="D308">
            <v>2</v>
          </cell>
          <cell r="E308" t="str">
            <v>REDUCTION 110  100</v>
          </cell>
          <cell r="F308">
            <v>4.63</v>
          </cell>
          <cell r="G308">
            <v>9.26</v>
          </cell>
          <cell r="H308">
            <v>4.734</v>
          </cell>
          <cell r="I308">
            <v>9.468</v>
          </cell>
        </row>
        <row r="309">
          <cell r="D309">
            <v>3.6</v>
          </cell>
          <cell r="E309" t="str">
            <v xml:space="preserve">CHEVRON CARREE LG 1.80M </v>
          </cell>
          <cell r="F309">
            <v>6.26</v>
          </cell>
          <cell r="G309">
            <v>22.536000000000001</v>
          </cell>
          <cell r="H309">
            <v>6.26</v>
          </cell>
          <cell r="I309">
            <v>22.536000000000001</v>
          </cell>
        </row>
        <row r="310">
          <cell r="D310">
            <v>6</v>
          </cell>
          <cell r="E310" t="str">
            <v>BARRE GALVA EN T SUR MESURE 3M06</v>
          </cell>
          <cell r="F310">
            <v>53.52</v>
          </cell>
          <cell r="G310">
            <v>321.12</v>
          </cell>
          <cell r="H310">
            <v>64.957199999999986</v>
          </cell>
          <cell r="I310">
            <v>389.74319999999989</v>
          </cell>
        </row>
        <row r="311">
          <cell r="D311">
            <v>24</v>
          </cell>
          <cell r="E311" t="str">
            <v>GRILLE MAILLE 5X5 GALVA TYPE CAILLEBOTIS1mx1m</v>
          </cell>
          <cell r="F311">
            <v>32.15</v>
          </cell>
          <cell r="G311">
            <v>771.59999999999991</v>
          </cell>
          <cell r="H311">
            <v>40.466999999999999</v>
          </cell>
          <cell r="I311">
            <v>971.20799999999997</v>
          </cell>
        </row>
        <row r="312">
          <cell r="C312" t="str">
            <v>PSFV12EH6X4</v>
          </cell>
          <cell r="G312">
            <v>2027.2359999999999</v>
          </cell>
          <cell r="I312">
            <v>2311.5315000000001</v>
          </cell>
        </row>
        <row r="313">
          <cell r="D313">
            <v>1</v>
          </cell>
          <cell r="E313" t="str">
            <v>FILTRE VERTICAL 12EH 8X3 1.52mm</v>
          </cell>
          <cell r="F313">
            <v>960.04</v>
          </cell>
          <cell r="G313">
            <v>960.04</v>
          </cell>
          <cell r="H313">
            <v>1022.9934000000001</v>
          </cell>
          <cell r="I313">
            <v>1022.9934000000001</v>
          </cell>
        </row>
        <row r="314">
          <cell r="D314">
            <v>1</v>
          </cell>
          <cell r="E314" t="str">
            <v>TRAVERSEE DE PAROI DIAMETRE 110</v>
          </cell>
          <cell r="F314">
            <v>16.5</v>
          </cell>
          <cell r="G314">
            <v>16.5</v>
          </cell>
          <cell r="H314">
            <v>20.774999999999999</v>
          </cell>
          <cell r="I314">
            <v>20.774999999999999</v>
          </cell>
        </row>
        <row r="315">
          <cell r="D315">
            <v>2</v>
          </cell>
          <cell r="E315" t="str">
            <v>REDUCTION 110  100</v>
          </cell>
          <cell r="F315">
            <v>4.63</v>
          </cell>
          <cell r="G315">
            <v>9.26</v>
          </cell>
          <cell r="H315">
            <v>4.734</v>
          </cell>
          <cell r="I315">
            <v>9.468</v>
          </cell>
        </row>
        <row r="316">
          <cell r="D316">
            <v>2.4</v>
          </cell>
          <cell r="E316" t="str">
            <v xml:space="preserve">CHEVRON CARREE LG 1.80M </v>
          </cell>
          <cell r="F316">
            <v>6.26</v>
          </cell>
          <cell r="G316">
            <v>15.023999999999999</v>
          </cell>
          <cell r="H316">
            <v>6.26</v>
          </cell>
          <cell r="I316">
            <v>15.023999999999999</v>
          </cell>
        </row>
        <row r="317">
          <cell r="D317">
            <v>4</v>
          </cell>
          <cell r="E317" t="str">
            <v>BARRE GALVA EN T SUR MESURE 4M03</v>
          </cell>
          <cell r="F317">
            <v>70.22</v>
          </cell>
          <cell r="G317">
            <v>280.88</v>
          </cell>
          <cell r="H317">
            <v>85.226399999999984</v>
          </cell>
          <cell r="I317">
            <v>340.90559999999994</v>
          </cell>
        </row>
        <row r="318">
          <cell r="D318">
            <v>24</v>
          </cell>
          <cell r="E318" t="str">
            <v>GRILLE MAILLE 5X5 GALVA TYPE CAILLEBOTIS1mx1m</v>
          </cell>
          <cell r="F318">
            <v>32.15</v>
          </cell>
          <cell r="G318">
            <v>771.59999999999991</v>
          </cell>
          <cell r="H318">
            <v>40.466999999999999</v>
          </cell>
          <cell r="I318">
            <v>971.20799999999997</v>
          </cell>
        </row>
        <row r="319">
          <cell r="C319" t="str">
            <v>PSFV12EH8X3</v>
          </cell>
          <cell r="G319">
            <v>2053.3040000000001</v>
          </cell>
          <cell r="I319">
            <v>2380.3740000000003</v>
          </cell>
        </row>
        <row r="320">
          <cell r="D320">
            <v>1</v>
          </cell>
          <cell r="E320" t="str">
            <v>FILTRE VERTICAL 14EH 7X4 1.52mm</v>
          </cell>
          <cell r="F320">
            <v>1090.25</v>
          </cell>
          <cell r="G320">
            <v>1090.25</v>
          </cell>
          <cell r="H320">
            <v>1155.4025999999999</v>
          </cell>
          <cell r="I320">
            <v>1155.4025999999999</v>
          </cell>
        </row>
        <row r="321">
          <cell r="D321">
            <v>1</v>
          </cell>
          <cell r="E321" t="str">
            <v>TRAVERSEE DE PAROI DIAMETRE 110</v>
          </cell>
          <cell r="F321">
            <v>16.5</v>
          </cell>
          <cell r="G321">
            <v>16.5</v>
          </cell>
          <cell r="H321">
            <v>20.774999999999999</v>
          </cell>
          <cell r="I321">
            <v>20.774999999999999</v>
          </cell>
        </row>
        <row r="322">
          <cell r="D322">
            <v>2</v>
          </cell>
          <cell r="E322" t="str">
            <v>REDUCTION 110  100</v>
          </cell>
          <cell r="F322">
            <v>4.63</v>
          </cell>
          <cell r="G322">
            <v>9.26</v>
          </cell>
          <cell r="H322">
            <v>4.734</v>
          </cell>
          <cell r="I322">
            <v>9.468</v>
          </cell>
        </row>
        <row r="323">
          <cell r="D323">
            <v>3.6</v>
          </cell>
          <cell r="E323" t="str">
            <v xml:space="preserve">CHEVRON CARREE LG 1.80M </v>
          </cell>
          <cell r="F323">
            <v>6.26</v>
          </cell>
          <cell r="G323">
            <v>22.536000000000001</v>
          </cell>
          <cell r="H323">
            <v>6.26</v>
          </cell>
          <cell r="I323">
            <v>22.536000000000001</v>
          </cell>
        </row>
        <row r="324">
          <cell r="D324">
            <v>6</v>
          </cell>
          <cell r="E324" t="str">
            <v>BARRE GALVA EN T SUR MESURE 3M53</v>
          </cell>
          <cell r="F324">
            <v>58.19</v>
          </cell>
          <cell r="G324">
            <v>349.14</v>
          </cell>
          <cell r="H324">
            <v>70.699999999999989</v>
          </cell>
          <cell r="I324">
            <v>424.19999999999993</v>
          </cell>
        </row>
        <row r="325">
          <cell r="D325">
            <v>28</v>
          </cell>
          <cell r="E325" t="str">
            <v>GRILLE MAILLE 5X5 GALVA TYPE CAILLEBOTIS1mx1m</v>
          </cell>
          <cell r="F325">
            <v>32.15</v>
          </cell>
          <cell r="G325">
            <v>900.19999999999993</v>
          </cell>
          <cell r="H325">
            <v>40.466999999999999</v>
          </cell>
          <cell r="I325">
            <v>1133.076</v>
          </cell>
        </row>
        <row r="326">
          <cell r="C326" t="str">
            <v>PSFV14EH7X4</v>
          </cell>
          <cell r="G326">
            <v>2387.886</v>
          </cell>
          <cell r="I326">
            <v>2765.4576000000002</v>
          </cell>
        </row>
        <row r="327">
          <cell r="D327">
            <v>2</v>
          </cell>
          <cell r="E327" t="str">
            <v>BAC PEHD 3EH</v>
          </cell>
          <cell r="F327">
            <v>826.95</v>
          </cell>
          <cell r="G327">
            <v>1653.9</v>
          </cell>
          <cell r="H327">
            <v>949.78560000000004</v>
          </cell>
          <cell r="I327">
            <v>1899.5712000000001</v>
          </cell>
        </row>
        <row r="328">
          <cell r="D328">
            <v>4</v>
          </cell>
          <cell r="E328" t="str">
            <v>BARRE DE RENFORT POUR BAC 3EH (COMPATIBLE 6EH</v>
          </cell>
          <cell r="F328">
            <v>47.94</v>
          </cell>
          <cell r="G328">
            <v>191.76</v>
          </cell>
          <cell r="H328">
            <v>56.699999999999996</v>
          </cell>
          <cell r="I328">
            <v>226.79999999999998</v>
          </cell>
        </row>
        <row r="329">
          <cell r="D329">
            <v>4</v>
          </cell>
          <cell r="E329" t="str">
            <v>GRILLE MAILLE 5X5 GALVA CAILLEBOTIS 2310X790</v>
          </cell>
          <cell r="F329">
            <v>55.7</v>
          </cell>
          <cell r="G329">
            <v>222.8</v>
          </cell>
          <cell r="H329">
            <v>59.783999999999992</v>
          </cell>
          <cell r="I329">
            <v>239.13599999999997</v>
          </cell>
        </row>
        <row r="330">
          <cell r="D330">
            <v>4</v>
          </cell>
          <cell r="E330" t="str">
            <v>GRILLE MAILLE 5X5 GALVA CAILLEBOTIS 3/6 2310X</v>
          </cell>
          <cell r="F330">
            <v>47.52</v>
          </cell>
          <cell r="G330">
            <v>190.08</v>
          </cell>
          <cell r="H330">
            <v>70.5</v>
          </cell>
          <cell r="I330">
            <v>282</v>
          </cell>
        </row>
        <row r="331">
          <cell r="D331">
            <v>2</v>
          </cell>
          <cell r="E331" t="str">
            <v>JOINT FORSHEDA DIAMETRE 100</v>
          </cell>
          <cell r="F331">
            <v>4.87</v>
          </cell>
          <cell r="G331">
            <v>9.74</v>
          </cell>
          <cell r="H331">
            <v>4.87</v>
          </cell>
          <cell r="I331">
            <v>9.74</v>
          </cell>
        </row>
        <row r="332">
          <cell r="D332">
            <v>16</v>
          </cell>
          <cell r="E332" t="str">
            <v>VIS ZEBRA AUTOFORANTE</v>
          </cell>
          <cell r="F332">
            <v>0.3</v>
          </cell>
          <cell r="G332">
            <v>4.8</v>
          </cell>
          <cell r="H332">
            <v>0.33</v>
          </cell>
          <cell r="I332">
            <v>5.28</v>
          </cell>
        </row>
        <row r="333">
          <cell r="D333">
            <v>1</v>
          </cell>
          <cell r="E333" t="str">
            <v>KIT DRAINAGE VENTILATION BAC 5 - 6 EH</v>
          </cell>
          <cell r="F333">
            <v>105.94</v>
          </cell>
          <cell r="G333">
            <v>105.94</v>
          </cell>
          <cell r="H333">
            <v>0</v>
          </cell>
          <cell r="I333">
            <v>0</v>
          </cell>
        </row>
        <row r="334">
          <cell r="C334" t="str">
            <v>BFV6EH</v>
          </cell>
          <cell r="G334">
            <v>2379.02</v>
          </cell>
          <cell r="I334">
            <v>2662.5272</v>
          </cell>
        </row>
        <row r="335">
          <cell r="D335">
            <v>2.4</v>
          </cell>
          <cell r="E335" t="str">
            <v xml:space="preserve">CHEVRON CARREE LG 1.80M </v>
          </cell>
          <cell r="F335">
            <v>6.26</v>
          </cell>
          <cell r="G335">
            <v>15.023999999999999</v>
          </cell>
          <cell r="H335">
            <v>6.26</v>
          </cell>
          <cell r="I335">
            <v>15.023999999999999</v>
          </cell>
        </row>
        <row r="336">
          <cell r="D336">
            <v>4</v>
          </cell>
          <cell r="E336" t="str">
            <v>BARRE GALVA EN T SUR MESURE 4M03</v>
          </cell>
          <cell r="F336">
            <v>70.22</v>
          </cell>
          <cell r="G336">
            <v>280.88</v>
          </cell>
          <cell r="H336">
            <v>85.226399999999984</v>
          </cell>
          <cell r="I336">
            <v>340.90559999999994</v>
          </cell>
        </row>
        <row r="337">
          <cell r="D337">
            <v>8</v>
          </cell>
          <cell r="E337" t="str">
            <v>GRILLE MAILLE 5X5 GALVA TYPE CAILLEBOTIS1mx1m</v>
          </cell>
          <cell r="F337">
            <v>32.15</v>
          </cell>
          <cell r="G337">
            <v>257.2</v>
          </cell>
          <cell r="H337">
            <v>40.466999999999999</v>
          </cell>
          <cell r="I337">
            <v>323.73599999999999</v>
          </cell>
        </row>
        <row r="338">
          <cell r="D338">
            <v>16</v>
          </cell>
          <cell r="E338" t="str">
            <v>GRILLE MAILLE 5X5 GALVA CAILLEBOTIS 1mx1.25m</v>
          </cell>
          <cell r="F338">
            <v>39.340000000000003</v>
          </cell>
          <cell r="G338">
            <v>629.44000000000005</v>
          </cell>
          <cell r="H338">
            <v>49.772999999999996</v>
          </cell>
          <cell r="I338">
            <v>796.36799999999994</v>
          </cell>
        </row>
        <row r="339">
          <cell r="D339">
            <v>1</v>
          </cell>
          <cell r="E339" t="str">
            <v>TRAVERSEE DE PAROI D110</v>
          </cell>
          <cell r="F339">
            <v>16.5</v>
          </cell>
          <cell r="G339">
            <v>16.5</v>
          </cell>
          <cell r="H339">
            <v>20.774999999999999</v>
          </cell>
          <cell r="I339">
            <v>20.774999999999999</v>
          </cell>
        </row>
        <row r="340">
          <cell r="D340">
            <v>1</v>
          </cell>
          <cell r="E340" t="str">
            <v>FILTRE VERTICAL 14EH 8x3.5 1.52mm</v>
          </cell>
          <cell r="F340">
            <v>960.04</v>
          </cell>
          <cell r="G340">
            <v>960.04</v>
          </cell>
          <cell r="H340">
            <v>1030.7715000000001</v>
          </cell>
          <cell r="I340">
            <v>1030.7715000000001</v>
          </cell>
        </row>
        <row r="341">
          <cell r="D341">
            <v>2</v>
          </cell>
          <cell r="E341" t="str">
            <v>REDUCTION 110  100</v>
          </cell>
          <cell r="F341">
            <v>4.63</v>
          </cell>
          <cell r="G341">
            <v>9.26</v>
          </cell>
          <cell r="H341">
            <v>4.734</v>
          </cell>
          <cell r="I341">
            <v>9.468</v>
          </cell>
        </row>
        <row r="342">
          <cell r="C342" t="str">
            <v>PSFV14EH8X3.5</v>
          </cell>
          <cell r="G342">
            <v>2168.3440000000001</v>
          </cell>
          <cell r="I342">
            <v>2537.0481</v>
          </cell>
        </row>
        <row r="343">
          <cell r="D343">
            <v>1</v>
          </cell>
          <cell r="E343" t="str">
            <v>FILTRE VERTICAL 16EH 8X4 1.52mm</v>
          </cell>
          <cell r="F343">
            <v>1199.32</v>
          </cell>
          <cell r="G343">
            <v>1199.32</v>
          </cell>
          <cell r="H343">
            <v>1281.8322000000001</v>
          </cell>
          <cell r="I343">
            <v>1281.8322000000001</v>
          </cell>
        </row>
        <row r="344">
          <cell r="D344">
            <v>1</v>
          </cell>
          <cell r="E344" t="str">
            <v>TRAVERSEE DE PAROI DIAMETRE 110</v>
          </cell>
          <cell r="F344">
            <v>16.5</v>
          </cell>
          <cell r="G344">
            <v>16.5</v>
          </cell>
          <cell r="H344">
            <v>20.774999999999999</v>
          </cell>
          <cell r="I344">
            <v>20.774999999999999</v>
          </cell>
        </row>
        <row r="345">
          <cell r="D345">
            <v>2</v>
          </cell>
          <cell r="E345" t="str">
            <v>REDUCTION 110  100</v>
          </cell>
          <cell r="F345">
            <v>4.63</v>
          </cell>
          <cell r="G345">
            <v>9.26</v>
          </cell>
          <cell r="H345">
            <v>4.734</v>
          </cell>
          <cell r="I345">
            <v>9.468</v>
          </cell>
        </row>
        <row r="346">
          <cell r="D346">
            <v>3.6</v>
          </cell>
          <cell r="E346" t="str">
            <v xml:space="preserve">CHEVRON CARREE LG 1.80M </v>
          </cell>
          <cell r="F346">
            <v>6.26</v>
          </cell>
          <cell r="G346">
            <v>22.536000000000001</v>
          </cell>
          <cell r="H346">
            <v>6.26</v>
          </cell>
          <cell r="I346">
            <v>22.536000000000001</v>
          </cell>
        </row>
        <row r="347">
          <cell r="D347">
            <v>6</v>
          </cell>
          <cell r="E347" t="str">
            <v>BARRE GALVA EN T SUR MESURE 4M03</v>
          </cell>
          <cell r="F347">
            <v>70.22</v>
          </cell>
          <cell r="G347">
            <v>421.32</v>
          </cell>
          <cell r="H347">
            <v>85.226399999999984</v>
          </cell>
          <cell r="I347">
            <v>511.3583999999999</v>
          </cell>
        </row>
        <row r="348">
          <cell r="D348">
            <v>32</v>
          </cell>
          <cell r="E348" t="str">
            <v>GRILLE MAILLE 5X5 GALVA TYPE CAILLEBOTIS1mx1m</v>
          </cell>
          <cell r="F348">
            <v>32.15</v>
          </cell>
          <cell r="G348">
            <v>1028.8</v>
          </cell>
          <cell r="H348">
            <v>40.466999999999999</v>
          </cell>
          <cell r="I348">
            <v>1294.944</v>
          </cell>
        </row>
        <row r="349">
          <cell r="C349" t="str">
            <v>PSFV16EH8X4</v>
          </cell>
          <cell r="G349">
            <v>2697.7359999999999</v>
          </cell>
          <cell r="I349">
            <v>3140.9135999999999</v>
          </cell>
        </row>
        <row r="350">
          <cell r="D350">
            <v>1</v>
          </cell>
          <cell r="E350" t="str">
            <v>FILTRE VERTICALE 18 EH 8X4.5 1.52mm</v>
          </cell>
          <cell r="F350">
            <v>1199.27</v>
          </cell>
          <cell r="G350">
            <v>1199.27</v>
          </cell>
          <cell r="H350">
            <v>1289.6070000000002</v>
          </cell>
          <cell r="I350">
            <v>1289.6070000000002</v>
          </cell>
        </row>
        <row r="351">
          <cell r="D351">
            <v>1</v>
          </cell>
          <cell r="E351" t="str">
            <v>TRAVERSEE DE PAROI DIAMETRE 110</v>
          </cell>
          <cell r="F351">
            <v>16.5</v>
          </cell>
          <cell r="G351">
            <v>16.5</v>
          </cell>
          <cell r="H351">
            <v>20.774999999999999</v>
          </cell>
          <cell r="I351">
            <v>20.774999999999999</v>
          </cell>
        </row>
        <row r="352">
          <cell r="D352">
            <v>2</v>
          </cell>
          <cell r="E352" t="str">
            <v>REDUCTION 110  100</v>
          </cell>
          <cell r="F352">
            <v>4.63</v>
          </cell>
          <cell r="G352">
            <v>9.26</v>
          </cell>
          <cell r="H352">
            <v>4.734</v>
          </cell>
          <cell r="I352">
            <v>9.468</v>
          </cell>
        </row>
        <row r="353">
          <cell r="D353">
            <v>3.6</v>
          </cell>
          <cell r="E353" t="str">
            <v xml:space="preserve">CHEVRON CARREE LG 1.80M </v>
          </cell>
          <cell r="F353">
            <v>6.26</v>
          </cell>
          <cell r="G353">
            <v>22.536000000000001</v>
          </cell>
          <cell r="H353">
            <v>6.26</v>
          </cell>
          <cell r="I353">
            <v>22.536000000000001</v>
          </cell>
        </row>
        <row r="354">
          <cell r="D354">
            <v>6</v>
          </cell>
          <cell r="E354" t="str">
            <v>BARRE GALVA EN T SUR MESURE 4M03</v>
          </cell>
          <cell r="F354">
            <v>70.22</v>
          </cell>
          <cell r="G354">
            <v>421.32</v>
          </cell>
          <cell r="H354">
            <v>85.226399999999984</v>
          </cell>
          <cell r="I354">
            <v>511.3583999999999</v>
          </cell>
        </row>
        <row r="355">
          <cell r="D355">
            <v>16</v>
          </cell>
          <cell r="E355" t="str">
            <v>GRILLE MAILLE 5X5 GALVA TYPE CAILLEBOTIS1mx1m</v>
          </cell>
          <cell r="F355">
            <v>32.15</v>
          </cell>
          <cell r="G355">
            <v>514.4</v>
          </cell>
          <cell r="H355">
            <v>40.466999999999999</v>
          </cell>
          <cell r="I355">
            <v>647.47199999999998</v>
          </cell>
        </row>
        <row r="356">
          <cell r="D356">
            <v>16</v>
          </cell>
          <cell r="E356" t="str">
            <v>GRILLE MAILLE 5X5 GALVA CAILLEBOTIS 1mx1.25m</v>
          </cell>
          <cell r="F356">
            <v>39.340000000000003</v>
          </cell>
          <cell r="G356">
            <v>629.44000000000005</v>
          </cell>
          <cell r="H356">
            <v>49.772999999999996</v>
          </cell>
          <cell r="I356">
            <v>796.36799999999994</v>
          </cell>
        </row>
        <row r="357">
          <cell r="C357" t="str">
            <v>PSFV18EH8X4.5</v>
          </cell>
          <cell r="G357">
            <v>2812.7260000000001</v>
          </cell>
          <cell r="I357">
            <v>3297.5844000000002</v>
          </cell>
        </row>
        <row r="358">
          <cell r="D358">
            <v>4.8</v>
          </cell>
          <cell r="E358" t="str">
            <v xml:space="preserve">CHEVRON CARREE LG 1.80M </v>
          </cell>
          <cell r="F358">
            <v>6.26</v>
          </cell>
          <cell r="G358">
            <v>30.047999999999998</v>
          </cell>
          <cell r="H358">
            <v>6.26</v>
          </cell>
          <cell r="I358">
            <v>30.047999999999998</v>
          </cell>
        </row>
        <row r="359">
          <cell r="D359">
            <v>16</v>
          </cell>
          <cell r="E359" t="str">
            <v>BARRE GALVA EN T SUR MESURE 2M03</v>
          </cell>
          <cell r="F359">
            <v>29.53</v>
          </cell>
          <cell r="G359">
            <v>472.48</v>
          </cell>
          <cell r="H359">
            <v>34.299999999999997</v>
          </cell>
          <cell r="I359">
            <v>548.79999999999995</v>
          </cell>
        </row>
        <row r="360">
          <cell r="D360">
            <v>36</v>
          </cell>
          <cell r="E360" t="str">
            <v>GRILLE MAILLE 5X5 GALVA TYPE CAILLEBOTIS1mx1m</v>
          </cell>
          <cell r="F360">
            <v>32.15</v>
          </cell>
          <cell r="G360">
            <v>1157.3999999999999</v>
          </cell>
          <cell r="H360">
            <v>40.466999999999999</v>
          </cell>
          <cell r="I360">
            <v>1456.8119999999999</v>
          </cell>
        </row>
        <row r="361">
          <cell r="D361">
            <v>1</v>
          </cell>
          <cell r="E361" t="str">
            <v>TRAVERSEE DE PAROI D110</v>
          </cell>
          <cell r="F361">
            <v>16.5</v>
          </cell>
          <cell r="G361">
            <v>16.5</v>
          </cell>
          <cell r="H361">
            <v>20.774999999999999</v>
          </cell>
          <cell r="I361">
            <v>20.774999999999999</v>
          </cell>
        </row>
        <row r="362">
          <cell r="D362">
            <v>1</v>
          </cell>
          <cell r="E362" t="str">
            <v>FILTRE VERTICAL 18EH 9X4</v>
          </cell>
          <cell r="F362">
            <v>1181.67</v>
          </cell>
          <cell r="G362">
            <v>1181.67</v>
          </cell>
          <cell r="H362">
            <v>1271.7672</v>
          </cell>
          <cell r="I362">
            <v>1271.7672</v>
          </cell>
        </row>
        <row r="363">
          <cell r="D363">
            <v>2</v>
          </cell>
          <cell r="E363" t="str">
            <v>REDUCTION 110  100</v>
          </cell>
          <cell r="F363">
            <v>4.63</v>
          </cell>
          <cell r="G363">
            <v>9.26</v>
          </cell>
          <cell r="H363">
            <v>4.734</v>
          </cell>
          <cell r="I363">
            <v>9.468</v>
          </cell>
        </row>
        <row r="364">
          <cell r="C364" t="str">
            <v>PSFV18EH9X4</v>
          </cell>
          <cell r="G364">
            <v>2867.3580000000002</v>
          </cell>
          <cell r="I364">
            <v>3337.6701999999996</v>
          </cell>
        </row>
        <row r="365">
          <cell r="D365">
            <v>4.2</v>
          </cell>
          <cell r="E365" t="str">
            <v xml:space="preserve">CHEVRON CARREE LG 1.80M </v>
          </cell>
          <cell r="F365">
            <v>6.26</v>
          </cell>
          <cell r="G365">
            <v>26.292000000000002</v>
          </cell>
          <cell r="H365">
            <v>6.26</v>
          </cell>
          <cell r="I365">
            <v>26.292000000000002</v>
          </cell>
        </row>
        <row r="366">
          <cell r="D366">
            <v>14</v>
          </cell>
          <cell r="E366" t="str">
            <v>BARRE GALVA EN T SUR MESURE 2M03</v>
          </cell>
          <cell r="F366">
            <v>29.53</v>
          </cell>
          <cell r="G366">
            <v>413.42</v>
          </cell>
          <cell r="H366">
            <v>34.299999999999997</v>
          </cell>
          <cell r="I366">
            <v>480.19999999999993</v>
          </cell>
        </row>
        <row r="367">
          <cell r="D367">
            <v>32</v>
          </cell>
          <cell r="E367" t="str">
            <v>GRILLE MAILLE 5X5 GALVA CAILLEBOTIS 1MX1.25M</v>
          </cell>
          <cell r="F367">
            <v>39.340000000000003</v>
          </cell>
          <cell r="G367">
            <v>1258.8800000000001</v>
          </cell>
          <cell r="H367">
            <v>49.772999999999996</v>
          </cell>
          <cell r="I367">
            <v>1592.7359999999999</v>
          </cell>
        </row>
        <row r="368">
          <cell r="D368">
            <v>1</v>
          </cell>
          <cell r="E368" t="str">
            <v>TRAVERSEE DE PAROI D110</v>
          </cell>
          <cell r="F368">
            <v>16.5</v>
          </cell>
          <cell r="G368">
            <v>16.5</v>
          </cell>
          <cell r="H368">
            <v>20.774999999999999</v>
          </cell>
          <cell r="I368">
            <v>20.774999999999999</v>
          </cell>
        </row>
        <row r="369">
          <cell r="D369">
            <v>1</v>
          </cell>
          <cell r="E369" t="str">
            <v>FILTRE VERTICAL 20EH 10X4 1.52mm</v>
          </cell>
          <cell r="F369">
            <v>1395.43</v>
          </cell>
          <cell r="G369">
            <v>1395.43</v>
          </cell>
          <cell r="H369">
            <v>1496.9592</v>
          </cell>
          <cell r="I369">
            <v>1496.9592</v>
          </cell>
        </row>
        <row r="370">
          <cell r="D370">
            <v>2</v>
          </cell>
          <cell r="E370" t="str">
            <v>REDUCTION 110  100</v>
          </cell>
          <cell r="F370">
            <v>4.63</v>
          </cell>
          <cell r="G370">
            <v>9.26</v>
          </cell>
          <cell r="H370">
            <v>4.734</v>
          </cell>
          <cell r="I370">
            <v>9.468</v>
          </cell>
        </row>
        <row r="371">
          <cell r="C371" t="str">
            <v>PSFV20EH10X4</v>
          </cell>
          <cell r="G371">
            <v>3119.7820000000002</v>
          </cell>
          <cell r="I371">
            <v>3626.4301999999998</v>
          </cell>
        </row>
        <row r="372">
          <cell r="D372">
            <v>6</v>
          </cell>
          <cell r="E372" t="str">
            <v>BARRE GALVA EN T SUR MESURE 4M03</v>
          </cell>
          <cell r="F372">
            <v>70.22</v>
          </cell>
          <cell r="G372">
            <v>421.32</v>
          </cell>
          <cell r="H372">
            <v>85.226399999999984</v>
          </cell>
          <cell r="I372">
            <v>511.3583999999999</v>
          </cell>
        </row>
        <row r="373">
          <cell r="D373">
            <v>1</v>
          </cell>
          <cell r="E373" t="str">
            <v>FILTRE VERTICAL 20EH 8X5 1.52mm</v>
          </cell>
          <cell r="F373">
            <v>1199.27</v>
          </cell>
          <cell r="G373">
            <v>1199.27</v>
          </cell>
          <cell r="H373">
            <v>1281.8322000000001</v>
          </cell>
          <cell r="I373">
            <v>1281.8322000000001</v>
          </cell>
        </row>
        <row r="374">
          <cell r="D374">
            <v>1</v>
          </cell>
          <cell r="E374" t="str">
            <v>TRAVERSEE DE PAROI DIAMETRE 110</v>
          </cell>
          <cell r="F374">
            <v>16.5</v>
          </cell>
          <cell r="G374">
            <v>16.5</v>
          </cell>
          <cell r="H374">
            <v>20.774999999999999</v>
          </cell>
          <cell r="I374">
            <v>20.774999999999999</v>
          </cell>
        </row>
        <row r="375">
          <cell r="D375">
            <v>2</v>
          </cell>
          <cell r="E375" t="str">
            <v>REDUCTION 110  100</v>
          </cell>
          <cell r="F375">
            <v>4.63</v>
          </cell>
          <cell r="G375">
            <v>9.26</v>
          </cell>
          <cell r="H375">
            <v>4.734</v>
          </cell>
          <cell r="I375">
            <v>9.468</v>
          </cell>
        </row>
        <row r="376">
          <cell r="D376">
            <v>4.2</v>
          </cell>
          <cell r="E376" t="str">
            <v xml:space="preserve">CHEVRON CARREE LG 1.80M </v>
          </cell>
          <cell r="F376">
            <v>6.26</v>
          </cell>
          <cell r="G376">
            <v>26.292000000000002</v>
          </cell>
          <cell r="H376">
            <v>6.26</v>
          </cell>
          <cell r="I376">
            <v>26.292000000000002</v>
          </cell>
        </row>
        <row r="377">
          <cell r="D377">
            <v>32</v>
          </cell>
          <cell r="E377" t="str">
            <v>GRILLE MAILLE 5X5 GALVA CAILLEBOTIS 1mx1.25m</v>
          </cell>
          <cell r="F377">
            <v>39.340000000000003</v>
          </cell>
          <cell r="G377">
            <v>1258.8800000000001</v>
          </cell>
          <cell r="H377">
            <v>49.772999999999996</v>
          </cell>
          <cell r="I377">
            <v>1592.7359999999999</v>
          </cell>
        </row>
        <row r="378">
          <cell r="C378" t="str">
            <v>PSFV20EH8X5</v>
          </cell>
          <cell r="G378">
            <v>2931.5219999999999</v>
          </cell>
          <cell r="I378">
            <v>3442.4615999999996</v>
          </cell>
        </row>
        <row r="379">
          <cell r="D379">
            <v>3</v>
          </cell>
        </row>
        <row r="380">
          <cell r="D380">
            <v>2</v>
          </cell>
        </row>
        <row r="381">
          <cell r="D381">
            <v>2</v>
          </cell>
          <cell r="E381" t="str">
            <v>REDUCTION 110  100</v>
          </cell>
          <cell r="F381">
            <v>4.63</v>
          </cell>
          <cell r="G381">
            <v>9.26</v>
          </cell>
          <cell r="H381">
            <v>4.734</v>
          </cell>
          <cell r="I381">
            <v>9.468</v>
          </cell>
        </row>
        <row r="382">
          <cell r="D382">
            <v>1</v>
          </cell>
          <cell r="E382" t="str">
            <v>TRAVERSEE DE PAROI DIAMETRE 110</v>
          </cell>
          <cell r="F382">
            <v>16.5</v>
          </cell>
          <cell r="G382">
            <v>16.5</v>
          </cell>
          <cell r="H382">
            <v>20.774999999999999</v>
          </cell>
          <cell r="I382">
            <v>20.774999999999999</v>
          </cell>
        </row>
        <row r="383">
          <cell r="D383">
            <v>1</v>
          </cell>
          <cell r="E383" t="str">
            <v>FILTRE VERTICLA 2EH 1.52mm</v>
          </cell>
          <cell r="F383">
            <v>295.02</v>
          </cell>
          <cell r="G383">
            <v>295.02</v>
          </cell>
          <cell r="H383">
            <v>309.75119999999998</v>
          </cell>
          <cell r="I383">
            <v>309.75119999999998</v>
          </cell>
        </row>
        <row r="384">
          <cell r="C384" t="str">
            <v>PSFV2EH2.5X1.6</v>
          </cell>
          <cell r="G384">
            <v>320.77999999999997</v>
          </cell>
          <cell r="I384">
            <v>339.99419999999998</v>
          </cell>
        </row>
        <row r="385">
          <cell r="D385">
            <v>1</v>
          </cell>
          <cell r="E385" t="str">
            <v>FILTRE VERTICLA 3EH 1.52mm</v>
          </cell>
          <cell r="F385">
            <v>362.13</v>
          </cell>
          <cell r="G385">
            <v>362.13</v>
          </cell>
          <cell r="H385">
            <v>380.05000000000007</v>
          </cell>
          <cell r="I385">
            <v>380.05000000000007</v>
          </cell>
        </row>
        <row r="386">
          <cell r="D386">
            <v>1</v>
          </cell>
          <cell r="E386" t="str">
            <v>BARRE GALVA EN T SUR MESURE 3M06</v>
          </cell>
          <cell r="F386">
            <v>53.52</v>
          </cell>
          <cell r="G386">
            <v>53.52</v>
          </cell>
          <cell r="H386">
            <v>64.957199999999986</v>
          </cell>
          <cell r="I386">
            <v>64.957199999999986</v>
          </cell>
        </row>
        <row r="387">
          <cell r="D387">
            <v>6</v>
          </cell>
          <cell r="E387" t="str">
            <v>GRILLE MAILLE 5X5 GALVA TYPE CAILLEBOTIS1mx1m</v>
          </cell>
          <cell r="F387">
            <v>32.15</v>
          </cell>
          <cell r="G387">
            <v>192.89999999999998</v>
          </cell>
          <cell r="H387">
            <v>40.466999999999999</v>
          </cell>
          <cell r="I387">
            <v>242.80199999999999</v>
          </cell>
        </row>
        <row r="388">
          <cell r="D388">
            <v>1</v>
          </cell>
          <cell r="E388" t="str">
            <v>TRAVERSEE DE PAROI DIAMETRE 110</v>
          </cell>
          <cell r="F388">
            <v>16.5</v>
          </cell>
          <cell r="G388">
            <v>16.5</v>
          </cell>
          <cell r="H388">
            <v>20.774999999999999</v>
          </cell>
          <cell r="I388">
            <v>20.774999999999999</v>
          </cell>
        </row>
        <row r="389">
          <cell r="D389">
            <v>2</v>
          </cell>
          <cell r="E389" t="str">
            <v>REDUCTION 110  100</v>
          </cell>
          <cell r="F389">
            <v>4.63</v>
          </cell>
          <cell r="G389">
            <v>9.26</v>
          </cell>
          <cell r="H389">
            <v>4.734</v>
          </cell>
          <cell r="I389">
            <v>9.468</v>
          </cell>
        </row>
        <row r="390">
          <cell r="C390" t="str">
            <v>PSFV3EH3X2</v>
          </cell>
          <cell r="G390">
            <v>634.30999999999995</v>
          </cell>
          <cell r="I390">
            <v>718.05219999999997</v>
          </cell>
        </row>
        <row r="391">
          <cell r="D391">
            <v>1</v>
          </cell>
          <cell r="E391" t="str">
            <v>FILTRE VERTICAL 4EH 1.52mm</v>
          </cell>
          <cell r="F391">
            <v>442.54</v>
          </cell>
          <cell r="G391">
            <v>442.54</v>
          </cell>
          <cell r="H391">
            <v>465.72680000000003</v>
          </cell>
          <cell r="I391">
            <v>465.72680000000003</v>
          </cell>
        </row>
        <row r="392">
          <cell r="D392">
            <v>8</v>
          </cell>
          <cell r="E392" t="str">
            <v>GRILLE MAILLE 5X5 GALVA TYPE CAILLEBOTIS1mx1m</v>
          </cell>
          <cell r="F392">
            <v>32.15</v>
          </cell>
          <cell r="G392">
            <v>257.2</v>
          </cell>
          <cell r="H392">
            <v>40.466999999999999</v>
          </cell>
          <cell r="I392">
            <v>323.73599999999999</v>
          </cell>
        </row>
        <row r="393">
          <cell r="D393">
            <v>1</v>
          </cell>
          <cell r="E393" t="str">
            <v>TRAVERSEE DE PAROI DIAMETRE 110</v>
          </cell>
          <cell r="F393">
            <v>16.5</v>
          </cell>
          <cell r="G393">
            <v>16.5</v>
          </cell>
          <cell r="H393">
            <v>20.774999999999999</v>
          </cell>
          <cell r="I393">
            <v>20.774999999999999</v>
          </cell>
        </row>
        <row r="394">
          <cell r="D394">
            <v>2</v>
          </cell>
          <cell r="E394" t="str">
            <v>REDUCTION 110  100</v>
          </cell>
          <cell r="F394">
            <v>4.63</v>
          </cell>
          <cell r="G394">
            <v>9.26</v>
          </cell>
          <cell r="H394">
            <v>4.734</v>
          </cell>
          <cell r="I394">
            <v>9.468</v>
          </cell>
        </row>
        <row r="395">
          <cell r="D395">
            <v>2</v>
          </cell>
          <cell r="E395" t="str">
            <v>BARRE GALVA EN T SUR MESURE 2M03</v>
          </cell>
          <cell r="F395">
            <v>29.53</v>
          </cell>
          <cell r="G395">
            <v>59.06</v>
          </cell>
          <cell r="H395">
            <v>34.299999999999997</v>
          </cell>
          <cell r="I395">
            <v>68.599999999999994</v>
          </cell>
        </row>
        <row r="396">
          <cell r="C396" t="str">
            <v>PSFV4EH4X2</v>
          </cell>
          <cell r="G396">
            <v>784.56</v>
          </cell>
          <cell r="I396">
            <v>888.30579999999998</v>
          </cell>
        </row>
        <row r="397">
          <cell r="D397">
            <v>2</v>
          </cell>
          <cell r="E397" t="str">
            <v>BARRE GALVA EN T SUR MESURE 2M03</v>
          </cell>
          <cell r="F397">
            <v>29.53</v>
          </cell>
          <cell r="G397">
            <v>59.06</v>
          </cell>
          <cell r="H397">
            <v>34.299999999999997</v>
          </cell>
          <cell r="I397">
            <v>68.599999999999994</v>
          </cell>
        </row>
        <row r="398">
          <cell r="D398">
            <v>1</v>
          </cell>
          <cell r="E398" t="str">
            <v>FILTRE VERTICAL 5EH 1.52mm</v>
          </cell>
          <cell r="F398">
            <v>492.04</v>
          </cell>
          <cell r="G398">
            <v>492.04</v>
          </cell>
          <cell r="H398">
            <v>519.85339999999997</v>
          </cell>
          <cell r="I398">
            <v>519.85339999999997</v>
          </cell>
        </row>
        <row r="399">
          <cell r="D399">
            <v>8</v>
          </cell>
          <cell r="E399" t="str">
            <v>GRILLE MAILLE 5X5 GALVA CAILLEBOTIS 1mx1.25m</v>
          </cell>
          <cell r="F399">
            <v>39.340000000000003</v>
          </cell>
          <cell r="G399">
            <v>314.72000000000003</v>
          </cell>
          <cell r="H399">
            <v>49.772999999999996</v>
          </cell>
          <cell r="I399">
            <v>398.18399999999997</v>
          </cell>
        </row>
        <row r="400">
          <cell r="D400">
            <v>1</v>
          </cell>
          <cell r="E400" t="str">
            <v>TRAVERSEE DE PAROI DIAMETRE 110</v>
          </cell>
          <cell r="F400">
            <v>16.5</v>
          </cell>
          <cell r="G400">
            <v>16.5</v>
          </cell>
          <cell r="H400">
            <v>20.774999999999999</v>
          </cell>
          <cell r="I400">
            <v>20.774999999999999</v>
          </cell>
        </row>
        <row r="401">
          <cell r="D401">
            <v>2</v>
          </cell>
          <cell r="E401" t="str">
            <v>REDUCTION 110  100</v>
          </cell>
          <cell r="F401">
            <v>4.63</v>
          </cell>
          <cell r="G401">
            <v>9.26</v>
          </cell>
          <cell r="H401">
            <v>4.734</v>
          </cell>
          <cell r="I401">
            <v>9.468</v>
          </cell>
        </row>
        <row r="402">
          <cell r="C402" t="str">
            <v>PSFV5EH4X2.5</v>
          </cell>
          <cell r="G402">
            <v>891.58</v>
          </cell>
          <cell r="I402">
            <v>1016.8803999999999</v>
          </cell>
        </row>
        <row r="403">
          <cell r="D403">
            <v>2</v>
          </cell>
          <cell r="E403" t="str">
            <v>COUDE 45° PVC EVAC MF D100</v>
          </cell>
          <cell r="F403">
            <v>1.87</v>
          </cell>
          <cell r="G403">
            <v>3.74</v>
          </cell>
          <cell r="H403">
            <v>2.0619999999999998</v>
          </cell>
          <cell r="I403">
            <v>4.1239999999999997</v>
          </cell>
        </row>
        <row r="404">
          <cell r="D404">
            <v>1</v>
          </cell>
          <cell r="E404" t="str">
            <v>CULOTTE SIMPLE 87°30 FFF D 200</v>
          </cell>
          <cell r="F404">
            <v>34.15</v>
          </cell>
          <cell r="G404">
            <v>34.15</v>
          </cell>
          <cell r="H404">
            <v>36.529800000000009</v>
          </cell>
          <cell r="I404">
            <v>36.529800000000009</v>
          </cell>
        </row>
        <row r="405">
          <cell r="D405">
            <v>1</v>
          </cell>
          <cell r="E405" t="str">
            <v>REDUCTION EXCENTREE MF 200/100</v>
          </cell>
          <cell r="F405">
            <v>15.75</v>
          </cell>
          <cell r="G405">
            <v>15.75</v>
          </cell>
          <cell r="H405">
            <v>16.852500000000003</v>
          </cell>
          <cell r="I405">
            <v>16.852500000000003</v>
          </cell>
        </row>
        <row r="406">
          <cell r="D406">
            <v>1</v>
          </cell>
          <cell r="E406" t="str">
            <v>TAMPON REDUIT MF 200/110</v>
          </cell>
          <cell r="F406">
            <v>4.82</v>
          </cell>
          <cell r="G406">
            <v>4.82</v>
          </cell>
          <cell r="H406">
            <v>5.1520500000000009</v>
          </cell>
          <cell r="I406">
            <v>5.1520500000000009</v>
          </cell>
        </row>
        <row r="407">
          <cell r="D407">
            <v>1</v>
          </cell>
          <cell r="E407" t="str">
            <v>TAMPON DE VISITE M D 200</v>
          </cell>
          <cell r="F407">
            <v>13.29</v>
          </cell>
          <cell r="G407">
            <v>13.29</v>
          </cell>
          <cell r="H407">
            <v>14.2203</v>
          </cell>
          <cell r="I407">
            <v>14.2203</v>
          </cell>
        </row>
        <row r="408">
          <cell r="D408">
            <v>2</v>
          </cell>
          <cell r="E408" t="str">
            <v>REDUCTION 110  100</v>
          </cell>
          <cell r="F408">
            <v>4.63</v>
          </cell>
          <cell r="G408">
            <v>9.26</v>
          </cell>
          <cell r="H408">
            <v>4.734</v>
          </cell>
          <cell r="I408">
            <v>9.468</v>
          </cell>
        </row>
        <row r="409">
          <cell r="C409" t="str">
            <v>CUVEDN200</v>
          </cell>
          <cell r="G409">
            <v>81.010000000000005</v>
          </cell>
          <cell r="I409">
            <v>86.346650000000011</v>
          </cell>
        </row>
        <row r="410">
          <cell r="D410">
            <v>1</v>
          </cell>
          <cell r="E410" t="str">
            <v>FILTRE VERTICAL 6EH 4X3 1.52mm</v>
          </cell>
          <cell r="F410">
            <v>590.77</v>
          </cell>
          <cell r="G410">
            <v>590.77</v>
          </cell>
          <cell r="H410">
            <v>624.21920000000011</v>
          </cell>
          <cell r="I410">
            <v>624.21920000000011</v>
          </cell>
        </row>
        <row r="411">
          <cell r="D411">
            <v>12</v>
          </cell>
          <cell r="E411" t="str">
            <v>GRILLE MAILLE 5X5 GALVA TYPE CAILLEBOTIS1mx1m</v>
          </cell>
          <cell r="F411">
            <v>32.15</v>
          </cell>
          <cell r="G411">
            <v>385.79999999999995</v>
          </cell>
          <cell r="H411">
            <v>40.466999999999999</v>
          </cell>
          <cell r="I411">
            <v>485.60399999999998</v>
          </cell>
        </row>
        <row r="412">
          <cell r="D412">
            <v>1</v>
          </cell>
          <cell r="E412" t="str">
            <v>TRAVERSEE DE PAROI DIAMETRE 110</v>
          </cell>
          <cell r="F412">
            <v>16.5</v>
          </cell>
          <cell r="G412">
            <v>16.5</v>
          </cell>
          <cell r="H412">
            <v>20.774999999999999</v>
          </cell>
          <cell r="I412">
            <v>20.774999999999999</v>
          </cell>
        </row>
        <row r="413">
          <cell r="D413">
            <v>2</v>
          </cell>
          <cell r="E413" t="str">
            <v>REDUCTION 110  100</v>
          </cell>
          <cell r="F413">
            <v>4.63</v>
          </cell>
          <cell r="G413">
            <v>9.26</v>
          </cell>
          <cell r="H413">
            <v>4.734</v>
          </cell>
          <cell r="I413">
            <v>9.468</v>
          </cell>
        </row>
        <row r="414">
          <cell r="D414">
            <v>4</v>
          </cell>
          <cell r="E414" t="str">
            <v>BARRE GALVA EN T SUR MESURE 2M03</v>
          </cell>
          <cell r="F414">
            <v>29.53</v>
          </cell>
          <cell r="G414">
            <v>118.12</v>
          </cell>
          <cell r="H414">
            <v>34.299999999999997</v>
          </cell>
          <cell r="I414">
            <v>137.19999999999999</v>
          </cell>
        </row>
        <row r="415">
          <cell r="C415" t="str">
            <v>PSFV6EH4X3</v>
          </cell>
          <cell r="G415">
            <v>1120.4499999999998</v>
          </cell>
          <cell r="I415">
            <v>1277.2662000000003</v>
          </cell>
        </row>
        <row r="416">
          <cell r="D416">
            <v>1</v>
          </cell>
          <cell r="E416" t="str">
            <v>FILTRE VERTICAL 6EH 6X2 1.52mm</v>
          </cell>
          <cell r="F416">
            <v>569.44000000000005</v>
          </cell>
          <cell r="G416">
            <v>569.44000000000005</v>
          </cell>
          <cell r="H416">
            <v>602.50520000000006</v>
          </cell>
          <cell r="I416">
            <v>602.50520000000006</v>
          </cell>
        </row>
        <row r="417">
          <cell r="D417">
            <v>1</v>
          </cell>
          <cell r="E417" t="str">
            <v>TRAVERSEE DE PAROI DIAMETRE 110</v>
          </cell>
          <cell r="F417">
            <v>16.5</v>
          </cell>
          <cell r="G417">
            <v>16.5</v>
          </cell>
          <cell r="H417">
            <v>20.774999999999999</v>
          </cell>
          <cell r="I417">
            <v>20.774999999999999</v>
          </cell>
        </row>
        <row r="418">
          <cell r="D418">
            <v>2</v>
          </cell>
          <cell r="E418" t="str">
            <v>REDUCTION 110  100</v>
          </cell>
          <cell r="F418">
            <v>4.63</v>
          </cell>
          <cell r="G418">
            <v>9.26</v>
          </cell>
          <cell r="H418">
            <v>4.734</v>
          </cell>
          <cell r="I418">
            <v>9.468</v>
          </cell>
        </row>
        <row r="419">
          <cell r="D419">
            <v>5</v>
          </cell>
          <cell r="E419" t="str">
            <v>BARRE PROFIL T GALVA 2M06</v>
          </cell>
          <cell r="F419">
            <v>48.26</v>
          </cell>
          <cell r="G419">
            <v>241.29999999999998</v>
          </cell>
          <cell r="H419">
            <v>55.3</v>
          </cell>
          <cell r="I419">
            <v>276.5</v>
          </cell>
        </row>
        <row r="420">
          <cell r="D420">
            <v>12</v>
          </cell>
          <cell r="E420" t="str">
            <v>GRILLE MAILLE 5X5 GALVA TYPE CAILLEBOTIS1mx1m</v>
          </cell>
          <cell r="F420">
            <v>32.15</v>
          </cell>
          <cell r="G420">
            <v>385.79999999999995</v>
          </cell>
          <cell r="H420">
            <v>40.466999999999999</v>
          </cell>
          <cell r="I420">
            <v>485.60399999999998</v>
          </cell>
        </row>
        <row r="421">
          <cell r="C421" t="str">
            <v>PSFV6EH6X2</v>
          </cell>
          <cell r="G421">
            <v>1222.3</v>
          </cell>
          <cell r="I421">
            <v>1394.8522</v>
          </cell>
        </row>
        <row r="422">
          <cell r="D422">
            <v>4</v>
          </cell>
          <cell r="E422" t="str">
            <v>BARRE GALVA EN T SUR MESURE 2M03</v>
          </cell>
          <cell r="F422">
            <v>29.53</v>
          </cell>
          <cell r="G422">
            <v>118.12</v>
          </cell>
          <cell r="H422">
            <v>34.299999999999997</v>
          </cell>
          <cell r="I422">
            <v>137.19999999999999</v>
          </cell>
        </row>
        <row r="423">
          <cell r="D423">
            <v>1</v>
          </cell>
          <cell r="E423" t="str">
            <v>FILTRE VERTICAL 7EH 4X3.5 1.52mm</v>
          </cell>
          <cell r="F423">
            <v>590.76</v>
          </cell>
          <cell r="G423">
            <v>590.76</v>
          </cell>
          <cell r="H423">
            <v>628.10660000000007</v>
          </cell>
          <cell r="I423">
            <v>628.10660000000007</v>
          </cell>
        </row>
        <row r="424">
          <cell r="D424">
            <v>4</v>
          </cell>
          <cell r="E424" t="str">
            <v>GRILLE MAILLE 5X5 GALVA TYPE CAILLEBOTIS1mx1m</v>
          </cell>
          <cell r="F424">
            <v>32.15</v>
          </cell>
          <cell r="G424">
            <v>128.6</v>
          </cell>
          <cell r="H424">
            <v>40.466999999999999</v>
          </cell>
          <cell r="I424">
            <v>161.86799999999999</v>
          </cell>
        </row>
        <row r="425">
          <cell r="D425">
            <v>8</v>
          </cell>
          <cell r="E425" t="str">
            <v>GRILLE MAILLE 5X5 GALVA CAILLEBOTIS 1mx1.25m</v>
          </cell>
          <cell r="F425">
            <v>39.340000000000003</v>
          </cell>
          <cell r="G425">
            <v>314.72000000000003</v>
          </cell>
          <cell r="H425">
            <v>49.772999999999996</v>
          </cell>
          <cell r="I425">
            <v>398.18399999999997</v>
          </cell>
        </row>
        <row r="426">
          <cell r="D426">
            <v>1</v>
          </cell>
          <cell r="E426" t="str">
            <v>TRAVERSEE DE PAROI DIAMETRE 110</v>
          </cell>
          <cell r="F426">
            <v>16.5</v>
          </cell>
          <cell r="G426">
            <v>16.5</v>
          </cell>
          <cell r="H426">
            <v>20.774999999999999</v>
          </cell>
          <cell r="I426">
            <v>20.774999999999999</v>
          </cell>
        </row>
        <row r="427">
          <cell r="D427">
            <v>2</v>
          </cell>
          <cell r="E427" t="str">
            <v>REDUCTION 110  100</v>
          </cell>
          <cell r="F427">
            <v>4.63</v>
          </cell>
          <cell r="G427">
            <v>9.26</v>
          </cell>
          <cell r="H427">
            <v>4.734</v>
          </cell>
          <cell r="I427">
            <v>9.468</v>
          </cell>
        </row>
        <row r="428">
          <cell r="C428" t="str">
            <v>PSFV7EH4X3.5</v>
          </cell>
          <cell r="G428">
            <v>1177.96</v>
          </cell>
          <cell r="I428">
            <v>1355.6016000000002</v>
          </cell>
        </row>
        <row r="429">
          <cell r="D429">
            <v>6</v>
          </cell>
          <cell r="E429" t="str">
            <v>BARRE GALVA EN T SUR MESURE 2M03</v>
          </cell>
          <cell r="F429">
            <v>29.53</v>
          </cell>
          <cell r="G429">
            <v>177.18</v>
          </cell>
          <cell r="H429">
            <v>34.299999999999997</v>
          </cell>
          <cell r="I429">
            <v>205.79999999999998</v>
          </cell>
        </row>
        <row r="430">
          <cell r="D430">
            <v>1</v>
          </cell>
          <cell r="E430" t="str">
            <v>FILTRE VERTICAL 8EH 4X4 1.52mm</v>
          </cell>
          <cell r="F430">
            <v>737.99</v>
          </cell>
          <cell r="G430">
            <v>737.99</v>
          </cell>
          <cell r="H430">
            <v>781.72600000000011</v>
          </cell>
          <cell r="I430">
            <v>781.72600000000011</v>
          </cell>
        </row>
        <row r="431">
          <cell r="D431">
            <v>16</v>
          </cell>
          <cell r="E431" t="str">
            <v>GRILLE MAILLE 5X5 GALVA TYPE CAILLEBOTIS1mx1m</v>
          </cell>
          <cell r="F431">
            <v>32.15</v>
          </cell>
          <cell r="G431">
            <v>514.4</v>
          </cell>
          <cell r="H431">
            <v>40.466999999999999</v>
          </cell>
          <cell r="I431">
            <v>647.47199999999998</v>
          </cell>
        </row>
        <row r="432">
          <cell r="D432">
            <v>1</v>
          </cell>
          <cell r="E432" t="str">
            <v>TRAVERSEE DE PAROI DIAMETRE 110</v>
          </cell>
          <cell r="F432">
            <v>16.5</v>
          </cell>
          <cell r="G432">
            <v>16.5</v>
          </cell>
          <cell r="H432">
            <v>20.774999999999999</v>
          </cell>
          <cell r="I432">
            <v>20.774999999999999</v>
          </cell>
        </row>
        <row r="433">
          <cell r="D433">
            <v>2</v>
          </cell>
          <cell r="E433" t="str">
            <v>REDUCTION 110  100</v>
          </cell>
          <cell r="F433">
            <v>4.63</v>
          </cell>
          <cell r="G433">
            <v>9.26</v>
          </cell>
          <cell r="H433">
            <v>4.734</v>
          </cell>
          <cell r="I433">
            <v>9.468</v>
          </cell>
        </row>
        <row r="434">
          <cell r="C434" t="str">
            <v>PSFV8EH4X4</v>
          </cell>
          <cell r="G434">
            <v>1455.3300000000002</v>
          </cell>
          <cell r="I434">
            <v>1665.2410000000002</v>
          </cell>
        </row>
        <row r="435">
          <cell r="D435">
            <v>7</v>
          </cell>
          <cell r="E435" t="str">
            <v>BARRE PROFIL T GALVA 2M06</v>
          </cell>
          <cell r="F435">
            <v>48.26</v>
          </cell>
          <cell r="G435">
            <v>337.82</v>
          </cell>
          <cell r="H435">
            <v>55.3</v>
          </cell>
          <cell r="I435">
            <v>387.09999999999997</v>
          </cell>
        </row>
        <row r="436">
          <cell r="D436">
            <v>16</v>
          </cell>
          <cell r="E436" t="str">
            <v>GRILLE MAILLE 5X5 GALVA TYPE CAILLEBOTIS1mx1m</v>
          </cell>
          <cell r="F436">
            <v>32.15</v>
          </cell>
          <cell r="G436">
            <v>514.4</v>
          </cell>
          <cell r="H436">
            <v>40.466999999999999</v>
          </cell>
          <cell r="I436">
            <v>647.47199999999998</v>
          </cell>
        </row>
        <row r="437">
          <cell r="D437">
            <v>1</v>
          </cell>
          <cell r="E437" t="str">
            <v>TRAVERSEE DE PAROI D110</v>
          </cell>
          <cell r="F437">
            <v>16.5</v>
          </cell>
          <cell r="G437">
            <v>16.5</v>
          </cell>
          <cell r="H437">
            <v>20.774999999999999</v>
          </cell>
          <cell r="I437">
            <v>20.774999999999999</v>
          </cell>
        </row>
        <row r="438">
          <cell r="D438">
            <v>1</v>
          </cell>
          <cell r="E438" t="str">
            <v>FILTRE VERTICALE 8EH 8X2 1.52mm</v>
          </cell>
          <cell r="F438">
            <v>719.25</v>
          </cell>
          <cell r="G438">
            <v>719.25</v>
          </cell>
          <cell r="H438">
            <v>762.55740000000014</v>
          </cell>
          <cell r="I438">
            <v>762.55740000000014</v>
          </cell>
        </row>
        <row r="439">
          <cell r="D439">
            <v>2</v>
          </cell>
          <cell r="E439" t="str">
            <v>REDUCTION 110  100</v>
          </cell>
          <cell r="F439">
            <v>4.63</v>
          </cell>
          <cell r="G439">
            <v>9.26</v>
          </cell>
          <cell r="H439">
            <v>4.734</v>
          </cell>
          <cell r="I439">
            <v>9.468</v>
          </cell>
        </row>
        <row r="440">
          <cell r="C440" t="str">
            <v>PSFV8EH8X2</v>
          </cell>
          <cell r="G440">
            <v>1597.23</v>
          </cell>
          <cell r="I440">
            <v>1827.3724000000002</v>
          </cell>
        </row>
        <row r="441">
          <cell r="D441">
            <v>1</v>
          </cell>
          <cell r="E441" t="str">
            <v>FILTRE VERTICAL 9EH 4X3.5 1.52mm</v>
          </cell>
          <cell r="F441">
            <v>737.99</v>
          </cell>
          <cell r="G441">
            <v>737.99</v>
          </cell>
          <cell r="H441">
            <v>785.61339999999996</v>
          </cell>
          <cell r="I441">
            <v>785.61339999999996</v>
          </cell>
        </row>
        <row r="442">
          <cell r="D442">
            <v>8</v>
          </cell>
          <cell r="E442" t="str">
            <v>GRILLE MAILLE 5X5 GALVA TYPE CAILLEBOTIS1mx1m</v>
          </cell>
          <cell r="F442">
            <v>32.15</v>
          </cell>
          <cell r="G442">
            <v>257.2</v>
          </cell>
          <cell r="H442">
            <v>40.466999999999999</v>
          </cell>
          <cell r="I442">
            <v>323.73599999999999</v>
          </cell>
        </row>
        <row r="443">
          <cell r="D443">
            <v>8</v>
          </cell>
          <cell r="E443" t="str">
            <v>GRILLE MAILLE 5X5 GALVA CAILLEBOTIS 1mx1.25m</v>
          </cell>
          <cell r="F443">
            <v>39.340000000000003</v>
          </cell>
          <cell r="G443">
            <v>314.72000000000003</v>
          </cell>
          <cell r="H443">
            <v>49.772999999999996</v>
          </cell>
          <cell r="I443">
            <v>398.18399999999997</v>
          </cell>
        </row>
        <row r="444">
          <cell r="D444">
            <v>1</v>
          </cell>
          <cell r="E444" t="str">
            <v>TRAVERSEE DE PAROI DIAMETRE 110</v>
          </cell>
          <cell r="F444">
            <v>16.5</v>
          </cell>
          <cell r="G444">
            <v>16.5</v>
          </cell>
          <cell r="H444">
            <v>20.774999999999999</v>
          </cell>
          <cell r="I444">
            <v>20.774999999999999</v>
          </cell>
        </row>
        <row r="445">
          <cell r="D445">
            <v>2</v>
          </cell>
          <cell r="E445" t="str">
            <v>REDUCTION 110  100</v>
          </cell>
          <cell r="F445">
            <v>4.63</v>
          </cell>
          <cell r="G445">
            <v>9.26</v>
          </cell>
          <cell r="H445">
            <v>4.734</v>
          </cell>
          <cell r="I445">
            <v>9.468</v>
          </cell>
        </row>
        <row r="446">
          <cell r="D446">
            <v>6</v>
          </cell>
          <cell r="E446" t="str">
            <v>BARRE GALVA EN T SUR MESURE 2M03</v>
          </cell>
          <cell r="F446">
            <v>29.53</v>
          </cell>
          <cell r="G446">
            <v>177.18</v>
          </cell>
          <cell r="H446">
            <v>34.299999999999997</v>
          </cell>
          <cell r="I446">
            <v>205.79999999999998</v>
          </cell>
        </row>
        <row r="447">
          <cell r="C447" t="str">
            <v>PSFV9EH4X4.5</v>
          </cell>
          <cell r="G447">
            <v>1512.8500000000001</v>
          </cell>
          <cell r="I447">
            <v>1743.5764000000001</v>
          </cell>
        </row>
        <row r="448">
          <cell r="D448">
            <v>8</v>
          </cell>
          <cell r="E448" t="str">
            <v>BARRE GALVA EN T SUR MESURE 2M03</v>
          </cell>
          <cell r="F448">
            <v>29.53</v>
          </cell>
          <cell r="G448">
            <v>236.24</v>
          </cell>
          <cell r="H448">
            <v>34.299999999999997</v>
          </cell>
          <cell r="I448">
            <v>274.39999999999998</v>
          </cell>
        </row>
        <row r="449">
          <cell r="D449">
            <v>20</v>
          </cell>
          <cell r="E449" t="str">
            <v>GRILLE MAILLE 5X5 GALVA TYPE CAILLEBOTIS1mx1m</v>
          </cell>
          <cell r="F449">
            <v>32.15</v>
          </cell>
          <cell r="G449">
            <v>643</v>
          </cell>
          <cell r="H449">
            <v>40.466999999999999</v>
          </cell>
          <cell r="I449">
            <v>809.33999999999992</v>
          </cell>
        </row>
        <row r="450">
          <cell r="C450" t="str">
            <v>PSR10EH4X5</v>
          </cell>
          <cell r="G450">
            <v>879.24</v>
          </cell>
          <cell r="I450">
            <v>1083.7399999999998</v>
          </cell>
        </row>
        <row r="451">
          <cell r="D451">
            <v>4</v>
          </cell>
          <cell r="E451" t="str">
            <v>BARRE GALVA EN T SUR MESURE 2M03</v>
          </cell>
          <cell r="F451">
            <v>29.53</v>
          </cell>
          <cell r="G451">
            <v>118.12</v>
          </cell>
          <cell r="H451">
            <v>34.299999999999997</v>
          </cell>
          <cell r="I451">
            <v>137.19999999999999</v>
          </cell>
        </row>
        <row r="452">
          <cell r="D452">
            <v>16</v>
          </cell>
          <cell r="E452" t="str">
            <v>GRILLE MAILLE 5X5 GALVA CAILLEBOTIS 1mx1.25m</v>
          </cell>
          <cell r="F452">
            <v>39.340000000000003</v>
          </cell>
          <cell r="G452">
            <v>629.44000000000005</v>
          </cell>
          <cell r="H452">
            <v>49.772999999999996</v>
          </cell>
          <cell r="I452">
            <v>796.36799999999994</v>
          </cell>
        </row>
        <row r="453">
          <cell r="C453" t="str">
            <v>PSR10EH8X2.5</v>
          </cell>
          <cell r="G453">
            <v>747.56000000000006</v>
          </cell>
          <cell r="I453">
            <v>933.56799999999998</v>
          </cell>
        </row>
        <row r="454">
          <cell r="D454">
            <v>3.6</v>
          </cell>
          <cell r="E454" t="str">
            <v xml:space="preserve">CHEVRON CARREE LG 1.80M </v>
          </cell>
          <cell r="F454">
            <v>6.26</v>
          </cell>
          <cell r="G454">
            <v>22.536000000000001</v>
          </cell>
          <cell r="H454">
            <v>6.26</v>
          </cell>
          <cell r="I454">
            <v>22.536000000000001</v>
          </cell>
        </row>
        <row r="455">
          <cell r="D455">
            <v>6</v>
          </cell>
          <cell r="E455" t="str">
            <v>BARRE GALVA EN T SUR MESURE 3M06</v>
          </cell>
          <cell r="F455">
            <v>53.52</v>
          </cell>
          <cell r="G455">
            <v>321.12</v>
          </cell>
          <cell r="H455">
            <v>64.957199999999986</v>
          </cell>
          <cell r="I455">
            <v>389.74319999999989</v>
          </cell>
        </row>
        <row r="456">
          <cell r="D456">
            <v>24</v>
          </cell>
          <cell r="E456" t="str">
            <v>GRILLE MAILLE 5X5 GALVA TYPE CAILLEBOTIS1mx1m</v>
          </cell>
          <cell r="F456">
            <v>32.15</v>
          </cell>
          <cell r="G456">
            <v>771.59999999999991</v>
          </cell>
          <cell r="H456">
            <v>40.466999999999999</v>
          </cell>
          <cell r="I456">
            <v>971.20799999999997</v>
          </cell>
        </row>
        <row r="457">
          <cell r="C457" t="str">
            <v>PSR12EH6X4</v>
          </cell>
          <cell r="G457">
            <v>1115.2559999999999</v>
          </cell>
          <cell r="I457">
            <v>1383.4871999999998</v>
          </cell>
        </row>
        <row r="458">
          <cell r="D458">
            <v>2.4</v>
          </cell>
          <cell r="E458" t="str">
            <v xml:space="preserve">CHEVRON CARREE LG 1.80M </v>
          </cell>
          <cell r="F458">
            <v>6.26</v>
          </cell>
          <cell r="G458">
            <v>15.023999999999999</v>
          </cell>
          <cell r="H458">
            <v>6.26</v>
          </cell>
          <cell r="I458">
            <v>15.023999999999999</v>
          </cell>
        </row>
        <row r="459">
          <cell r="D459">
            <v>4</v>
          </cell>
          <cell r="E459" t="str">
            <v>BARRE GALVA EN T SUR MESURE 4M03</v>
          </cell>
          <cell r="F459">
            <v>70.22</v>
          </cell>
          <cell r="G459">
            <v>280.88</v>
          </cell>
          <cell r="H459">
            <v>85.226399999999984</v>
          </cell>
          <cell r="I459">
            <v>340.90559999999994</v>
          </cell>
        </row>
        <row r="460">
          <cell r="D460">
            <v>24</v>
          </cell>
          <cell r="E460" t="str">
            <v>GRILLE MAILLE 5X5 GALVA TYPE CAILLEBOTIS1mx1m</v>
          </cell>
          <cell r="F460">
            <v>32.15</v>
          </cell>
          <cell r="G460">
            <v>771.59999999999991</v>
          </cell>
          <cell r="H460">
            <v>40.466999999999999</v>
          </cell>
          <cell r="I460">
            <v>971.20799999999997</v>
          </cell>
        </row>
        <row r="461">
          <cell r="C461" t="str">
            <v>PSR12EH8X3</v>
          </cell>
          <cell r="G461">
            <v>1067.5039999999999</v>
          </cell>
          <cell r="I461">
            <v>1327.1376</v>
          </cell>
        </row>
        <row r="462">
          <cell r="D462">
            <v>1</v>
          </cell>
          <cell r="E462" t="str">
            <v>PETIT REGARD + COUVERCLE</v>
          </cell>
          <cell r="F462">
            <v>71.05</v>
          </cell>
          <cell r="G462">
            <v>71.05</v>
          </cell>
          <cell r="H462">
            <v>71.05</v>
          </cell>
          <cell r="I462">
            <v>71.05</v>
          </cell>
        </row>
        <row r="463">
          <cell r="C463" t="str">
            <v>MJOI50</v>
          </cell>
          <cell r="D463">
            <v>3</v>
          </cell>
          <cell r="E463" t="str">
            <v>JOINT FORSHEDA DIAMETRE 50</v>
          </cell>
          <cell r="F463">
            <v>4.9400000000000004</v>
          </cell>
          <cell r="G463">
            <v>14.82</v>
          </cell>
          <cell r="H463">
            <v>4.9400000000000004</v>
          </cell>
          <cell r="I463">
            <v>14.82</v>
          </cell>
        </row>
        <row r="464">
          <cell r="C464" t="str">
            <v>MVAN3V50</v>
          </cell>
          <cell r="D464">
            <v>1</v>
          </cell>
          <cell r="E464" t="str">
            <v>VANNES 3 VOIES DIAM 50</v>
          </cell>
          <cell r="F464">
            <v>97.13</v>
          </cell>
          <cell r="G464">
            <v>97.13</v>
          </cell>
          <cell r="H464">
            <v>98.54</v>
          </cell>
          <cell r="I464">
            <v>98.54</v>
          </cell>
        </row>
        <row r="465">
          <cell r="C465" t="str">
            <v>DIR013V50</v>
          </cell>
          <cell r="G465">
            <v>183</v>
          </cell>
          <cell r="I465">
            <v>184.41000000000003</v>
          </cell>
        </row>
        <row r="466">
          <cell r="D466">
            <v>3.6</v>
          </cell>
          <cell r="E466" t="str">
            <v xml:space="preserve">CHEVRON CARREE LG 1.80M </v>
          </cell>
          <cell r="F466">
            <v>6.26</v>
          </cell>
          <cell r="G466">
            <v>22.536000000000001</v>
          </cell>
          <cell r="H466">
            <v>6.26</v>
          </cell>
          <cell r="I466">
            <v>22.536000000000001</v>
          </cell>
        </row>
        <row r="467">
          <cell r="D467">
            <v>6</v>
          </cell>
          <cell r="E467" t="str">
            <v>BARRE GALVA EN T SUR MESURE 3M53</v>
          </cell>
          <cell r="F467">
            <v>58.19</v>
          </cell>
          <cell r="G467">
            <v>349.14</v>
          </cell>
          <cell r="H467">
            <v>70.699999999999989</v>
          </cell>
          <cell r="I467">
            <v>424.19999999999993</v>
          </cell>
        </row>
        <row r="468">
          <cell r="D468">
            <v>28</v>
          </cell>
          <cell r="E468" t="str">
            <v>GRILLE MAILLE 5X5 GALVA TYPE CAILLEBOTIS1mx1m</v>
          </cell>
          <cell r="F468">
            <v>32.15</v>
          </cell>
          <cell r="G468">
            <v>900.19999999999993</v>
          </cell>
          <cell r="H468">
            <v>40.466999999999999</v>
          </cell>
          <cell r="I468">
            <v>1133.076</v>
          </cell>
        </row>
        <row r="469">
          <cell r="C469" t="str">
            <v>PSR14EH7X4</v>
          </cell>
          <cell r="G469">
            <v>1271.876</v>
          </cell>
          <cell r="I469">
            <v>1579.8119999999999</v>
          </cell>
        </row>
        <row r="470">
          <cell r="D470">
            <v>2.4</v>
          </cell>
          <cell r="E470" t="str">
            <v xml:space="preserve">CHEVRON CARREE LG 1.80M </v>
          </cell>
          <cell r="F470">
            <v>6.26</v>
          </cell>
          <cell r="G470">
            <v>15.023999999999999</v>
          </cell>
          <cell r="H470">
            <v>6.26</v>
          </cell>
          <cell r="I470">
            <v>15.023999999999999</v>
          </cell>
        </row>
        <row r="471">
          <cell r="D471">
            <v>4</v>
          </cell>
          <cell r="E471" t="str">
            <v>BARRE GALVA EN T SUR MESURE 4M03</v>
          </cell>
          <cell r="F471">
            <v>70.22</v>
          </cell>
          <cell r="G471">
            <v>280.88</v>
          </cell>
          <cell r="H471">
            <v>85.226399999999984</v>
          </cell>
          <cell r="I471">
            <v>340.90559999999994</v>
          </cell>
        </row>
        <row r="472">
          <cell r="D472">
            <v>8</v>
          </cell>
          <cell r="E472" t="str">
            <v>GRILLE MAILLE 5X5 GALVA TYPE CAILLEBOTIS1mx1m</v>
          </cell>
          <cell r="F472">
            <v>32.15</v>
          </cell>
          <cell r="G472">
            <v>257.2</v>
          </cell>
          <cell r="H472">
            <v>40.466999999999999</v>
          </cell>
          <cell r="I472">
            <v>323.73599999999999</v>
          </cell>
        </row>
        <row r="473">
          <cell r="D473">
            <v>16</v>
          </cell>
          <cell r="E473" t="str">
            <v>GRILLE MAILLE 5X5 GALVA CAILLEBOTIS 1mx1.25m</v>
          </cell>
          <cell r="F473">
            <v>39.340000000000003</v>
          </cell>
          <cell r="G473">
            <v>629.44000000000005</v>
          </cell>
          <cell r="H473">
            <v>49.772999999999996</v>
          </cell>
          <cell r="I473">
            <v>796.36799999999994</v>
          </cell>
        </row>
        <row r="474">
          <cell r="C474" t="str">
            <v>PSR14EH8X3.5</v>
          </cell>
          <cell r="G474">
            <v>1182.5440000000001</v>
          </cell>
          <cell r="I474">
            <v>1476.0335999999998</v>
          </cell>
        </row>
        <row r="475">
          <cell r="D475">
            <v>3.6</v>
          </cell>
          <cell r="E475" t="str">
            <v xml:space="preserve">CHEVRON CARREE LG 1.80M </v>
          </cell>
          <cell r="F475">
            <v>6.26</v>
          </cell>
          <cell r="G475">
            <v>22.536000000000001</v>
          </cell>
          <cell r="H475">
            <v>6.26</v>
          </cell>
          <cell r="I475">
            <v>22.536000000000001</v>
          </cell>
        </row>
        <row r="476">
          <cell r="D476">
            <v>6</v>
          </cell>
          <cell r="E476" t="str">
            <v>BARRE GALVA EN T SUR MESURE 4M03</v>
          </cell>
          <cell r="F476">
            <v>70.22</v>
          </cell>
          <cell r="G476">
            <v>421.32</v>
          </cell>
          <cell r="H476">
            <v>85.226399999999984</v>
          </cell>
          <cell r="I476">
            <v>511.3583999999999</v>
          </cell>
        </row>
        <row r="477">
          <cell r="D477">
            <v>32</v>
          </cell>
          <cell r="E477" t="str">
            <v>GRILLE MAILLE 5X5 GALVA TYPE CAILLEBOTIS1mx1m</v>
          </cell>
          <cell r="F477">
            <v>32.15</v>
          </cell>
          <cell r="G477">
            <v>1028.8</v>
          </cell>
          <cell r="H477">
            <v>40.466999999999999</v>
          </cell>
          <cell r="I477">
            <v>1294.944</v>
          </cell>
        </row>
        <row r="478">
          <cell r="C478" t="str">
            <v>PSR16EH8X4</v>
          </cell>
          <cell r="G478">
            <v>1472.6559999999999</v>
          </cell>
          <cell r="I478">
            <v>1828.8383999999999</v>
          </cell>
        </row>
        <row r="479">
          <cell r="D479">
            <v>3.6</v>
          </cell>
          <cell r="E479" t="str">
            <v xml:space="preserve">CHEVRON CARREE LG 1.80M </v>
          </cell>
          <cell r="F479">
            <v>6.26</v>
          </cell>
          <cell r="G479">
            <v>22.536000000000001</v>
          </cell>
          <cell r="H479">
            <v>6.26</v>
          </cell>
          <cell r="I479">
            <v>22.536000000000001</v>
          </cell>
        </row>
        <row r="480">
          <cell r="D480">
            <v>6</v>
          </cell>
          <cell r="E480" t="str">
            <v>BARRE GALVA EN T SUR MESURE 4M03</v>
          </cell>
          <cell r="F480">
            <v>70.22</v>
          </cell>
          <cell r="G480">
            <v>421.32</v>
          </cell>
          <cell r="H480">
            <v>85.226399999999984</v>
          </cell>
          <cell r="I480">
            <v>511.3583999999999</v>
          </cell>
        </row>
        <row r="481">
          <cell r="D481">
            <v>16</v>
          </cell>
          <cell r="E481" t="str">
            <v>GRILLE MAILLE 5X5 GALVA TYPE CAILLEBOTIS1mx1m</v>
          </cell>
          <cell r="F481">
            <v>32.15</v>
          </cell>
          <cell r="G481">
            <v>514.4</v>
          </cell>
          <cell r="H481">
            <v>40.466999999999999</v>
          </cell>
          <cell r="I481">
            <v>647.47199999999998</v>
          </cell>
        </row>
        <row r="482">
          <cell r="D482">
            <v>16</v>
          </cell>
          <cell r="E482" t="str">
            <v>GRILLE MAILLE 5X5 GALVA CAILLEBOTIS 1mx1.25m</v>
          </cell>
          <cell r="F482">
            <v>39.340000000000003</v>
          </cell>
          <cell r="G482">
            <v>629.44000000000005</v>
          </cell>
          <cell r="H482">
            <v>49.772999999999996</v>
          </cell>
          <cell r="I482">
            <v>796.36799999999994</v>
          </cell>
        </row>
        <row r="483">
          <cell r="C483" t="str">
            <v>PSR18EH8X4.5</v>
          </cell>
          <cell r="G483">
            <v>1587.6959999999999</v>
          </cell>
          <cell r="I483">
            <v>1977.7343999999998</v>
          </cell>
        </row>
        <row r="484">
          <cell r="D484">
            <v>4.8</v>
          </cell>
          <cell r="E484" t="str">
            <v xml:space="preserve">CHEVRON CARREE LG 1.80M </v>
          </cell>
          <cell r="F484">
            <v>6.26</v>
          </cell>
          <cell r="G484">
            <v>30.047999999999998</v>
          </cell>
          <cell r="H484">
            <v>6.26</v>
          </cell>
          <cell r="I484">
            <v>30.047999999999998</v>
          </cell>
        </row>
        <row r="485">
          <cell r="D485">
            <v>16</v>
          </cell>
          <cell r="E485" t="str">
            <v>BARRE GALVA EN T SUR MESURE 2M03</v>
          </cell>
          <cell r="F485">
            <v>29.53</v>
          </cell>
          <cell r="G485">
            <v>472.48</v>
          </cell>
          <cell r="H485">
            <v>34.299999999999997</v>
          </cell>
          <cell r="I485">
            <v>548.79999999999995</v>
          </cell>
        </row>
        <row r="486">
          <cell r="D486">
            <v>36</v>
          </cell>
          <cell r="E486" t="str">
            <v>GRILLE MAILLE 5X5 GALVA TYPE CAILLEBOTIS1mx1m</v>
          </cell>
          <cell r="F486">
            <v>32.15</v>
          </cell>
          <cell r="G486">
            <v>1157.3999999999999</v>
          </cell>
          <cell r="H486">
            <v>40.466999999999999</v>
          </cell>
          <cell r="I486">
            <v>1456.8119999999999</v>
          </cell>
        </row>
        <row r="487">
          <cell r="C487" t="str">
            <v>PSR18EH9X4</v>
          </cell>
          <cell r="G487">
            <v>1659.9279999999999</v>
          </cell>
          <cell r="I487">
            <v>2035.6599999999999</v>
          </cell>
        </row>
        <row r="488">
          <cell r="D488">
            <v>4.2</v>
          </cell>
          <cell r="E488" t="str">
            <v xml:space="preserve">CHEVRON CARREE LG 1.80M </v>
          </cell>
          <cell r="F488">
            <v>6.26</v>
          </cell>
          <cell r="G488">
            <v>26.292000000000002</v>
          </cell>
          <cell r="H488">
            <v>6.26</v>
          </cell>
          <cell r="I488">
            <v>26.292000000000002</v>
          </cell>
        </row>
        <row r="489">
          <cell r="D489">
            <v>14</v>
          </cell>
          <cell r="E489" t="str">
            <v>BARRE GALVA EN T SUR MESURE 2M03</v>
          </cell>
          <cell r="F489">
            <v>29.53</v>
          </cell>
          <cell r="G489">
            <v>413.42</v>
          </cell>
          <cell r="H489">
            <v>34.299999999999997</v>
          </cell>
          <cell r="I489">
            <v>480.19999999999993</v>
          </cell>
        </row>
        <row r="490">
          <cell r="D490">
            <v>32</v>
          </cell>
          <cell r="E490" t="str">
            <v>GRILLE MAILLE 5X5 GALVA CAILLEBOTIS 1MX1.25M</v>
          </cell>
          <cell r="F490">
            <v>39.340000000000003</v>
          </cell>
          <cell r="G490">
            <v>1258.8800000000001</v>
          </cell>
          <cell r="H490">
            <v>49.772999999999996</v>
          </cell>
          <cell r="I490">
            <v>1592.7359999999999</v>
          </cell>
        </row>
        <row r="491">
          <cell r="C491" t="str">
            <v>PSR20EH10X4</v>
          </cell>
          <cell r="G491">
            <v>1698.5920000000001</v>
          </cell>
          <cell r="I491">
            <v>2099.2280000000001</v>
          </cell>
        </row>
        <row r="492">
          <cell r="D492">
            <v>6.6</v>
          </cell>
          <cell r="E492" t="str">
            <v xml:space="preserve">CHEVRON CARREE LG 1.80M </v>
          </cell>
          <cell r="F492">
            <v>6.26</v>
          </cell>
          <cell r="G492">
            <v>41.315999999999995</v>
          </cell>
          <cell r="H492">
            <v>6.26</v>
          </cell>
          <cell r="I492">
            <v>41.315999999999995</v>
          </cell>
        </row>
        <row r="493">
          <cell r="D493">
            <v>6</v>
          </cell>
          <cell r="E493" t="str">
            <v>BARRE GALVA EN T SUR MESURE 4M03</v>
          </cell>
          <cell r="F493">
            <v>70.22</v>
          </cell>
          <cell r="G493">
            <v>421.32</v>
          </cell>
          <cell r="H493">
            <v>85.226399999999984</v>
          </cell>
          <cell r="I493">
            <v>511.3583999999999</v>
          </cell>
        </row>
        <row r="494">
          <cell r="D494">
            <v>32</v>
          </cell>
          <cell r="E494" t="str">
            <v>GRILLE MAILLE 5X5 GALVA CAILLEBOTIS 1mx1.25m</v>
          </cell>
          <cell r="F494">
            <v>39.340000000000003</v>
          </cell>
          <cell r="G494">
            <v>1258.8800000000001</v>
          </cell>
          <cell r="H494">
            <v>49.772999999999996</v>
          </cell>
          <cell r="I494">
            <v>1592.7359999999999</v>
          </cell>
        </row>
        <row r="495">
          <cell r="C495" t="str">
            <v>PSR20EH8X5</v>
          </cell>
          <cell r="G495">
            <v>1721.5160000000001</v>
          </cell>
          <cell r="I495">
            <v>2145.4103999999998</v>
          </cell>
        </row>
        <row r="496">
          <cell r="D496">
            <v>3</v>
          </cell>
          <cell r="E496" t="str">
            <v>BARRE GALVA EN T SUR MESURE 1M66</v>
          </cell>
          <cell r="F496">
            <v>27.62</v>
          </cell>
          <cell r="G496">
            <v>82.86</v>
          </cell>
          <cell r="H496">
            <v>31.486799999999995</v>
          </cell>
          <cell r="I496">
            <v>94.460399999999993</v>
          </cell>
        </row>
        <row r="497">
          <cell r="D497">
            <v>2</v>
          </cell>
          <cell r="E497" t="str">
            <v>GRILLE MAILLE 5X5 GALVA CAILLEBOTIS 2310X790</v>
          </cell>
          <cell r="F497">
            <v>55.7</v>
          </cell>
          <cell r="G497">
            <v>111.4</v>
          </cell>
          <cell r="H497">
            <v>59.783999999999992</v>
          </cell>
          <cell r="I497">
            <v>119.56799999999998</v>
          </cell>
        </row>
        <row r="498">
          <cell r="C498" t="str">
            <v>PSR2EH1.6X2.5</v>
          </cell>
          <cell r="G498">
            <v>194.26</v>
          </cell>
          <cell r="I498">
            <v>214.02839999999998</v>
          </cell>
        </row>
        <row r="499">
          <cell r="D499">
            <v>1</v>
          </cell>
          <cell r="E499" t="str">
            <v>BARRE GALVA EN T SUR MESURE 3M06</v>
          </cell>
          <cell r="F499">
            <v>53.52</v>
          </cell>
          <cell r="G499">
            <v>53.52</v>
          </cell>
          <cell r="H499">
            <v>64.957199999999986</v>
          </cell>
          <cell r="I499">
            <v>64.957199999999986</v>
          </cell>
        </row>
        <row r="500">
          <cell r="D500">
            <v>6</v>
          </cell>
          <cell r="E500" t="str">
            <v>GRILLE MAILLE 5X5 GALVA TYPE CAILLEBOTIS1mx1m</v>
          </cell>
          <cell r="F500">
            <v>32.15</v>
          </cell>
          <cell r="G500">
            <v>192.89999999999998</v>
          </cell>
          <cell r="H500">
            <v>40.466999999999999</v>
          </cell>
          <cell r="I500">
            <v>242.80199999999999</v>
          </cell>
        </row>
        <row r="501">
          <cell r="C501" t="str">
            <v>PSR3EH3X2</v>
          </cell>
          <cell r="G501">
            <v>246.42</v>
          </cell>
          <cell r="I501">
            <v>307.75919999999996</v>
          </cell>
        </row>
        <row r="502">
          <cell r="D502">
            <v>2</v>
          </cell>
          <cell r="E502" t="str">
            <v>BARRE GALVA EN T SUR MESURE 2M03</v>
          </cell>
          <cell r="F502">
            <v>29.53</v>
          </cell>
          <cell r="G502">
            <v>59.06</v>
          </cell>
          <cell r="H502">
            <v>34.299999999999997</v>
          </cell>
          <cell r="I502">
            <v>68.599999999999994</v>
          </cell>
        </row>
        <row r="503">
          <cell r="D503">
            <v>8</v>
          </cell>
          <cell r="E503" t="str">
            <v>GRILLE MAILLE 5X5 GALVA TYPE CAILLEBOTIS1mx1m</v>
          </cell>
          <cell r="F503">
            <v>32.15</v>
          </cell>
          <cell r="G503">
            <v>257.2</v>
          </cell>
          <cell r="H503">
            <v>40.466999999999999</v>
          </cell>
          <cell r="I503">
            <v>323.73599999999999</v>
          </cell>
        </row>
        <row r="504">
          <cell r="C504" t="str">
            <v>PSR4EH4X2</v>
          </cell>
          <cell r="G504">
            <v>316.26</v>
          </cell>
          <cell r="I504">
            <v>392.33600000000001</v>
          </cell>
        </row>
        <row r="505">
          <cell r="D505">
            <v>1</v>
          </cell>
          <cell r="E505" t="str">
            <v>PRESSE ETOUPE PG13</v>
          </cell>
          <cell r="F505">
            <v>0.68</v>
          </cell>
          <cell r="G505">
            <v>0.68</v>
          </cell>
          <cell r="H505">
            <v>0.68</v>
          </cell>
          <cell r="I505">
            <v>0.68</v>
          </cell>
        </row>
        <row r="506">
          <cell r="D506">
            <v>1</v>
          </cell>
          <cell r="E506" t="str">
            <v xml:space="preserve">CROCHET INOX </v>
          </cell>
          <cell r="F506">
            <v>2.2400000000000002</v>
          </cell>
          <cell r="G506">
            <v>2.2400000000000002</v>
          </cell>
          <cell r="H506">
            <v>2.2400000000000002</v>
          </cell>
          <cell r="I506">
            <v>2.2400000000000002</v>
          </cell>
        </row>
        <row r="507">
          <cell r="D507">
            <v>1</v>
          </cell>
          <cell r="E507" t="str">
            <v>CLAPET Y D40</v>
          </cell>
          <cell r="F507">
            <v>16.8</v>
          </cell>
          <cell r="G507">
            <v>16.8</v>
          </cell>
          <cell r="H507">
            <v>20.308199999999999</v>
          </cell>
          <cell r="I507">
            <v>20.308199999999999</v>
          </cell>
        </row>
        <row r="508">
          <cell r="D508">
            <v>1.6</v>
          </cell>
          <cell r="E508" t="str">
            <v>CORDAGE POLYPRO DIAM 8</v>
          </cell>
          <cell r="F508">
            <v>0.49</v>
          </cell>
          <cell r="G508">
            <v>0.78400000000000003</v>
          </cell>
          <cell r="H508">
            <v>0.49</v>
          </cell>
          <cell r="I508">
            <v>0.78400000000000003</v>
          </cell>
        </row>
        <row r="509">
          <cell r="D509">
            <v>1</v>
          </cell>
          <cell r="E509" t="str">
            <v>COUDE 90 PVC D40 FEM/FEM</v>
          </cell>
          <cell r="F509">
            <v>0.6</v>
          </cell>
          <cell r="G509">
            <v>0.6</v>
          </cell>
          <cell r="H509">
            <v>0.59800000000000009</v>
          </cell>
          <cell r="I509">
            <v>0.59800000000000009</v>
          </cell>
        </row>
        <row r="510">
          <cell r="D510">
            <v>1</v>
          </cell>
          <cell r="E510" t="str">
            <v>EMBOUT ADAPTATION 40X50X1 1/4""""""""""""""""</v>
          </cell>
          <cell r="F510">
            <v>0</v>
          </cell>
          <cell r="G510">
            <v>0</v>
          </cell>
          <cell r="H510">
            <v>0.86450000000000005</v>
          </cell>
          <cell r="I510">
            <v>0.86450000000000005</v>
          </cell>
        </row>
        <row r="511">
          <cell r="D511">
            <v>1</v>
          </cell>
          <cell r="E511" t="str">
            <v xml:space="preserve">CUVE DE RELEVAGE D600 + COUVERCLE </v>
          </cell>
          <cell r="F511">
            <v>206.99</v>
          </cell>
          <cell r="G511">
            <v>206.99</v>
          </cell>
          <cell r="H511">
            <v>206.99</v>
          </cell>
          <cell r="I511">
            <v>206.99</v>
          </cell>
        </row>
        <row r="512">
          <cell r="D512">
            <v>1</v>
          </cell>
          <cell r="E512" t="str">
            <v>JOINT FORSHEDA DIAMETRE 100</v>
          </cell>
          <cell r="F512">
            <v>4.87</v>
          </cell>
          <cell r="G512">
            <v>4.87</v>
          </cell>
          <cell r="H512">
            <v>4.87</v>
          </cell>
          <cell r="I512">
            <v>4.87</v>
          </cell>
        </row>
        <row r="513">
          <cell r="D513">
            <v>1</v>
          </cell>
          <cell r="E513" t="str">
            <v>JOINT FORSHEDA D50</v>
          </cell>
          <cell r="F513">
            <v>4.9400000000000004</v>
          </cell>
          <cell r="G513">
            <v>4.9400000000000004</v>
          </cell>
          <cell r="H513">
            <v>4.9400000000000004</v>
          </cell>
          <cell r="I513">
            <v>4.9400000000000004</v>
          </cell>
        </row>
        <row r="514">
          <cell r="D514">
            <v>1.33</v>
          </cell>
          <cell r="E514" t="str">
            <v>MAIN D'OEUVRE ATELIER</v>
          </cell>
          <cell r="F514">
            <v>75</v>
          </cell>
          <cell r="G514">
            <v>99.75</v>
          </cell>
          <cell r="H514">
            <v>75</v>
          </cell>
          <cell r="I514">
            <v>99.75</v>
          </cell>
        </row>
        <row r="515">
          <cell r="D515">
            <v>1</v>
          </cell>
          <cell r="E515" t="str">
            <v>ELECTROPOMPE OPTIMA  EAUX CLAIRES</v>
          </cell>
          <cell r="F515">
            <v>119.89</v>
          </cell>
          <cell r="G515">
            <v>119.89</v>
          </cell>
          <cell r="H515">
            <v>119.89</v>
          </cell>
          <cell r="I515">
            <v>119.89</v>
          </cell>
        </row>
        <row r="516">
          <cell r="D516">
            <v>3</v>
          </cell>
          <cell r="E516" t="str">
            <v>REHAUSSE DE CUVE DE RELEVAGE D600</v>
          </cell>
          <cell r="F516">
            <v>30.45</v>
          </cell>
          <cell r="G516">
            <v>91.35</v>
          </cell>
          <cell r="H516">
            <v>30.45</v>
          </cell>
          <cell r="I516">
            <v>91.35</v>
          </cell>
        </row>
        <row r="517">
          <cell r="D517">
            <v>1.6</v>
          </cell>
          <cell r="E517" t="str">
            <v>TUBE PVC PRESSION 40X3 PN16</v>
          </cell>
          <cell r="F517">
            <v>1.76</v>
          </cell>
          <cell r="G517">
            <v>2.8160000000000003</v>
          </cell>
          <cell r="H517">
            <v>5.5918200000000002</v>
          </cell>
          <cell r="I517">
            <v>8.9469120000000011</v>
          </cell>
        </row>
        <row r="518">
          <cell r="D518">
            <v>1</v>
          </cell>
          <cell r="E518" t="str">
            <v>VANNE A BOISSEAU A COLLER PVC PRESSION _ 40</v>
          </cell>
          <cell r="F518">
            <v>6.47</v>
          </cell>
          <cell r="G518">
            <v>6.47</v>
          </cell>
          <cell r="H518">
            <v>6.9271800000000008</v>
          </cell>
          <cell r="I518">
            <v>6.9271800000000008</v>
          </cell>
        </row>
        <row r="519">
          <cell r="D519">
            <v>1</v>
          </cell>
          <cell r="E519" t="str">
            <v>TRAVERSEE DE PAROI 40/50X1 3/4""""""""""""""""</v>
          </cell>
          <cell r="F519">
            <v>8.24</v>
          </cell>
          <cell r="G519">
            <v>8.24</v>
          </cell>
          <cell r="H519">
            <v>8.5124999999999993</v>
          </cell>
          <cell r="I519">
            <v>8.5124999999999993</v>
          </cell>
        </row>
        <row r="520">
          <cell r="C520" t="str">
            <v>ECSPR-2100</v>
          </cell>
          <cell r="G520">
            <v>566.42000000000007</v>
          </cell>
          <cell r="I520">
            <v>577.65129200000001</v>
          </cell>
        </row>
        <row r="521">
          <cell r="D521">
            <v>1</v>
          </cell>
          <cell r="E521" t="str">
            <v>PRESSE ETOUPE PG13</v>
          </cell>
          <cell r="F521">
            <v>0.68</v>
          </cell>
          <cell r="G521">
            <v>0.68</v>
          </cell>
          <cell r="H521">
            <v>0.68</v>
          </cell>
          <cell r="I521">
            <v>0.68</v>
          </cell>
        </row>
        <row r="522">
          <cell r="D522">
            <v>1</v>
          </cell>
          <cell r="E522" t="str">
            <v>CLAPET Y D40</v>
          </cell>
          <cell r="F522">
            <v>16.8</v>
          </cell>
          <cell r="G522">
            <v>16.8</v>
          </cell>
          <cell r="H522">
            <v>20.308199999999999</v>
          </cell>
          <cell r="I522">
            <v>20.308199999999999</v>
          </cell>
        </row>
        <row r="523">
          <cell r="D523">
            <v>1</v>
          </cell>
          <cell r="E523" t="str">
            <v>COUDE 90 PVC D40 FEM/FEM</v>
          </cell>
          <cell r="F523">
            <v>0.6</v>
          </cell>
          <cell r="G523">
            <v>0.6</v>
          </cell>
          <cell r="H523">
            <v>0.59800000000000009</v>
          </cell>
          <cell r="I523">
            <v>0.59800000000000009</v>
          </cell>
        </row>
        <row r="524">
          <cell r="D524">
            <v>1</v>
          </cell>
          <cell r="E524" t="str">
            <v>EMBOUT ADAPTATION 40X50X1 1/4""""""""""""""""</v>
          </cell>
          <cell r="F524">
            <v>0</v>
          </cell>
          <cell r="G524">
            <v>0</v>
          </cell>
          <cell r="H524">
            <v>0.86450000000000005</v>
          </cell>
          <cell r="I524">
            <v>0.86450000000000005</v>
          </cell>
        </row>
        <row r="525">
          <cell r="D525">
            <v>1</v>
          </cell>
          <cell r="E525" t="str">
            <v xml:space="preserve">CUVE DE RELEVAGE D600 + COUVERCLE </v>
          </cell>
          <cell r="F525">
            <v>206.99</v>
          </cell>
          <cell r="G525">
            <v>206.99</v>
          </cell>
          <cell r="H525">
            <v>206.99</v>
          </cell>
          <cell r="I525">
            <v>206.99</v>
          </cell>
        </row>
        <row r="526">
          <cell r="D526">
            <v>1</v>
          </cell>
          <cell r="E526" t="str">
            <v>JOINT FORSHEDA DIAMETRE 100</v>
          </cell>
          <cell r="F526">
            <v>4.87</v>
          </cell>
          <cell r="G526">
            <v>4.87</v>
          </cell>
          <cell r="H526">
            <v>4.87</v>
          </cell>
          <cell r="I526">
            <v>4.87</v>
          </cell>
        </row>
        <row r="527">
          <cell r="D527">
            <v>1</v>
          </cell>
          <cell r="E527" t="str">
            <v>JOINT FORSHEDA D50</v>
          </cell>
          <cell r="F527">
            <v>4.9400000000000004</v>
          </cell>
          <cell r="G527">
            <v>4.9400000000000004</v>
          </cell>
          <cell r="H527">
            <v>4.9400000000000004</v>
          </cell>
          <cell r="I527">
            <v>4.9400000000000004</v>
          </cell>
        </row>
        <row r="528">
          <cell r="D528">
            <v>1</v>
          </cell>
          <cell r="E528" t="str">
            <v>ELECTROPOMPE OPTIMA  EAUX CLAIRES</v>
          </cell>
          <cell r="F528">
            <v>119.89</v>
          </cell>
          <cell r="G528">
            <v>119.89</v>
          </cell>
          <cell r="H528">
            <v>119.89</v>
          </cell>
          <cell r="I528">
            <v>119.89</v>
          </cell>
        </row>
        <row r="529">
          <cell r="D529">
            <v>0.5</v>
          </cell>
          <cell r="E529" t="str">
            <v>TUBE PVC PRESSION 40X3 PN16</v>
          </cell>
          <cell r="F529">
            <v>1.76</v>
          </cell>
          <cell r="G529">
            <v>0.88</v>
          </cell>
          <cell r="H529">
            <v>5.5918200000000002</v>
          </cell>
          <cell r="I529">
            <v>2.7959100000000001</v>
          </cell>
        </row>
        <row r="530">
          <cell r="D530">
            <v>1</v>
          </cell>
          <cell r="E530" t="str">
            <v>VANNE A BOISSEAU A COLLER PVC PRESSION _ 40</v>
          </cell>
          <cell r="F530">
            <v>6.47</v>
          </cell>
          <cell r="G530">
            <v>6.47</v>
          </cell>
          <cell r="H530">
            <v>6.9271800000000008</v>
          </cell>
          <cell r="I530">
            <v>6.9271800000000008</v>
          </cell>
        </row>
        <row r="531">
          <cell r="D531">
            <v>1</v>
          </cell>
          <cell r="E531" t="str">
            <v>TRAVERSEE DE PAROI 40/50X1 3/4""""""""""""""""</v>
          </cell>
          <cell r="F531">
            <v>8.24</v>
          </cell>
          <cell r="G531">
            <v>8.24</v>
          </cell>
          <cell r="H531">
            <v>8.5124999999999993</v>
          </cell>
          <cell r="I531">
            <v>8.5124999999999993</v>
          </cell>
        </row>
        <row r="532">
          <cell r="C532" t="str">
            <v>ECSPR-600</v>
          </cell>
          <cell r="G532">
            <v>370.36000000000007</v>
          </cell>
          <cell r="I532">
            <v>377.37628999999998</v>
          </cell>
        </row>
        <row r="533">
          <cell r="D533">
            <v>1</v>
          </cell>
          <cell r="E533" t="str">
            <v>PRESSE ETOUPE PG13</v>
          </cell>
          <cell r="F533">
            <v>0.68</v>
          </cell>
          <cell r="G533">
            <v>0.68</v>
          </cell>
          <cell r="H533">
            <v>0.68</v>
          </cell>
          <cell r="I533">
            <v>0.68</v>
          </cell>
        </row>
        <row r="534">
          <cell r="D534">
            <v>1</v>
          </cell>
          <cell r="E534" t="str">
            <v xml:space="preserve">CROCHET INOX </v>
          </cell>
          <cell r="F534">
            <v>2.2400000000000002</v>
          </cell>
          <cell r="G534">
            <v>2.2400000000000002</v>
          </cell>
          <cell r="H534">
            <v>2.2400000000000002</v>
          </cell>
          <cell r="I534">
            <v>2.2400000000000002</v>
          </cell>
        </row>
        <row r="535">
          <cell r="D535">
            <v>1</v>
          </cell>
          <cell r="E535" t="str">
            <v>CLAPET Y D40</v>
          </cell>
          <cell r="F535">
            <v>16.8</v>
          </cell>
          <cell r="G535">
            <v>16.8</v>
          </cell>
          <cell r="H535">
            <v>20.308199999999999</v>
          </cell>
          <cell r="I535">
            <v>20.308199999999999</v>
          </cell>
        </row>
        <row r="536">
          <cell r="D536">
            <v>0.7</v>
          </cell>
          <cell r="E536" t="str">
            <v>CORDAGE POLYPRO DIAM 8</v>
          </cell>
          <cell r="F536">
            <v>0.49</v>
          </cell>
          <cell r="G536">
            <v>0.34299999999999997</v>
          </cell>
          <cell r="H536">
            <v>0.49</v>
          </cell>
          <cell r="I536">
            <v>0.34299999999999997</v>
          </cell>
        </row>
        <row r="537">
          <cell r="D537">
            <v>1</v>
          </cell>
          <cell r="E537" t="str">
            <v>COUDE 90 PVC D40 FEM/FEM</v>
          </cell>
          <cell r="F537">
            <v>0.6</v>
          </cell>
          <cell r="G537">
            <v>0.6</v>
          </cell>
          <cell r="H537">
            <v>0.59800000000000009</v>
          </cell>
          <cell r="I537">
            <v>0.59800000000000009</v>
          </cell>
        </row>
        <row r="538">
          <cell r="D538">
            <v>1</v>
          </cell>
          <cell r="E538" t="str">
            <v>EMBOUT ADAPTATION 40X50X1 1/4""""""""""""""""</v>
          </cell>
          <cell r="F538">
            <v>0</v>
          </cell>
          <cell r="G538">
            <v>0</v>
          </cell>
          <cell r="H538">
            <v>0.86450000000000005</v>
          </cell>
          <cell r="I538">
            <v>0.86450000000000005</v>
          </cell>
        </row>
        <row r="539">
          <cell r="D539">
            <v>1</v>
          </cell>
          <cell r="E539" t="str">
            <v xml:space="preserve">CUVE DE RELEVAGE D600 + COUVERCLE </v>
          </cell>
          <cell r="F539">
            <v>206.99</v>
          </cell>
          <cell r="G539">
            <v>206.99</v>
          </cell>
          <cell r="H539">
            <v>206.99</v>
          </cell>
          <cell r="I539">
            <v>206.99</v>
          </cell>
        </row>
        <row r="540">
          <cell r="D540">
            <v>1</v>
          </cell>
          <cell r="E540" t="str">
            <v>JOINT FORSHEDA DIAMETRE 100</v>
          </cell>
          <cell r="F540">
            <v>4.87</v>
          </cell>
          <cell r="G540">
            <v>4.87</v>
          </cell>
          <cell r="H540">
            <v>4.87</v>
          </cell>
          <cell r="I540">
            <v>4.87</v>
          </cell>
        </row>
        <row r="541">
          <cell r="D541">
            <v>1</v>
          </cell>
          <cell r="E541" t="str">
            <v>JOINT FORSHEDA D50</v>
          </cell>
          <cell r="F541">
            <v>4.9400000000000004</v>
          </cell>
          <cell r="G541">
            <v>4.9400000000000004</v>
          </cell>
          <cell r="H541">
            <v>4.9400000000000004</v>
          </cell>
          <cell r="I541">
            <v>4.9400000000000004</v>
          </cell>
        </row>
        <row r="542">
          <cell r="D542">
            <v>0.13</v>
          </cell>
          <cell r="E542" t="str">
            <v>MAIN D'OEUVRE ATELIER</v>
          </cell>
          <cell r="F542">
            <v>75</v>
          </cell>
          <cell r="G542">
            <v>9.75</v>
          </cell>
          <cell r="H542">
            <v>75</v>
          </cell>
          <cell r="I542">
            <v>9.75</v>
          </cell>
        </row>
        <row r="543">
          <cell r="D543">
            <v>1</v>
          </cell>
          <cell r="E543" t="str">
            <v>ELECTROPOMPE OPTIMA  EAUX CLAIRES</v>
          </cell>
          <cell r="F543">
            <v>119.89</v>
          </cell>
          <cell r="G543">
            <v>119.89</v>
          </cell>
          <cell r="H543">
            <v>119.89</v>
          </cell>
          <cell r="I543">
            <v>119.89</v>
          </cell>
        </row>
        <row r="544">
          <cell r="D544">
            <v>0.5</v>
          </cell>
          <cell r="E544" t="str">
            <v>TUBE PVC PRESSION 40X3 PN16</v>
          </cell>
          <cell r="F544">
            <v>1.76</v>
          </cell>
          <cell r="G544">
            <v>0.88</v>
          </cell>
          <cell r="H544">
            <v>5.5918200000000002</v>
          </cell>
          <cell r="I544">
            <v>2.7959100000000001</v>
          </cell>
        </row>
        <row r="545">
          <cell r="D545">
            <v>1</v>
          </cell>
          <cell r="E545" t="str">
            <v>VANNE A BOISSEAU A COLLER PVC PRESSION _ 40</v>
          </cell>
          <cell r="F545">
            <v>6.47</v>
          </cell>
          <cell r="G545">
            <v>6.47</v>
          </cell>
          <cell r="H545">
            <v>6.9271800000000008</v>
          </cell>
          <cell r="I545">
            <v>6.9271800000000008</v>
          </cell>
        </row>
        <row r="546">
          <cell r="D546">
            <v>1</v>
          </cell>
          <cell r="E546" t="str">
            <v>TRAVERSEE DE PAROI 40/50X1 3/4""""""""""""""""</v>
          </cell>
          <cell r="F546">
            <v>8.24</v>
          </cell>
          <cell r="G546">
            <v>8.24</v>
          </cell>
          <cell r="H546">
            <v>8.5124999999999993</v>
          </cell>
          <cell r="I546">
            <v>8.5124999999999993</v>
          </cell>
        </row>
        <row r="547">
          <cell r="C547" t="str">
            <v>ECSPR-900</v>
          </cell>
          <cell r="G547">
            <v>382.69300000000004</v>
          </cell>
          <cell r="I547">
            <v>389.70929000000001</v>
          </cell>
        </row>
        <row r="548">
          <cell r="D548">
            <v>0.18</v>
          </cell>
          <cell r="E548" t="str">
            <v>JOINT PROFILE T1</v>
          </cell>
          <cell r="F548">
            <v>2.4900000000000002</v>
          </cell>
          <cell r="G548">
            <v>0.44820000000000004</v>
          </cell>
          <cell r="H548">
            <v>2.8935</v>
          </cell>
          <cell r="I548">
            <v>0.52083000000000002</v>
          </cell>
        </row>
        <row r="549">
          <cell r="D549">
            <v>0.43</v>
          </cell>
          <cell r="E549" t="str">
            <v xml:space="preserve">JOINT PROFILE T7 </v>
          </cell>
          <cell r="F549">
            <v>2.4500000000000002</v>
          </cell>
          <cell r="G549">
            <v>1.0535000000000001</v>
          </cell>
          <cell r="H549">
            <v>2.4500000000000002</v>
          </cell>
          <cell r="I549">
            <v>1.0535000000000001</v>
          </cell>
        </row>
        <row r="550">
          <cell r="D550">
            <v>1</v>
          </cell>
          <cell r="E550" t="str">
            <v>REGARD GRAVITAIRE DOUBLE SORTIE + COUVERCLE</v>
          </cell>
          <cell r="F550">
            <v>105.96</v>
          </cell>
          <cell r="G550">
            <v>105.96</v>
          </cell>
          <cell r="H550">
            <v>105.96</v>
          </cell>
          <cell r="I550">
            <v>105.96</v>
          </cell>
        </row>
        <row r="551">
          <cell r="D551">
            <v>2</v>
          </cell>
          <cell r="E551" t="str">
            <v>MANCHON DILATATION FF PVC EVAC D100</v>
          </cell>
          <cell r="F551">
            <v>7</v>
          </cell>
          <cell r="G551">
            <v>14</v>
          </cell>
          <cell r="H551">
            <v>8.0500000000000007</v>
          </cell>
          <cell r="I551">
            <v>16.100000000000001</v>
          </cell>
        </row>
        <row r="552">
          <cell r="D552">
            <v>1</v>
          </cell>
          <cell r="E552" t="str">
            <v>JOINT FORSHEDA DIAMETRE 100</v>
          </cell>
          <cell r="F552">
            <v>4.87</v>
          </cell>
          <cell r="G552">
            <v>4.87</v>
          </cell>
          <cell r="H552">
            <v>4.87</v>
          </cell>
          <cell r="I552">
            <v>4.87</v>
          </cell>
        </row>
        <row r="553">
          <cell r="D553">
            <v>0.24</v>
          </cell>
          <cell r="E553" t="str">
            <v>MAIN D'OEUVRE ATELIER</v>
          </cell>
          <cell r="F553">
            <v>75</v>
          </cell>
          <cell r="G553">
            <v>18</v>
          </cell>
          <cell r="H553">
            <v>75</v>
          </cell>
          <cell r="I553">
            <v>18</v>
          </cell>
        </row>
        <row r="554">
          <cell r="D554">
            <v>1</v>
          </cell>
          <cell r="E554" t="str">
            <v>VANNE INOX</v>
          </cell>
          <cell r="F554">
            <v>38.549999999999997</v>
          </cell>
          <cell r="G554">
            <v>38.549999999999997</v>
          </cell>
          <cell r="H554">
            <v>38.549999999999997</v>
          </cell>
          <cell r="I554">
            <v>38.549999999999997</v>
          </cell>
        </row>
        <row r="555">
          <cell r="C555" t="str">
            <v>KITDIG01</v>
          </cell>
          <cell r="G555">
            <v>182.88170000000002</v>
          </cell>
          <cell r="I555">
            <v>185.05432999999999</v>
          </cell>
        </row>
        <row r="556">
          <cell r="D556">
            <v>3</v>
          </cell>
          <cell r="E556" t="str">
            <v>PRESSE ETOUPE PG13</v>
          </cell>
          <cell r="F556">
            <v>0.68</v>
          </cell>
          <cell r="G556">
            <v>2.04</v>
          </cell>
          <cell r="H556">
            <v>0.68</v>
          </cell>
          <cell r="I556">
            <v>2.04</v>
          </cell>
        </row>
        <row r="557">
          <cell r="D557">
            <v>1</v>
          </cell>
          <cell r="E557" t="str">
            <v>COFFRET 6P EATON IP65</v>
          </cell>
          <cell r="F557">
            <v>38.67</v>
          </cell>
          <cell r="G557">
            <v>38.67</v>
          </cell>
          <cell r="H557">
            <v>38.67</v>
          </cell>
          <cell r="I557">
            <v>38.67</v>
          </cell>
        </row>
        <row r="558">
          <cell r="D558">
            <v>0.4</v>
          </cell>
          <cell r="E558" t="str">
            <v>FIL RIGIDE 1.5 BLEU</v>
          </cell>
          <cell r="F558">
            <v>0.37</v>
          </cell>
          <cell r="G558">
            <v>0.14799999999999999</v>
          </cell>
          <cell r="H558">
            <v>0.40920000000000001</v>
          </cell>
          <cell r="I558">
            <v>0.16368000000000002</v>
          </cell>
        </row>
        <row r="559">
          <cell r="D559">
            <v>1.05</v>
          </cell>
          <cell r="E559" t="str">
            <v>FIL RIGIDE 1.5 ROUGE</v>
          </cell>
          <cell r="F559">
            <v>0.37</v>
          </cell>
          <cell r="G559">
            <v>0.38850000000000001</v>
          </cell>
          <cell r="H559">
            <v>0.40920000000000001</v>
          </cell>
          <cell r="I559">
            <v>0.42966000000000004</v>
          </cell>
        </row>
        <row r="560">
          <cell r="D560">
            <v>2</v>
          </cell>
          <cell r="E560" t="str">
            <v>BLOC PASS.VIS 1 JONCT.2,5 GRIS</v>
          </cell>
          <cell r="F560">
            <v>1.29</v>
          </cell>
          <cell r="G560">
            <v>2.58</v>
          </cell>
          <cell r="H560">
            <v>1.4151500000000001</v>
          </cell>
          <cell r="I560">
            <v>2.8303000000000003</v>
          </cell>
        </row>
        <row r="561">
          <cell r="D561">
            <v>1</v>
          </cell>
          <cell r="E561" t="str">
            <v xml:space="preserve">FICHE PRISE  2P+T LEGRAND </v>
          </cell>
          <cell r="F561">
            <v>5.23</v>
          </cell>
          <cell r="G561">
            <v>5.23</v>
          </cell>
          <cell r="H561">
            <v>5.2343500000000001</v>
          </cell>
          <cell r="I561">
            <v>5.2343500000000001</v>
          </cell>
        </row>
        <row r="562">
          <cell r="D562">
            <v>1.5</v>
          </cell>
          <cell r="E562" t="str">
            <v>CABLE ELECTRIQUE H07RNF 3G1.5</v>
          </cell>
          <cell r="F562">
            <v>1.22</v>
          </cell>
          <cell r="G562">
            <v>1.83</v>
          </cell>
          <cell r="H562">
            <v>1.5174500000000002</v>
          </cell>
          <cell r="I562">
            <v>2.2761750000000003</v>
          </cell>
        </row>
        <row r="563">
          <cell r="D563">
            <v>0.8</v>
          </cell>
          <cell r="E563" t="str">
            <v>MAIN D'OEUVRE ATELIER</v>
          </cell>
          <cell r="F563">
            <v>75</v>
          </cell>
          <cell r="G563">
            <v>60</v>
          </cell>
          <cell r="H563">
            <v>75</v>
          </cell>
          <cell r="I563">
            <v>60</v>
          </cell>
        </row>
        <row r="564">
          <cell r="D564">
            <v>1</v>
          </cell>
          <cell r="E564" t="str">
            <v>DISJONCTEUR PLG</v>
          </cell>
          <cell r="F564">
            <v>7.78</v>
          </cell>
          <cell r="G564">
            <v>7.78</v>
          </cell>
          <cell r="H564">
            <v>7.78</v>
          </cell>
          <cell r="I564">
            <v>7.78</v>
          </cell>
        </row>
        <row r="565">
          <cell r="D565">
            <v>1</v>
          </cell>
          <cell r="E565" t="str">
            <v>PILOTE LED INTERMITENTE ROUGE</v>
          </cell>
          <cell r="F565">
            <v>6.05</v>
          </cell>
          <cell r="G565">
            <v>6.05</v>
          </cell>
          <cell r="H565">
            <v>6.05</v>
          </cell>
          <cell r="I565">
            <v>6.05</v>
          </cell>
        </row>
        <row r="566">
          <cell r="D566">
            <v>1</v>
          </cell>
          <cell r="E566" t="str">
            <v>CONTACT AUX 101F 4A</v>
          </cell>
          <cell r="F566">
            <v>7.73</v>
          </cell>
          <cell r="G566">
            <v>7.73</v>
          </cell>
          <cell r="H566">
            <v>7.73</v>
          </cell>
          <cell r="I566">
            <v>7.73</v>
          </cell>
        </row>
        <row r="567">
          <cell r="D567">
            <v>1</v>
          </cell>
          <cell r="E567" t="str">
            <v>DISJONCTEUR MAGNETO THERMIQUE 6.3/2</v>
          </cell>
          <cell r="F567">
            <v>27</v>
          </cell>
          <cell r="G567">
            <v>27</v>
          </cell>
          <cell r="H567">
            <v>27</v>
          </cell>
          <cell r="I567">
            <v>27</v>
          </cell>
        </row>
        <row r="568">
          <cell r="C568" t="str">
            <v>MCOFPRO</v>
          </cell>
          <cell r="G568">
            <v>159.44649999999999</v>
          </cell>
          <cell r="I568">
            <v>160.20416499999999</v>
          </cell>
        </row>
        <row r="569">
          <cell r="D569">
            <v>1</v>
          </cell>
          <cell r="E569" t="str">
            <v>EMBOUT ADAPTATION 63X50X2""""""""""""""""</v>
          </cell>
          <cell r="F569">
            <v>0.68</v>
          </cell>
          <cell r="G569">
            <v>0.68</v>
          </cell>
          <cell r="H569">
            <v>0.77349999999999997</v>
          </cell>
          <cell r="I569">
            <v>0.77349999999999997</v>
          </cell>
        </row>
        <row r="570">
          <cell r="D570">
            <v>0.06</v>
          </cell>
          <cell r="E570" t="str">
            <v>MAIN D'OEUVRE ATELIER</v>
          </cell>
          <cell r="F570">
            <v>75</v>
          </cell>
          <cell r="G570">
            <v>4.5</v>
          </cell>
          <cell r="H570">
            <v>75</v>
          </cell>
          <cell r="I570">
            <v>4.5</v>
          </cell>
        </row>
        <row r="571">
          <cell r="D571">
            <v>1</v>
          </cell>
          <cell r="E571" t="str">
            <v>RACCORD TARAUDE COMPRESSION _ 50X2'</v>
          </cell>
          <cell r="F571">
            <v>3.07</v>
          </cell>
          <cell r="G571">
            <v>3.07</v>
          </cell>
          <cell r="H571">
            <v>3.2410300000000003</v>
          </cell>
          <cell r="I571">
            <v>3.2410300000000003</v>
          </cell>
        </row>
        <row r="572">
          <cell r="C572" t="str">
            <v>MRAC50</v>
          </cell>
          <cell r="G572">
            <v>8.25</v>
          </cell>
          <cell r="I572">
            <v>8.5145300000000006</v>
          </cell>
        </row>
        <row r="573">
          <cell r="D573">
            <v>1</v>
          </cell>
          <cell r="E573" t="str">
            <v>EMBOUT ADAPTATION 75X63X2""""""""""""""""</v>
          </cell>
          <cell r="F573">
            <v>1.1100000000000001</v>
          </cell>
          <cell r="G573">
            <v>1.1100000000000001</v>
          </cell>
          <cell r="H573">
            <v>1.1830000000000001</v>
          </cell>
          <cell r="I573">
            <v>1.1830000000000001</v>
          </cell>
        </row>
        <row r="574">
          <cell r="D574">
            <v>5.8000000000000003E-2</v>
          </cell>
          <cell r="E574" t="str">
            <v>MAIN D'OEUVRE ATELIER</v>
          </cell>
          <cell r="F574">
            <v>75</v>
          </cell>
          <cell r="G574">
            <v>4.3500000000000005</v>
          </cell>
          <cell r="H574">
            <v>75</v>
          </cell>
          <cell r="I574">
            <v>4.3500000000000005</v>
          </cell>
        </row>
        <row r="575">
          <cell r="D575">
            <v>1</v>
          </cell>
          <cell r="E575" t="str">
            <v>RACCORD TARAUDE COMPRESSION _ 63X2'</v>
          </cell>
          <cell r="F575">
            <v>4.79</v>
          </cell>
          <cell r="G575">
            <v>4.79</v>
          </cell>
          <cell r="H575">
            <v>5.2162500000000005</v>
          </cell>
          <cell r="I575">
            <v>5.2162500000000005</v>
          </cell>
        </row>
        <row r="576">
          <cell r="C576" t="str">
            <v>MRAC63</v>
          </cell>
          <cell r="G576">
            <v>10.25</v>
          </cell>
          <cell r="I576">
            <v>10.74925</v>
          </cell>
        </row>
        <row r="577">
          <cell r="D577">
            <v>1</v>
          </cell>
          <cell r="E577" t="str">
            <v>TUYAU PVC SOUPLE D63 0.6 ML</v>
          </cell>
          <cell r="F577">
            <v>3.77</v>
          </cell>
          <cell r="G577">
            <v>3.77</v>
          </cell>
          <cell r="H577">
            <v>4.1879999999999997</v>
          </cell>
          <cell r="I577">
            <v>4.1879999999999997</v>
          </cell>
        </row>
        <row r="578">
          <cell r="D578">
            <v>1</v>
          </cell>
          <cell r="E578" t="str">
            <v>MANCHON REDUIT 63/50</v>
          </cell>
          <cell r="F578">
            <v>8.2899999999999991</v>
          </cell>
          <cell r="G578">
            <v>8.2899999999999991</v>
          </cell>
          <cell r="H578">
            <v>9.0570149999999998</v>
          </cell>
          <cell r="I578">
            <v>9.0570149999999998</v>
          </cell>
        </row>
        <row r="579">
          <cell r="D579">
            <v>1</v>
          </cell>
          <cell r="E579" t="str">
            <v>RACCORD TARAUDE COMPRESSION _ 63X2'</v>
          </cell>
          <cell r="F579">
            <v>4.79</v>
          </cell>
          <cell r="G579">
            <v>4.79</v>
          </cell>
          <cell r="H579">
            <v>5.2162500000000005</v>
          </cell>
          <cell r="I579">
            <v>5.2162500000000005</v>
          </cell>
        </row>
        <row r="580">
          <cell r="E580" t="str">
            <v>MAIN D'OEUVRE ATELIER</v>
          </cell>
          <cell r="F580">
            <v>4.79</v>
          </cell>
          <cell r="G580">
            <v>0</v>
          </cell>
          <cell r="H580">
            <v>75</v>
          </cell>
          <cell r="I580">
            <v>0</v>
          </cell>
        </row>
        <row r="581">
          <cell r="C581" t="str">
            <v>MRACPEHD50</v>
          </cell>
          <cell r="G581">
            <v>16.849999999999998</v>
          </cell>
          <cell r="I581">
            <v>18.461264999999997</v>
          </cell>
        </row>
        <row r="582">
          <cell r="D582">
            <v>0.6</v>
          </cell>
          <cell r="E582" t="str">
            <v>COURONNE PVC SOUPLE _ 63 1M</v>
          </cell>
          <cell r="F582">
            <v>3.77</v>
          </cell>
          <cell r="G582">
            <v>2.262</v>
          </cell>
          <cell r="H582">
            <v>6.98</v>
          </cell>
          <cell r="I582">
            <v>4.1879999999999997</v>
          </cell>
        </row>
        <row r="583">
          <cell r="D583">
            <v>1</v>
          </cell>
          <cell r="E583" t="str">
            <v>MANCHON A COMPRESSION PE/PVC</v>
          </cell>
          <cell r="F583">
            <v>10.77</v>
          </cell>
          <cell r="G583">
            <v>10.77</v>
          </cell>
          <cell r="H583">
            <v>12.037500000000001</v>
          </cell>
          <cell r="I583">
            <v>12.037500000000001</v>
          </cell>
        </row>
        <row r="584">
          <cell r="D584">
            <v>1</v>
          </cell>
          <cell r="E584" t="str">
            <v>RACCORD TARAUDE COMPRESSION _ 63X2'</v>
          </cell>
          <cell r="F584">
            <v>4.79</v>
          </cell>
          <cell r="G584">
            <v>4.79</v>
          </cell>
          <cell r="H584">
            <v>5.2162500000000005</v>
          </cell>
          <cell r="I584">
            <v>5.2162500000000005</v>
          </cell>
        </row>
        <row r="585">
          <cell r="C585" t="str">
            <v>MRACPEHD63</v>
          </cell>
          <cell r="G585">
            <v>17.821999999999999</v>
          </cell>
          <cell r="I585">
            <v>21.441749999999999</v>
          </cell>
        </row>
        <row r="586">
          <cell r="D586">
            <v>10</v>
          </cell>
          <cell r="E586" t="str">
            <v>BOULON 6X30</v>
          </cell>
          <cell r="F586">
            <v>0.5</v>
          </cell>
          <cell r="G586">
            <v>5</v>
          </cell>
          <cell r="H586">
            <v>0.5445000000000001</v>
          </cell>
          <cell r="I586">
            <v>5.4450000000000012</v>
          </cell>
        </row>
        <row r="587">
          <cell r="D587">
            <v>10</v>
          </cell>
          <cell r="E587" t="str">
            <v>ECROU 6X30</v>
          </cell>
          <cell r="F587">
            <v>0.5</v>
          </cell>
          <cell r="G587">
            <v>5</v>
          </cell>
          <cell r="H587">
            <v>0.5445000000000001</v>
          </cell>
          <cell r="I587">
            <v>5.4450000000000012</v>
          </cell>
        </row>
        <row r="588">
          <cell r="D588">
            <v>10</v>
          </cell>
          <cell r="E588" t="str">
            <v>VIS INOX 5X40</v>
          </cell>
          <cell r="F588">
            <v>0.83</v>
          </cell>
          <cell r="G588">
            <v>8.2999999999999989</v>
          </cell>
          <cell r="H588">
            <v>0.9075000000000002</v>
          </cell>
          <cell r="I588">
            <v>9.0750000000000028</v>
          </cell>
        </row>
        <row r="589">
          <cell r="D589">
            <v>36</v>
          </cell>
          <cell r="E589" t="str">
            <v>RT CALE, CAOUTCHOUC, BRUT, 8 X 90 BOITE de 24</v>
          </cell>
          <cell r="F589">
            <v>0.71</v>
          </cell>
          <cell r="G589">
            <v>25.56</v>
          </cell>
          <cell r="H589">
            <v>0.80341666666666667</v>
          </cell>
          <cell r="I589">
            <v>28.923000000000002</v>
          </cell>
        </row>
        <row r="590">
          <cell r="D590">
            <v>47</v>
          </cell>
          <cell r="E590" t="str">
            <v>VIS PENTURE TORX T30 INOX A2 7X70</v>
          </cell>
          <cell r="F590">
            <v>0.11</v>
          </cell>
          <cell r="G590">
            <v>5.17</v>
          </cell>
          <cell r="H590">
            <v>0.12284800000000003</v>
          </cell>
          <cell r="I590">
            <v>5.7738560000000012</v>
          </cell>
        </row>
        <row r="591">
          <cell r="D591">
            <v>16</v>
          </cell>
          <cell r="E591" t="str">
            <v>VIS PENTURE 6X30 T30 INOX  A4</v>
          </cell>
          <cell r="F591">
            <v>0.35</v>
          </cell>
          <cell r="G591">
            <v>5.6</v>
          </cell>
          <cell r="H591">
            <v>0.38016000000000005</v>
          </cell>
          <cell r="I591">
            <v>6.0825600000000009</v>
          </cell>
        </row>
        <row r="592">
          <cell r="D592">
            <v>140</v>
          </cell>
          <cell r="E592" t="str">
            <v>VIS CHARPENTE 6X80 INOX  A2 TORX T25</v>
          </cell>
          <cell r="F592">
            <v>0.33</v>
          </cell>
          <cell r="G592">
            <v>46.2</v>
          </cell>
          <cell r="H592">
            <v>0.33</v>
          </cell>
          <cell r="I592">
            <v>46.2</v>
          </cell>
        </row>
        <row r="593">
          <cell r="D593">
            <v>8</v>
          </cell>
          <cell r="E593" t="str">
            <v>VIS CHARPENTE 6X140</v>
          </cell>
          <cell r="F593">
            <v>0.56000000000000005</v>
          </cell>
          <cell r="G593">
            <v>4.4800000000000004</v>
          </cell>
          <cell r="H593">
            <v>0.61599999999999999</v>
          </cell>
          <cell r="I593">
            <v>4.9279999999999999</v>
          </cell>
        </row>
        <row r="594">
          <cell r="D594">
            <v>5</v>
          </cell>
          <cell r="E594" t="str">
            <v>BASTAINGS 50X115 (AU ML)</v>
          </cell>
          <cell r="F594">
            <v>7.33</v>
          </cell>
          <cell r="G594">
            <v>36.65</v>
          </cell>
          <cell r="H594">
            <v>13.19</v>
          </cell>
          <cell r="I594">
            <v>65.95</v>
          </cell>
        </row>
        <row r="595">
          <cell r="D595">
            <v>29</v>
          </cell>
          <cell r="E595" t="str">
            <v>CHEVRON 70X70 (AU ML)</v>
          </cell>
          <cell r="F595">
            <v>6.26</v>
          </cell>
          <cell r="G595">
            <v>181.54</v>
          </cell>
          <cell r="H595">
            <v>6.26</v>
          </cell>
          <cell r="I595">
            <v>181.54</v>
          </cell>
        </row>
        <row r="596">
          <cell r="D596">
            <v>1</v>
          </cell>
          <cell r="E596" t="str">
            <v>ECOPLANC 2M50</v>
          </cell>
          <cell r="F596">
            <v>26.09</v>
          </cell>
          <cell r="G596">
            <v>26.09</v>
          </cell>
          <cell r="H596">
            <v>27.405000000000001</v>
          </cell>
          <cell r="I596">
            <v>27.405000000000001</v>
          </cell>
        </row>
        <row r="597">
          <cell r="D597">
            <v>1</v>
          </cell>
          <cell r="E597" t="str">
            <v>ECOPLANC 2M50</v>
          </cell>
          <cell r="F597">
            <v>26.09</v>
          </cell>
          <cell r="G597">
            <v>26.09</v>
          </cell>
          <cell r="H597">
            <v>27.405000000000001</v>
          </cell>
          <cell r="I597">
            <v>27.405000000000001</v>
          </cell>
        </row>
        <row r="598">
          <cell r="D598">
            <v>4</v>
          </cell>
          <cell r="E598" t="str">
            <v>PANNEAU PVC 1000 X 2110 MM</v>
          </cell>
          <cell r="F598">
            <v>45.2</v>
          </cell>
          <cell r="G598">
            <v>180.8</v>
          </cell>
          <cell r="H598">
            <v>45.2</v>
          </cell>
          <cell r="I598">
            <v>180.8</v>
          </cell>
        </row>
        <row r="599">
          <cell r="D599">
            <v>4</v>
          </cell>
          <cell r="E599" t="str">
            <v>RALLONGE PVC 200 X 2110 MM</v>
          </cell>
          <cell r="F599">
            <v>10.32</v>
          </cell>
          <cell r="G599">
            <v>41.28</v>
          </cell>
          <cell r="H599">
            <v>10.32</v>
          </cell>
          <cell r="I599">
            <v>41.28</v>
          </cell>
        </row>
        <row r="600">
          <cell r="D600">
            <v>4</v>
          </cell>
          <cell r="E600" t="str">
            <v>PROFIL H 2110</v>
          </cell>
          <cell r="F600">
            <v>6.62</v>
          </cell>
          <cell r="G600">
            <v>26.48</v>
          </cell>
          <cell r="H600">
            <v>6.62</v>
          </cell>
          <cell r="I600">
            <v>26.48</v>
          </cell>
        </row>
        <row r="601">
          <cell r="D601">
            <v>4</v>
          </cell>
          <cell r="E601" t="str">
            <v>PANNEAU PVC 1000 X 2525 MM</v>
          </cell>
          <cell r="F601">
            <v>54.09</v>
          </cell>
          <cell r="G601">
            <v>216.36</v>
          </cell>
          <cell r="H601">
            <v>54.09</v>
          </cell>
          <cell r="I601">
            <v>216.36</v>
          </cell>
        </row>
        <row r="602">
          <cell r="D602">
            <v>4</v>
          </cell>
          <cell r="E602" t="str">
            <v>RALLONGE PVC 200 X 2525 MM</v>
          </cell>
          <cell r="F602">
            <v>12.35</v>
          </cell>
          <cell r="G602">
            <v>49.4</v>
          </cell>
          <cell r="H602">
            <v>12.35</v>
          </cell>
          <cell r="I602">
            <v>49.4</v>
          </cell>
        </row>
        <row r="603">
          <cell r="D603">
            <v>4</v>
          </cell>
          <cell r="E603" t="str">
            <v>PROFIL H 2525</v>
          </cell>
          <cell r="F603">
            <v>7.92</v>
          </cell>
          <cell r="G603">
            <v>31.68</v>
          </cell>
          <cell r="H603">
            <v>7.92</v>
          </cell>
          <cell r="I603">
            <v>31.68</v>
          </cell>
        </row>
        <row r="604">
          <cell r="D604">
            <v>8</v>
          </cell>
          <cell r="E604" t="str">
            <v>TE ALU 40/40/3 ML</v>
          </cell>
          <cell r="F604">
            <v>7.4</v>
          </cell>
          <cell r="G604">
            <v>59.2</v>
          </cell>
          <cell r="H604">
            <v>7.9464600000000001</v>
          </cell>
          <cell r="I604">
            <v>63.571680000000001</v>
          </cell>
        </row>
        <row r="605">
          <cell r="D605">
            <v>10</v>
          </cell>
          <cell r="E605" t="str">
            <v>CORNIERE ALU 40/40/3 ML</v>
          </cell>
          <cell r="F605">
            <v>7.03</v>
          </cell>
          <cell r="G605">
            <v>70.3</v>
          </cell>
          <cell r="H605">
            <v>7.5482199999999997</v>
          </cell>
          <cell r="I605">
            <v>75.482199999999992</v>
          </cell>
        </row>
        <row r="606">
          <cell r="D606">
            <v>7.61</v>
          </cell>
          <cell r="E606" t="str">
            <v>MAIN D'OEUVRE ATELIER</v>
          </cell>
          <cell r="F606">
            <v>75</v>
          </cell>
          <cell r="G606">
            <v>570.75</v>
          </cell>
          <cell r="H606">
            <v>75</v>
          </cell>
          <cell r="I606">
            <v>570.75</v>
          </cell>
        </row>
        <row r="607">
          <cell r="C607" t="str">
            <v>PCG10EH</v>
          </cell>
          <cell r="G607">
            <v>1621.93</v>
          </cell>
          <cell r="I607">
            <v>1669.976296</v>
          </cell>
        </row>
        <row r="608">
          <cell r="D608">
            <v>100</v>
          </cell>
          <cell r="E608" t="str">
            <v>VIS CHARPENTE 6X80 INOX  A2 TORX T25</v>
          </cell>
          <cell r="F608">
            <v>0</v>
          </cell>
          <cell r="G608">
            <v>0</v>
          </cell>
          <cell r="H608">
            <v>0.33</v>
          </cell>
          <cell r="I608">
            <v>33</v>
          </cell>
        </row>
        <row r="609">
          <cell r="D609">
            <v>2</v>
          </cell>
          <cell r="E609" t="str">
            <v>BASTAINGS 50X115 (AU ML)</v>
          </cell>
          <cell r="F609">
            <v>0</v>
          </cell>
          <cell r="G609">
            <v>0</v>
          </cell>
          <cell r="H609">
            <v>13.19</v>
          </cell>
          <cell r="I609">
            <v>26.38</v>
          </cell>
        </row>
        <row r="610">
          <cell r="D610">
            <v>12</v>
          </cell>
          <cell r="E610" t="str">
            <v>CHEVRON 70X70 (AU ML)</v>
          </cell>
          <cell r="F610">
            <v>0</v>
          </cell>
          <cell r="G610">
            <v>0</v>
          </cell>
          <cell r="H610">
            <v>6.26</v>
          </cell>
          <cell r="I610">
            <v>75.12</v>
          </cell>
        </row>
        <row r="611">
          <cell r="D611">
            <v>2</v>
          </cell>
          <cell r="E611" t="str">
            <v>ECOPLANC 2M</v>
          </cell>
          <cell r="F611">
            <v>0</v>
          </cell>
          <cell r="G611">
            <v>0</v>
          </cell>
          <cell r="H611">
            <v>21.96</v>
          </cell>
          <cell r="I611">
            <v>43.92</v>
          </cell>
        </row>
        <row r="612">
          <cell r="D612">
            <v>2</v>
          </cell>
          <cell r="E612" t="str">
            <v>ECOPLANC 2M50</v>
          </cell>
          <cell r="F612">
            <v>0</v>
          </cell>
          <cell r="G612">
            <v>0</v>
          </cell>
          <cell r="H612">
            <v>27.405000000000001</v>
          </cell>
          <cell r="I612">
            <v>54.81</v>
          </cell>
        </row>
        <row r="613">
          <cell r="D613">
            <v>2</v>
          </cell>
          <cell r="E613" t="str">
            <v>ECOPLANC AU ML</v>
          </cell>
          <cell r="F613">
            <v>0</v>
          </cell>
          <cell r="G613">
            <v>0</v>
          </cell>
          <cell r="H613">
            <v>10.98</v>
          </cell>
          <cell r="I613">
            <v>21.96</v>
          </cell>
        </row>
        <row r="614">
          <cell r="C614" t="str">
            <v>CARECO6EH</v>
          </cell>
          <cell r="G614">
            <v>0</v>
          </cell>
          <cell r="I614">
            <v>255.19000000000003</v>
          </cell>
        </row>
        <row r="615">
          <cell r="D615">
            <v>6</v>
          </cell>
          <cell r="E615" t="str">
            <v>BOULON 6X30</v>
          </cell>
          <cell r="F615">
            <v>0.5</v>
          </cell>
          <cell r="G615">
            <v>3</v>
          </cell>
          <cell r="H615">
            <v>0.5445000000000001</v>
          </cell>
          <cell r="I615">
            <v>3.2670000000000003</v>
          </cell>
        </row>
        <row r="616">
          <cell r="D616">
            <v>6</v>
          </cell>
          <cell r="E616" t="str">
            <v>ECROU 6X30</v>
          </cell>
          <cell r="F616">
            <v>0.5</v>
          </cell>
          <cell r="G616">
            <v>3</v>
          </cell>
          <cell r="H616">
            <v>0.5445000000000001</v>
          </cell>
          <cell r="I616">
            <v>3.2670000000000003</v>
          </cell>
        </row>
        <row r="617">
          <cell r="D617">
            <v>40</v>
          </cell>
          <cell r="E617" t="str">
            <v>RT CALE, CAOUTCHOUC, BRUT, 8 X 90 BOITE de 24</v>
          </cell>
          <cell r="F617">
            <v>0.71</v>
          </cell>
          <cell r="G617">
            <v>28.4</v>
          </cell>
          <cell r="H617">
            <v>0.80341666666666667</v>
          </cell>
          <cell r="I617">
            <v>32.13666666666667</v>
          </cell>
        </row>
        <row r="618">
          <cell r="D618">
            <v>6</v>
          </cell>
          <cell r="E618" t="str">
            <v>VIS INOX 5X40</v>
          </cell>
          <cell r="F618">
            <v>0.83</v>
          </cell>
          <cell r="G618">
            <v>4.9799999999999995</v>
          </cell>
          <cell r="H618">
            <v>0.9075000000000002</v>
          </cell>
          <cell r="I618">
            <v>5.4450000000000012</v>
          </cell>
        </row>
        <row r="619">
          <cell r="D619">
            <v>175</v>
          </cell>
          <cell r="E619" t="str">
            <v>VIS CHARPENTE 6X80 INOX  A2 TORX T25</v>
          </cell>
          <cell r="F619">
            <v>0.33</v>
          </cell>
          <cell r="G619">
            <v>57.75</v>
          </cell>
          <cell r="H619">
            <v>0.33</v>
          </cell>
          <cell r="I619">
            <v>57.75</v>
          </cell>
        </row>
        <row r="620">
          <cell r="D620">
            <v>8</v>
          </cell>
          <cell r="E620" t="str">
            <v>VIS CHARPENTE 6X140</v>
          </cell>
          <cell r="F620">
            <v>0.56000000000000005</v>
          </cell>
          <cell r="G620">
            <v>4.4800000000000004</v>
          </cell>
          <cell r="H620">
            <v>0.61599999999999999</v>
          </cell>
          <cell r="I620">
            <v>4.9279999999999999</v>
          </cell>
        </row>
        <row r="621">
          <cell r="D621">
            <v>32</v>
          </cell>
          <cell r="E621" t="str">
            <v>VIS PENTURE 6X30 T30 INOX  A4</v>
          </cell>
          <cell r="F621">
            <v>0.35</v>
          </cell>
          <cell r="G621">
            <v>11.2</v>
          </cell>
          <cell r="H621">
            <v>0.38016000000000005</v>
          </cell>
          <cell r="I621">
            <v>12.165120000000002</v>
          </cell>
        </row>
        <row r="622">
          <cell r="D622">
            <v>44</v>
          </cell>
          <cell r="E622" t="str">
            <v>VIS PENTURE TORX T30 INOX A2 7X70</v>
          </cell>
          <cell r="F622">
            <v>0.11</v>
          </cell>
          <cell r="G622">
            <v>4.84</v>
          </cell>
          <cell r="H622">
            <v>0.12284800000000003</v>
          </cell>
          <cell r="I622">
            <v>5.4053120000000012</v>
          </cell>
        </row>
        <row r="623">
          <cell r="D623">
            <v>7.5</v>
          </cell>
          <cell r="E623" t="str">
            <v>BASTAINGS 50X115 (AU ML)</v>
          </cell>
          <cell r="F623">
            <v>7.33</v>
          </cell>
          <cell r="G623">
            <v>54.975000000000001</v>
          </cell>
          <cell r="H623">
            <v>13.19</v>
          </cell>
          <cell r="I623">
            <v>98.924999999999997</v>
          </cell>
        </row>
        <row r="624">
          <cell r="D624">
            <v>36</v>
          </cell>
          <cell r="E624" t="str">
            <v>CHEVRON 70X70 (AU ML)</v>
          </cell>
          <cell r="F624">
            <v>6.26</v>
          </cell>
          <cell r="G624">
            <v>225.35999999999999</v>
          </cell>
          <cell r="H624">
            <v>6.26</v>
          </cell>
          <cell r="I624">
            <v>225.35999999999999</v>
          </cell>
        </row>
        <row r="625">
          <cell r="D625">
            <v>4</v>
          </cell>
          <cell r="E625" t="str">
            <v>CORNIERE ALU 40/40/3 ML</v>
          </cell>
          <cell r="F625">
            <v>7.03</v>
          </cell>
          <cell r="G625">
            <v>28.12</v>
          </cell>
          <cell r="H625">
            <v>7.5482199999999997</v>
          </cell>
          <cell r="I625">
            <v>30.192879999999999</v>
          </cell>
        </row>
        <row r="626">
          <cell r="D626">
            <v>2</v>
          </cell>
          <cell r="E626" t="str">
            <v>ECOPLANC 2M</v>
          </cell>
          <cell r="F626">
            <v>20.91</v>
          </cell>
          <cell r="G626">
            <v>41.82</v>
          </cell>
          <cell r="H626">
            <v>21.96</v>
          </cell>
          <cell r="I626">
            <v>43.92</v>
          </cell>
        </row>
        <row r="627">
          <cell r="D627">
            <v>4</v>
          </cell>
          <cell r="E627" t="str">
            <v>RALLONGE PVC 200 X 2005 MM</v>
          </cell>
          <cell r="F627">
            <v>9.81</v>
          </cell>
          <cell r="G627">
            <v>39.24</v>
          </cell>
          <cell r="H627">
            <v>9.81</v>
          </cell>
          <cell r="I627">
            <v>39.24</v>
          </cell>
        </row>
        <row r="628">
          <cell r="D628">
            <v>2</v>
          </cell>
          <cell r="E628" t="str">
            <v>RALLONGE PVC 200 X 2025 MM</v>
          </cell>
          <cell r="F628">
            <v>9.9</v>
          </cell>
          <cell r="G628">
            <v>19.8</v>
          </cell>
          <cell r="H628">
            <v>9.9</v>
          </cell>
          <cell r="I628">
            <v>19.8</v>
          </cell>
        </row>
        <row r="629">
          <cell r="D629">
            <v>4</v>
          </cell>
          <cell r="E629" t="str">
            <v>RALLONGE PVC 200 X 2110 MM</v>
          </cell>
          <cell r="F629">
            <v>10.32</v>
          </cell>
          <cell r="G629">
            <v>41.28</v>
          </cell>
          <cell r="H629">
            <v>10.32</v>
          </cell>
          <cell r="I629">
            <v>41.28</v>
          </cell>
        </row>
        <row r="630">
          <cell r="D630">
            <v>8.7100000000000009</v>
          </cell>
          <cell r="E630" t="str">
            <v>MAIN D'OEUVRE ATELIER</v>
          </cell>
          <cell r="F630">
            <v>75</v>
          </cell>
          <cell r="G630">
            <v>653.25000000000011</v>
          </cell>
          <cell r="H630">
            <v>75</v>
          </cell>
          <cell r="I630">
            <v>653.25000000000011</v>
          </cell>
        </row>
        <row r="631">
          <cell r="D631">
            <v>4</v>
          </cell>
          <cell r="E631" t="str">
            <v>PANNEAU PVC 1000 X 2005 MM</v>
          </cell>
          <cell r="F631">
            <v>42.95</v>
          </cell>
          <cell r="G631">
            <v>171.8</v>
          </cell>
          <cell r="H631">
            <v>42.95</v>
          </cell>
          <cell r="I631">
            <v>171.8</v>
          </cell>
        </row>
        <row r="632">
          <cell r="D632">
            <v>2</v>
          </cell>
          <cell r="E632" t="str">
            <v>PANNEAU PVC 1000 X 2025 MM</v>
          </cell>
          <cell r="F632">
            <v>43.38</v>
          </cell>
          <cell r="G632">
            <v>86.76</v>
          </cell>
          <cell r="H632">
            <v>43.38</v>
          </cell>
          <cell r="I632">
            <v>86.76</v>
          </cell>
        </row>
        <row r="633">
          <cell r="D633">
            <v>4</v>
          </cell>
          <cell r="E633" t="str">
            <v>PANNEAU PVC 1000 X 2110 MM</v>
          </cell>
          <cell r="F633">
            <v>45.2</v>
          </cell>
          <cell r="G633">
            <v>180.8</v>
          </cell>
          <cell r="H633">
            <v>45.2</v>
          </cell>
          <cell r="I633">
            <v>180.8</v>
          </cell>
        </row>
        <row r="634">
          <cell r="D634">
            <v>4</v>
          </cell>
          <cell r="E634" t="str">
            <v>PROFIL H 2005</v>
          </cell>
          <cell r="F634">
            <v>6.29</v>
          </cell>
          <cell r="G634">
            <v>25.16</v>
          </cell>
          <cell r="H634">
            <v>6.29</v>
          </cell>
          <cell r="I634">
            <v>25.16</v>
          </cell>
        </row>
        <row r="635">
          <cell r="D635">
            <v>2</v>
          </cell>
          <cell r="E635" t="str">
            <v>PROFIL H 2025</v>
          </cell>
          <cell r="F635">
            <v>6.35</v>
          </cell>
          <cell r="G635">
            <v>12.7</v>
          </cell>
          <cell r="H635">
            <v>6.35</v>
          </cell>
          <cell r="I635">
            <v>12.7</v>
          </cell>
        </row>
        <row r="636">
          <cell r="D636">
            <v>4</v>
          </cell>
          <cell r="E636" t="str">
            <v>PROFIL H 2110</v>
          </cell>
          <cell r="F636">
            <v>6.62</v>
          </cell>
          <cell r="G636">
            <v>26.48</v>
          </cell>
          <cell r="H636">
            <v>6.62</v>
          </cell>
          <cell r="I636">
            <v>26.48</v>
          </cell>
        </row>
        <row r="637">
          <cell r="D637">
            <v>12</v>
          </cell>
          <cell r="E637" t="str">
            <v>TE ALU 40/40/3 ML</v>
          </cell>
          <cell r="F637">
            <v>7.4</v>
          </cell>
          <cell r="G637">
            <v>88.800000000000011</v>
          </cell>
          <cell r="H637">
            <v>7.9464600000000001</v>
          </cell>
          <cell r="I637">
            <v>95.357519999999994</v>
          </cell>
        </row>
        <row r="638">
          <cell r="C638" t="str">
            <v>PCG12EHA</v>
          </cell>
          <cell r="G638">
            <v>1813.9950000000001</v>
          </cell>
          <cell r="I638">
            <v>1875.3894986666667</v>
          </cell>
        </row>
        <row r="639">
          <cell r="D639">
            <v>4</v>
          </cell>
          <cell r="E639" t="str">
            <v>BOULON 6X30</v>
          </cell>
          <cell r="F639">
            <v>0.5</v>
          </cell>
          <cell r="G639">
            <v>2</v>
          </cell>
          <cell r="H639">
            <v>0.5445000000000001</v>
          </cell>
          <cell r="I639">
            <v>2.1780000000000004</v>
          </cell>
        </row>
        <row r="640">
          <cell r="D640">
            <v>4</v>
          </cell>
          <cell r="E640" t="str">
            <v>ECROU 6X30</v>
          </cell>
          <cell r="F640">
            <v>0.5</v>
          </cell>
          <cell r="G640">
            <v>2</v>
          </cell>
          <cell r="H640">
            <v>0.5445000000000001</v>
          </cell>
          <cell r="I640">
            <v>2.1780000000000004</v>
          </cell>
        </row>
        <row r="641">
          <cell r="D641">
            <v>44</v>
          </cell>
          <cell r="E641" t="str">
            <v>RT CALE, CAOUTCHOUC, BRUT, 8 X 90 BOITE de 24</v>
          </cell>
          <cell r="F641">
            <v>0.71</v>
          </cell>
          <cell r="G641">
            <v>31.24</v>
          </cell>
          <cell r="H641">
            <v>0.80341666666666667</v>
          </cell>
          <cell r="I641">
            <v>35.350333333333332</v>
          </cell>
        </row>
        <row r="642">
          <cell r="D642">
            <v>4</v>
          </cell>
          <cell r="E642" t="str">
            <v>VIS INOX 5X40</v>
          </cell>
          <cell r="F642">
            <v>0.83</v>
          </cell>
          <cell r="G642">
            <v>3.32</v>
          </cell>
          <cell r="H642">
            <v>0.9075000000000002</v>
          </cell>
          <cell r="I642">
            <v>3.6300000000000008</v>
          </cell>
        </row>
        <row r="643">
          <cell r="D643">
            <v>200</v>
          </cell>
          <cell r="E643" t="str">
            <v>VIS CHARPENTE 6X80 INOX  A2 TORX T25</v>
          </cell>
          <cell r="F643">
            <v>0.33</v>
          </cell>
          <cell r="G643">
            <v>66</v>
          </cell>
          <cell r="H643">
            <v>0.33</v>
          </cell>
          <cell r="I643">
            <v>66</v>
          </cell>
        </row>
        <row r="644">
          <cell r="D644">
            <v>8</v>
          </cell>
          <cell r="E644" t="str">
            <v>VIS CHARPENTE 6X140</v>
          </cell>
          <cell r="F644">
            <v>0.56000000000000005</v>
          </cell>
          <cell r="G644">
            <v>4.4800000000000004</v>
          </cell>
          <cell r="H644">
            <v>0.61599999999999999</v>
          </cell>
          <cell r="I644">
            <v>4.9279999999999999</v>
          </cell>
        </row>
        <row r="645">
          <cell r="D645">
            <v>16</v>
          </cell>
          <cell r="E645" t="str">
            <v>VIS PENTURE 6X30 T30 INOX  A4</v>
          </cell>
          <cell r="F645">
            <v>0.35</v>
          </cell>
          <cell r="G645">
            <v>5.6</v>
          </cell>
          <cell r="H645">
            <v>0.38016000000000005</v>
          </cell>
          <cell r="I645">
            <v>6.0825600000000009</v>
          </cell>
        </row>
        <row r="646">
          <cell r="D646">
            <v>41</v>
          </cell>
          <cell r="E646" t="str">
            <v>VIS PENTURE TORX T30 INOX A2 7X70</v>
          </cell>
          <cell r="F646">
            <v>0.11</v>
          </cell>
          <cell r="G646">
            <v>4.51</v>
          </cell>
          <cell r="H646">
            <v>0.12284800000000003</v>
          </cell>
          <cell r="I646">
            <v>5.0367680000000012</v>
          </cell>
        </row>
        <row r="647">
          <cell r="D647">
            <v>10</v>
          </cell>
          <cell r="E647" t="str">
            <v>BASTAINGS 50X115 (AU ML)</v>
          </cell>
          <cell r="F647">
            <v>7.33</v>
          </cell>
          <cell r="G647">
            <v>73.3</v>
          </cell>
          <cell r="H647">
            <v>13.19</v>
          </cell>
          <cell r="I647">
            <v>131.9</v>
          </cell>
        </row>
        <row r="648">
          <cell r="D648">
            <v>35</v>
          </cell>
          <cell r="E648" t="str">
            <v>CHEVRON 70X70 (AU ML)</v>
          </cell>
          <cell r="F648">
            <v>6.26</v>
          </cell>
          <cell r="G648">
            <v>219.1</v>
          </cell>
          <cell r="H648">
            <v>6.26</v>
          </cell>
          <cell r="I648">
            <v>219.1</v>
          </cell>
        </row>
        <row r="649">
          <cell r="D649">
            <v>6</v>
          </cell>
          <cell r="E649" t="str">
            <v>CORNIERE ALU 40/40/3 ML</v>
          </cell>
          <cell r="F649">
            <v>7.03</v>
          </cell>
          <cell r="G649">
            <v>42.18</v>
          </cell>
          <cell r="H649">
            <v>7.5482199999999997</v>
          </cell>
          <cell r="I649">
            <v>45.289319999999996</v>
          </cell>
        </row>
        <row r="650">
          <cell r="D650">
            <v>3</v>
          </cell>
          <cell r="E650" t="str">
            <v>ECOPLANC AU ML</v>
          </cell>
          <cell r="F650">
            <v>10.5</v>
          </cell>
          <cell r="G650">
            <v>31.5</v>
          </cell>
          <cell r="H650">
            <v>10.98</v>
          </cell>
          <cell r="I650">
            <v>32.94</v>
          </cell>
        </row>
        <row r="651">
          <cell r="D651">
            <v>4</v>
          </cell>
          <cell r="E651" t="str">
            <v>RALLONGE PVC 200 X 1515 MM</v>
          </cell>
          <cell r="F651">
            <v>7.41</v>
          </cell>
          <cell r="G651">
            <v>29.64</v>
          </cell>
          <cell r="H651">
            <v>7.41</v>
          </cell>
          <cell r="I651">
            <v>29.64</v>
          </cell>
        </row>
        <row r="652">
          <cell r="D652">
            <v>4</v>
          </cell>
          <cell r="E652" t="str">
            <v>RALLONGE PVC 200 X 2005 MM</v>
          </cell>
          <cell r="F652">
            <v>9.81</v>
          </cell>
          <cell r="G652">
            <v>39.24</v>
          </cell>
          <cell r="H652">
            <v>9.81</v>
          </cell>
          <cell r="I652">
            <v>39.24</v>
          </cell>
        </row>
        <row r="653">
          <cell r="D653">
            <v>4</v>
          </cell>
          <cell r="E653" t="str">
            <v>RALLONGE PVC 200 X 2110 MM</v>
          </cell>
          <cell r="F653">
            <v>10.32</v>
          </cell>
          <cell r="G653">
            <v>41.28</v>
          </cell>
          <cell r="H653">
            <v>10.32</v>
          </cell>
          <cell r="I653">
            <v>41.28</v>
          </cell>
        </row>
        <row r="654">
          <cell r="D654">
            <v>8.8800000000000008</v>
          </cell>
          <cell r="E654" t="str">
            <v>MAIN D'OEUVRE ATELIER</v>
          </cell>
          <cell r="F654">
            <v>75</v>
          </cell>
          <cell r="G654">
            <v>666.00000000000011</v>
          </cell>
          <cell r="H654">
            <v>75</v>
          </cell>
          <cell r="I654">
            <v>666.00000000000011</v>
          </cell>
        </row>
        <row r="655">
          <cell r="D655">
            <v>4</v>
          </cell>
          <cell r="E655" t="str">
            <v>PANNEAU PVC 1000 X 1515 MM</v>
          </cell>
          <cell r="F655">
            <v>32.450000000000003</v>
          </cell>
          <cell r="G655">
            <v>129.80000000000001</v>
          </cell>
          <cell r="H655">
            <v>32.450000000000003</v>
          </cell>
          <cell r="I655">
            <v>129.80000000000001</v>
          </cell>
        </row>
        <row r="656">
          <cell r="D656">
            <v>4</v>
          </cell>
          <cell r="E656" t="str">
            <v>PANNEAU PVC 1000 X 2005 MM</v>
          </cell>
          <cell r="F656">
            <v>42.95</v>
          </cell>
          <cell r="G656">
            <v>171.8</v>
          </cell>
          <cell r="H656">
            <v>42.95</v>
          </cell>
          <cell r="I656">
            <v>171.8</v>
          </cell>
        </row>
        <row r="657">
          <cell r="D657">
            <v>4</v>
          </cell>
          <cell r="E657" t="str">
            <v>PANNEAU PVC 1000 X 2110 MM</v>
          </cell>
          <cell r="F657">
            <v>45.2</v>
          </cell>
          <cell r="G657">
            <v>180.8</v>
          </cell>
          <cell r="H657">
            <v>45.2</v>
          </cell>
          <cell r="I657">
            <v>180.8</v>
          </cell>
        </row>
        <row r="658">
          <cell r="D658">
            <v>4</v>
          </cell>
          <cell r="E658" t="str">
            <v>PROFIL H 1515</v>
          </cell>
          <cell r="F658">
            <v>4.76</v>
          </cell>
          <cell r="G658">
            <v>19.04</v>
          </cell>
          <cell r="H658">
            <v>4.76</v>
          </cell>
          <cell r="I658">
            <v>19.04</v>
          </cell>
        </row>
        <row r="659">
          <cell r="D659">
            <v>4</v>
          </cell>
          <cell r="E659" t="str">
            <v>PROFIL H 2005</v>
          </cell>
          <cell r="F659">
            <v>6.29</v>
          </cell>
          <cell r="G659">
            <v>25.16</v>
          </cell>
          <cell r="H659">
            <v>6.29</v>
          </cell>
          <cell r="I659">
            <v>25.16</v>
          </cell>
        </row>
        <row r="660">
          <cell r="D660">
            <v>4</v>
          </cell>
          <cell r="E660" t="str">
            <v>PROFIL H 2110</v>
          </cell>
          <cell r="F660">
            <v>6.62</v>
          </cell>
          <cell r="G660">
            <v>26.48</v>
          </cell>
          <cell r="H660">
            <v>6.62</v>
          </cell>
          <cell r="I660">
            <v>26.48</v>
          </cell>
        </row>
        <row r="661">
          <cell r="D661">
            <v>16</v>
          </cell>
          <cell r="E661" t="str">
            <v>TE ALU 40/40/3 ML</v>
          </cell>
          <cell r="F661">
            <v>7.4</v>
          </cell>
          <cell r="G661">
            <v>118.4</v>
          </cell>
          <cell r="H661">
            <v>7.9464600000000001</v>
          </cell>
          <cell r="I661">
            <v>127.14336</v>
          </cell>
        </row>
        <row r="662">
          <cell r="C662" t="str">
            <v>PCG12EHB</v>
          </cell>
          <cell r="G662">
            <v>1932.8700000000001</v>
          </cell>
          <cell r="I662">
            <v>2010.9963413333332</v>
          </cell>
        </row>
        <row r="663">
          <cell r="D663">
            <v>6</v>
          </cell>
          <cell r="E663" t="str">
            <v>BOULON 6X30</v>
          </cell>
          <cell r="F663">
            <v>0.5</v>
          </cell>
          <cell r="G663">
            <v>3</v>
          </cell>
          <cell r="H663">
            <v>0.5445000000000001</v>
          </cell>
          <cell r="I663">
            <v>3.2670000000000003</v>
          </cell>
        </row>
        <row r="664">
          <cell r="D664">
            <v>6</v>
          </cell>
          <cell r="E664" t="str">
            <v>ECROU 6X30</v>
          </cell>
          <cell r="F664">
            <v>0.5</v>
          </cell>
          <cell r="G664">
            <v>3</v>
          </cell>
          <cell r="H664">
            <v>0.5445000000000001</v>
          </cell>
          <cell r="I664">
            <v>3.2670000000000003</v>
          </cell>
        </row>
        <row r="665">
          <cell r="D665">
            <v>46</v>
          </cell>
          <cell r="E665" t="str">
            <v>RT CALE, CAOUTCHOUC, BRUT, 8 X 90 BOITE de 24</v>
          </cell>
          <cell r="F665">
            <v>0.71</v>
          </cell>
          <cell r="G665">
            <v>32.659999999999997</v>
          </cell>
          <cell r="H665">
            <v>0.80341666666666667</v>
          </cell>
          <cell r="I665">
            <v>36.957166666666666</v>
          </cell>
        </row>
        <row r="666">
          <cell r="D666">
            <v>6</v>
          </cell>
          <cell r="E666" t="str">
            <v>VIS INOX 5X40</v>
          </cell>
          <cell r="F666">
            <v>0.83</v>
          </cell>
          <cell r="G666">
            <v>4.9799999999999995</v>
          </cell>
          <cell r="H666">
            <v>0.9075000000000002</v>
          </cell>
          <cell r="I666">
            <v>5.4450000000000012</v>
          </cell>
        </row>
        <row r="667">
          <cell r="D667">
            <v>200</v>
          </cell>
          <cell r="E667" t="str">
            <v>VIS CHARPENTE 6X80 INOX  A2 TORX T25</v>
          </cell>
          <cell r="F667">
            <v>0.33</v>
          </cell>
          <cell r="G667">
            <v>66</v>
          </cell>
          <cell r="H667">
            <v>0.33</v>
          </cell>
          <cell r="I667">
            <v>66</v>
          </cell>
        </row>
        <row r="668">
          <cell r="D668">
            <v>8</v>
          </cell>
          <cell r="E668" t="str">
            <v>VIS CHARPENTE 6X140</v>
          </cell>
          <cell r="F668">
            <v>0.56000000000000005</v>
          </cell>
          <cell r="G668">
            <v>4.4800000000000004</v>
          </cell>
          <cell r="H668">
            <v>0.61599999999999999</v>
          </cell>
          <cell r="I668">
            <v>4.9279999999999999</v>
          </cell>
        </row>
        <row r="669">
          <cell r="D669">
            <v>32</v>
          </cell>
          <cell r="E669" t="str">
            <v>VIS PENTURE 6X30 T30 INOX  A4</v>
          </cell>
          <cell r="F669">
            <v>0.35</v>
          </cell>
          <cell r="G669">
            <v>11.2</v>
          </cell>
          <cell r="H669">
            <v>0.38016000000000005</v>
          </cell>
          <cell r="I669">
            <v>12.165120000000002</v>
          </cell>
        </row>
        <row r="670">
          <cell r="D670">
            <v>43</v>
          </cell>
          <cell r="E670" t="str">
            <v>VIS PENTURE TORX T30 INOX A2 7X70</v>
          </cell>
          <cell r="F670">
            <v>0.11</v>
          </cell>
          <cell r="G670">
            <v>4.7300000000000004</v>
          </cell>
          <cell r="H670">
            <v>0.12284800000000003</v>
          </cell>
          <cell r="I670">
            <v>5.2824640000000009</v>
          </cell>
        </row>
        <row r="671">
          <cell r="D671">
            <v>10</v>
          </cell>
          <cell r="E671" t="str">
            <v>BASTAINGS 50X115 (AU ML)</v>
          </cell>
          <cell r="F671">
            <v>7.33</v>
          </cell>
          <cell r="G671">
            <v>73.3</v>
          </cell>
          <cell r="H671">
            <v>13.19</v>
          </cell>
          <cell r="I671">
            <v>131.9</v>
          </cell>
        </row>
        <row r="672">
          <cell r="D672">
            <v>39</v>
          </cell>
          <cell r="E672" t="str">
            <v>CHEVRON 70X70 (AU ML)</v>
          </cell>
          <cell r="F672">
            <v>6.26</v>
          </cell>
          <cell r="G672">
            <v>244.14</v>
          </cell>
          <cell r="H672">
            <v>6.26</v>
          </cell>
          <cell r="I672">
            <v>244.14</v>
          </cell>
        </row>
        <row r="673">
          <cell r="D673">
            <v>7</v>
          </cell>
          <cell r="E673" t="str">
            <v>CORNIERE ALU 40/40/3 ML</v>
          </cell>
          <cell r="F673">
            <v>7.03</v>
          </cell>
          <cell r="G673">
            <v>49.21</v>
          </cell>
          <cell r="H673">
            <v>7.5482199999999997</v>
          </cell>
          <cell r="I673">
            <v>52.837539999999997</v>
          </cell>
        </row>
        <row r="674">
          <cell r="D674">
            <v>1</v>
          </cell>
          <cell r="E674" t="str">
            <v>ECOPLANC 2M</v>
          </cell>
          <cell r="F674">
            <v>20.91</v>
          </cell>
          <cell r="G674">
            <v>20.91</v>
          </cell>
          <cell r="H674">
            <v>21.96</v>
          </cell>
          <cell r="I674">
            <v>21.96</v>
          </cell>
        </row>
        <row r="675">
          <cell r="D675">
            <v>1.5</v>
          </cell>
          <cell r="E675" t="str">
            <v>ECOPLANC AU ML</v>
          </cell>
          <cell r="F675">
            <v>10.5</v>
          </cell>
          <cell r="G675">
            <v>15.75</v>
          </cell>
          <cell r="H675">
            <v>10.98</v>
          </cell>
          <cell r="I675">
            <v>16.47</v>
          </cell>
        </row>
        <row r="676">
          <cell r="D676">
            <v>4</v>
          </cell>
          <cell r="E676" t="str">
            <v>RALLONGE PVC 200 X 1515 MM</v>
          </cell>
          <cell r="F676">
            <v>7.41</v>
          </cell>
          <cell r="G676">
            <v>29.64</v>
          </cell>
          <cell r="H676">
            <v>7.41</v>
          </cell>
          <cell r="I676">
            <v>29.64</v>
          </cell>
        </row>
        <row r="677">
          <cell r="D677">
            <v>8</v>
          </cell>
          <cell r="E677" t="str">
            <v>RALLONGE PVC 200 X 2005 MM</v>
          </cell>
          <cell r="F677">
            <v>9.81</v>
          </cell>
          <cell r="G677">
            <v>78.48</v>
          </cell>
          <cell r="H677">
            <v>9.81</v>
          </cell>
          <cell r="I677">
            <v>78.48</v>
          </cell>
        </row>
        <row r="678">
          <cell r="D678">
            <v>4</v>
          </cell>
          <cell r="E678" t="str">
            <v>RALLONGE PVC 200 X 2110 MM</v>
          </cell>
          <cell r="F678">
            <v>10.32</v>
          </cell>
          <cell r="G678">
            <v>41.28</v>
          </cell>
          <cell r="H678">
            <v>10.32</v>
          </cell>
          <cell r="I678">
            <v>41.28</v>
          </cell>
        </row>
        <row r="679">
          <cell r="D679">
            <v>6.75</v>
          </cell>
          <cell r="E679" t="str">
            <v>MAIN D'OEUVRE ATELIER</v>
          </cell>
          <cell r="F679">
            <v>75</v>
          </cell>
          <cell r="G679">
            <v>506.25</v>
          </cell>
          <cell r="H679">
            <v>75</v>
          </cell>
          <cell r="I679">
            <v>506.25</v>
          </cell>
        </row>
        <row r="680">
          <cell r="D680">
            <v>4</v>
          </cell>
          <cell r="E680" t="str">
            <v>PANNEAU PVC 1000 X 1515 MM</v>
          </cell>
          <cell r="F680">
            <v>32.450000000000003</v>
          </cell>
          <cell r="G680">
            <v>129.80000000000001</v>
          </cell>
          <cell r="H680">
            <v>32.450000000000003</v>
          </cell>
          <cell r="I680">
            <v>129.80000000000001</v>
          </cell>
        </row>
        <row r="681">
          <cell r="D681">
            <v>8</v>
          </cell>
          <cell r="E681" t="str">
            <v>PANNEAU PVC 1000 X 2005 MM</v>
          </cell>
          <cell r="F681">
            <v>42.95</v>
          </cell>
          <cell r="G681">
            <v>343.6</v>
          </cell>
          <cell r="H681">
            <v>42.95</v>
          </cell>
          <cell r="I681">
            <v>343.6</v>
          </cell>
        </row>
        <row r="682">
          <cell r="D682">
            <v>4</v>
          </cell>
          <cell r="E682" t="str">
            <v>PANNEAU PVC 1000 X 2110 MM</v>
          </cell>
          <cell r="F682">
            <v>45.2</v>
          </cell>
          <cell r="G682">
            <v>180.8</v>
          </cell>
          <cell r="H682">
            <v>45.2</v>
          </cell>
          <cell r="I682">
            <v>180.8</v>
          </cell>
        </row>
        <row r="683">
          <cell r="D683">
            <v>4</v>
          </cell>
          <cell r="E683" t="str">
            <v>PROFIL H 1515</v>
          </cell>
          <cell r="F683">
            <v>4.76</v>
          </cell>
          <cell r="G683">
            <v>19.04</v>
          </cell>
          <cell r="H683">
            <v>4.76</v>
          </cell>
          <cell r="I683">
            <v>19.04</v>
          </cell>
        </row>
        <row r="684">
          <cell r="D684">
            <v>8</v>
          </cell>
          <cell r="E684" t="str">
            <v>PROFIL H 2005</v>
          </cell>
          <cell r="F684">
            <v>6.29</v>
          </cell>
          <cell r="G684">
            <v>50.32</v>
          </cell>
          <cell r="H684">
            <v>6.29</v>
          </cell>
          <cell r="I684">
            <v>50.32</v>
          </cell>
        </row>
        <row r="685">
          <cell r="D685">
            <v>4</v>
          </cell>
          <cell r="E685" t="str">
            <v>PROFIL H 2110</v>
          </cell>
          <cell r="F685">
            <v>6.62</v>
          </cell>
          <cell r="G685">
            <v>26.48</v>
          </cell>
          <cell r="H685">
            <v>6.62</v>
          </cell>
          <cell r="I685">
            <v>26.48</v>
          </cell>
        </row>
        <row r="686">
          <cell r="D686">
            <v>16</v>
          </cell>
          <cell r="E686" t="str">
            <v>TE ALU 40/40/3 ML</v>
          </cell>
          <cell r="F686">
            <v>7.4</v>
          </cell>
          <cell r="G686">
            <v>118.4</v>
          </cell>
          <cell r="H686">
            <v>7.9464600000000001</v>
          </cell>
          <cell r="I686">
            <v>127.14336</v>
          </cell>
        </row>
        <row r="687">
          <cell r="C687" t="str">
            <v>PCG14EHA</v>
          </cell>
          <cell r="G687">
            <v>2057.4499999999998</v>
          </cell>
          <cell r="I687">
            <v>2137.4526506666666</v>
          </cell>
        </row>
        <row r="688">
          <cell r="D688">
            <v>6</v>
          </cell>
          <cell r="E688" t="str">
            <v>BOULON 6X30</v>
          </cell>
          <cell r="F688">
            <v>0.5</v>
          </cell>
          <cell r="G688">
            <v>3</v>
          </cell>
          <cell r="H688">
            <v>0.5445000000000001</v>
          </cell>
          <cell r="I688">
            <v>3.2670000000000003</v>
          </cell>
        </row>
        <row r="689">
          <cell r="D689">
            <v>6</v>
          </cell>
          <cell r="E689" t="str">
            <v>ECROU 6X30</v>
          </cell>
          <cell r="F689">
            <v>0.5</v>
          </cell>
          <cell r="G689">
            <v>3</v>
          </cell>
          <cell r="H689">
            <v>0.5445000000000001</v>
          </cell>
          <cell r="I689">
            <v>3.2670000000000003</v>
          </cell>
        </row>
        <row r="690">
          <cell r="D690">
            <v>44</v>
          </cell>
          <cell r="E690" t="str">
            <v>RT CALE, CAOUTCHOUC, BRUT, 8 X 90 BOITE de 24</v>
          </cell>
          <cell r="F690">
            <v>0.71</v>
          </cell>
          <cell r="G690">
            <v>31.24</v>
          </cell>
          <cell r="H690">
            <v>0.80341666666666667</v>
          </cell>
          <cell r="I690">
            <v>35.350333333333332</v>
          </cell>
        </row>
        <row r="691">
          <cell r="D691">
            <v>6</v>
          </cell>
          <cell r="E691" t="str">
            <v>VIS INOX 5X40</v>
          </cell>
          <cell r="F691">
            <v>0.83</v>
          </cell>
          <cell r="G691">
            <v>4.9799999999999995</v>
          </cell>
          <cell r="H691">
            <v>0.9075000000000002</v>
          </cell>
          <cell r="I691">
            <v>5.4450000000000012</v>
          </cell>
        </row>
        <row r="692">
          <cell r="D692">
            <v>200</v>
          </cell>
          <cell r="E692" t="str">
            <v>VIS CHARPENTE 6X80 INOX  A2 TORX T25</v>
          </cell>
          <cell r="F692">
            <v>0.33</v>
          </cell>
          <cell r="G692">
            <v>66</v>
          </cell>
          <cell r="H692">
            <v>0.33</v>
          </cell>
          <cell r="I692">
            <v>66</v>
          </cell>
        </row>
        <row r="693">
          <cell r="D693">
            <v>8</v>
          </cell>
          <cell r="E693" t="str">
            <v>VIS CHARPENTE 6X140</v>
          </cell>
          <cell r="F693">
            <v>0.56000000000000005</v>
          </cell>
          <cell r="G693">
            <v>4.4800000000000004</v>
          </cell>
          <cell r="H693">
            <v>0.61599999999999999</v>
          </cell>
          <cell r="I693">
            <v>4.9279999999999999</v>
          </cell>
        </row>
        <row r="694">
          <cell r="D694">
            <v>24</v>
          </cell>
          <cell r="E694" t="str">
            <v>VIS PENTURE 6X30 T30 INOX  A4</v>
          </cell>
          <cell r="F694">
            <v>0.35</v>
          </cell>
          <cell r="G694">
            <v>8.3999999999999986</v>
          </cell>
          <cell r="H694">
            <v>0.38016000000000005</v>
          </cell>
          <cell r="I694">
            <v>9.1238400000000013</v>
          </cell>
        </row>
        <row r="695">
          <cell r="D695">
            <v>49</v>
          </cell>
          <cell r="E695" t="str">
            <v>VIS PENTURE TORX T30 INOX A2 7X70</v>
          </cell>
          <cell r="F695">
            <v>0.11</v>
          </cell>
          <cell r="G695">
            <v>5.39</v>
          </cell>
          <cell r="H695">
            <v>0.12284800000000003</v>
          </cell>
          <cell r="I695">
            <v>6.0195520000000009</v>
          </cell>
        </row>
        <row r="696">
          <cell r="D696">
            <v>7.5</v>
          </cell>
          <cell r="E696" t="str">
            <v>BASTAINGS 50X115 (AU ML)</v>
          </cell>
          <cell r="F696">
            <v>7.33</v>
          </cell>
          <cell r="G696">
            <v>54.975000000000001</v>
          </cell>
          <cell r="H696">
            <v>13.19</v>
          </cell>
          <cell r="I696">
            <v>98.924999999999997</v>
          </cell>
        </row>
        <row r="697">
          <cell r="D697">
            <v>38</v>
          </cell>
          <cell r="E697" t="str">
            <v>CHEVRON 70X70 (AU ML)</v>
          </cell>
          <cell r="F697">
            <v>6.26</v>
          </cell>
          <cell r="G697">
            <v>237.88</v>
          </cell>
          <cell r="H697">
            <v>6.26</v>
          </cell>
          <cell r="I697">
            <v>237.88</v>
          </cell>
        </row>
        <row r="698">
          <cell r="D698">
            <v>7</v>
          </cell>
          <cell r="E698" t="str">
            <v>CORNIERE ALU 40/40/3 ML</v>
          </cell>
          <cell r="F698">
            <v>7.03</v>
          </cell>
          <cell r="G698">
            <v>49.21</v>
          </cell>
          <cell r="H698">
            <v>7.5482199999999997</v>
          </cell>
          <cell r="I698">
            <v>52.837539999999997</v>
          </cell>
        </row>
        <row r="699">
          <cell r="D699">
            <v>2</v>
          </cell>
          <cell r="E699" t="str">
            <v>ECOPLANC 2M</v>
          </cell>
          <cell r="F699">
            <v>20.91</v>
          </cell>
          <cell r="G699">
            <v>41.82</v>
          </cell>
          <cell r="H699">
            <v>21.96</v>
          </cell>
          <cell r="I699">
            <v>43.92</v>
          </cell>
        </row>
        <row r="700">
          <cell r="D700">
            <v>2</v>
          </cell>
          <cell r="E700" t="str">
            <v>RALLONGE PVC 200 X 2005 MM</v>
          </cell>
          <cell r="F700">
            <v>9.81</v>
          </cell>
          <cell r="G700">
            <v>19.62</v>
          </cell>
          <cell r="H700">
            <v>9.81</v>
          </cell>
          <cell r="I700">
            <v>19.62</v>
          </cell>
        </row>
        <row r="701">
          <cell r="D701">
            <v>4</v>
          </cell>
          <cell r="E701" t="str">
            <v>RALLONGE PVC 200 X 2025 MM</v>
          </cell>
          <cell r="F701">
            <v>9.9</v>
          </cell>
          <cell r="G701">
            <v>39.6</v>
          </cell>
          <cell r="H701">
            <v>9.9</v>
          </cell>
          <cell r="I701">
            <v>39.6</v>
          </cell>
        </row>
        <row r="702">
          <cell r="D702">
            <v>2</v>
          </cell>
          <cell r="E702" t="str">
            <v>RALLONGE PVC 200 X 2220 MM</v>
          </cell>
          <cell r="F702">
            <v>10.86</v>
          </cell>
          <cell r="G702">
            <v>21.72</v>
          </cell>
          <cell r="H702">
            <v>10.86</v>
          </cell>
          <cell r="I702">
            <v>21.72</v>
          </cell>
        </row>
        <row r="703">
          <cell r="D703">
            <v>4</v>
          </cell>
          <cell r="E703" t="str">
            <v>RALLONGE PVC 200 X 2505 MM</v>
          </cell>
          <cell r="F703">
            <v>12.26</v>
          </cell>
          <cell r="G703">
            <v>49.04</v>
          </cell>
          <cell r="H703">
            <v>12.26</v>
          </cell>
          <cell r="I703">
            <v>49.04</v>
          </cell>
        </row>
        <row r="704">
          <cell r="D704">
            <v>7.34</v>
          </cell>
          <cell r="E704" t="str">
            <v>MAIN D'OEUVRE ATELIER</v>
          </cell>
          <cell r="F704">
            <v>75</v>
          </cell>
          <cell r="G704">
            <v>550.5</v>
          </cell>
          <cell r="H704">
            <v>75</v>
          </cell>
          <cell r="I704">
            <v>550.5</v>
          </cell>
        </row>
        <row r="705">
          <cell r="D705">
            <v>2</v>
          </cell>
          <cell r="E705" t="str">
            <v>PANNEAU PVC 1000 X 2005 MM</v>
          </cell>
          <cell r="F705">
            <v>42.95</v>
          </cell>
          <cell r="G705">
            <v>85.9</v>
          </cell>
          <cell r="H705">
            <v>42.95</v>
          </cell>
          <cell r="I705">
            <v>85.9</v>
          </cell>
        </row>
        <row r="706">
          <cell r="D706">
            <v>4</v>
          </cell>
          <cell r="E706" t="str">
            <v>PANNEAU PVC 1000 X 2025 MM</v>
          </cell>
          <cell r="F706">
            <v>43.38</v>
          </cell>
          <cell r="G706">
            <v>173.52</v>
          </cell>
          <cell r="H706">
            <v>43.38</v>
          </cell>
          <cell r="I706">
            <v>173.52</v>
          </cell>
        </row>
        <row r="707">
          <cell r="D707">
            <v>2</v>
          </cell>
          <cell r="E707" t="str">
            <v>PANNEAU PVC 1000 X 2220 MM</v>
          </cell>
          <cell r="F707">
            <v>47.55</v>
          </cell>
          <cell r="G707">
            <v>95.1</v>
          </cell>
          <cell r="H707">
            <v>47.55</v>
          </cell>
          <cell r="I707">
            <v>95.1</v>
          </cell>
        </row>
        <row r="708">
          <cell r="D708">
            <v>4</v>
          </cell>
          <cell r="E708" t="str">
            <v>PANNEAU PVC 1000 X 2505 MM</v>
          </cell>
          <cell r="F708">
            <v>53.66</v>
          </cell>
          <cell r="G708">
            <v>214.64</v>
          </cell>
          <cell r="H708">
            <v>53.66</v>
          </cell>
          <cell r="I708">
            <v>214.64</v>
          </cell>
        </row>
        <row r="709">
          <cell r="D709">
            <v>2</v>
          </cell>
          <cell r="E709" t="str">
            <v>PROFIL H 2005</v>
          </cell>
          <cell r="F709">
            <v>6.29</v>
          </cell>
          <cell r="G709">
            <v>12.58</v>
          </cell>
          <cell r="H709">
            <v>6.29</v>
          </cell>
          <cell r="I709">
            <v>12.58</v>
          </cell>
        </row>
        <row r="710">
          <cell r="D710">
            <v>4</v>
          </cell>
          <cell r="E710" t="str">
            <v>PROFIL H 2025</v>
          </cell>
          <cell r="F710">
            <v>6.35</v>
          </cell>
          <cell r="G710">
            <v>25.4</v>
          </cell>
          <cell r="H710">
            <v>6.35</v>
          </cell>
          <cell r="I710">
            <v>25.4</v>
          </cell>
        </row>
        <row r="711">
          <cell r="D711">
            <v>2</v>
          </cell>
          <cell r="E711" t="str">
            <v>PROFIL H 2220</v>
          </cell>
          <cell r="F711">
            <v>6.96</v>
          </cell>
          <cell r="G711">
            <v>13.92</v>
          </cell>
          <cell r="H711">
            <v>6.96</v>
          </cell>
          <cell r="I711">
            <v>13.92</v>
          </cell>
        </row>
        <row r="712">
          <cell r="D712">
            <v>4</v>
          </cell>
          <cell r="E712" t="str">
            <v>PROFIL H 2505</v>
          </cell>
          <cell r="F712">
            <v>7.85</v>
          </cell>
          <cell r="G712">
            <v>31.4</v>
          </cell>
          <cell r="H712">
            <v>7.85</v>
          </cell>
          <cell r="I712">
            <v>31.4</v>
          </cell>
        </row>
        <row r="713">
          <cell r="D713">
            <v>14</v>
          </cell>
          <cell r="E713" t="str">
            <v>TE ALU 40/40/3 ML</v>
          </cell>
          <cell r="F713">
            <v>7.4</v>
          </cell>
          <cell r="G713">
            <v>103.60000000000001</v>
          </cell>
          <cell r="H713">
            <v>7.9464600000000001</v>
          </cell>
          <cell r="I713">
            <v>111.25044</v>
          </cell>
        </row>
        <row r="714">
          <cell r="C714" t="str">
            <v>PCG14EHB</v>
          </cell>
          <cell r="G714">
            <v>1946.915</v>
          </cell>
          <cell r="I714">
            <v>2011.1537053333334</v>
          </cell>
        </row>
        <row r="715">
          <cell r="D715">
            <v>6</v>
          </cell>
          <cell r="E715" t="str">
            <v>BOULON 6X30</v>
          </cell>
          <cell r="F715">
            <v>0.5</v>
          </cell>
          <cell r="G715">
            <v>3</v>
          </cell>
          <cell r="H715">
            <v>0.5445000000000001</v>
          </cell>
          <cell r="I715">
            <v>3.2670000000000003</v>
          </cell>
        </row>
        <row r="716">
          <cell r="D716">
            <v>6</v>
          </cell>
          <cell r="E716" t="str">
            <v>ECROU 6X30</v>
          </cell>
          <cell r="F716">
            <v>0.5</v>
          </cell>
          <cell r="G716">
            <v>3</v>
          </cell>
          <cell r="H716">
            <v>0.5445000000000001</v>
          </cell>
          <cell r="I716">
            <v>3.2670000000000003</v>
          </cell>
        </row>
        <row r="717">
          <cell r="D717">
            <v>48</v>
          </cell>
          <cell r="E717" t="str">
            <v>RT CALE, CAOUTCHOUC, BRUT, 8 X 90 BOITE de 24</v>
          </cell>
          <cell r="F717">
            <v>0.71</v>
          </cell>
          <cell r="G717">
            <v>34.08</v>
          </cell>
          <cell r="H717">
            <v>0.80341666666666667</v>
          </cell>
          <cell r="I717">
            <v>38.564</v>
          </cell>
        </row>
        <row r="718">
          <cell r="D718">
            <v>6</v>
          </cell>
          <cell r="E718" t="str">
            <v>VIS INOX 5X40</v>
          </cell>
          <cell r="F718">
            <v>0.83</v>
          </cell>
          <cell r="G718">
            <v>4.9799999999999995</v>
          </cell>
          <cell r="H718">
            <v>0.9075000000000002</v>
          </cell>
          <cell r="I718">
            <v>5.4450000000000012</v>
          </cell>
        </row>
        <row r="719">
          <cell r="D719">
            <v>200</v>
          </cell>
          <cell r="E719" t="str">
            <v>VIS CHARPENTE 6X80 INOX  A2 TORX T25</v>
          </cell>
          <cell r="F719">
            <v>0.33</v>
          </cell>
          <cell r="G719">
            <v>66</v>
          </cell>
          <cell r="H719">
            <v>0.33</v>
          </cell>
          <cell r="I719">
            <v>66</v>
          </cell>
        </row>
        <row r="720">
          <cell r="D720">
            <v>8</v>
          </cell>
          <cell r="E720" t="str">
            <v>VIS CHARPENTE 6X140</v>
          </cell>
          <cell r="F720">
            <v>0.56000000000000005</v>
          </cell>
          <cell r="G720">
            <v>4.4800000000000004</v>
          </cell>
          <cell r="H720">
            <v>0.61599999999999999</v>
          </cell>
          <cell r="I720">
            <v>4.9279999999999999</v>
          </cell>
        </row>
        <row r="721">
          <cell r="D721">
            <v>32</v>
          </cell>
          <cell r="E721" t="str">
            <v>VIS PENTURE 6X30 T30 INOX  A4</v>
          </cell>
          <cell r="F721">
            <v>0.35</v>
          </cell>
          <cell r="G721">
            <v>11.2</v>
          </cell>
          <cell r="H721">
            <v>0.38016000000000005</v>
          </cell>
          <cell r="I721">
            <v>12.165120000000002</v>
          </cell>
        </row>
        <row r="722">
          <cell r="D722">
            <v>46</v>
          </cell>
          <cell r="E722" t="str">
            <v>VIS PENTURE TORX T30 INOX A2 7X70</v>
          </cell>
          <cell r="F722">
            <v>0.11</v>
          </cell>
          <cell r="G722">
            <v>5.0599999999999996</v>
          </cell>
          <cell r="H722">
            <v>0.12284800000000003</v>
          </cell>
          <cell r="I722">
            <v>5.6510080000000009</v>
          </cell>
        </row>
        <row r="723">
          <cell r="D723">
            <v>10</v>
          </cell>
          <cell r="E723" t="str">
            <v>BASTAINGS 50X115 (AU ML)</v>
          </cell>
          <cell r="F723">
            <v>7.33</v>
          </cell>
          <cell r="G723">
            <v>73.3</v>
          </cell>
          <cell r="H723">
            <v>13.19</v>
          </cell>
          <cell r="I723">
            <v>131.9</v>
          </cell>
        </row>
        <row r="724">
          <cell r="D724">
            <v>40</v>
          </cell>
          <cell r="E724" t="str">
            <v>CHEVRON 70X70 (AU ML)</v>
          </cell>
          <cell r="F724">
            <v>6.26</v>
          </cell>
          <cell r="G724">
            <v>250.39999999999998</v>
          </cell>
          <cell r="H724">
            <v>6.26</v>
          </cell>
          <cell r="I724">
            <v>250.39999999999998</v>
          </cell>
        </row>
        <row r="725">
          <cell r="D725">
            <v>16</v>
          </cell>
          <cell r="E725" t="str">
            <v>CORNIERE ALU 40/40/3 ML</v>
          </cell>
          <cell r="F725">
            <v>7.03</v>
          </cell>
          <cell r="G725">
            <v>112.48</v>
          </cell>
          <cell r="H725">
            <v>7.5482199999999997</v>
          </cell>
          <cell r="I725">
            <v>120.77152</v>
          </cell>
        </row>
        <row r="726">
          <cell r="D726">
            <v>2</v>
          </cell>
          <cell r="E726" t="str">
            <v>ECOPLANC 2M</v>
          </cell>
          <cell r="F726">
            <v>20.91</v>
          </cell>
          <cell r="G726">
            <v>41.82</v>
          </cell>
          <cell r="H726">
            <v>21.96</v>
          </cell>
          <cell r="I726">
            <v>43.92</v>
          </cell>
        </row>
        <row r="727">
          <cell r="D727">
            <v>8</v>
          </cell>
          <cell r="E727" t="str">
            <v>RALLONGE PVC 200 X 2005 MM</v>
          </cell>
          <cell r="F727">
            <v>9.81</v>
          </cell>
          <cell r="G727">
            <v>78.48</v>
          </cell>
          <cell r="H727">
            <v>9.81</v>
          </cell>
          <cell r="I727">
            <v>78.48</v>
          </cell>
        </row>
        <row r="728">
          <cell r="D728">
            <v>2</v>
          </cell>
          <cell r="E728" t="str">
            <v>RALLONGE PVC 200 X 2025 MM</v>
          </cell>
          <cell r="F728">
            <v>9.9</v>
          </cell>
          <cell r="G728">
            <v>19.8</v>
          </cell>
          <cell r="H728">
            <v>9.9</v>
          </cell>
          <cell r="I728">
            <v>19.8</v>
          </cell>
        </row>
        <row r="729">
          <cell r="D729">
            <v>2</v>
          </cell>
          <cell r="E729" t="str">
            <v>RALLONGE PVC 200 X 2220 MM</v>
          </cell>
          <cell r="F729">
            <v>10.86</v>
          </cell>
          <cell r="G729">
            <v>21.72</v>
          </cell>
          <cell r="H729">
            <v>10.86</v>
          </cell>
          <cell r="I729">
            <v>21.72</v>
          </cell>
        </row>
        <row r="730">
          <cell r="D730">
            <v>12.67</v>
          </cell>
          <cell r="E730" t="str">
            <v>MAIN D'OEUVRE ATELIER</v>
          </cell>
          <cell r="F730">
            <v>75</v>
          </cell>
          <cell r="G730">
            <v>950.25</v>
          </cell>
          <cell r="H730">
            <v>75</v>
          </cell>
          <cell r="I730">
            <v>950.25</v>
          </cell>
        </row>
        <row r="731">
          <cell r="D731">
            <v>8</v>
          </cell>
          <cell r="E731" t="str">
            <v>PANNEAU PVC 1000 X 2005 MM</v>
          </cell>
          <cell r="F731">
            <v>42.95</v>
          </cell>
          <cell r="G731">
            <v>343.6</v>
          </cell>
          <cell r="H731">
            <v>42.95</v>
          </cell>
          <cell r="I731">
            <v>343.6</v>
          </cell>
        </row>
        <row r="732">
          <cell r="D732">
            <v>2</v>
          </cell>
          <cell r="E732" t="str">
            <v>PANNEAU PVC 1000 X 2025 MM</v>
          </cell>
          <cell r="F732">
            <v>43.38</v>
          </cell>
          <cell r="G732">
            <v>86.76</v>
          </cell>
          <cell r="H732">
            <v>43.38</v>
          </cell>
          <cell r="I732">
            <v>86.76</v>
          </cell>
        </row>
        <row r="733">
          <cell r="D733">
            <v>2</v>
          </cell>
          <cell r="E733" t="str">
            <v>PANNEAU PVC 1000 X 2220 MM</v>
          </cell>
          <cell r="F733">
            <v>47.55</v>
          </cell>
          <cell r="G733">
            <v>95.1</v>
          </cell>
          <cell r="H733">
            <v>47.55</v>
          </cell>
          <cell r="I733">
            <v>95.1</v>
          </cell>
        </row>
        <row r="734">
          <cell r="D734">
            <v>8</v>
          </cell>
          <cell r="E734" t="str">
            <v>PROFIL H 2005</v>
          </cell>
          <cell r="F734">
            <v>6.29</v>
          </cell>
          <cell r="G734">
            <v>50.32</v>
          </cell>
          <cell r="H734">
            <v>6.29</v>
          </cell>
          <cell r="I734">
            <v>50.32</v>
          </cell>
        </row>
        <row r="735">
          <cell r="D735">
            <v>2</v>
          </cell>
          <cell r="E735" t="str">
            <v>PROFIL H 2025</v>
          </cell>
          <cell r="F735">
            <v>6.35</v>
          </cell>
          <cell r="G735">
            <v>12.7</v>
          </cell>
          <cell r="H735">
            <v>6.35</v>
          </cell>
          <cell r="I735">
            <v>12.7</v>
          </cell>
        </row>
        <row r="736">
          <cell r="D736">
            <v>2</v>
          </cell>
          <cell r="E736" t="str">
            <v>PROFIL H 2220</v>
          </cell>
          <cell r="F736">
            <v>6.96</v>
          </cell>
          <cell r="G736">
            <v>13.92</v>
          </cell>
          <cell r="H736">
            <v>6.96</v>
          </cell>
          <cell r="I736">
            <v>13.92</v>
          </cell>
        </row>
        <row r="737">
          <cell r="D737">
            <v>8</v>
          </cell>
          <cell r="E737" t="str">
            <v>TE ALU 40/40/3 ML</v>
          </cell>
          <cell r="F737">
            <v>7.4</v>
          </cell>
          <cell r="G737">
            <v>59.2</v>
          </cell>
          <cell r="H737">
            <v>7.9464600000000001</v>
          </cell>
          <cell r="I737">
            <v>63.571680000000001</v>
          </cell>
        </row>
        <row r="738">
          <cell r="C738" t="str">
            <v>PCG16EH</v>
          </cell>
          <cell r="G738">
            <v>2341.65</v>
          </cell>
          <cell r="I738">
            <v>2422.5003280000001</v>
          </cell>
        </row>
        <row r="739">
          <cell r="D739">
            <v>6</v>
          </cell>
          <cell r="E739" t="str">
            <v>BOULON 6X30</v>
          </cell>
          <cell r="F739">
            <v>0.5</v>
          </cell>
          <cell r="G739">
            <v>3</v>
          </cell>
          <cell r="H739">
            <v>0.5445000000000001</v>
          </cell>
          <cell r="I739">
            <v>3.2670000000000003</v>
          </cell>
        </row>
        <row r="740">
          <cell r="D740">
            <v>6</v>
          </cell>
          <cell r="E740" t="str">
            <v>ECROU 6X30</v>
          </cell>
          <cell r="F740">
            <v>0.5</v>
          </cell>
          <cell r="G740">
            <v>3</v>
          </cell>
          <cell r="H740">
            <v>0.5445000000000001</v>
          </cell>
          <cell r="I740">
            <v>3.2670000000000003</v>
          </cell>
        </row>
        <row r="741">
          <cell r="D741">
            <v>50</v>
          </cell>
          <cell r="E741" t="str">
            <v>RT CALE, CAOUTCHOUC, BRUT, 8 X 90 BOITE de 24</v>
          </cell>
          <cell r="F741">
            <v>0.71</v>
          </cell>
          <cell r="G741">
            <v>35.5</v>
          </cell>
          <cell r="H741">
            <v>0.80341666666666667</v>
          </cell>
          <cell r="I741">
            <v>40.170833333333334</v>
          </cell>
        </row>
        <row r="742">
          <cell r="D742">
            <v>6</v>
          </cell>
          <cell r="E742" t="str">
            <v>VIS INOX 5X40</v>
          </cell>
          <cell r="F742">
            <v>0.83</v>
          </cell>
          <cell r="G742">
            <v>4.9799999999999995</v>
          </cell>
          <cell r="H742">
            <v>0.9075000000000002</v>
          </cell>
          <cell r="I742">
            <v>5.4450000000000012</v>
          </cell>
        </row>
        <row r="743">
          <cell r="D743">
            <v>200</v>
          </cell>
          <cell r="E743" t="str">
            <v>VIS CHARPENTE 6X80 INOX  A2 TORX T25</v>
          </cell>
          <cell r="F743">
            <v>0.33</v>
          </cell>
          <cell r="G743">
            <v>66</v>
          </cell>
          <cell r="H743">
            <v>0.33</v>
          </cell>
          <cell r="I743">
            <v>66</v>
          </cell>
        </row>
        <row r="744">
          <cell r="D744">
            <v>8</v>
          </cell>
          <cell r="E744" t="str">
            <v>VIS CHARPENTE 6X140</v>
          </cell>
          <cell r="F744">
            <v>0.56000000000000005</v>
          </cell>
          <cell r="G744">
            <v>4.4800000000000004</v>
          </cell>
          <cell r="H744">
            <v>0.61599999999999999</v>
          </cell>
          <cell r="I744">
            <v>4.9279999999999999</v>
          </cell>
        </row>
        <row r="745">
          <cell r="D745">
            <v>20</v>
          </cell>
          <cell r="E745" t="str">
            <v>VIS PENTURE 6X30 T30 INOX  A4</v>
          </cell>
          <cell r="F745">
            <v>0.35</v>
          </cell>
          <cell r="G745">
            <v>7</v>
          </cell>
          <cell r="H745">
            <v>0.38016000000000005</v>
          </cell>
          <cell r="I745">
            <v>7.6032000000000011</v>
          </cell>
        </row>
        <row r="746">
          <cell r="D746">
            <v>48</v>
          </cell>
          <cell r="E746" t="str">
            <v>VIS PENTURE TORX T30 INOX A2 7X70</v>
          </cell>
          <cell r="F746">
            <v>0.11</v>
          </cell>
          <cell r="G746">
            <v>5.28</v>
          </cell>
          <cell r="H746">
            <v>0.12284800000000003</v>
          </cell>
          <cell r="I746">
            <v>5.8967040000000015</v>
          </cell>
        </row>
        <row r="747">
          <cell r="D747">
            <v>10</v>
          </cell>
          <cell r="E747" t="str">
            <v>BASTAINGS 50X115 (AU ML)</v>
          </cell>
          <cell r="F747">
            <v>7.33</v>
          </cell>
          <cell r="G747">
            <v>73.3</v>
          </cell>
          <cell r="H747">
            <v>13.19</v>
          </cell>
          <cell r="I747">
            <v>131.9</v>
          </cell>
        </row>
        <row r="748">
          <cell r="D748">
            <v>41</v>
          </cell>
          <cell r="E748" t="str">
            <v>CHEVRON 70X70 (AU ML)</v>
          </cell>
          <cell r="F748">
            <v>6.26</v>
          </cell>
          <cell r="G748">
            <v>256.65999999999997</v>
          </cell>
          <cell r="H748">
            <v>6.26</v>
          </cell>
          <cell r="I748">
            <v>256.65999999999997</v>
          </cell>
        </row>
        <row r="749">
          <cell r="D749">
            <v>9</v>
          </cell>
          <cell r="E749" t="str">
            <v>CORNIERE ALU 40/40/3 ML</v>
          </cell>
          <cell r="F749">
            <v>7.03</v>
          </cell>
          <cell r="G749">
            <v>63.27</v>
          </cell>
          <cell r="H749">
            <v>7.5482199999999997</v>
          </cell>
          <cell r="I749">
            <v>67.933979999999991</v>
          </cell>
        </row>
        <row r="750">
          <cell r="D750">
            <v>1</v>
          </cell>
          <cell r="E750" t="str">
            <v>ECOPLANC 2M</v>
          </cell>
          <cell r="F750">
            <v>20.91</v>
          </cell>
          <cell r="G750">
            <v>20.91</v>
          </cell>
          <cell r="H750">
            <v>21.96</v>
          </cell>
          <cell r="I750">
            <v>21.96</v>
          </cell>
        </row>
        <row r="751">
          <cell r="D751">
            <v>1</v>
          </cell>
          <cell r="E751" t="str">
            <v>ECOPLANC 2M50</v>
          </cell>
          <cell r="F751">
            <v>26.09</v>
          </cell>
          <cell r="G751">
            <v>26.09</v>
          </cell>
          <cell r="H751">
            <v>27.405000000000001</v>
          </cell>
          <cell r="I751">
            <v>27.405000000000001</v>
          </cell>
        </row>
        <row r="752">
          <cell r="D752">
            <v>6</v>
          </cell>
          <cell r="E752" t="str">
            <v>RALLONGE PVC 200 X 2005 MM</v>
          </cell>
          <cell r="F752">
            <v>9.81</v>
          </cell>
          <cell r="G752">
            <v>58.86</v>
          </cell>
          <cell r="H752">
            <v>9.81</v>
          </cell>
          <cell r="I752">
            <v>58.86</v>
          </cell>
        </row>
        <row r="753">
          <cell r="D753">
            <v>2</v>
          </cell>
          <cell r="E753" t="str">
            <v>RALLONGE PVC 200 X 2110 MM</v>
          </cell>
          <cell r="F753">
            <v>10.32</v>
          </cell>
          <cell r="G753">
            <v>20.64</v>
          </cell>
          <cell r="H753">
            <v>10.32</v>
          </cell>
          <cell r="I753">
            <v>20.64</v>
          </cell>
        </row>
        <row r="754">
          <cell r="D754">
            <v>2</v>
          </cell>
          <cell r="E754" t="str">
            <v>RALLONGE PVC 200 X 2525 MM</v>
          </cell>
          <cell r="F754">
            <v>12.35</v>
          </cell>
          <cell r="G754">
            <v>24.7</v>
          </cell>
          <cell r="H754">
            <v>12.35</v>
          </cell>
          <cell r="I754">
            <v>24.7</v>
          </cell>
        </row>
        <row r="755">
          <cell r="D755">
            <v>14.86</v>
          </cell>
          <cell r="E755" t="str">
            <v>MAIN D'OEUVRE ATELIER</v>
          </cell>
          <cell r="F755">
            <v>75</v>
          </cell>
          <cell r="G755">
            <v>1114.5</v>
          </cell>
          <cell r="H755">
            <v>75</v>
          </cell>
          <cell r="I755">
            <v>1114.5</v>
          </cell>
        </row>
        <row r="756">
          <cell r="D756">
            <v>6</v>
          </cell>
          <cell r="E756" t="str">
            <v>PANNEAU PVC 1000 X 2005 MM</v>
          </cell>
          <cell r="F756">
            <v>42.95</v>
          </cell>
          <cell r="G756">
            <v>257.70000000000005</v>
          </cell>
          <cell r="H756">
            <v>42.95</v>
          </cell>
          <cell r="I756">
            <v>257.70000000000005</v>
          </cell>
        </row>
        <row r="757">
          <cell r="D757">
            <v>2</v>
          </cell>
          <cell r="E757" t="str">
            <v>PANNEAU PVC 1000 X 2110 MM</v>
          </cell>
          <cell r="F757">
            <v>45.2</v>
          </cell>
          <cell r="G757">
            <v>90.4</v>
          </cell>
          <cell r="H757">
            <v>45.2</v>
          </cell>
          <cell r="I757">
            <v>90.4</v>
          </cell>
        </row>
        <row r="758">
          <cell r="D758">
            <v>2</v>
          </cell>
          <cell r="E758" t="str">
            <v>PANNEAU PVC 1000 X 2525 MM</v>
          </cell>
          <cell r="F758">
            <v>54.09</v>
          </cell>
          <cell r="G758">
            <v>108.18</v>
          </cell>
          <cell r="H758">
            <v>54.09</v>
          </cell>
          <cell r="I758">
            <v>108.18</v>
          </cell>
        </row>
        <row r="759">
          <cell r="D759">
            <v>6</v>
          </cell>
          <cell r="E759" t="str">
            <v>PROFIL H 2005</v>
          </cell>
          <cell r="F759">
            <v>6.29</v>
          </cell>
          <cell r="G759">
            <v>37.74</v>
          </cell>
          <cell r="H759">
            <v>6.29</v>
          </cell>
          <cell r="I759">
            <v>37.74</v>
          </cell>
        </row>
        <row r="760">
          <cell r="D760">
            <v>2</v>
          </cell>
          <cell r="E760" t="str">
            <v>PROFIL H 2110</v>
          </cell>
          <cell r="F760">
            <v>6.62</v>
          </cell>
          <cell r="G760">
            <v>13.24</v>
          </cell>
          <cell r="H760">
            <v>6.62</v>
          </cell>
          <cell r="I760">
            <v>13.24</v>
          </cell>
        </row>
        <row r="761">
          <cell r="D761">
            <v>2</v>
          </cell>
          <cell r="E761" t="str">
            <v>PROFIL H 2525</v>
          </cell>
          <cell r="F761">
            <v>7.92</v>
          </cell>
          <cell r="G761">
            <v>15.84</v>
          </cell>
          <cell r="H761">
            <v>7.92</v>
          </cell>
          <cell r="I761">
            <v>15.84</v>
          </cell>
        </row>
        <row r="762">
          <cell r="D762">
            <v>16</v>
          </cell>
          <cell r="E762" t="str">
            <v>TE ALU 40/40/3 ML</v>
          </cell>
          <cell r="F762">
            <v>7.4</v>
          </cell>
          <cell r="G762">
            <v>118.4</v>
          </cell>
          <cell r="H762">
            <v>7.9464600000000001</v>
          </cell>
          <cell r="I762">
            <v>127.14336</v>
          </cell>
        </row>
        <row r="763">
          <cell r="C763" t="str">
            <v>PCG18EHA</v>
          </cell>
          <cell r="G763">
            <v>2429.6699999999996</v>
          </cell>
          <cell r="I763">
            <v>2511.3800773333332</v>
          </cell>
        </row>
        <row r="764">
          <cell r="D764">
            <v>8</v>
          </cell>
          <cell r="E764" t="str">
            <v>BOULON 6X30</v>
          </cell>
          <cell r="F764">
            <v>0.5</v>
          </cell>
          <cell r="G764">
            <v>4</v>
          </cell>
          <cell r="H764">
            <v>0.5445000000000001</v>
          </cell>
          <cell r="I764">
            <v>4.3560000000000008</v>
          </cell>
        </row>
        <row r="765">
          <cell r="D765">
            <v>8</v>
          </cell>
          <cell r="E765" t="str">
            <v>ECROU 6X30</v>
          </cell>
          <cell r="F765">
            <v>0.5</v>
          </cell>
          <cell r="G765">
            <v>4</v>
          </cell>
          <cell r="H765">
            <v>0.5445000000000001</v>
          </cell>
          <cell r="I765">
            <v>4.3560000000000008</v>
          </cell>
        </row>
        <row r="766">
          <cell r="D766">
            <v>52</v>
          </cell>
          <cell r="E766" t="str">
            <v>RT CALE, CAOUTCHOUC, BRUT, 8 X 90 BOITE de 24</v>
          </cell>
          <cell r="F766">
            <v>0.71</v>
          </cell>
          <cell r="G766">
            <v>36.92</v>
          </cell>
          <cell r="H766">
            <v>0.80341666666666667</v>
          </cell>
          <cell r="I766">
            <v>41.777666666666669</v>
          </cell>
        </row>
        <row r="767">
          <cell r="D767">
            <v>8</v>
          </cell>
          <cell r="E767" t="str">
            <v>VIS INOX 5X40</v>
          </cell>
          <cell r="F767">
            <v>0.83</v>
          </cell>
          <cell r="G767">
            <v>6.64</v>
          </cell>
          <cell r="H767">
            <v>0.9075000000000002</v>
          </cell>
          <cell r="I767">
            <v>7.2600000000000016</v>
          </cell>
        </row>
        <row r="768">
          <cell r="D768">
            <v>200</v>
          </cell>
          <cell r="E768" t="str">
            <v>VIS CHARPENTE 6X80 INOX  A2 TORX T25</v>
          </cell>
          <cell r="F768">
            <v>0.33</v>
          </cell>
          <cell r="G768">
            <v>66</v>
          </cell>
          <cell r="H768">
            <v>0.33</v>
          </cell>
          <cell r="I768">
            <v>66</v>
          </cell>
        </row>
        <row r="769">
          <cell r="D769">
            <v>8</v>
          </cell>
          <cell r="E769" t="str">
            <v>VIS CHARPENTE 6X140</v>
          </cell>
          <cell r="F769">
            <v>0.56000000000000005</v>
          </cell>
          <cell r="G769">
            <v>4.4800000000000004</v>
          </cell>
          <cell r="H769">
            <v>0.61599999999999999</v>
          </cell>
          <cell r="I769">
            <v>4.9279999999999999</v>
          </cell>
        </row>
        <row r="770">
          <cell r="D770">
            <v>24</v>
          </cell>
          <cell r="E770" t="str">
            <v>VIS PENTURE 6X30 T30 INOX  A4</v>
          </cell>
          <cell r="F770">
            <v>0.35</v>
          </cell>
          <cell r="G770">
            <v>8.3999999999999986</v>
          </cell>
          <cell r="H770">
            <v>0.38016000000000005</v>
          </cell>
          <cell r="I770">
            <v>9.1238400000000013</v>
          </cell>
        </row>
        <row r="771">
          <cell r="D771">
            <v>51</v>
          </cell>
          <cell r="E771" t="str">
            <v>VIS PENTURE TORX T30 INOX A2 7X70</v>
          </cell>
          <cell r="F771">
            <v>0.11</v>
          </cell>
          <cell r="G771">
            <v>5.61</v>
          </cell>
          <cell r="H771">
            <v>0.12284800000000003</v>
          </cell>
          <cell r="I771">
            <v>6.2652480000000015</v>
          </cell>
        </row>
        <row r="772">
          <cell r="D772">
            <v>10</v>
          </cell>
          <cell r="E772" t="str">
            <v>BASTAINGS 50X115 (AU ML)</v>
          </cell>
          <cell r="F772">
            <v>7.33</v>
          </cell>
          <cell r="G772">
            <v>73.3</v>
          </cell>
          <cell r="H772">
            <v>13.19</v>
          </cell>
          <cell r="I772">
            <v>131.9</v>
          </cell>
        </row>
        <row r="773">
          <cell r="D773">
            <v>43</v>
          </cell>
          <cell r="E773" t="str">
            <v>CHEVRON 70X70 (AU ML)</v>
          </cell>
          <cell r="F773">
            <v>6.26</v>
          </cell>
          <cell r="G773">
            <v>269.18</v>
          </cell>
          <cell r="H773">
            <v>6.26</v>
          </cell>
          <cell r="I773">
            <v>269.18</v>
          </cell>
        </row>
        <row r="774">
          <cell r="D774">
            <v>10</v>
          </cell>
          <cell r="E774" t="str">
            <v>CORNIERE ALU 40/40/3 ML</v>
          </cell>
          <cell r="F774">
            <v>7.03</v>
          </cell>
          <cell r="G774">
            <v>70.3</v>
          </cell>
          <cell r="H774">
            <v>7.5482199999999997</v>
          </cell>
          <cell r="I774">
            <v>75.482199999999992</v>
          </cell>
        </row>
        <row r="775">
          <cell r="D775">
            <v>2</v>
          </cell>
          <cell r="E775" t="str">
            <v>ECOPLANC 2M50</v>
          </cell>
          <cell r="F775">
            <v>26.09</v>
          </cell>
          <cell r="G775">
            <v>52.18</v>
          </cell>
          <cell r="H775">
            <v>27.405000000000001</v>
          </cell>
          <cell r="I775">
            <v>54.81</v>
          </cell>
        </row>
        <row r="776">
          <cell r="D776">
            <v>4</v>
          </cell>
          <cell r="E776" t="str">
            <v>RALLONGE PVC 200 X 2005 MM</v>
          </cell>
          <cell r="F776">
            <v>9.81</v>
          </cell>
          <cell r="G776">
            <v>39.24</v>
          </cell>
          <cell r="H776">
            <v>9.81</v>
          </cell>
          <cell r="I776">
            <v>39.24</v>
          </cell>
        </row>
        <row r="777">
          <cell r="D777">
            <v>4</v>
          </cell>
          <cell r="E777" t="str">
            <v>RALLONGE PVC 200 X 2110 MM</v>
          </cell>
          <cell r="F777">
            <v>10.32</v>
          </cell>
          <cell r="G777">
            <v>41.28</v>
          </cell>
          <cell r="H777">
            <v>10.32</v>
          </cell>
          <cell r="I777">
            <v>41.28</v>
          </cell>
        </row>
        <row r="778">
          <cell r="D778">
            <v>4</v>
          </cell>
          <cell r="E778" t="str">
            <v>RALLONGE PVC 200 X 2525 MM</v>
          </cell>
          <cell r="F778">
            <v>12.35</v>
          </cell>
          <cell r="G778">
            <v>49.4</v>
          </cell>
          <cell r="H778">
            <v>12.35</v>
          </cell>
          <cell r="I778">
            <v>49.4</v>
          </cell>
        </row>
        <row r="779">
          <cell r="D779">
            <v>13.89</v>
          </cell>
          <cell r="E779" t="str">
            <v>MAIN D'OEUVRE ATELIER</v>
          </cell>
          <cell r="F779">
            <v>75</v>
          </cell>
          <cell r="G779">
            <v>1041.75</v>
          </cell>
          <cell r="H779">
            <v>75</v>
          </cell>
          <cell r="I779">
            <v>1041.75</v>
          </cell>
        </row>
        <row r="780">
          <cell r="D780">
            <v>4</v>
          </cell>
          <cell r="E780" t="str">
            <v>PANNEAU PVC 1000 X 2005 MM</v>
          </cell>
          <cell r="F780">
            <v>42.95</v>
          </cell>
          <cell r="G780">
            <v>171.8</v>
          </cell>
          <cell r="H780">
            <v>42.95</v>
          </cell>
          <cell r="I780">
            <v>171.8</v>
          </cell>
        </row>
        <row r="781">
          <cell r="D781">
            <v>4</v>
          </cell>
          <cell r="E781" t="str">
            <v>PANNEAU PVC 1000 X 2110 MM</v>
          </cell>
          <cell r="F781">
            <v>45.2</v>
          </cell>
          <cell r="G781">
            <v>180.8</v>
          </cell>
          <cell r="H781">
            <v>45.2</v>
          </cell>
          <cell r="I781">
            <v>180.8</v>
          </cell>
        </row>
        <row r="782">
          <cell r="D782">
            <v>4</v>
          </cell>
          <cell r="E782" t="str">
            <v>PANNEAU PVC 1000 X 2525 MM</v>
          </cell>
          <cell r="F782">
            <v>54.09</v>
          </cell>
          <cell r="G782">
            <v>216.36</v>
          </cell>
          <cell r="H782">
            <v>54.09</v>
          </cell>
          <cell r="I782">
            <v>216.36</v>
          </cell>
        </row>
        <row r="783">
          <cell r="D783">
            <v>4</v>
          </cell>
          <cell r="E783" t="str">
            <v>PROFIL H 2005</v>
          </cell>
          <cell r="F783">
            <v>6.29</v>
          </cell>
          <cell r="G783">
            <v>25.16</v>
          </cell>
          <cell r="H783">
            <v>6.29</v>
          </cell>
          <cell r="I783">
            <v>25.16</v>
          </cell>
        </row>
        <row r="784">
          <cell r="D784">
            <v>4</v>
          </cell>
          <cell r="E784" t="str">
            <v>PROFIL H 2110</v>
          </cell>
          <cell r="F784">
            <v>6.62</v>
          </cell>
          <cell r="G784">
            <v>26.48</v>
          </cell>
          <cell r="H784">
            <v>6.62</v>
          </cell>
          <cell r="I784">
            <v>26.48</v>
          </cell>
        </row>
        <row r="785">
          <cell r="D785">
            <v>4</v>
          </cell>
          <cell r="E785" t="str">
            <v>PROFIL H 2525</v>
          </cell>
          <cell r="F785">
            <v>7.92</v>
          </cell>
          <cell r="G785">
            <v>31.68</v>
          </cell>
          <cell r="H785">
            <v>7.92</v>
          </cell>
          <cell r="I785">
            <v>31.68</v>
          </cell>
        </row>
        <row r="786">
          <cell r="D786">
            <v>16</v>
          </cell>
          <cell r="E786" t="str">
            <v>TE ALU 40/40/3 ML</v>
          </cell>
          <cell r="F786">
            <v>7.4</v>
          </cell>
          <cell r="G786">
            <v>118.4</v>
          </cell>
          <cell r="H786">
            <v>7.9464600000000001</v>
          </cell>
          <cell r="I786">
            <v>127.14336</v>
          </cell>
        </row>
        <row r="787">
          <cell r="C787" t="str">
            <v>PCG20EHB</v>
          </cell>
          <cell r="G787">
            <v>2543.3599999999997</v>
          </cell>
          <cell r="I787">
            <v>2626.5323146666665</v>
          </cell>
        </row>
        <row r="788">
          <cell r="D788">
            <v>2</v>
          </cell>
          <cell r="E788" t="str">
            <v>BOULON 6X30</v>
          </cell>
          <cell r="F788">
            <v>0.5</v>
          </cell>
          <cell r="G788">
            <v>1</v>
          </cell>
          <cell r="H788">
            <v>0.5445000000000001</v>
          </cell>
          <cell r="I788">
            <v>1.0890000000000002</v>
          </cell>
        </row>
        <row r="789">
          <cell r="D789">
            <v>2</v>
          </cell>
          <cell r="E789" t="str">
            <v>ECROU 6X30</v>
          </cell>
          <cell r="F789">
            <v>0.5</v>
          </cell>
          <cell r="G789">
            <v>1</v>
          </cell>
          <cell r="H789">
            <v>0.5445000000000001</v>
          </cell>
          <cell r="I789">
            <v>1.0890000000000002</v>
          </cell>
        </row>
        <row r="790">
          <cell r="D790">
            <v>22</v>
          </cell>
          <cell r="E790" t="str">
            <v>RT CALE, CAOUTCHOUC, BRUT, 8 X 90 BOITE de 24</v>
          </cell>
          <cell r="F790">
            <v>0.71</v>
          </cell>
          <cell r="G790">
            <v>15.62</v>
          </cell>
          <cell r="H790">
            <v>0.80341666666666667</v>
          </cell>
          <cell r="I790">
            <v>17.675166666666666</v>
          </cell>
        </row>
        <row r="791">
          <cell r="D791">
            <v>1</v>
          </cell>
          <cell r="E791" t="str">
            <v>VIS INOX 5X40</v>
          </cell>
          <cell r="F791">
            <v>0.83</v>
          </cell>
          <cell r="G791">
            <v>0.83</v>
          </cell>
          <cell r="H791">
            <v>0.9075000000000002</v>
          </cell>
          <cell r="I791">
            <v>0.9075000000000002</v>
          </cell>
        </row>
        <row r="792">
          <cell r="D792">
            <v>80</v>
          </cell>
          <cell r="E792" t="str">
            <v>VIS CHARPENTE 6X80 INOX  A2 TORX T25</v>
          </cell>
          <cell r="F792">
            <v>0.33</v>
          </cell>
          <cell r="G792">
            <v>26.400000000000002</v>
          </cell>
          <cell r="H792">
            <v>0.33</v>
          </cell>
          <cell r="I792">
            <v>26.400000000000002</v>
          </cell>
        </row>
        <row r="793">
          <cell r="D793">
            <v>8</v>
          </cell>
          <cell r="E793" t="str">
            <v>VIS CHARPENTE 6X140</v>
          </cell>
          <cell r="F793">
            <v>0.56000000000000005</v>
          </cell>
          <cell r="G793">
            <v>4.4800000000000004</v>
          </cell>
          <cell r="H793">
            <v>0.61599999999999999</v>
          </cell>
          <cell r="I793">
            <v>4.9279999999999999</v>
          </cell>
        </row>
        <row r="794">
          <cell r="D794">
            <v>8</v>
          </cell>
          <cell r="E794" t="str">
            <v>VIS PENTURE 6X30 T30 INOX  A4</v>
          </cell>
          <cell r="F794">
            <v>0.35</v>
          </cell>
          <cell r="G794">
            <v>2.8</v>
          </cell>
          <cell r="H794">
            <v>0.38016000000000005</v>
          </cell>
          <cell r="I794">
            <v>3.0412800000000004</v>
          </cell>
        </row>
        <row r="795">
          <cell r="D795">
            <v>35</v>
          </cell>
          <cell r="E795" t="str">
            <v>VIS PENTURE TORX T30 INOX A2 7X70</v>
          </cell>
          <cell r="F795">
            <v>0.11</v>
          </cell>
          <cell r="G795">
            <v>3.85</v>
          </cell>
          <cell r="H795">
            <v>0.12284800000000003</v>
          </cell>
          <cell r="I795">
            <v>4.2996800000000013</v>
          </cell>
        </row>
        <row r="796">
          <cell r="D796">
            <v>2.5</v>
          </cell>
          <cell r="E796" t="str">
            <v>BASTAINGS 50X115 (AU ML)</v>
          </cell>
          <cell r="F796">
            <v>7.33</v>
          </cell>
          <cell r="G796">
            <v>18.324999999999999</v>
          </cell>
          <cell r="H796">
            <v>13.19</v>
          </cell>
          <cell r="I796">
            <v>32.975000000000001</v>
          </cell>
        </row>
        <row r="797">
          <cell r="D797">
            <v>18</v>
          </cell>
          <cell r="E797" t="str">
            <v>CHEVRON 70X70 (AU ML)</v>
          </cell>
          <cell r="F797">
            <v>6.26</v>
          </cell>
          <cell r="G797">
            <v>112.67999999999999</v>
          </cell>
          <cell r="H797">
            <v>6.26</v>
          </cell>
          <cell r="I797">
            <v>112.67999999999999</v>
          </cell>
        </row>
        <row r="798">
          <cell r="D798">
            <v>4</v>
          </cell>
          <cell r="E798" t="str">
            <v>CORNIERE ALU 40/40/3 ML</v>
          </cell>
          <cell r="F798">
            <v>7.03</v>
          </cell>
          <cell r="G798">
            <v>28.12</v>
          </cell>
          <cell r="H798">
            <v>7.5482199999999997</v>
          </cell>
          <cell r="I798">
            <v>30.192879999999999</v>
          </cell>
        </row>
        <row r="799">
          <cell r="D799">
            <v>1</v>
          </cell>
          <cell r="E799" t="str">
            <v>ECOPLANC 2M</v>
          </cell>
          <cell r="F799">
            <v>20.91</v>
          </cell>
          <cell r="G799">
            <v>20.91</v>
          </cell>
          <cell r="H799">
            <v>21.96</v>
          </cell>
          <cell r="I799">
            <v>21.96</v>
          </cell>
        </row>
        <row r="800">
          <cell r="D800">
            <v>4</v>
          </cell>
          <cell r="E800" t="str">
            <v>RALLONGE PVC 200 X 1515 MM</v>
          </cell>
          <cell r="F800">
            <v>7.41</v>
          </cell>
          <cell r="G800">
            <v>29.64</v>
          </cell>
          <cell r="H800">
            <v>7.41</v>
          </cell>
          <cell r="I800">
            <v>29.64</v>
          </cell>
        </row>
        <row r="801">
          <cell r="D801">
            <v>2</v>
          </cell>
          <cell r="E801" t="str">
            <v>RALLONGE PVC 200 X 2220 MM</v>
          </cell>
          <cell r="F801">
            <v>10.86</v>
          </cell>
          <cell r="G801">
            <v>21.72</v>
          </cell>
          <cell r="H801">
            <v>10.86</v>
          </cell>
          <cell r="I801">
            <v>21.72</v>
          </cell>
        </row>
        <row r="802">
          <cell r="D802">
            <v>3.32</v>
          </cell>
          <cell r="E802" t="str">
            <v>MAIN D'OEUVRE ATELIER</v>
          </cell>
          <cell r="F802">
            <v>75</v>
          </cell>
          <cell r="G802">
            <v>249</v>
          </cell>
          <cell r="H802">
            <v>75</v>
          </cell>
          <cell r="I802">
            <v>249</v>
          </cell>
        </row>
        <row r="803">
          <cell r="D803">
            <v>4</v>
          </cell>
          <cell r="E803" t="str">
            <v>PANNEAU PVC 1000 X 1515 MM</v>
          </cell>
          <cell r="F803">
            <v>32.450000000000003</v>
          </cell>
          <cell r="G803">
            <v>129.80000000000001</v>
          </cell>
          <cell r="H803">
            <v>32.450000000000003</v>
          </cell>
          <cell r="I803">
            <v>129.80000000000001</v>
          </cell>
        </row>
        <row r="804">
          <cell r="D804">
            <v>2</v>
          </cell>
          <cell r="E804" t="str">
            <v>PANNEAU PVC 1000 X 2220 MM</v>
          </cell>
          <cell r="F804">
            <v>47.55</v>
          </cell>
          <cell r="G804">
            <v>95.1</v>
          </cell>
          <cell r="H804">
            <v>47.55</v>
          </cell>
          <cell r="I804">
            <v>95.1</v>
          </cell>
        </row>
        <row r="805">
          <cell r="D805">
            <v>4</v>
          </cell>
          <cell r="E805" t="str">
            <v>PROFIL H 1515</v>
          </cell>
          <cell r="F805">
            <v>4.76</v>
          </cell>
          <cell r="G805">
            <v>19.04</v>
          </cell>
          <cell r="H805">
            <v>4.76</v>
          </cell>
          <cell r="I805">
            <v>19.04</v>
          </cell>
        </row>
        <row r="806">
          <cell r="D806">
            <v>2</v>
          </cell>
          <cell r="E806" t="str">
            <v>PROFIL H 2220</v>
          </cell>
          <cell r="F806">
            <v>6.96</v>
          </cell>
          <cell r="G806">
            <v>13.92</v>
          </cell>
          <cell r="H806">
            <v>6.96</v>
          </cell>
          <cell r="I806">
            <v>13.92</v>
          </cell>
        </row>
        <row r="807">
          <cell r="D807">
            <v>6</v>
          </cell>
          <cell r="E807" t="str">
            <v>TE ALU 40/40/3 ML</v>
          </cell>
          <cell r="F807">
            <v>7.4</v>
          </cell>
          <cell r="G807">
            <v>44.400000000000006</v>
          </cell>
          <cell r="H807">
            <v>7.9464600000000001</v>
          </cell>
          <cell r="I807">
            <v>47.678759999999997</v>
          </cell>
        </row>
        <row r="808">
          <cell r="C808" t="str">
            <v>PCG3EH</v>
          </cell>
          <cell r="G808">
            <v>838.63499999999988</v>
          </cell>
          <cell r="I808">
            <v>863.13626666666664</v>
          </cell>
        </row>
        <row r="809">
          <cell r="D809">
            <v>2</v>
          </cell>
          <cell r="E809" t="str">
            <v>BOULON 6X30</v>
          </cell>
          <cell r="F809">
            <v>0.5</v>
          </cell>
          <cell r="G809">
            <v>1</v>
          </cell>
          <cell r="H809">
            <v>0.5445000000000001</v>
          </cell>
          <cell r="I809">
            <v>1.0890000000000002</v>
          </cell>
        </row>
        <row r="810">
          <cell r="D810">
            <v>2</v>
          </cell>
          <cell r="E810" t="str">
            <v>ECROU 6X30</v>
          </cell>
          <cell r="F810">
            <v>0.5</v>
          </cell>
          <cell r="G810">
            <v>1</v>
          </cell>
          <cell r="H810">
            <v>0.5445000000000001</v>
          </cell>
          <cell r="I810">
            <v>1.0890000000000002</v>
          </cell>
        </row>
        <row r="811">
          <cell r="D811">
            <v>26</v>
          </cell>
          <cell r="E811" t="str">
            <v>RT CALE, CAOUTCHOUC, BRUT, 8 X 90 BOITE de 24</v>
          </cell>
          <cell r="F811">
            <v>0.71</v>
          </cell>
          <cell r="G811">
            <v>18.46</v>
          </cell>
          <cell r="H811">
            <v>0.80341666666666667</v>
          </cell>
          <cell r="I811">
            <v>20.888833333333334</v>
          </cell>
        </row>
        <row r="812">
          <cell r="D812">
            <v>2</v>
          </cell>
          <cell r="E812" t="str">
            <v>VIS INOX 5X40</v>
          </cell>
          <cell r="F812">
            <v>0.83</v>
          </cell>
          <cell r="G812">
            <v>1.66</v>
          </cell>
          <cell r="H812">
            <v>0.9075000000000002</v>
          </cell>
          <cell r="I812">
            <v>1.8150000000000004</v>
          </cell>
        </row>
        <row r="813">
          <cell r="D813">
            <v>100</v>
          </cell>
          <cell r="E813" t="str">
            <v>VIS CHARPENTE 6X80 INOX  A2 TORX T25</v>
          </cell>
          <cell r="F813">
            <v>0.33</v>
          </cell>
          <cell r="G813">
            <v>33</v>
          </cell>
          <cell r="H813">
            <v>0.33</v>
          </cell>
          <cell r="I813">
            <v>33</v>
          </cell>
        </row>
        <row r="814">
          <cell r="D814">
            <v>8</v>
          </cell>
          <cell r="E814" t="str">
            <v>VIS CHARPENTE 6X140</v>
          </cell>
          <cell r="F814">
            <v>0.56000000000000005</v>
          </cell>
          <cell r="G814">
            <v>4.4800000000000004</v>
          </cell>
          <cell r="H814">
            <v>0.61599999999999999</v>
          </cell>
          <cell r="I814">
            <v>4.9279999999999999</v>
          </cell>
        </row>
        <row r="815">
          <cell r="D815">
            <v>8</v>
          </cell>
          <cell r="E815" t="str">
            <v>VIS PENTURE 6X30 T30 INOX  A4</v>
          </cell>
          <cell r="F815">
            <v>0.35</v>
          </cell>
          <cell r="G815">
            <v>2.8</v>
          </cell>
          <cell r="H815">
            <v>0.38016000000000005</v>
          </cell>
          <cell r="I815">
            <v>3.0412800000000004</v>
          </cell>
        </row>
        <row r="816">
          <cell r="D816">
            <v>40</v>
          </cell>
          <cell r="E816" t="str">
            <v>VIS PENTURE TORX T30 INOX A2 7X70</v>
          </cell>
          <cell r="F816">
            <v>0.11</v>
          </cell>
          <cell r="G816">
            <v>4.4000000000000004</v>
          </cell>
          <cell r="H816">
            <v>0.12284800000000003</v>
          </cell>
          <cell r="I816">
            <v>4.913920000000001</v>
          </cell>
        </row>
        <row r="817">
          <cell r="D817">
            <v>2.5</v>
          </cell>
          <cell r="E817" t="str">
            <v>BASTAINGS 50X115 (AU ML)</v>
          </cell>
          <cell r="F817">
            <v>7.33</v>
          </cell>
          <cell r="G817">
            <v>18.324999999999999</v>
          </cell>
          <cell r="H817">
            <v>13.19</v>
          </cell>
          <cell r="I817">
            <v>32.975000000000001</v>
          </cell>
        </row>
        <row r="818">
          <cell r="D818">
            <v>21</v>
          </cell>
          <cell r="E818" t="str">
            <v>CHEVRON 70X70 (AU ML)</v>
          </cell>
          <cell r="F818">
            <v>6.26</v>
          </cell>
          <cell r="G818">
            <v>131.46</v>
          </cell>
          <cell r="H818">
            <v>6.26</v>
          </cell>
          <cell r="I818">
            <v>131.46</v>
          </cell>
        </row>
        <row r="819">
          <cell r="D819">
            <v>4</v>
          </cell>
          <cell r="E819" t="str">
            <v>CORNIERE ALU 40/40/3 ML</v>
          </cell>
          <cell r="F819">
            <v>7.03</v>
          </cell>
          <cell r="G819">
            <v>28.12</v>
          </cell>
          <cell r="H819">
            <v>7.5482199999999997</v>
          </cell>
          <cell r="I819">
            <v>30.192879999999999</v>
          </cell>
        </row>
        <row r="820">
          <cell r="D820">
            <v>1</v>
          </cell>
          <cell r="E820" t="str">
            <v>ECOPLANC 2M</v>
          </cell>
          <cell r="F820">
            <v>20.91</v>
          </cell>
          <cell r="G820">
            <v>20.91</v>
          </cell>
          <cell r="H820">
            <v>21.96</v>
          </cell>
          <cell r="I820">
            <v>21.96</v>
          </cell>
        </row>
        <row r="821">
          <cell r="D821">
            <v>4</v>
          </cell>
          <cell r="E821" t="str">
            <v>RALLONGE PVC 200 X 2110 MM</v>
          </cell>
          <cell r="F821">
            <v>10.32</v>
          </cell>
          <cell r="G821">
            <v>41.28</v>
          </cell>
          <cell r="H821">
            <v>10.32</v>
          </cell>
          <cell r="I821">
            <v>41.28</v>
          </cell>
        </row>
        <row r="822">
          <cell r="D822">
            <v>2</v>
          </cell>
          <cell r="E822" t="str">
            <v>RALLONGE PVC 200 X 2525 MM</v>
          </cell>
          <cell r="F822">
            <v>12.35</v>
          </cell>
          <cell r="G822">
            <v>24.7</v>
          </cell>
          <cell r="H822">
            <v>12.35</v>
          </cell>
          <cell r="I822">
            <v>24.7</v>
          </cell>
        </row>
        <row r="823">
          <cell r="D823">
            <v>1.55</v>
          </cell>
          <cell r="E823" t="str">
            <v>MAIN D'OEUVRE ATELIER</v>
          </cell>
          <cell r="F823">
            <v>75</v>
          </cell>
          <cell r="G823">
            <v>116.25</v>
          </cell>
          <cell r="H823">
            <v>75</v>
          </cell>
          <cell r="I823">
            <v>116.25</v>
          </cell>
        </row>
        <row r="824">
          <cell r="D824">
            <v>4</v>
          </cell>
          <cell r="E824" t="str">
            <v>PANNEAU PVC 1000 X 2110 MM</v>
          </cell>
          <cell r="F824">
            <v>45.2</v>
          </cell>
          <cell r="G824">
            <v>180.8</v>
          </cell>
          <cell r="H824">
            <v>45.2</v>
          </cell>
          <cell r="I824">
            <v>180.8</v>
          </cell>
        </row>
        <row r="825">
          <cell r="D825">
            <v>2</v>
          </cell>
          <cell r="E825" t="str">
            <v>PANNEAU PVC 1000 X 2525 MM</v>
          </cell>
          <cell r="F825">
            <v>54.09</v>
          </cell>
          <cell r="G825">
            <v>108.18</v>
          </cell>
          <cell r="H825">
            <v>54.09</v>
          </cell>
          <cell r="I825">
            <v>108.18</v>
          </cell>
        </row>
        <row r="826">
          <cell r="D826">
            <v>4</v>
          </cell>
          <cell r="E826" t="str">
            <v>PROFIL H 2110</v>
          </cell>
          <cell r="F826">
            <v>6.62</v>
          </cell>
          <cell r="G826">
            <v>26.48</v>
          </cell>
          <cell r="H826">
            <v>6.62</v>
          </cell>
          <cell r="I826">
            <v>26.48</v>
          </cell>
        </row>
        <row r="827">
          <cell r="D827">
            <v>2</v>
          </cell>
          <cell r="E827" t="str">
            <v>PROFIL H 2525</v>
          </cell>
          <cell r="F827">
            <v>7.92</v>
          </cell>
          <cell r="G827">
            <v>15.84</v>
          </cell>
          <cell r="H827">
            <v>7.92</v>
          </cell>
          <cell r="I827">
            <v>15.84</v>
          </cell>
        </row>
        <row r="828">
          <cell r="D828">
            <v>8</v>
          </cell>
          <cell r="E828" t="str">
            <v>TE ALU 40/40/3 ML</v>
          </cell>
          <cell r="F828">
            <v>7.4</v>
          </cell>
          <cell r="G828">
            <v>59.2</v>
          </cell>
          <cell r="H828">
            <v>7.9464600000000001</v>
          </cell>
          <cell r="I828">
            <v>63.571680000000001</v>
          </cell>
        </row>
        <row r="829">
          <cell r="C829" t="str">
            <v>PCG4EH</v>
          </cell>
          <cell r="G829">
            <v>838.34500000000014</v>
          </cell>
          <cell r="I829">
            <v>864.45459333333349</v>
          </cell>
        </row>
        <row r="830">
          <cell r="D830">
            <v>2</v>
          </cell>
          <cell r="E830" t="str">
            <v>BOULON 6X30</v>
          </cell>
          <cell r="F830">
            <v>0.5</v>
          </cell>
          <cell r="G830">
            <v>1</v>
          </cell>
          <cell r="H830">
            <v>0.5445000000000001</v>
          </cell>
          <cell r="I830">
            <v>1.0890000000000002</v>
          </cell>
        </row>
        <row r="831">
          <cell r="D831">
            <v>2</v>
          </cell>
          <cell r="E831" t="str">
            <v>ECROU 6X30</v>
          </cell>
          <cell r="F831">
            <v>0.5</v>
          </cell>
          <cell r="G831">
            <v>1</v>
          </cell>
          <cell r="H831">
            <v>0.5445000000000001</v>
          </cell>
          <cell r="I831">
            <v>1.0890000000000002</v>
          </cell>
        </row>
        <row r="832">
          <cell r="D832">
            <v>29</v>
          </cell>
          <cell r="E832" t="str">
            <v>RT CALE, CAOUTCHOUC, BRUT, 8 X 90 BOITE de 24</v>
          </cell>
          <cell r="F832">
            <v>0.71</v>
          </cell>
          <cell r="G832">
            <v>20.59</v>
          </cell>
          <cell r="H832">
            <v>0.80341666666666667</v>
          </cell>
          <cell r="I832">
            <v>23.299083333333332</v>
          </cell>
        </row>
        <row r="833">
          <cell r="D833">
            <v>2</v>
          </cell>
          <cell r="E833" t="str">
            <v>VIS INOX 5X40</v>
          </cell>
          <cell r="F833">
            <v>0.83</v>
          </cell>
          <cell r="G833">
            <v>1.66</v>
          </cell>
          <cell r="H833">
            <v>0.9075000000000002</v>
          </cell>
          <cell r="I833">
            <v>1.8150000000000004</v>
          </cell>
        </row>
        <row r="834">
          <cell r="D834">
            <v>100</v>
          </cell>
          <cell r="E834" t="str">
            <v>VIS CHARPENTE 6X80 INOX  A2 TORX T25</v>
          </cell>
          <cell r="F834">
            <v>0.33</v>
          </cell>
          <cell r="G834">
            <v>33</v>
          </cell>
          <cell r="H834">
            <v>0.33</v>
          </cell>
          <cell r="I834">
            <v>33</v>
          </cell>
        </row>
        <row r="835">
          <cell r="D835">
            <v>9</v>
          </cell>
          <cell r="E835" t="str">
            <v>VIS CHARPENTE 6X140</v>
          </cell>
          <cell r="F835">
            <v>0.56000000000000005</v>
          </cell>
          <cell r="G835">
            <v>5.0400000000000009</v>
          </cell>
          <cell r="H835">
            <v>0.61599999999999999</v>
          </cell>
          <cell r="I835">
            <v>5.5439999999999996</v>
          </cell>
        </row>
        <row r="836">
          <cell r="D836">
            <v>2.34</v>
          </cell>
          <cell r="E836" t="str">
            <v>BASTAINGS 50X115 (AU ML)</v>
          </cell>
          <cell r="F836">
            <v>7.33</v>
          </cell>
          <cell r="G836">
            <v>17.152200000000001</v>
          </cell>
          <cell r="H836">
            <v>13.19</v>
          </cell>
          <cell r="I836">
            <v>30.864599999999996</v>
          </cell>
        </row>
        <row r="837">
          <cell r="D837">
            <v>20.875</v>
          </cell>
          <cell r="E837" t="str">
            <v>CHEVRON 70X70 (AU ML)</v>
          </cell>
          <cell r="F837">
            <v>6.26</v>
          </cell>
          <cell r="G837">
            <v>130.67750000000001</v>
          </cell>
          <cell r="H837">
            <v>6.26</v>
          </cell>
          <cell r="I837">
            <v>130.67750000000001</v>
          </cell>
        </row>
        <row r="838">
          <cell r="D838">
            <v>4.9800000000000004</v>
          </cell>
          <cell r="E838" t="str">
            <v>CORNIERE ALU 40/40/3 ML</v>
          </cell>
          <cell r="F838">
            <v>7.03</v>
          </cell>
          <cell r="G838">
            <v>35.009400000000007</v>
          </cell>
          <cell r="H838">
            <v>7.5482199999999997</v>
          </cell>
          <cell r="I838">
            <v>37.590135600000004</v>
          </cell>
        </row>
        <row r="839">
          <cell r="D839">
            <v>1</v>
          </cell>
          <cell r="E839" t="str">
            <v>ECOPLANC 2M50</v>
          </cell>
          <cell r="F839">
            <v>26.09</v>
          </cell>
          <cell r="G839">
            <v>26.09</v>
          </cell>
          <cell r="H839">
            <v>27.405000000000001</v>
          </cell>
          <cell r="I839">
            <v>27.405000000000001</v>
          </cell>
        </row>
        <row r="840">
          <cell r="D840">
            <v>5.94</v>
          </cell>
          <cell r="E840" t="str">
            <v>MAIN D'OEUVRE ATELIER</v>
          </cell>
          <cell r="F840">
            <v>75</v>
          </cell>
          <cell r="G840">
            <v>445.50000000000006</v>
          </cell>
          <cell r="H840">
            <v>75</v>
          </cell>
          <cell r="I840">
            <v>445.50000000000006</v>
          </cell>
        </row>
        <row r="841">
          <cell r="D841">
            <v>4</v>
          </cell>
          <cell r="E841" t="str">
            <v>PANNEAU PVC 1000 X 2110 MM</v>
          </cell>
          <cell r="F841">
            <v>45.2</v>
          </cell>
          <cell r="G841">
            <v>180.8</v>
          </cell>
          <cell r="H841">
            <v>45.2</v>
          </cell>
          <cell r="I841">
            <v>180.8</v>
          </cell>
        </row>
        <row r="842">
          <cell r="D842">
            <v>2</v>
          </cell>
          <cell r="E842" t="str">
            <v>PANNEAU PVC 1000 X 2505 MM</v>
          </cell>
          <cell r="F842">
            <v>53.66</v>
          </cell>
          <cell r="G842">
            <v>107.32</v>
          </cell>
          <cell r="H842">
            <v>53.66</v>
          </cell>
          <cell r="I842">
            <v>107.32</v>
          </cell>
        </row>
        <row r="843">
          <cell r="D843">
            <v>7.96</v>
          </cell>
          <cell r="E843" t="str">
            <v>TE ALU 40/40/3 ML</v>
          </cell>
          <cell r="F843">
            <v>7.4</v>
          </cell>
          <cell r="G843">
            <v>58.904000000000003</v>
          </cell>
          <cell r="H843">
            <v>7.9464600000000001</v>
          </cell>
          <cell r="I843">
            <v>63.253821600000002</v>
          </cell>
        </row>
        <row r="844">
          <cell r="C844" t="str">
            <v>PCG5EH</v>
          </cell>
          <cell r="G844">
            <v>1063.7430999999999</v>
          </cell>
          <cell r="I844">
            <v>1089.2471405333333</v>
          </cell>
        </row>
        <row r="845">
          <cell r="D845">
            <v>1</v>
          </cell>
          <cell r="E845" t="str">
            <v>BASSIN DE CHASSE AQUATIRIS</v>
          </cell>
          <cell r="F845">
            <v>213</v>
          </cell>
          <cell r="G845">
            <v>213</v>
          </cell>
          <cell r="H845">
            <v>213</v>
          </cell>
          <cell r="I845">
            <v>213</v>
          </cell>
        </row>
        <row r="846">
          <cell r="D846">
            <v>1</v>
          </cell>
          <cell r="E846" t="str">
            <v>FLOTTEUR DE CHASSE A AUGET BASCULANT</v>
          </cell>
          <cell r="F846">
            <v>24</v>
          </cell>
          <cell r="G846">
            <v>24</v>
          </cell>
          <cell r="H846">
            <v>24</v>
          </cell>
          <cell r="I846">
            <v>24</v>
          </cell>
        </row>
        <row r="847">
          <cell r="D847">
            <v>1</v>
          </cell>
          <cell r="E847" t="str">
            <v>PORTE A BASCULE CHASSE + ACCESSOIRES</v>
          </cell>
          <cell r="F847">
            <v>90</v>
          </cell>
          <cell r="G847">
            <v>90</v>
          </cell>
          <cell r="H847">
            <v>90</v>
          </cell>
          <cell r="I847">
            <v>90</v>
          </cell>
        </row>
        <row r="848">
          <cell r="D848">
            <v>1</v>
          </cell>
          <cell r="E848" t="str">
            <v>JOINT FORSHEDA DIAMETRE 100</v>
          </cell>
          <cell r="F848">
            <v>4.87</v>
          </cell>
          <cell r="G848">
            <v>4.87</v>
          </cell>
          <cell r="H848">
            <v>4.87</v>
          </cell>
          <cell r="I848">
            <v>4.87</v>
          </cell>
        </row>
        <row r="849">
          <cell r="D849">
            <v>1</v>
          </cell>
          <cell r="E849" t="str">
            <v>MANCHON DILATATION FF PVC EVAC D100</v>
          </cell>
          <cell r="F849">
            <v>7</v>
          </cell>
          <cell r="G849">
            <v>7</v>
          </cell>
          <cell r="H849">
            <v>8.0500000000000007</v>
          </cell>
          <cell r="I849">
            <v>8.0500000000000007</v>
          </cell>
        </row>
        <row r="850">
          <cell r="D850">
            <v>2.54</v>
          </cell>
          <cell r="E850" t="str">
            <v>MAIN D'OEUVRE ATELIER</v>
          </cell>
          <cell r="F850">
            <v>75</v>
          </cell>
          <cell r="G850">
            <v>190.5</v>
          </cell>
          <cell r="H850">
            <v>75</v>
          </cell>
          <cell r="I850">
            <v>190.5</v>
          </cell>
        </row>
        <row r="851">
          <cell r="C851" t="str">
            <v>CHASSEAQUA</v>
          </cell>
          <cell r="G851">
            <v>529.37</v>
          </cell>
          <cell r="I851">
            <v>530.42000000000007</v>
          </cell>
        </row>
        <row r="852">
          <cell r="D852">
            <v>4</v>
          </cell>
          <cell r="E852" t="str">
            <v>BOULON 6X30</v>
          </cell>
          <cell r="F852">
            <v>0.5</v>
          </cell>
          <cell r="G852">
            <v>2</v>
          </cell>
          <cell r="H852">
            <v>0.5445000000000001</v>
          </cell>
          <cell r="I852">
            <v>2.1780000000000004</v>
          </cell>
        </row>
        <row r="853">
          <cell r="D853">
            <v>4</v>
          </cell>
          <cell r="E853" t="str">
            <v>ECROU 6X30</v>
          </cell>
          <cell r="F853">
            <v>0.5</v>
          </cell>
          <cell r="G853">
            <v>2</v>
          </cell>
          <cell r="H853">
            <v>0.5445000000000001</v>
          </cell>
          <cell r="I853">
            <v>2.1780000000000004</v>
          </cell>
        </row>
        <row r="854">
          <cell r="D854">
            <v>28</v>
          </cell>
          <cell r="E854" t="str">
            <v>RT CALE, CAOUTCHOUC, BRUT, 8 X 90 BOITE de 24</v>
          </cell>
          <cell r="F854">
            <v>0.71</v>
          </cell>
          <cell r="G854">
            <v>19.88</v>
          </cell>
          <cell r="H854">
            <v>0.80341666666666667</v>
          </cell>
          <cell r="I854">
            <v>22.495666666666665</v>
          </cell>
        </row>
        <row r="855">
          <cell r="D855">
            <v>4</v>
          </cell>
          <cell r="E855" t="str">
            <v>VIS INOX 5X40</v>
          </cell>
          <cell r="F855">
            <v>0.83</v>
          </cell>
          <cell r="G855">
            <v>3.32</v>
          </cell>
          <cell r="H855">
            <v>0.9075000000000002</v>
          </cell>
          <cell r="I855">
            <v>3.6300000000000008</v>
          </cell>
        </row>
        <row r="856">
          <cell r="D856">
            <v>115</v>
          </cell>
          <cell r="E856" t="str">
            <v>VIS CHARPENTE 6X80 INOX  A2 TORX T25</v>
          </cell>
          <cell r="F856">
            <v>0.33</v>
          </cell>
          <cell r="G856">
            <v>37.950000000000003</v>
          </cell>
          <cell r="H856">
            <v>0.33</v>
          </cell>
          <cell r="I856">
            <v>37.950000000000003</v>
          </cell>
        </row>
        <row r="857">
          <cell r="D857">
            <v>8</v>
          </cell>
          <cell r="E857" t="str">
            <v>VIS CHARPENTE 6X140</v>
          </cell>
          <cell r="F857">
            <v>0.56000000000000005</v>
          </cell>
          <cell r="G857">
            <v>4.4800000000000004</v>
          </cell>
          <cell r="H857">
            <v>0.61599999999999999</v>
          </cell>
          <cell r="I857">
            <v>4.9279999999999999</v>
          </cell>
        </row>
        <row r="858">
          <cell r="D858">
            <v>16</v>
          </cell>
          <cell r="E858" t="str">
            <v>VIS PENTURE 6X30 T30 INOX  A4</v>
          </cell>
          <cell r="F858">
            <v>0.35</v>
          </cell>
          <cell r="G858">
            <v>5.6</v>
          </cell>
          <cell r="H858">
            <v>0.38016000000000005</v>
          </cell>
          <cell r="I858">
            <v>6.0825600000000009</v>
          </cell>
        </row>
        <row r="859">
          <cell r="D859">
            <v>37</v>
          </cell>
          <cell r="E859" t="str">
            <v>VIS PENTURE TORX T30 INOX A2 7X70</v>
          </cell>
          <cell r="F859">
            <v>0.11</v>
          </cell>
          <cell r="G859">
            <v>4.07</v>
          </cell>
          <cell r="H859">
            <v>0.12284800000000003</v>
          </cell>
          <cell r="I859">
            <v>4.545376000000001</v>
          </cell>
        </row>
        <row r="860">
          <cell r="D860">
            <v>5.5</v>
          </cell>
          <cell r="E860" t="str">
            <v>BASTAINGS 50X115 (AU ML)</v>
          </cell>
          <cell r="F860">
            <v>7.33</v>
          </cell>
          <cell r="G860">
            <v>40.314999999999998</v>
          </cell>
          <cell r="H860">
            <v>13.19</v>
          </cell>
          <cell r="I860">
            <v>72.545000000000002</v>
          </cell>
        </row>
        <row r="861">
          <cell r="D861">
            <v>25</v>
          </cell>
          <cell r="E861" t="str">
            <v>CHEVRON 70X70 (AU ML)</v>
          </cell>
          <cell r="F861">
            <v>6.26</v>
          </cell>
          <cell r="G861">
            <v>156.5</v>
          </cell>
          <cell r="H861">
            <v>6.26</v>
          </cell>
          <cell r="I861">
            <v>156.5</v>
          </cell>
        </row>
        <row r="862">
          <cell r="D862">
            <v>6</v>
          </cell>
          <cell r="E862" t="str">
            <v>CORNIERE ALU 40/40/3 ML</v>
          </cell>
          <cell r="F862">
            <v>7.03</v>
          </cell>
          <cell r="G862">
            <v>42.18</v>
          </cell>
          <cell r="H862">
            <v>7.5482199999999997</v>
          </cell>
          <cell r="I862">
            <v>45.289319999999996</v>
          </cell>
        </row>
        <row r="863">
          <cell r="D863">
            <v>3</v>
          </cell>
          <cell r="E863" t="str">
            <v>ECOPLANC AU ML</v>
          </cell>
          <cell r="F863">
            <v>10.5</v>
          </cell>
          <cell r="G863">
            <v>31.5</v>
          </cell>
          <cell r="H863">
            <v>10.98</v>
          </cell>
          <cell r="I863">
            <v>32.94</v>
          </cell>
        </row>
        <row r="864">
          <cell r="D864">
            <v>2</v>
          </cell>
          <cell r="E864" t="str">
            <v>RALLONGE PVC 200 X 1515 MM</v>
          </cell>
          <cell r="F864">
            <v>7.41</v>
          </cell>
          <cell r="G864">
            <v>14.82</v>
          </cell>
          <cell r="H864">
            <v>7.41</v>
          </cell>
          <cell r="I864">
            <v>14.82</v>
          </cell>
        </row>
        <row r="865">
          <cell r="D865">
            <v>4</v>
          </cell>
          <cell r="E865" t="str">
            <v>RALLONGE PVC 200 X 2110 MM</v>
          </cell>
          <cell r="F865">
            <v>10.32</v>
          </cell>
          <cell r="G865">
            <v>41.28</v>
          </cell>
          <cell r="H865">
            <v>10.32</v>
          </cell>
          <cell r="I865">
            <v>41.28</v>
          </cell>
        </row>
        <row r="866">
          <cell r="D866">
            <v>5.8</v>
          </cell>
          <cell r="E866" t="str">
            <v>MAIN D'OEUVRE ATELIER</v>
          </cell>
          <cell r="F866">
            <v>75</v>
          </cell>
          <cell r="G866">
            <v>435</v>
          </cell>
          <cell r="H866">
            <v>75</v>
          </cell>
          <cell r="I866">
            <v>435</v>
          </cell>
        </row>
        <row r="867">
          <cell r="D867">
            <v>2</v>
          </cell>
          <cell r="E867" t="str">
            <v>PANNEAU PVC 1000 X 1515 MM</v>
          </cell>
          <cell r="F867">
            <v>32.450000000000003</v>
          </cell>
          <cell r="G867">
            <v>64.900000000000006</v>
          </cell>
          <cell r="H867">
            <v>32.450000000000003</v>
          </cell>
          <cell r="I867">
            <v>64.900000000000006</v>
          </cell>
        </row>
        <row r="868">
          <cell r="D868">
            <v>4</v>
          </cell>
          <cell r="E868" t="str">
            <v>PANNEAU PVC 1000 X 2110 MM</v>
          </cell>
          <cell r="F868">
            <v>45.2</v>
          </cell>
          <cell r="G868">
            <v>180.8</v>
          </cell>
          <cell r="H868">
            <v>45.2</v>
          </cell>
          <cell r="I868">
            <v>180.8</v>
          </cell>
        </row>
        <row r="869">
          <cell r="D869">
            <v>2</v>
          </cell>
          <cell r="E869" t="str">
            <v>PROFIL H 1515</v>
          </cell>
          <cell r="F869">
            <v>4.76</v>
          </cell>
          <cell r="G869">
            <v>9.52</v>
          </cell>
          <cell r="H869">
            <v>4.76</v>
          </cell>
          <cell r="I869">
            <v>9.52</v>
          </cell>
        </row>
        <row r="870">
          <cell r="D870">
            <v>4</v>
          </cell>
          <cell r="E870" t="str">
            <v>PROFIL H 2110</v>
          </cell>
          <cell r="F870">
            <v>6.62</v>
          </cell>
          <cell r="G870">
            <v>26.48</v>
          </cell>
          <cell r="H870">
            <v>6.62</v>
          </cell>
          <cell r="I870">
            <v>26.48</v>
          </cell>
        </row>
        <row r="871">
          <cell r="D871">
            <v>8</v>
          </cell>
          <cell r="E871" t="str">
            <v>TE ALU 40/40/3 ML</v>
          </cell>
          <cell r="F871">
            <v>7.4</v>
          </cell>
          <cell r="G871">
            <v>59.2</v>
          </cell>
          <cell r="H871">
            <v>7.9464600000000001</v>
          </cell>
          <cell r="I871">
            <v>63.571680000000001</v>
          </cell>
        </row>
        <row r="872">
          <cell r="C872" t="str">
            <v>PCG6EHA</v>
          </cell>
          <cell r="G872">
            <v>1181.7950000000001</v>
          </cell>
          <cell r="I872">
            <v>1227.6336026666665</v>
          </cell>
        </row>
        <row r="873">
          <cell r="D873">
            <v>10</v>
          </cell>
          <cell r="E873" t="str">
            <v>BOULON 6X30</v>
          </cell>
          <cell r="F873">
            <v>0.5</v>
          </cell>
          <cell r="G873">
            <v>5</v>
          </cell>
          <cell r="H873">
            <v>0.5445000000000001</v>
          </cell>
          <cell r="I873">
            <v>5.4450000000000012</v>
          </cell>
        </row>
        <row r="874">
          <cell r="D874">
            <v>10</v>
          </cell>
          <cell r="E874" t="str">
            <v>ECROU 6X30</v>
          </cell>
          <cell r="F874">
            <v>0.5</v>
          </cell>
          <cell r="G874">
            <v>5</v>
          </cell>
          <cell r="H874">
            <v>0.5445000000000001</v>
          </cell>
          <cell r="I874">
            <v>5.4450000000000012</v>
          </cell>
        </row>
        <row r="875">
          <cell r="D875">
            <v>32</v>
          </cell>
          <cell r="E875" t="str">
            <v>RT CALE, CAOUTCHOUC, BRUT, 8 X 90 BOITE de 24</v>
          </cell>
          <cell r="F875">
            <v>0.71</v>
          </cell>
          <cell r="G875">
            <v>22.72</v>
          </cell>
          <cell r="H875">
            <v>0.80341666666666667</v>
          </cell>
          <cell r="I875">
            <v>25.709333333333333</v>
          </cell>
        </row>
        <row r="876">
          <cell r="D876">
            <v>10</v>
          </cell>
          <cell r="E876" t="str">
            <v>VIS INOX 5X40</v>
          </cell>
          <cell r="F876">
            <v>0.83</v>
          </cell>
          <cell r="G876">
            <v>8.2999999999999989</v>
          </cell>
          <cell r="H876">
            <v>0.9075000000000002</v>
          </cell>
          <cell r="I876">
            <v>9.0750000000000028</v>
          </cell>
        </row>
        <row r="877">
          <cell r="D877">
            <v>128</v>
          </cell>
          <cell r="E877" t="str">
            <v>VIS CHARPENTE 6X80 INOX  A2 TORX T25</v>
          </cell>
          <cell r="F877">
            <v>0.33</v>
          </cell>
          <cell r="G877">
            <v>42.24</v>
          </cell>
          <cell r="H877">
            <v>0.33</v>
          </cell>
          <cell r="I877">
            <v>42.24</v>
          </cell>
        </row>
        <row r="878">
          <cell r="D878">
            <v>8</v>
          </cell>
          <cell r="E878" t="str">
            <v>VIS CHARPENTE 6X140</v>
          </cell>
          <cell r="F878">
            <v>0.56000000000000005</v>
          </cell>
          <cell r="G878">
            <v>4.4800000000000004</v>
          </cell>
          <cell r="H878">
            <v>0.61599999999999999</v>
          </cell>
          <cell r="I878">
            <v>4.9279999999999999</v>
          </cell>
        </row>
        <row r="879">
          <cell r="D879">
            <v>42</v>
          </cell>
          <cell r="E879" t="str">
            <v>VIS PENTURE TORX T30 INOX A2 7X70</v>
          </cell>
          <cell r="F879">
            <v>0.11</v>
          </cell>
          <cell r="G879">
            <v>4.62</v>
          </cell>
          <cell r="H879">
            <v>0.12284800000000003</v>
          </cell>
          <cell r="I879">
            <v>5.1596160000000015</v>
          </cell>
        </row>
        <row r="880">
          <cell r="D880">
            <v>5</v>
          </cell>
          <cell r="E880" t="str">
            <v>BASTAINGS 50X115 (AU ML)</v>
          </cell>
          <cell r="F880">
            <v>7.33</v>
          </cell>
          <cell r="G880">
            <v>36.65</v>
          </cell>
          <cell r="H880">
            <v>13.19</v>
          </cell>
          <cell r="I880">
            <v>65.95</v>
          </cell>
        </row>
        <row r="881">
          <cell r="D881">
            <v>26</v>
          </cell>
          <cell r="E881" t="str">
            <v>CHEVRON 70X70 (AU ML)</v>
          </cell>
          <cell r="F881">
            <v>6.26</v>
          </cell>
          <cell r="G881">
            <v>162.76</v>
          </cell>
          <cell r="H881">
            <v>6.26</v>
          </cell>
          <cell r="I881">
            <v>162.76</v>
          </cell>
        </row>
        <row r="882">
          <cell r="D882">
            <v>12</v>
          </cell>
          <cell r="E882" t="str">
            <v>CORNIERE ALU 40/40/3 ML</v>
          </cell>
          <cell r="F882">
            <v>7.03</v>
          </cell>
          <cell r="G882">
            <v>84.36</v>
          </cell>
          <cell r="H882">
            <v>7.5482199999999997</v>
          </cell>
          <cell r="I882">
            <v>90.578639999999993</v>
          </cell>
        </row>
        <row r="883">
          <cell r="D883">
            <v>1</v>
          </cell>
          <cell r="E883" t="str">
            <v>ECOPLANC 2M</v>
          </cell>
          <cell r="F883">
            <v>20.91</v>
          </cell>
          <cell r="G883">
            <v>20.91</v>
          </cell>
          <cell r="H883">
            <v>21.96</v>
          </cell>
          <cell r="I883">
            <v>21.96</v>
          </cell>
        </row>
        <row r="884">
          <cell r="D884">
            <v>2</v>
          </cell>
          <cell r="E884" t="str">
            <v>RALLONGE PVC 200 X 2005 MM</v>
          </cell>
          <cell r="F884">
            <v>9.81</v>
          </cell>
          <cell r="G884">
            <v>19.62</v>
          </cell>
          <cell r="H884">
            <v>9.81</v>
          </cell>
          <cell r="I884">
            <v>19.62</v>
          </cell>
        </row>
        <row r="885">
          <cell r="D885">
            <v>4</v>
          </cell>
          <cell r="E885" t="str">
            <v>RALLONGE PVC 200 X 2025 MM</v>
          </cell>
          <cell r="F885">
            <v>9.9</v>
          </cell>
          <cell r="G885">
            <v>39.6</v>
          </cell>
          <cell r="H885">
            <v>9.9</v>
          </cell>
          <cell r="I885">
            <v>39.6</v>
          </cell>
        </row>
        <row r="886">
          <cell r="D886">
            <v>2</v>
          </cell>
          <cell r="E886" t="str">
            <v>RALLONGE PVC 200 X 2220 MM</v>
          </cell>
          <cell r="F886">
            <v>10.86</v>
          </cell>
          <cell r="G886">
            <v>21.72</v>
          </cell>
          <cell r="H886">
            <v>10.86</v>
          </cell>
          <cell r="I886">
            <v>21.72</v>
          </cell>
        </row>
        <row r="887">
          <cell r="D887">
            <v>5.1100000000000003</v>
          </cell>
          <cell r="E887" t="str">
            <v>MAIN D'OEUVRE ATELIER</v>
          </cell>
          <cell r="F887">
            <v>75</v>
          </cell>
          <cell r="G887">
            <v>383.25</v>
          </cell>
          <cell r="H887">
            <v>75</v>
          </cell>
          <cell r="I887">
            <v>383.25</v>
          </cell>
        </row>
        <row r="888">
          <cell r="D888">
            <v>2</v>
          </cell>
          <cell r="E888" t="str">
            <v>PANNEAU PVC 1000 X 2005 MM</v>
          </cell>
          <cell r="F888">
            <v>42.95</v>
          </cell>
          <cell r="G888">
            <v>85.9</v>
          </cell>
          <cell r="H888">
            <v>42.95</v>
          </cell>
          <cell r="I888">
            <v>85.9</v>
          </cell>
        </row>
        <row r="889">
          <cell r="D889">
            <v>4</v>
          </cell>
          <cell r="E889" t="str">
            <v>PANNEAU PVC 1000 X 2025 MM</v>
          </cell>
          <cell r="F889">
            <v>43.38</v>
          </cell>
          <cell r="G889">
            <v>173.52</v>
          </cell>
          <cell r="H889">
            <v>43.38</v>
          </cell>
          <cell r="I889">
            <v>173.52</v>
          </cell>
        </row>
        <row r="890">
          <cell r="D890">
            <v>2</v>
          </cell>
          <cell r="E890" t="str">
            <v>PANNEAU PVC 1000 X 2220 MM</v>
          </cell>
          <cell r="F890">
            <v>47.55</v>
          </cell>
          <cell r="G890">
            <v>95.1</v>
          </cell>
          <cell r="H890">
            <v>47.55</v>
          </cell>
          <cell r="I890">
            <v>95.1</v>
          </cell>
        </row>
        <row r="891">
          <cell r="D891">
            <v>2</v>
          </cell>
          <cell r="E891" t="str">
            <v>PROFIL H 2005</v>
          </cell>
          <cell r="F891">
            <v>6.29</v>
          </cell>
          <cell r="G891">
            <v>12.58</v>
          </cell>
          <cell r="H891">
            <v>6.29</v>
          </cell>
          <cell r="I891">
            <v>12.58</v>
          </cell>
        </row>
        <row r="892">
          <cell r="D892">
            <v>4</v>
          </cell>
          <cell r="E892" t="str">
            <v>PROFIL H 2025</v>
          </cell>
          <cell r="F892">
            <v>6.35</v>
          </cell>
          <cell r="G892">
            <v>25.4</v>
          </cell>
          <cell r="H892">
            <v>6.35</v>
          </cell>
          <cell r="I892">
            <v>25.4</v>
          </cell>
        </row>
        <row r="893">
          <cell r="D893">
            <v>2</v>
          </cell>
          <cell r="E893" t="str">
            <v>PROFIL H 2220</v>
          </cell>
          <cell r="F893">
            <v>6.96</v>
          </cell>
          <cell r="G893">
            <v>13.92</v>
          </cell>
          <cell r="H893">
            <v>6.96</v>
          </cell>
          <cell r="I893">
            <v>13.92</v>
          </cell>
        </row>
        <row r="894">
          <cell r="D894">
            <v>4</v>
          </cell>
          <cell r="E894" t="str">
            <v>TE ALU 40/40/3 ML</v>
          </cell>
          <cell r="F894">
            <v>7.4</v>
          </cell>
          <cell r="G894">
            <v>29.6</v>
          </cell>
          <cell r="H894">
            <v>7.9464600000000001</v>
          </cell>
          <cell r="I894">
            <v>31.78584</v>
          </cell>
        </row>
        <row r="895">
          <cell r="C895" t="str">
            <v>PCG6EHB</v>
          </cell>
          <cell r="G895">
            <v>1297.25</v>
          </cell>
          <cell r="I895">
            <v>1341.6464293333333</v>
          </cell>
        </row>
        <row r="896">
          <cell r="D896">
            <v>4</v>
          </cell>
          <cell r="E896" t="str">
            <v>BOULON 6X30</v>
          </cell>
          <cell r="F896">
            <v>0.5</v>
          </cell>
          <cell r="G896">
            <v>2</v>
          </cell>
          <cell r="H896">
            <v>0.5445000000000001</v>
          </cell>
          <cell r="I896">
            <v>2.1780000000000004</v>
          </cell>
        </row>
        <row r="897">
          <cell r="D897">
            <v>4</v>
          </cell>
          <cell r="E897" t="str">
            <v>ECROU 6X30</v>
          </cell>
          <cell r="F897">
            <v>0.5</v>
          </cell>
          <cell r="G897">
            <v>2</v>
          </cell>
          <cell r="H897">
            <v>0.5445000000000001</v>
          </cell>
          <cell r="I897">
            <v>2.1780000000000004</v>
          </cell>
        </row>
        <row r="898">
          <cell r="D898">
            <v>30</v>
          </cell>
          <cell r="E898" t="str">
            <v>RT CALE, CAOUTCHOUC, BRUT, 8 X 90 BOITE de 24</v>
          </cell>
          <cell r="F898">
            <v>0.71</v>
          </cell>
          <cell r="G898">
            <v>21.299999999999997</v>
          </cell>
          <cell r="H898">
            <v>0.80341666666666667</v>
          </cell>
          <cell r="I898">
            <v>24.102499999999999</v>
          </cell>
        </row>
        <row r="899">
          <cell r="D899">
            <v>4</v>
          </cell>
          <cell r="E899" t="str">
            <v>VIS INOX 5X40</v>
          </cell>
          <cell r="F899">
            <v>0.83</v>
          </cell>
          <cell r="G899">
            <v>3.32</v>
          </cell>
          <cell r="H899">
            <v>0.9075000000000002</v>
          </cell>
          <cell r="I899">
            <v>3.6300000000000008</v>
          </cell>
        </row>
        <row r="900">
          <cell r="D900">
            <v>130</v>
          </cell>
          <cell r="E900" t="str">
            <v>VIS CHARPENTE 6X80 INOX  A2 TORX T25</v>
          </cell>
          <cell r="F900">
            <v>0.33</v>
          </cell>
          <cell r="G900">
            <v>42.9</v>
          </cell>
          <cell r="H900">
            <v>0.33</v>
          </cell>
          <cell r="I900">
            <v>42.9</v>
          </cell>
        </row>
        <row r="901">
          <cell r="D901">
            <v>8</v>
          </cell>
          <cell r="E901" t="str">
            <v>VIS CHARPENTE 6X140</v>
          </cell>
          <cell r="F901">
            <v>0.56000000000000005</v>
          </cell>
          <cell r="G901">
            <v>4.4800000000000004</v>
          </cell>
          <cell r="H901">
            <v>0.61599999999999999</v>
          </cell>
          <cell r="I901">
            <v>4.9279999999999999</v>
          </cell>
        </row>
        <row r="902">
          <cell r="D902">
            <v>16</v>
          </cell>
          <cell r="E902" t="str">
            <v>VIS PENTURE 6X30 T30 INOX  A4</v>
          </cell>
          <cell r="F902">
            <v>0.35</v>
          </cell>
          <cell r="G902">
            <v>5.6</v>
          </cell>
          <cell r="H902">
            <v>0.38016000000000005</v>
          </cell>
          <cell r="I902">
            <v>6.0825600000000009</v>
          </cell>
        </row>
        <row r="903">
          <cell r="D903">
            <v>39</v>
          </cell>
          <cell r="E903" t="str">
            <v>VIS PENTURE TORX T30 INOX A2 7X70</v>
          </cell>
          <cell r="F903">
            <v>0.11</v>
          </cell>
          <cell r="G903">
            <v>4.29</v>
          </cell>
          <cell r="H903">
            <v>0.12284800000000003</v>
          </cell>
          <cell r="I903">
            <v>4.7910720000000007</v>
          </cell>
        </row>
        <row r="904">
          <cell r="D904">
            <v>5</v>
          </cell>
          <cell r="E904" t="str">
            <v>BASTAINGS 50X115 (AU ML)</v>
          </cell>
          <cell r="F904">
            <v>7.33</v>
          </cell>
          <cell r="G904">
            <v>36.65</v>
          </cell>
          <cell r="H904">
            <v>13.19</v>
          </cell>
          <cell r="I904">
            <v>65.95</v>
          </cell>
        </row>
        <row r="905">
          <cell r="D905">
            <v>26</v>
          </cell>
          <cell r="E905" t="str">
            <v>CHEVRON 70X70 (AU ML)</v>
          </cell>
          <cell r="F905">
            <v>6.26</v>
          </cell>
          <cell r="G905">
            <v>162.76</v>
          </cell>
          <cell r="H905">
            <v>6.26</v>
          </cell>
          <cell r="I905">
            <v>162.76</v>
          </cell>
        </row>
        <row r="906">
          <cell r="D906">
            <v>7</v>
          </cell>
          <cell r="E906" t="str">
            <v>CORNIERE ALU 40/40/3 ML</v>
          </cell>
          <cell r="F906">
            <v>7.03</v>
          </cell>
          <cell r="G906">
            <v>49.21</v>
          </cell>
          <cell r="H906">
            <v>7.5482199999999997</v>
          </cell>
          <cell r="I906">
            <v>52.837539999999997</v>
          </cell>
        </row>
        <row r="907">
          <cell r="D907">
            <v>1</v>
          </cell>
          <cell r="E907" t="str">
            <v>ECOPLANC 2M</v>
          </cell>
          <cell r="F907">
            <v>20.91</v>
          </cell>
          <cell r="G907">
            <v>20.91</v>
          </cell>
          <cell r="H907">
            <v>21.96</v>
          </cell>
          <cell r="I907">
            <v>21.96</v>
          </cell>
        </row>
        <row r="908">
          <cell r="D908">
            <v>1</v>
          </cell>
          <cell r="E908" t="str">
            <v>ECOPLANC 2M50</v>
          </cell>
          <cell r="F908">
            <v>26.09</v>
          </cell>
          <cell r="G908">
            <v>26.09</v>
          </cell>
          <cell r="H908">
            <v>27.405000000000001</v>
          </cell>
          <cell r="I908">
            <v>27.405000000000001</v>
          </cell>
        </row>
        <row r="909">
          <cell r="D909">
            <v>2</v>
          </cell>
          <cell r="E909" t="str">
            <v>RALLONGE PVC 200 X 1515 MM</v>
          </cell>
          <cell r="F909">
            <v>7.41</v>
          </cell>
          <cell r="G909">
            <v>14.82</v>
          </cell>
          <cell r="H909">
            <v>7.41</v>
          </cell>
          <cell r="I909">
            <v>14.82</v>
          </cell>
        </row>
        <row r="910">
          <cell r="D910">
            <v>2</v>
          </cell>
          <cell r="E910" t="str">
            <v>RALLONGE PVC 200 X 2005 MM</v>
          </cell>
          <cell r="F910">
            <v>9.81</v>
          </cell>
          <cell r="G910">
            <v>19.62</v>
          </cell>
          <cell r="H910">
            <v>9.81</v>
          </cell>
          <cell r="I910">
            <v>19.62</v>
          </cell>
        </row>
        <row r="911">
          <cell r="D911">
            <v>4</v>
          </cell>
          <cell r="E911" t="str">
            <v>RALLONGE PVC 200 X 2110 MM</v>
          </cell>
          <cell r="F911">
            <v>10.32</v>
          </cell>
          <cell r="G911">
            <v>41.28</v>
          </cell>
          <cell r="H911">
            <v>10.32</v>
          </cell>
          <cell r="I911">
            <v>41.28</v>
          </cell>
        </row>
        <row r="912">
          <cell r="D912">
            <v>5.75</v>
          </cell>
          <cell r="E912" t="str">
            <v>MAIN D'OEUVRE ATELIER</v>
          </cell>
          <cell r="F912">
            <v>75</v>
          </cell>
          <cell r="G912">
            <v>431.25</v>
          </cell>
          <cell r="H912">
            <v>75</v>
          </cell>
          <cell r="I912">
            <v>431.25</v>
          </cell>
        </row>
        <row r="913">
          <cell r="D913">
            <v>2</v>
          </cell>
          <cell r="E913" t="str">
            <v>PANNEAU PVC 1000 X 1515 MM</v>
          </cell>
          <cell r="F913">
            <v>32.450000000000003</v>
          </cell>
          <cell r="G913">
            <v>64.900000000000006</v>
          </cell>
          <cell r="H913">
            <v>32.450000000000003</v>
          </cell>
          <cell r="I913">
            <v>64.900000000000006</v>
          </cell>
        </row>
        <row r="914">
          <cell r="D914">
            <v>2</v>
          </cell>
          <cell r="E914" t="str">
            <v>PANNEAU PVC 1000 X 2005 MM</v>
          </cell>
          <cell r="F914">
            <v>42.95</v>
          </cell>
          <cell r="G914">
            <v>85.9</v>
          </cell>
          <cell r="H914">
            <v>42.95</v>
          </cell>
          <cell r="I914">
            <v>85.9</v>
          </cell>
        </row>
        <row r="915">
          <cell r="D915">
            <v>4</v>
          </cell>
          <cell r="E915" t="str">
            <v>PANNEAU PVC 1000 X 2110 MM</v>
          </cell>
          <cell r="F915">
            <v>45.2</v>
          </cell>
          <cell r="G915">
            <v>180.8</v>
          </cell>
          <cell r="H915">
            <v>45.2</v>
          </cell>
          <cell r="I915">
            <v>180.8</v>
          </cell>
        </row>
        <row r="916">
          <cell r="D916">
            <v>2</v>
          </cell>
          <cell r="E916" t="str">
            <v>PROFIL H 1515</v>
          </cell>
          <cell r="F916">
            <v>4.76</v>
          </cell>
          <cell r="G916">
            <v>9.52</v>
          </cell>
          <cell r="H916">
            <v>4.76</v>
          </cell>
          <cell r="I916">
            <v>9.52</v>
          </cell>
        </row>
        <row r="917">
          <cell r="D917">
            <v>2</v>
          </cell>
          <cell r="E917" t="str">
            <v>PROFIL H 2005</v>
          </cell>
          <cell r="F917">
            <v>6.29</v>
          </cell>
          <cell r="G917">
            <v>12.58</v>
          </cell>
          <cell r="H917">
            <v>6.29</v>
          </cell>
          <cell r="I917">
            <v>12.58</v>
          </cell>
        </row>
        <row r="918">
          <cell r="D918">
            <v>4</v>
          </cell>
          <cell r="E918" t="str">
            <v>PROFIL H 2110</v>
          </cell>
          <cell r="F918">
            <v>6.62</v>
          </cell>
          <cell r="G918">
            <v>26.48</v>
          </cell>
          <cell r="H918">
            <v>6.62</v>
          </cell>
          <cell r="I918">
            <v>26.48</v>
          </cell>
        </row>
        <row r="919">
          <cell r="D919">
            <v>8</v>
          </cell>
          <cell r="E919" t="str">
            <v>TE ALU 40/40/3 ML</v>
          </cell>
          <cell r="F919">
            <v>7.4</v>
          </cell>
          <cell r="G919">
            <v>59.2</v>
          </cell>
          <cell r="H919">
            <v>7.9464600000000001</v>
          </cell>
          <cell r="I919">
            <v>63.571680000000001</v>
          </cell>
        </row>
        <row r="920">
          <cell r="C920" t="str">
            <v>PCG7EH</v>
          </cell>
          <cell r="G920">
            <v>1327.86</v>
          </cell>
          <cell r="I920">
            <v>1372.424352</v>
          </cell>
        </row>
        <row r="921">
          <cell r="D921">
            <v>6</v>
          </cell>
          <cell r="E921" t="str">
            <v>BOULON 6X30</v>
          </cell>
          <cell r="F921">
            <v>0.5</v>
          </cell>
          <cell r="G921">
            <v>3</v>
          </cell>
          <cell r="H921">
            <v>0.5445000000000001</v>
          </cell>
          <cell r="I921">
            <v>3.2670000000000003</v>
          </cell>
        </row>
        <row r="922">
          <cell r="D922">
            <v>6</v>
          </cell>
          <cell r="E922" t="str">
            <v>ECROU 6X30</v>
          </cell>
          <cell r="F922">
            <v>0.5</v>
          </cell>
          <cell r="G922">
            <v>3</v>
          </cell>
          <cell r="H922">
            <v>0.5445000000000001</v>
          </cell>
          <cell r="I922">
            <v>3.2670000000000003</v>
          </cell>
        </row>
        <row r="923">
          <cell r="D923">
            <v>6</v>
          </cell>
          <cell r="E923" t="str">
            <v>VIS INOX 5X40</v>
          </cell>
          <cell r="F923">
            <v>0.83</v>
          </cell>
          <cell r="G923">
            <v>4.9799999999999995</v>
          </cell>
          <cell r="H923">
            <v>0.9075000000000002</v>
          </cell>
          <cell r="I923">
            <v>5.4450000000000012</v>
          </cell>
        </row>
        <row r="924">
          <cell r="D924">
            <v>32</v>
          </cell>
          <cell r="E924" t="str">
            <v>RT CALE, CAOUTCHOUC, BRUT, 8 X 90 BOITE de 24</v>
          </cell>
          <cell r="F924">
            <v>0.71</v>
          </cell>
          <cell r="G924">
            <v>22.72</v>
          </cell>
          <cell r="H924">
            <v>0.80341666666666667</v>
          </cell>
          <cell r="I924">
            <v>25.709333333333333</v>
          </cell>
        </row>
        <row r="925">
          <cell r="D925">
            <v>42</v>
          </cell>
          <cell r="E925" t="str">
            <v>VIS PENTURE TORX T30 INOX A2 7X70</v>
          </cell>
          <cell r="F925">
            <v>0.11</v>
          </cell>
          <cell r="G925">
            <v>4.62</v>
          </cell>
          <cell r="H925">
            <v>0.12284800000000003</v>
          </cell>
          <cell r="I925">
            <v>5.1596160000000015</v>
          </cell>
        </row>
        <row r="926">
          <cell r="D926">
            <v>16</v>
          </cell>
          <cell r="E926" t="str">
            <v>VIS PENTURE 6X30 T30 INOX  A4</v>
          </cell>
          <cell r="F926">
            <v>0.35</v>
          </cell>
          <cell r="G926">
            <v>5.6</v>
          </cell>
          <cell r="H926">
            <v>0.38016000000000005</v>
          </cell>
          <cell r="I926">
            <v>6.0825600000000009</v>
          </cell>
        </row>
        <row r="927">
          <cell r="D927">
            <v>130</v>
          </cell>
          <cell r="E927" t="str">
            <v>VIS CHARPENTE 6X80 INOX  A2 TORX T25</v>
          </cell>
          <cell r="F927">
            <v>0.33</v>
          </cell>
          <cell r="G927">
            <v>42.9</v>
          </cell>
          <cell r="H927">
            <v>0.33</v>
          </cell>
          <cell r="I927">
            <v>42.9</v>
          </cell>
        </row>
        <row r="928">
          <cell r="D928">
            <v>8</v>
          </cell>
          <cell r="E928" t="str">
            <v>VIS CHARPENTE 6X140</v>
          </cell>
          <cell r="F928">
            <v>0.56000000000000005</v>
          </cell>
          <cell r="G928">
            <v>4.4800000000000004</v>
          </cell>
          <cell r="H928">
            <v>0.61599999999999999</v>
          </cell>
          <cell r="I928">
            <v>4.9279999999999999</v>
          </cell>
        </row>
        <row r="929">
          <cell r="D929">
            <v>5</v>
          </cell>
          <cell r="E929" t="str">
            <v>BASTAINGS 50X115 (AU ML)</v>
          </cell>
          <cell r="F929">
            <v>7.33</v>
          </cell>
          <cell r="G929">
            <v>36.65</v>
          </cell>
          <cell r="H929">
            <v>13.19</v>
          </cell>
          <cell r="I929">
            <v>65.95</v>
          </cell>
        </row>
        <row r="930">
          <cell r="D930">
            <v>27</v>
          </cell>
          <cell r="E930" t="str">
            <v>CHEVRON 70X70 (AU ML)</v>
          </cell>
          <cell r="F930">
            <v>6.26</v>
          </cell>
          <cell r="G930">
            <v>169.01999999999998</v>
          </cell>
          <cell r="H930">
            <v>6.26</v>
          </cell>
          <cell r="I930">
            <v>169.01999999999998</v>
          </cell>
        </row>
        <row r="931">
          <cell r="D931">
            <v>1</v>
          </cell>
          <cell r="E931" t="str">
            <v>ECOPLANC 2M50</v>
          </cell>
          <cell r="F931">
            <v>26.09</v>
          </cell>
          <cell r="G931">
            <v>26.09</v>
          </cell>
          <cell r="H931">
            <v>27.405000000000001</v>
          </cell>
          <cell r="I931">
            <v>27.405000000000001</v>
          </cell>
        </row>
        <row r="932">
          <cell r="D932">
            <v>1</v>
          </cell>
          <cell r="E932" t="str">
            <v>ECOPLANC 2M</v>
          </cell>
          <cell r="F932">
            <v>20.91</v>
          </cell>
          <cell r="G932">
            <v>20.91</v>
          </cell>
          <cell r="H932">
            <v>21.96</v>
          </cell>
          <cell r="I932">
            <v>21.96</v>
          </cell>
        </row>
        <row r="933">
          <cell r="D933">
            <v>4</v>
          </cell>
          <cell r="E933" t="str">
            <v>PANNEAU PVC 1000 X 2110 MM</v>
          </cell>
          <cell r="F933">
            <v>45.2</v>
          </cell>
          <cell r="G933">
            <v>180.8</v>
          </cell>
          <cell r="H933">
            <v>45.2</v>
          </cell>
          <cell r="I933">
            <v>180.8</v>
          </cell>
        </row>
        <row r="934">
          <cell r="D934">
            <v>4</v>
          </cell>
          <cell r="E934" t="str">
            <v>RALLONGE PVC 200 X 2110 MM</v>
          </cell>
          <cell r="F934">
            <v>10.32</v>
          </cell>
          <cell r="G934">
            <v>41.28</v>
          </cell>
          <cell r="H934">
            <v>10.32</v>
          </cell>
          <cell r="I934">
            <v>41.28</v>
          </cell>
        </row>
        <row r="935">
          <cell r="D935">
            <v>4</v>
          </cell>
          <cell r="E935" t="str">
            <v>PROFIL H 2110</v>
          </cell>
          <cell r="F935">
            <v>6.62</v>
          </cell>
          <cell r="G935">
            <v>26.48</v>
          </cell>
          <cell r="H935">
            <v>6.62</v>
          </cell>
          <cell r="I935">
            <v>26.48</v>
          </cell>
        </row>
        <row r="936">
          <cell r="D936">
            <v>2</v>
          </cell>
          <cell r="E936" t="str">
            <v>PANNEAU PVC 1000 X 2005 MM</v>
          </cell>
          <cell r="F936">
            <v>42.95</v>
          </cell>
          <cell r="G936">
            <v>85.9</v>
          </cell>
          <cell r="H936">
            <v>42.95</v>
          </cell>
          <cell r="I936">
            <v>85.9</v>
          </cell>
        </row>
        <row r="937">
          <cell r="D937">
            <v>2</v>
          </cell>
          <cell r="E937" t="str">
            <v>RALLONGE PVC 200 X 2005 MM</v>
          </cell>
          <cell r="F937">
            <v>9.81</v>
          </cell>
          <cell r="G937">
            <v>19.62</v>
          </cell>
          <cell r="H937">
            <v>9.81</v>
          </cell>
          <cell r="I937">
            <v>19.62</v>
          </cell>
        </row>
        <row r="938">
          <cell r="D938">
            <v>2</v>
          </cell>
          <cell r="E938" t="str">
            <v>PROFIL H 2005</v>
          </cell>
          <cell r="F938">
            <v>6.29</v>
          </cell>
          <cell r="G938">
            <v>12.58</v>
          </cell>
          <cell r="H938">
            <v>6.29</v>
          </cell>
          <cell r="I938">
            <v>12.58</v>
          </cell>
        </row>
        <row r="939">
          <cell r="D939">
            <v>2</v>
          </cell>
          <cell r="E939" t="str">
            <v>PANNEAU PVC 1000 X 2025 MM</v>
          </cell>
          <cell r="F939">
            <v>43.38</v>
          </cell>
          <cell r="G939">
            <v>86.76</v>
          </cell>
          <cell r="H939">
            <v>43.38</v>
          </cell>
          <cell r="I939">
            <v>86.76</v>
          </cell>
        </row>
        <row r="940">
          <cell r="D940">
            <v>2</v>
          </cell>
          <cell r="E940" t="str">
            <v>RALLONGE PVC 200 X 2025 MM</v>
          </cell>
          <cell r="F940">
            <v>9.9</v>
          </cell>
          <cell r="G940">
            <v>19.8</v>
          </cell>
          <cell r="H940">
            <v>9.9</v>
          </cell>
          <cell r="I940">
            <v>19.8</v>
          </cell>
        </row>
        <row r="941">
          <cell r="D941">
            <v>2</v>
          </cell>
          <cell r="E941" t="str">
            <v>PROFIL H 2025</v>
          </cell>
          <cell r="F941">
            <v>6.35</v>
          </cell>
          <cell r="G941">
            <v>12.7</v>
          </cell>
          <cell r="H941">
            <v>6.35</v>
          </cell>
          <cell r="I941">
            <v>12.7</v>
          </cell>
        </row>
        <row r="942">
          <cell r="D942">
            <v>8</v>
          </cell>
          <cell r="E942" t="str">
            <v>TE ALU 40/40/3 ML</v>
          </cell>
          <cell r="F942">
            <v>7.4</v>
          </cell>
          <cell r="G942">
            <v>59.2</v>
          </cell>
          <cell r="H942">
            <v>7.9464600000000001</v>
          </cell>
          <cell r="I942">
            <v>63.571680000000001</v>
          </cell>
        </row>
        <row r="943">
          <cell r="D943">
            <v>8</v>
          </cell>
          <cell r="E943" t="str">
            <v>CORNIERE ALU 40/40/3 ML</v>
          </cell>
          <cell r="F943">
            <v>7.03</v>
          </cell>
          <cell r="G943">
            <v>56.24</v>
          </cell>
          <cell r="H943">
            <v>7.5482199999999997</v>
          </cell>
          <cell r="I943">
            <v>60.385759999999998</v>
          </cell>
        </row>
        <row r="944">
          <cell r="D944">
            <v>6.22</v>
          </cell>
          <cell r="E944" t="str">
            <v>MAIN D'OEUVRE ATELIER</v>
          </cell>
          <cell r="F944">
            <v>75</v>
          </cell>
          <cell r="G944">
            <v>466.5</v>
          </cell>
          <cell r="H944">
            <v>75</v>
          </cell>
          <cell r="I944">
            <v>466.5</v>
          </cell>
        </row>
        <row r="945">
          <cell r="C945" t="str">
            <v>PCG8EH</v>
          </cell>
          <cell r="G945">
            <v>1411.83</v>
          </cell>
          <cell r="I945">
            <v>1457.4709493333335</v>
          </cell>
        </row>
        <row r="946">
          <cell r="D946">
            <v>8</v>
          </cell>
          <cell r="E946" t="str">
            <v>BOULON 6X30</v>
          </cell>
          <cell r="F946">
            <v>0.5</v>
          </cell>
          <cell r="G946">
            <v>4</v>
          </cell>
          <cell r="H946">
            <v>0.5445000000000001</v>
          </cell>
          <cell r="I946">
            <v>4.3560000000000008</v>
          </cell>
        </row>
        <row r="947">
          <cell r="D947">
            <v>8</v>
          </cell>
          <cell r="E947" t="str">
            <v>ECROU 6X30</v>
          </cell>
          <cell r="F947">
            <v>0.5</v>
          </cell>
          <cell r="G947">
            <v>4</v>
          </cell>
          <cell r="H947">
            <v>0.5445000000000001</v>
          </cell>
          <cell r="I947">
            <v>4.3560000000000008</v>
          </cell>
        </row>
        <row r="948">
          <cell r="D948">
            <v>34</v>
          </cell>
          <cell r="E948" t="str">
            <v>RT CALE, CAOUTCHOUC, BRUT, 8 X 90 BOITE de 24</v>
          </cell>
          <cell r="F948">
            <v>0.71</v>
          </cell>
          <cell r="G948">
            <v>24.14</v>
          </cell>
          <cell r="H948">
            <v>0.80341666666666667</v>
          </cell>
          <cell r="I948">
            <v>27.316166666666668</v>
          </cell>
        </row>
        <row r="949">
          <cell r="D949">
            <v>8</v>
          </cell>
          <cell r="E949" t="str">
            <v>VIS INOX 5X40</v>
          </cell>
          <cell r="F949">
            <v>0.83</v>
          </cell>
          <cell r="G949">
            <v>6.64</v>
          </cell>
          <cell r="H949">
            <v>0.9075000000000002</v>
          </cell>
          <cell r="I949">
            <v>7.2600000000000016</v>
          </cell>
        </row>
        <row r="950">
          <cell r="D950">
            <v>130</v>
          </cell>
          <cell r="E950" t="str">
            <v>VIS CHARPENTE 6X80 INOX  A2 TORX T25</v>
          </cell>
          <cell r="F950">
            <v>0.33</v>
          </cell>
          <cell r="G950">
            <v>42.9</v>
          </cell>
          <cell r="H950">
            <v>0.33</v>
          </cell>
          <cell r="I950">
            <v>42.9</v>
          </cell>
        </row>
        <row r="951">
          <cell r="D951">
            <v>8</v>
          </cell>
          <cell r="E951" t="str">
            <v>VIS CHARPENTE 6X140</v>
          </cell>
          <cell r="F951">
            <v>0.56000000000000005</v>
          </cell>
          <cell r="G951">
            <v>4.4800000000000004</v>
          </cell>
          <cell r="H951">
            <v>0.61599999999999999</v>
          </cell>
          <cell r="I951">
            <v>4.9279999999999999</v>
          </cell>
        </row>
        <row r="952">
          <cell r="D952">
            <v>16</v>
          </cell>
          <cell r="E952" t="str">
            <v>VIS PENTURE 6X30 T30 INOX  A4</v>
          </cell>
          <cell r="F952">
            <v>0.35</v>
          </cell>
          <cell r="G952">
            <v>5.6</v>
          </cell>
          <cell r="H952">
            <v>0.38016000000000005</v>
          </cell>
          <cell r="I952">
            <v>6.0825600000000009</v>
          </cell>
        </row>
        <row r="953">
          <cell r="D953">
            <v>44</v>
          </cell>
          <cell r="E953" t="str">
            <v>VIS PENTURE TORX T30 INOX A2 7X70</v>
          </cell>
          <cell r="F953">
            <v>0.11</v>
          </cell>
          <cell r="G953">
            <v>4.84</v>
          </cell>
          <cell r="H953">
            <v>0.12284800000000003</v>
          </cell>
          <cell r="I953">
            <v>5.4053120000000012</v>
          </cell>
        </row>
        <row r="954">
          <cell r="D954">
            <v>5</v>
          </cell>
          <cell r="E954" t="str">
            <v>BASTAINGS 50X115 (AU ML)</v>
          </cell>
          <cell r="F954">
            <v>7.33</v>
          </cell>
          <cell r="G954">
            <v>36.65</v>
          </cell>
          <cell r="H954">
            <v>13.19</v>
          </cell>
          <cell r="I954">
            <v>65.95</v>
          </cell>
        </row>
        <row r="955">
          <cell r="D955">
            <v>28</v>
          </cell>
          <cell r="E955" t="str">
            <v>CHEVRON 70X70 (AU ML)</v>
          </cell>
          <cell r="F955">
            <v>6.26</v>
          </cell>
          <cell r="G955">
            <v>175.28</v>
          </cell>
          <cell r="H955">
            <v>6.26</v>
          </cell>
          <cell r="I955">
            <v>175.28</v>
          </cell>
        </row>
        <row r="956">
          <cell r="D956">
            <v>9</v>
          </cell>
          <cell r="E956" t="str">
            <v>CORNIERE ALU 40/40/3 ML</v>
          </cell>
          <cell r="F956">
            <v>7.03</v>
          </cell>
          <cell r="G956">
            <v>63.27</v>
          </cell>
          <cell r="H956">
            <v>7.5482199999999997</v>
          </cell>
          <cell r="I956">
            <v>67.933979999999991</v>
          </cell>
        </row>
        <row r="957">
          <cell r="D957">
            <v>1</v>
          </cell>
          <cell r="E957" t="str">
            <v>ECOPLANC 2M</v>
          </cell>
          <cell r="F957">
            <v>20.91</v>
          </cell>
          <cell r="G957">
            <v>20.91</v>
          </cell>
          <cell r="H957">
            <v>21.96</v>
          </cell>
          <cell r="I957">
            <v>21.96</v>
          </cell>
        </row>
        <row r="958">
          <cell r="D958">
            <v>1</v>
          </cell>
          <cell r="E958" t="str">
            <v>ECOPLANC 2M50</v>
          </cell>
          <cell r="F958">
            <v>26.09</v>
          </cell>
          <cell r="G958">
            <v>26.09</v>
          </cell>
          <cell r="H958">
            <v>27.405000000000001</v>
          </cell>
          <cell r="I958">
            <v>27.405000000000001</v>
          </cell>
        </row>
        <row r="959">
          <cell r="D959">
            <v>2</v>
          </cell>
          <cell r="E959" t="str">
            <v>RALLONGE PVC 200 X 2005 MM</v>
          </cell>
          <cell r="F959">
            <v>9.81</v>
          </cell>
          <cell r="G959">
            <v>19.62</v>
          </cell>
          <cell r="H959">
            <v>9.81</v>
          </cell>
          <cell r="I959">
            <v>19.62</v>
          </cell>
        </row>
        <row r="960">
          <cell r="D960">
            <v>4</v>
          </cell>
          <cell r="E960" t="str">
            <v>RALLONGE PVC 200 X 2110 MM</v>
          </cell>
          <cell r="F960">
            <v>10.32</v>
          </cell>
          <cell r="G960">
            <v>41.28</v>
          </cell>
          <cell r="H960">
            <v>10.32</v>
          </cell>
          <cell r="I960">
            <v>41.28</v>
          </cell>
        </row>
        <row r="961">
          <cell r="D961">
            <v>2</v>
          </cell>
          <cell r="E961" t="str">
            <v>RALLONGE PVC 200 X 2525 MM</v>
          </cell>
          <cell r="F961">
            <v>12.35</v>
          </cell>
          <cell r="G961">
            <v>24.7</v>
          </cell>
          <cell r="H961">
            <v>12.35</v>
          </cell>
          <cell r="I961">
            <v>24.7</v>
          </cell>
        </row>
        <row r="962">
          <cell r="D962">
            <v>6.43</v>
          </cell>
          <cell r="E962" t="str">
            <v>MAIN D'OEUVRE ATELIER</v>
          </cell>
          <cell r="F962">
            <v>75</v>
          </cell>
          <cell r="G962">
            <v>482.25</v>
          </cell>
          <cell r="H962">
            <v>75</v>
          </cell>
          <cell r="I962">
            <v>482.25</v>
          </cell>
        </row>
        <row r="963">
          <cell r="D963">
            <v>2</v>
          </cell>
          <cell r="E963" t="str">
            <v>PANNEAU PVC 1000 X 2005 MM</v>
          </cell>
          <cell r="F963">
            <v>42.95</v>
          </cell>
          <cell r="G963">
            <v>85.9</v>
          </cell>
          <cell r="H963">
            <v>42.95</v>
          </cell>
          <cell r="I963">
            <v>85.9</v>
          </cell>
        </row>
        <row r="964">
          <cell r="D964">
            <v>4</v>
          </cell>
          <cell r="E964" t="str">
            <v>PANNEAU PVC 1000 X 2110 MM</v>
          </cell>
          <cell r="F964">
            <v>45.2</v>
          </cell>
          <cell r="G964">
            <v>180.8</v>
          </cell>
          <cell r="H964">
            <v>45.2</v>
          </cell>
          <cell r="I964">
            <v>180.8</v>
          </cell>
        </row>
        <row r="965">
          <cell r="D965">
            <v>2</v>
          </cell>
          <cell r="E965" t="str">
            <v>PANNEAU PVC 1000 X 2525 MM</v>
          </cell>
          <cell r="F965">
            <v>54.09</v>
          </cell>
          <cell r="G965">
            <v>108.18</v>
          </cell>
          <cell r="H965">
            <v>54.09</v>
          </cell>
          <cell r="I965">
            <v>108.18</v>
          </cell>
        </row>
        <row r="966">
          <cell r="D966">
            <v>2</v>
          </cell>
          <cell r="E966" t="str">
            <v>PROFIL H 2005</v>
          </cell>
          <cell r="F966">
            <v>6.29</v>
          </cell>
          <cell r="G966">
            <v>12.58</v>
          </cell>
          <cell r="H966">
            <v>6.29</v>
          </cell>
          <cell r="I966">
            <v>12.58</v>
          </cell>
        </row>
        <row r="967">
          <cell r="D967">
            <v>4</v>
          </cell>
          <cell r="E967" t="str">
            <v>PROFIL H 2110</v>
          </cell>
          <cell r="F967">
            <v>6.62</v>
          </cell>
          <cell r="G967">
            <v>26.48</v>
          </cell>
          <cell r="H967">
            <v>6.62</v>
          </cell>
          <cell r="I967">
            <v>26.48</v>
          </cell>
        </row>
        <row r="968">
          <cell r="D968">
            <v>2</v>
          </cell>
          <cell r="E968" t="str">
            <v>PROFIL H 2525</v>
          </cell>
          <cell r="F968">
            <v>7.92</v>
          </cell>
          <cell r="G968">
            <v>15.84</v>
          </cell>
          <cell r="H968">
            <v>7.92</v>
          </cell>
          <cell r="I968">
            <v>15.84</v>
          </cell>
        </row>
        <row r="969">
          <cell r="D969">
            <v>8</v>
          </cell>
          <cell r="E969" t="str">
            <v>TE ALU 40/40/3 ML</v>
          </cell>
          <cell r="F969">
            <v>7.4</v>
          </cell>
          <cell r="G969">
            <v>59.2</v>
          </cell>
          <cell r="H969">
            <v>7.9464600000000001</v>
          </cell>
          <cell r="I969">
            <v>63.571680000000001</v>
          </cell>
        </row>
        <row r="970">
          <cell r="C970" t="str">
            <v>PCG9EH</v>
          </cell>
          <cell r="G970">
            <v>1475.6299999999999</v>
          </cell>
          <cell r="I970">
            <v>1522.3346986666668</v>
          </cell>
        </row>
        <row r="971">
          <cell r="D971">
            <v>14</v>
          </cell>
          <cell r="E971" t="str">
            <v>VIS CHARPENTE 6X80 INOX  A2 TORX T25</v>
          </cell>
          <cell r="F971">
            <v>0.33</v>
          </cell>
          <cell r="G971">
            <v>4.62</v>
          </cell>
          <cell r="H971">
            <v>0.33</v>
          </cell>
          <cell r="I971">
            <v>4.62</v>
          </cell>
        </row>
        <row r="972">
          <cell r="D972">
            <v>4</v>
          </cell>
          <cell r="E972" t="str">
            <v>VIS CHARPENTE 6X140</v>
          </cell>
          <cell r="F972">
            <v>0.56000000000000005</v>
          </cell>
          <cell r="G972">
            <v>2.2400000000000002</v>
          </cell>
          <cell r="H972">
            <v>0.61599999999999999</v>
          </cell>
          <cell r="I972">
            <v>2.464</v>
          </cell>
        </row>
        <row r="973">
          <cell r="D973">
            <v>0.25</v>
          </cell>
          <cell r="E973" t="str">
            <v>BASTAINGS 50X115 (AU ML)</v>
          </cell>
          <cell r="F973">
            <v>7.33</v>
          </cell>
          <cell r="G973">
            <v>1.8325</v>
          </cell>
          <cell r="H973">
            <v>13.19</v>
          </cell>
          <cell r="I973">
            <v>3.2974999999999999</v>
          </cell>
        </row>
        <row r="974">
          <cell r="D974">
            <v>3.2</v>
          </cell>
          <cell r="E974" t="str">
            <v>CHEVRON 70X70 (AU ML)</v>
          </cell>
          <cell r="F974">
            <v>6.26</v>
          </cell>
          <cell r="G974">
            <v>20.032</v>
          </cell>
          <cell r="H974">
            <v>6.26</v>
          </cell>
          <cell r="I974">
            <v>20.032</v>
          </cell>
        </row>
        <row r="975">
          <cell r="D975">
            <v>2</v>
          </cell>
          <cell r="E975" t="str">
            <v>ECOPLANC 2M50</v>
          </cell>
          <cell r="F975">
            <v>26.09</v>
          </cell>
          <cell r="G975">
            <v>52.18</v>
          </cell>
          <cell r="H975">
            <v>27.405000000000001</v>
          </cell>
          <cell r="I975">
            <v>54.81</v>
          </cell>
        </row>
        <row r="976">
          <cell r="D976">
            <v>7.0000000000000007E-2</v>
          </cell>
          <cell r="E976" t="str">
            <v>MAIN D'OEUVRE ATELIER</v>
          </cell>
          <cell r="F976">
            <v>75</v>
          </cell>
          <cell r="G976">
            <v>5.2500000000000009</v>
          </cell>
          <cell r="H976">
            <v>75</v>
          </cell>
          <cell r="I976">
            <v>5.2500000000000009</v>
          </cell>
        </row>
        <row r="977">
          <cell r="C977" t="str">
            <v>PCLC10EH</v>
          </cell>
          <cell r="G977">
            <v>86.154499999999999</v>
          </cell>
          <cell r="I977">
            <v>90.473500000000001</v>
          </cell>
        </row>
        <row r="978">
          <cell r="D978">
            <v>8</v>
          </cell>
          <cell r="E978" t="str">
            <v>VIS CHARPENTE 6X80 INOX  A2 TORX T25</v>
          </cell>
          <cell r="F978">
            <v>0.33</v>
          </cell>
          <cell r="G978">
            <v>2.64</v>
          </cell>
          <cell r="H978">
            <v>0.33</v>
          </cell>
          <cell r="I978">
            <v>2.64</v>
          </cell>
        </row>
        <row r="979">
          <cell r="D979">
            <v>4</v>
          </cell>
          <cell r="E979" t="str">
            <v>VIS CHARPENTE 6X140</v>
          </cell>
          <cell r="F979">
            <v>0.56000000000000005</v>
          </cell>
          <cell r="G979">
            <v>2.2400000000000002</v>
          </cell>
          <cell r="H979">
            <v>0.61599999999999999</v>
          </cell>
          <cell r="I979">
            <v>2.464</v>
          </cell>
        </row>
        <row r="980">
          <cell r="D980">
            <v>2</v>
          </cell>
          <cell r="E980" t="str">
            <v>CHEVRON 70X70 (AU ML)</v>
          </cell>
          <cell r="F980">
            <v>6.26</v>
          </cell>
          <cell r="G980">
            <v>12.52</v>
          </cell>
          <cell r="H980">
            <v>6.26</v>
          </cell>
          <cell r="I980">
            <v>12.52</v>
          </cell>
        </row>
        <row r="981">
          <cell r="D981">
            <v>1</v>
          </cell>
          <cell r="E981" t="str">
            <v>ECOPLANC 2M</v>
          </cell>
          <cell r="F981">
            <v>20.91</v>
          </cell>
          <cell r="G981">
            <v>20.91</v>
          </cell>
          <cell r="H981">
            <v>21.96</v>
          </cell>
          <cell r="I981">
            <v>21.96</v>
          </cell>
        </row>
        <row r="982">
          <cell r="D982">
            <v>0.02</v>
          </cell>
          <cell r="E982" t="str">
            <v>MAIN D'OEUVRE ATELIER</v>
          </cell>
          <cell r="F982">
            <v>75</v>
          </cell>
          <cell r="G982">
            <v>1.5</v>
          </cell>
          <cell r="H982">
            <v>75</v>
          </cell>
          <cell r="I982">
            <v>1.5</v>
          </cell>
        </row>
        <row r="983">
          <cell r="C983" t="str">
            <v>PCLC10EHB</v>
          </cell>
          <cell r="G983">
            <v>39.81</v>
          </cell>
          <cell r="I983">
            <v>41.084000000000003</v>
          </cell>
        </row>
        <row r="984">
          <cell r="D984">
            <v>12</v>
          </cell>
          <cell r="E984" t="str">
            <v>VIS CHARPENTE 6X80 INOX  A2 TORX T25</v>
          </cell>
          <cell r="F984">
            <v>0.33</v>
          </cell>
          <cell r="G984">
            <v>3.96</v>
          </cell>
          <cell r="H984">
            <v>0.33</v>
          </cell>
          <cell r="I984">
            <v>3.96</v>
          </cell>
        </row>
        <row r="985">
          <cell r="D985">
            <v>4</v>
          </cell>
          <cell r="E985" t="str">
            <v>VIS CHARPENTE 6X140</v>
          </cell>
          <cell r="F985">
            <v>0.56000000000000005</v>
          </cell>
          <cell r="G985">
            <v>2.2400000000000002</v>
          </cell>
          <cell r="H985">
            <v>0.61599999999999999</v>
          </cell>
          <cell r="I985">
            <v>2.464</v>
          </cell>
        </row>
        <row r="986">
          <cell r="D986">
            <v>0.25</v>
          </cell>
          <cell r="E986" t="str">
            <v>BASTAINGS 50X115 (AU ML)</v>
          </cell>
          <cell r="F986">
            <v>7.33</v>
          </cell>
          <cell r="G986">
            <v>1.8325</v>
          </cell>
          <cell r="H986">
            <v>13.19</v>
          </cell>
          <cell r="I986">
            <v>3.2974999999999999</v>
          </cell>
        </row>
        <row r="987">
          <cell r="D987">
            <v>7.1</v>
          </cell>
          <cell r="E987" t="str">
            <v>CHEVRON 70X70 (AU ML)</v>
          </cell>
          <cell r="F987">
            <v>6.26</v>
          </cell>
          <cell r="G987">
            <v>44.445999999999998</v>
          </cell>
          <cell r="H987">
            <v>6.26</v>
          </cell>
          <cell r="I987">
            <v>44.445999999999998</v>
          </cell>
        </row>
        <row r="988">
          <cell r="D988">
            <v>2</v>
          </cell>
          <cell r="E988" t="str">
            <v>ECOPLANC 2M</v>
          </cell>
          <cell r="F988">
            <v>20.91</v>
          </cell>
          <cell r="G988">
            <v>41.82</v>
          </cell>
          <cell r="H988">
            <v>21.96</v>
          </cell>
          <cell r="I988">
            <v>43.92</v>
          </cell>
        </row>
        <row r="989">
          <cell r="D989">
            <v>7.0000000000000007E-2</v>
          </cell>
          <cell r="E989" t="str">
            <v>MAIN D'OEUVRE ATELIER</v>
          </cell>
          <cell r="F989">
            <v>75</v>
          </cell>
          <cell r="G989">
            <v>5.2500000000000009</v>
          </cell>
          <cell r="H989">
            <v>75</v>
          </cell>
          <cell r="I989">
            <v>5.2500000000000009</v>
          </cell>
        </row>
        <row r="990">
          <cell r="C990" t="str">
            <v>PCLC12EHA</v>
          </cell>
          <cell r="G990">
            <v>99.54849999999999</v>
          </cell>
          <cell r="I990">
            <v>103.33750000000001</v>
          </cell>
        </row>
        <row r="991">
          <cell r="D991">
            <v>10</v>
          </cell>
          <cell r="E991" t="str">
            <v>VIS CHARPENTE 6X80 INOX  A2 TORX T25</v>
          </cell>
          <cell r="F991">
            <v>0.33</v>
          </cell>
          <cell r="G991">
            <v>3.3000000000000003</v>
          </cell>
          <cell r="H991">
            <v>0.33</v>
          </cell>
          <cell r="I991">
            <v>3.3000000000000003</v>
          </cell>
        </row>
        <row r="992">
          <cell r="D992">
            <v>4</v>
          </cell>
          <cell r="E992" t="str">
            <v>VIS CHARPENTE 6X140</v>
          </cell>
          <cell r="F992">
            <v>0.56000000000000005</v>
          </cell>
          <cell r="G992">
            <v>2.2400000000000002</v>
          </cell>
          <cell r="H992">
            <v>0.61599999999999999</v>
          </cell>
          <cell r="I992">
            <v>2.464</v>
          </cell>
        </row>
        <row r="993">
          <cell r="D993">
            <v>0.25</v>
          </cell>
          <cell r="E993" t="str">
            <v>BASTAINGS 50X115 (AU ML)</v>
          </cell>
          <cell r="F993">
            <v>7.33</v>
          </cell>
          <cell r="G993">
            <v>1.8325</v>
          </cell>
          <cell r="H993">
            <v>13.19</v>
          </cell>
          <cell r="I993">
            <v>3.2974999999999999</v>
          </cell>
        </row>
        <row r="994">
          <cell r="D994">
            <v>2</v>
          </cell>
          <cell r="E994" t="str">
            <v>CHEVRON 70X70 (AU ML)</v>
          </cell>
          <cell r="F994">
            <v>6.26</v>
          </cell>
          <cell r="G994">
            <v>12.52</v>
          </cell>
          <cell r="H994">
            <v>6.26</v>
          </cell>
          <cell r="I994">
            <v>12.52</v>
          </cell>
        </row>
        <row r="995">
          <cell r="D995">
            <v>3</v>
          </cell>
          <cell r="E995" t="str">
            <v>ECOPLANC AU ML</v>
          </cell>
          <cell r="F995">
            <v>10.5</v>
          </cell>
          <cell r="G995">
            <v>31.5</v>
          </cell>
          <cell r="H995">
            <v>10.98</v>
          </cell>
          <cell r="I995">
            <v>32.94</v>
          </cell>
        </row>
        <row r="996">
          <cell r="C996" t="str">
            <v>PCLC12EHB</v>
          </cell>
          <cell r="G996">
            <v>51.392499999999998</v>
          </cell>
          <cell r="I996">
            <v>54.521499999999996</v>
          </cell>
        </row>
        <row r="997">
          <cell r="D997">
            <v>12</v>
          </cell>
          <cell r="E997" t="str">
            <v>VIS CHARPENTE 6X80 INOX  A2 TORX T25</v>
          </cell>
          <cell r="F997">
            <v>0.33</v>
          </cell>
          <cell r="G997">
            <v>3.96</v>
          </cell>
          <cell r="H997">
            <v>0.33</v>
          </cell>
          <cell r="I997">
            <v>3.96</v>
          </cell>
        </row>
        <row r="998">
          <cell r="D998">
            <v>4</v>
          </cell>
          <cell r="E998" t="str">
            <v>VIS CHARPENTE 6X140</v>
          </cell>
          <cell r="F998">
            <v>0.56000000000000005</v>
          </cell>
          <cell r="G998">
            <v>2.2400000000000002</v>
          </cell>
          <cell r="H998">
            <v>0.61599999999999999</v>
          </cell>
          <cell r="I998">
            <v>2.464</v>
          </cell>
        </row>
        <row r="999">
          <cell r="D999">
            <v>0.25</v>
          </cell>
          <cell r="E999" t="str">
            <v>BASTAINGS 50X115 (AU ML)</v>
          </cell>
          <cell r="F999">
            <v>7.33</v>
          </cell>
          <cell r="G999">
            <v>1.8325</v>
          </cell>
          <cell r="H999">
            <v>13.19</v>
          </cell>
          <cell r="I999">
            <v>3.2974999999999999</v>
          </cell>
        </row>
        <row r="1000">
          <cell r="D1000">
            <v>7.3</v>
          </cell>
          <cell r="E1000" t="str">
            <v>CHEVRON 70X70 (AU ML)</v>
          </cell>
          <cell r="F1000">
            <v>6.26</v>
          </cell>
          <cell r="G1000">
            <v>45.698</v>
          </cell>
          <cell r="H1000">
            <v>6.26</v>
          </cell>
          <cell r="I1000">
            <v>45.698</v>
          </cell>
        </row>
        <row r="1001">
          <cell r="D1001">
            <v>1</v>
          </cell>
          <cell r="E1001" t="str">
            <v>ECOPLANC 2M</v>
          </cell>
          <cell r="F1001">
            <v>20.91</v>
          </cell>
          <cell r="G1001">
            <v>20.91</v>
          </cell>
          <cell r="H1001">
            <v>21.96</v>
          </cell>
          <cell r="I1001">
            <v>21.96</v>
          </cell>
        </row>
        <row r="1002">
          <cell r="D1002">
            <v>1.5</v>
          </cell>
          <cell r="E1002" t="str">
            <v>ECOPLANC AU ML</v>
          </cell>
          <cell r="F1002">
            <v>10.5</v>
          </cell>
          <cell r="G1002">
            <v>15.75</v>
          </cell>
          <cell r="H1002">
            <v>10.98</v>
          </cell>
          <cell r="I1002">
            <v>16.47</v>
          </cell>
        </row>
        <row r="1003">
          <cell r="D1003">
            <v>0.04</v>
          </cell>
          <cell r="E1003" t="str">
            <v>MAIN D'OEUVRE ATELIER</v>
          </cell>
          <cell r="F1003">
            <v>75</v>
          </cell>
          <cell r="G1003">
            <v>3</v>
          </cell>
          <cell r="H1003">
            <v>75</v>
          </cell>
          <cell r="I1003">
            <v>3</v>
          </cell>
        </row>
        <row r="1004">
          <cell r="C1004" t="str">
            <v>PCLC14EHA</v>
          </cell>
          <cell r="G1004">
            <v>93.390500000000003</v>
          </cell>
          <cell r="I1004">
            <v>96.849500000000006</v>
          </cell>
        </row>
        <row r="1005">
          <cell r="D1005">
            <v>0.25</v>
          </cell>
          <cell r="E1005" t="str">
            <v>TUYAU PVC D 100</v>
          </cell>
          <cell r="F1005">
            <v>1.79</v>
          </cell>
          <cell r="G1005">
            <v>0.44750000000000001</v>
          </cell>
          <cell r="H1005">
            <v>2.847</v>
          </cell>
          <cell r="I1005">
            <v>0.71174999999999999</v>
          </cell>
        </row>
        <row r="1006">
          <cell r="D1006">
            <v>1</v>
          </cell>
          <cell r="E1006" t="str">
            <v>CLAPET  INOX  AIMANTE DN 100</v>
          </cell>
          <cell r="F1006">
            <v>630</v>
          </cell>
          <cell r="G1006">
            <v>630</v>
          </cell>
          <cell r="H1006">
            <v>630</v>
          </cell>
          <cell r="I1006">
            <v>630</v>
          </cell>
        </row>
        <row r="1007">
          <cell r="D1007">
            <v>1</v>
          </cell>
          <cell r="E1007" t="str">
            <v>REGARD EN CUNETTE AVEC COUVERCLE</v>
          </cell>
          <cell r="F1007">
            <v>107.62</v>
          </cell>
          <cell r="G1007">
            <v>107.62</v>
          </cell>
          <cell r="H1007">
            <v>107.62</v>
          </cell>
          <cell r="I1007">
            <v>107.62</v>
          </cell>
        </row>
        <row r="1008">
          <cell r="D1008">
            <v>1</v>
          </cell>
          <cell r="E1008" t="str">
            <v>REGARD EN CUNETTE AVEC COUVERCLE</v>
          </cell>
          <cell r="F1008">
            <v>107.62</v>
          </cell>
          <cell r="G1008">
            <v>107.62</v>
          </cell>
          <cell r="H1008">
            <v>107.62</v>
          </cell>
          <cell r="I1008">
            <v>107.62</v>
          </cell>
        </row>
        <row r="1009">
          <cell r="D1009">
            <v>1</v>
          </cell>
          <cell r="E1009" t="str">
            <v>COUDE 45 PVC EVAC MF D100</v>
          </cell>
          <cell r="F1009">
            <v>1.87</v>
          </cell>
          <cell r="G1009">
            <v>1.87</v>
          </cell>
          <cell r="H1009">
            <v>2.0619999999999998</v>
          </cell>
          <cell r="I1009">
            <v>2.0619999999999998</v>
          </cell>
        </row>
        <row r="1010">
          <cell r="D1010">
            <v>1</v>
          </cell>
          <cell r="E1010" t="str">
            <v>CULOTTE PVC EVAC 45 FF D100</v>
          </cell>
          <cell r="F1010">
            <v>2.91</v>
          </cell>
          <cell r="G1010">
            <v>2.91</v>
          </cell>
          <cell r="H1010">
            <v>3.1260000000000003</v>
          </cell>
          <cell r="I1010">
            <v>3.1260000000000003</v>
          </cell>
        </row>
        <row r="1011">
          <cell r="D1011">
            <v>3</v>
          </cell>
          <cell r="E1011" t="str">
            <v>MANCHON DILATATION FF PVC EVAC D100</v>
          </cell>
          <cell r="F1011">
            <v>7</v>
          </cell>
          <cell r="G1011">
            <v>21</v>
          </cell>
          <cell r="H1011">
            <v>8.0500000000000007</v>
          </cell>
          <cell r="I1011">
            <v>24.150000000000002</v>
          </cell>
        </row>
        <row r="1012">
          <cell r="D1012">
            <v>2</v>
          </cell>
          <cell r="E1012" t="str">
            <v>JOINT FORSHEDA DIAMETRE 100</v>
          </cell>
          <cell r="F1012">
            <v>4.87</v>
          </cell>
          <cell r="G1012">
            <v>9.74</v>
          </cell>
          <cell r="H1012">
            <v>4.87</v>
          </cell>
          <cell r="I1012">
            <v>9.74</v>
          </cell>
        </row>
        <row r="1013">
          <cell r="D1013">
            <v>1</v>
          </cell>
          <cell r="E1013" t="str">
            <v>JOINT FORSHEDA DIAMETRE 100</v>
          </cell>
          <cell r="F1013">
            <v>4.87</v>
          </cell>
          <cell r="G1013">
            <v>4.87</v>
          </cell>
          <cell r="H1013">
            <v>4.87</v>
          </cell>
          <cell r="I1013">
            <v>4.87</v>
          </cell>
        </row>
        <row r="1014">
          <cell r="D1014">
            <v>0.45</v>
          </cell>
          <cell r="E1014" t="str">
            <v>MAIN D'OEUVRE ATELIER</v>
          </cell>
          <cell r="F1014">
            <v>75</v>
          </cell>
          <cell r="G1014">
            <v>33.75</v>
          </cell>
          <cell r="H1014">
            <v>75</v>
          </cell>
          <cell r="I1014">
            <v>33.75</v>
          </cell>
        </row>
        <row r="1015">
          <cell r="C1015" t="str">
            <v>CHASSECLAP</v>
          </cell>
          <cell r="G1015">
            <v>919.82749999999999</v>
          </cell>
          <cell r="I1015">
            <v>923.64975000000004</v>
          </cell>
        </row>
        <row r="1016">
          <cell r="D1016">
            <v>12</v>
          </cell>
          <cell r="E1016" t="str">
            <v>VIS CHARPENTE 6X80 INOX  A2 TORX T25</v>
          </cell>
          <cell r="F1016">
            <v>0.33</v>
          </cell>
          <cell r="G1016">
            <v>3.96</v>
          </cell>
          <cell r="H1016">
            <v>0.33</v>
          </cell>
          <cell r="I1016">
            <v>3.96</v>
          </cell>
        </row>
        <row r="1017">
          <cell r="D1017">
            <v>4</v>
          </cell>
          <cell r="E1017" t="str">
            <v>VIS CHARPENTE 6X140</v>
          </cell>
          <cell r="F1017">
            <v>0.56000000000000005</v>
          </cell>
          <cell r="G1017">
            <v>2.2400000000000002</v>
          </cell>
          <cell r="H1017">
            <v>0.61599999999999999</v>
          </cell>
          <cell r="I1017">
            <v>2.464</v>
          </cell>
        </row>
        <row r="1018">
          <cell r="D1018">
            <v>0.25</v>
          </cell>
          <cell r="E1018" t="str">
            <v>BASTAINGS 50X115 (AU ML)</v>
          </cell>
          <cell r="F1018">
            <v>7.33</v>
          </cell>
          <cell r="G1018">
            <v>1.8325</v>
          </cell>
          <cell r="H1018">
            <v>13.19</v>
          </cell>
          <cell r="I1018">
            <v>3.2974999999999999</v>
          </cell>
        </row>
        <row r="1019">
          <cell r="D1019">
            <v>7.3</v>
          </cell>
          <cell r="E1019" t="str">
            <v>CHEVRON 70X70 (AU ML)</v>
          </cell>
          <cell r="F1019">
            <v>6.26</v>
          </cell>
          <cell r="G1019">
            <v>45.698</v>
          </cell>
          <cell r="H1019">
            <v>6.26</v>
          </cell>
          <cell r="I1019">
            <v>45.698</v>
          </cell>
        </row>
        <row r="1020">
          <cell r="D1020">
            <v>2</v>
          </cell>
          <cell r="E1020" t="str">
            <v>ECOPLANC 2M</v>
          </cell>
          <cell r="F1020">
            <v>20.91</v>
          </cell>
          <cell r="G1020">
            <v>41.82</v>
          </cell>
          <cell r="H1020">
            <v>21.96</v>
          </cell>
          <cell r="I1020">
            <v>43.92</v>
          </cell>
        </row>
        <row r="1021">
          <cell r="D1021">
            <v>0.06</v>
          </cell>
          <cell r="E1021" t="str">
            <v>MAIN D'OEUVRE ATELIER</v>
          </cell>
          <cell r="F1021">
            <v>75</v>
          </cell>
          <cell r="G1021">
            <v>4.5</v>
          </cell>
          <cell r="H1021">
            <v>75</v>
          </cell>
          <cell r="I1021">
            <v>4.5</v>
          </cell>
        </row>
        <row r="1022">
          <cell r="C1022" t="str">
            <v>PCLC14EHB</v>
          </cell>
          <cell r="G1022">
            <v>100.0505</v>
          </cell>
          <cell r="I1022">
            <v>103.8395</v>
          </cell>
        </row>
        <row r="1023">
          <cell r="D1023">
            <v>12</v>
          </cell>
          <cell r="E1023" t="str">
            <v>VIS CHARPENTE 6X80 INOX  A2 TORX T25</v>
          </cell>
          <cell r="F1023">
            <v>0.33</v>
          </cell>
          <cell r="G1023">
            <v>3.96</v>
          </cell>
          <cell r="H1023">
            <v>0.33</v>
          </cell>
          <cell r="I1023">
            <v>3.96</v>
          </cell>
        </row>
        <row r="1024">
          <cell r="D1024">
            <v>4</v>
          </cell>
          <cell r="E1024" t="str">
            <v>VIS CHARPENTE 6X140</v>
          </cell>
          <cell r="F1024">
            <v>0.56000000000000005</v>
          </cell>
          <cell r="G1024">
            <v>2.2400000000000002</v>
          </cell>
          <cell r="H1024">
            <v>0.61599999999999999</v>
          </cell>
          <cell r="I1024">
            <v>2.464</v>
          </cell>
        </row>
        <row r="1025">
          <cell r="D1025">
            <v>0.25</v>
          </cell>
          <cell r="E1025" t="str">
            <v>BASTAINGS 50X115 (AU ML)</v>
          </cell>
          <cell r="F1025">
            <v>7.33</v>
          </cell>
          <cell r="G1025">
            <v>1.8325</v>
          </cell>
          <cell r="H1025">
            <v>13.19</v>
          </cell>
          <cell r="I1025">
            <v>3.2974999999999999</v>
          </cell>
        </row>
        <row r="1026">
          <cell r="D1026">
            <v>7.3</v>
          </cell>
          <cell r="E1026" t="str">
            <v>CHEVRON 70X70 (AU ML)</v>
          </cell>
          <cell r="F1026">
            <v>6.26</v>
          </cell>
          <cell r="G1026">
            <v>45.698</v>
          </cell>
          <cell r="H1026">
            <v>6.26</v>
          </cell>
          <cell r="I1026">
            <v>45.698</v>
          </cell>
        </row>
        <row r="1027">
          <cell r="D1027">
            <v>2</v>
          </cell>
          <cell r="E1027" t="str">
            <v>ECOPLANC 2M</v>
          </cell>
          <cell r="F1027">
            <v>20.91</v>
          </cell>
          <cell r="G1027">
            <v>41.82</v>
          </cell>
          <cell r="H1027">
            <v>21.96</v>
          </cell>
          <cell r="I1027">
            <v>43.92</v>
          </cell>
        </row>
        <row r="1028">
          <cell r="D1028">
            <v>0.06</v>
          </cell>
          <cell r="E1028" t="str">
            <v>MAIN D'OEUVRE ATELIER</v>
          </cell>
          <cell r="F1028">
            <v>75</v>
          </cell>
          <cell r="G1028">
            <v>4.5</v>
          </cell>
          <cell r="H1028">
            <v>75</v>
          </cell>
          <cell r="I1028">
            <v>4.5</v>
          </cell>
        </row>
        <row r="1029">
          <cell r="C1029" t="str">
            <v>PCLC16EH</v>
          </cell>
          <cell r="G1029">
            <v>100.0505</v>
          </cell>
          <cell r="I1029">
            <v>103.8395</v>
          </cell>
        </row>
        <row r="1030">
          <cell r="D1030">
            <v>12</v>
          </cell>
          <cell r="E1030" t="str">
            <v>VIS CHARPENTE 6X80 INOX  A2 TORX T25</v>
          </cell>
          <cell r="F1030">
            <v>0.33</v>
          </cell>
          <cell r="G1030">
            <v>3.96</v>
          </cell>
          <cell r="H1030">
            <v>0.33</v>
          </cell>
          <cell r="I1030">
            <v>3.96</v>
          </cell>
        </row>
        <row r="1031">
          <cell r="D1031">
            <v>4</v>
          </cell>
          <cell r="E1031" t="str">
            <v>VIS CHARPENTE 6X140</v>
          </cell>
          <cell r="F1031">
            <v>0.56000000000000005</v>
          </cell>
          <cell r="G1031">
            <v>2.2400000000000002</v>
          </cell>
          <cell r="H1031">
            <v>0.61599999999999999</v>
          </cell>
          <cell r="I1031">
            <v>2.464</v>
          </cell>
        </row>
        <row r="1032">
          <cell r="D1032">
            <v>0.25</v>
          </cell>
          <cell r="E1032" t="str">
            <v>BASTAINGS 50X115 (AU ML)</v>
          </cell>
          <cell r="F1032">
            <v>7.33</v>
          </cell>
          <cell r="G1032">
            <v>1.8325</v>
          </cell>
          <cell r="H1032">
            <v>13.19</v>
          </cell>
          <cell r="I1032">
            <v>3.2974999999999999</v>
          </cell>
        </row>
        <row r="1033">
          <cell r="D1033">
            <v>7.3</v>
          </cell>
          <cell r="E1033" t="str">
            <v>CHEVRON 70X70 (AU ML)</v>
          </cell>
          <cell r="F1033">
            <v>6.26</v>
          </cell>
          <cell r="G1033">
            <v>45.698</v>
          </cell>
          <cell r="H1033">
            <v>6.26</v>
          </cell>
          <cell r="I1033">
            <v>45.698</v>
          </cell>
        </row>
        <row r="1034">
          <cell r="D1034">
            <v>1</v>
          </cell>
          <cell r="E1034" t="str">
            <v>ECOPLANC 2M</v>
          </cell>
          <cell r="F1034">
            <v>20.91</v>
          </cell>
          <cell r="G1034">
            <v>20.91</v>
          </cell>
          <cell r="H1034">
            <v>21.96</v>
          </cell>
          <cell r="I1034">
            <v>21.96</v>
          </cell>
        </row>
        <row r="1035">
          <cell r="D1035">
            <v>1</v>
          </cell>
          <cell r="E1035" t="str">
            <v>ECOPLANC 2M50</v>
          </cell>
          <cell r="F1035">
            <v>26.09</v>
          </cell>
          <cell r="G1035">
            <v>26.09</v>
          </cell>
          <cell r="H1035">
            <v>27.405000000000001</v>
          </cell>
          <cell r="I1035">
            <v>27.405000000000001</v>
          </cell>
        </row>
        <row r="1036">
          <cell r="D1036">
            <v>0.06</v>
          </cell>
          <cell r="E1036" t="str">
            <v>MAIN D'OEUVRE ATELIER</v>
          </cell>
          <cell r="F1036">
            <v>75</v>
          </cell>
          <cell r="G1036">
            <v>4.5</v>
          </cell>
          <cell r="H1036">
            <v>75</v>
          </cell>
          <cell r="I1036">
            <v>4.5</v>
          </cell>
        </row>
        <row r="1037">
          <cell r="C1037" t="str">
            <v>PCLC18EHA</v>
          </cell>
          <cell r="G1037">
            <v>105.23050000000001</v>
          </cell>
          <cell r="I1037">
            <v>109.28450000000001</v>
          </cell>
        </row>
        <row r="1038">
          <cell r="D1038">
            <v>14</v>
          </cell>
          <cell r="E1038" t="str">
            <v>VIS CHARPENTE 6X80 INOX  A2 TORX T25</v>
          </cell>
          <cell r="F1038">
            <v>0.33</v>
          </cell>
          <cell r="G1038">
            <v>4.62</v>
          </cell>
          <cell r="H1038">
            <v>0.33</v>
          </cell>
          <cell r="I1038">
            <v>4.62</v>
          </cell>
        </row>
        <row r="1039">
          <cell r="D1039">
            <v>4</v>
          </cell>
          <cell r="E1039" t="str">
            <v>VIS CHARPENTE 6X140</v>
          </cell>
          <cell r="F1039">
            <v>0.56000000000000005</v>
          </cell>
          <cell r="G1039">
            <v>2.2400000000000002</v>
          </cell>
          <cell r="H1039">
            <v>0.61599999999999999</v>
          </cell>
          <cell r="I1039">
            <v>2.464</v>
          </cell>
        </row>
        <row r="1040">
          <cell r="D1040">
            <v>0.25</v>
          </cell>
          <cell r="E1040" t="str">
            <v>BASTAINGS 50X115 (AU ML)</v>
          </cell>
          <cell r="F1040">
            <v>7.33</v>
          </cell>
          <cell r="G1040">
            <v>1.8325</v>
          </cell>
          <cell r="H1040">
            <v>13.19</v>
          </cell>
          <cell r="I1040">
            <v>3.2974999999999999</v>
          </cell>
        </row>
        <row r="1041">
          <cell r="D1041">
            <v>8</v>
          </cell>
          <cell r="E1041" t="str">
            <v>CHEVRON 70X70 (AU ML)</v>
          </cell>
          <cell r="F1041">
            <v>6.26</v>
          </cell>
          <cell r="G1041">
            <v>50.08</v>
          </cell>
          <cell r="H1041">
            <v>6.26</v>
          </cell>
          <cell r="I1041">
            <v>50.08</v>
          </cell>
        </row>
        <row r="1042">
          <cell r="D1042">
            <v>2</v>
          </cell>
          <cell r="E1042" t="str">
            <v>ECOPLANC 2M50</v>
          </cell>
          <cell r="F1042">
            <v>26.09</v>
          </cell>
          <cell r="G1042">
            <v>52.18</v>
          </cell>
          <cell r="H1042">
            <v>27.405000000000001</v>
          </cell>
          <cell r="I1042">
            <v>54.81</v>
          </cell>
        </row>
        <row r="1043">
          <cell r="D1043">
            <v>0.06</v>
          </cell>
          <cell r="E1043" t="str">
            <v>MAIN D'OEUVRE ATELIER</v>
          </cell>
          <cell r="F1043">
            <v>75</v>
          </cell>
          <cell r="G1043">
            <v>4.5</v>
          </cell>
          <cell r="H1043">
            <v>75</v>
          </cell>
          <cell r="I1043">
            <v>4.5</v>
          </cell>
        </row>
        <row r="1044">
          <cell r="C1044" t="str">
            <v>PCLC20EHB</v>
          </cell>
          <cell r="G1044">
            <v>115.4525</v>
          </cell>
          <cell r="I1044">
            <v>119.7715</v>
          </cell>
        </row>
        <row r="1045">
          <cell r="D1045">
            <v>6</v>
          </cell>
          <cell r="E1045" t="str">
            <v>VIS CHARPENTE 6X80 INOX  A2 TORX T25</v>
          </cell>
          <cell r="F1045">
            <v>0.33</v>
          </cell>
          <cell r="G1045">
            <v>1.98</v>
          </cell>
          <cell r="H1045">
            <v>0.33</v>
          </cell>
          <cell r="I1045">
            <v>1.98</v>
          </cell>
        </row>
        <row r="1046">
          <cell r="D1046">
            <v>4</v>
          </cell>
          <cell r="E1046" t="str">
            <v>VIS CHARPENTE 6X140</v>
          </cell>
          <cell r="F1046">
            <v>0.56000000000000005</v>
          </cell>
          <cell r="G1046">
            <v>2.2400000000000002</v>
          </cell>
          <cell r="H1046">
            <v>0.61599999999999999</v>
          </cell>
          <cell r="I1046">
            <v>2.464</v>
          </cell>
        </row>
        <row r="1047">
          <cell r="D1047">
            <v>1.4</v>
          </cell>
          <cell r="E1047" t="str">
            <v>CHEVRON 70X70 (AU ML)</v>
          </cell>
          <cell r="F1047">
            <v>6.26</v>
          </cell>
          <cell r="G1047">
            <v>8.7639999999999993</v>
          </cell>
          <cell r="H1047">
            <v>6.26</v>
          </cell>
          <cell r="I1047">
            <v>8.7639999999999993</v>
          </cell>
        </row>
        <row r="1048">
          <cell r="D1048">
            <v>1</v>
          </cell>
          <cell r="E1048" t="str">
            <v>ECOPLANC 2M</v>
          </cell>
          <cell r="F1048">
            <v>20.91</v>
          </cell>
          <cell r="G1048">
            <v>20.91</v>
          </cell>
          <cell r="H1048">
            <v>21.96</v>
          </cell>
          <cell r="I1048">
            <v>21.96</v>
          </cell>
        </row>
        <row r="1049">
          <cell r="D1049">
            <v>0.02</v>
          </cell>
          <cell r="E1049" t="str">
            <v>MAIN D'OEUVRE ATELIER</v>
          </cell>
          <cell r="F1049">
            <v>75</v>
          </cell>
          <cell r="G1049">
            <v>1.5</v>
          </cell>
          <cell r="H1049">
            <v>75</v>
          </cell>
          <cell r="I1049">
            <v>1.5</v>
          </cell>
        </row>
        <row r="1050">
          <cell r="C1050" t="str">
            <v>PCLC3EH</v>
          </cell>
          <cell r="G1050">
            <v>35.393999999999998</v>
          </cell>
          <cell r="I1050">
            <v>36.667999999999999</v>
          </cell>
        </row>
        <row r="1051">
          <cell r="D1051">
            <v>6</v>
          </cell>
          <cell r="E1051" t="str">
            <v>VIS CHARPENTE 6X80 INOX  A2 TORX T25</v>
          </cell>
          <cell r="F1051">
            <v>0.33</v>
          </cell>
          <cell r="G1051">
            <v>1.98</v>
          </cell>
          <cell r="H1051">
            <v>0.33</v>
          </cell>
          <cell r="I1051">
            <v>1.98</v>
          </cell>
        </row>
        <row r="1052">
          <cell r="D1052">
            <v>4</v>
          </cell>
          <cell r="E1052" t="str">
            <v>VIS CHARPENTE 6X140</v>
          </cell>
          <cell r="F1052">
            <v>0.56000000000000005</v>
          </cell>
          <cell r="G1052">
            <v>2.2400000000000002</v>
          </cell>
          <cell r="H1052">
            <v>0.61599999999999999</v>
          </cell>
          <cell r="I1052">
            <v>2.464</v>
          </cell>
        </row>
        <row r="1053">
          <cell r="D1053">
            <v>1.4</v>
          </cell>
          <cell r="E1053" t="str">
            <v>CHEVRON 70X70 (AU ML)</v>
          </cell>
          <cell r="F1053">
            <v>6.26</v>
          </cell>
          <cell r="G1053">
            <v>8.7639999999999993</v>
          </cell>
          <cell r="H1053">
            <v>6.26</v>
          </cell>
          <cell r="I1053">
            <v>8.7639999999999993</v>
          </cell>
        </row>
        <row r="1054">
          <cell r="D1054">
            <v>1</v>
          </cell>
          <cell r="E1054" t="str">
            <v>ECOPLANC 2M</v>
          </cell>
          <cell r="F1054">
            <v>20.91</v>
          </cell>
          <cell r="G1054">
            <v>20.91</v>
          </cell>
          <cell r="H1054">
            <v>21.96</v>
          </cell>
          <cell r="I1054">
            <v>21.96</v>
          </cell>
        </row>
        <row r="1055">
          <cell r="D1055">
            <v>0.02</v>
          </cell>
          <cell r="E1055" t="str">
            <v>MAIN D'OEUVRE ATELIER</v>
          </cell>
          <cell r="F1055">
            <v>75</v>
          </cell>
          <cell r="G1055">
            <v>1.5</v>
          </cell>
          <cell r="H1055">
            <v>75</v>
          </cell>
          <cell r="I1055">
            <v>1.5</v>
          </cell>
        </row>
        <row r="1056">
          <cell r="C1056" t="str">
            <v>PCLC4EH</v>
          </cell>
          <cell r="G1056">
            <v>35.393999999999998</v>
          </cell>
          <cell r="I1056">
            <v>36.667999999999999</v>
          </cell>
        </row>
        <row r="1057">
          <cell r="D1057">
            <v>6</v>
          </cell>
          <cell r="E1057" t="str">
            <v>VIS CHARPENTE 6X80 INOX  A2 TORX T25</v>
          </cell>
          <cell r="F1057">
            <v>0.33</v>
          </cell>
          <cell r="G1057">
            <v>1.98</v>
          </cell>
          <cell r="H1057">
            <v>0.33</v>
          </cell>
          <cell r="I1057">
            <v>1.98</v>
          </cell>
        </row>
        <row r="1058">
          <cell r="D1058">
            <v>4</v>
          </cell>
          <cell r="E1058" t="str">
            <v>VIS CHARPENTE 6X140</v>
          </cell>
          <cell r="F1058">
            <v>0.56000000000000005</v>
          </cell>
          <cell r="G1058">
            <v>2.2400000000000002</v>
          </cell>
          <cell r="H1058">
            <v>0.61599999999999999</v>
          </cell>
          <cell r="I1058">
            <v>2.464</v>
          </cell>
        </row>
        <row r="1059">
          <cell r="D1059">
            <v>1.4</v>
          </cell>
          <cell r="E1059" t="str">
            <v>CHEVRON 70X70 (AU ML)</v>
          </cell>
          <cell r="F1059">
            <v>6.26</v>
          </cell>
          <cell r="G1059">
            <v>8.7639999999999993</v>
          </cell>
          <cell r="H1059">
            <v>6.26</v>
          </cell>
          <cell r="I1059">
            <v>8.7639999999999993</v>
          </cell>
        </row>
        <row r="1060">
          <cell r="D1060">
            <v>1</v>
          </cell>
          <cell r="E1060" t="str">
            <v>ECOPLANC 2M50</v>
          </cell>
          <cell r="F1060">
            <v>26.09</v>
          </cell>
          <cell r="G1060">
            <v>26.09</v>
          </cell>
          <cell r="H1060">
            <v>27.405000000000001</v>
          </cell>
          <cell r="I1060">
            <v>27.405000000000001</v>
          </cell>
        </row>
        <row r="1061">
          <cell r="D1061">
            <v>0.01</v>
          </cell>
          <cell r="E1061" t="str">
            <v>MAIN D'OEUVRE ATELIER</v>
          </cell>
          <cell r="F1061">
            <v>75</v>
          </cell>
          <cell r="G1061">
            <v>0.75</v>
          </cell>
          <cell r="H1061">
            <v>75</v>
          </cell>
          <cell r="I1061">
            <v>0.75</v>
          </cell>
        </row>
        <row r="1062">
          <cell r="C1062" t="str">
            <v>PCLC5EH</v>
          </cell>
          <cell r="G1062">
            <v>39.823999999999998</v>
          </cell>
          <cell r="I1062">
            <v>41.363</v>
          </cell>
        </row>
        <row r="1063">
          <cell r="D1063">
            <v>10</v>
          </cell>
          <cell r="E1063" t="str">
            <v>VIS CHARPENTE 6X80 INOX  A2 TORX T25</v>
          </cell>
          <cell r="F1063">
            <v>0.33</v>
          </cell>
          <cell r="G1063">
            <v>3.3000000000000003</v>
          </cell>
          <cell r="H1063">
            <v>0.33</v>
          </cell>
          <cell r="I1063">
            <v>3.3000000000000003</v>
          </cell>
        </row>
        <row r="1064">
          <cell r="D1064">
            <v>4</v>
          </cell>
          <cell r="E1064" t="str">
            <v>VIS CHARPENTE 6X140</v>
          </cell>
          <cell r="F1064">
            <v>0.56000000000000005</v>
          </cell>
          <cell r="G1064">
            <v>2.2400000000000002</v>
          </cell>
          <cell r="H1064">
            <v>0.61599999999999999</v>
          </cell>
          <cell r="I1064">
            <v>2.464</v>
          </cell>
        </row>
        <row r="1065">
          <cell r="D1065">
            <v>0.25</v>
          </cell>
          <cell r="E1065" t="str">
            <v>BASTAINGS 50X115 (AU ML)</v>
          </cell>
          <cell r="F1065">
            <v>7.33</v>
          </cell>
          <cell r="G1065">
            <v>1.8325</v>
          </cell>
          <cell r="H1065">
            <v>13.19</v>
          </cell>
          <cell r="I1065">
            <v>3.2974999999999999</v>
          </cell>
        </row>
        <row r="1066">
          <cell r="D1066">
            <v>2</v>
          </cell>
          <cell r="E1066" t="str">
            <v>CHEVRON 70X70 (AU ML)</v>
          </cell>
          <cell r="F1066">
            <v>6.26</v>
          </cell>
          <cell r="G1066">
            <v>12.52</v>
          </cell>
          <cell r="H1066">
            <v>6.26</v>
          </cell>
          <cell r="I1066">
            <v>12.52</v>
          </cell>
        </row>
        <row r="1067">
          <cell r="D1067">
            <v>3</v>
          </cell>
          <cell r="E1067" t="str">
            <v>ECOPLANC AU ML</v>
          </cell>
          <cell r="F1067">
            <v>10.5</v>
          </cell>
          <cell r="G1067">
            <v>31.5</v>
          </cell>
          <cell r="H1067">
            <v>10.98</v>
          </cell>
          <cell r="I1067">
            <v>32.94</v>
          </cell>
        </row>
        <row r="1068">
          <cell r="C1068" t="str">
            <v>PCLC6EHA</v>
          </cell>
          <cell r="G1068">
            <v>51.392499999999998</v>
          </cell>
          <cell r="I1068">
            <v>54.521499999999996</v>
          </cell>
        </row>
        <row r="1069">
          <cell r="D1069">
            <v>8</v>
          </cell>
          <cell r="E1069" t="str">
            <v>VIS CHARPENTE 6X80 INOX  A2 TORX T25</v>
          </cell>
          <cell r="F1069">
            <v>0.33</v>
          </cell>
          <cell r="G1069">
            <v>2.64</v>
          </cell>
          <cell r="H1069">
            <v>0.33</v>
          </cell>
          <cell r="I1069">
            <v>2.64</v>
          </cell>
        </row>
        <row r="1070">
          <cell r="D1070">
            <v>4</v>
          </cell>
          <cell r="E1070" t="str">
            <v>VIS CHARPENTE 6X140</v>
          </cell>
          <cell r="F1070">
            <v>0.56000000000000005</v>
          </cell>
          <cell r="G1070">
            <v>2.2400000000000002</v>
          </cell>
          <cell r="H1070">
            <v>0.61599999999999999</v>
          </cell>
          <cell r="I1070">
            <v>2.464</v>
          </cell>
        </row>
        <row r="1071">
          <cell r="D1071">
            <v>2</v>
          </cell>
          <cell r="E1071" t="str">
            <v>CHEVRON 70X70 (AU ML)</v>
          </cell>
          <cell r="F1071">
            <v>6.26</v>
          </cell>
          <cell r="G1071">
            <v>12.52</v>
          </cell>
          <cell r="H1071">
            <v>6.26</v>
          </cell>
          <cell r="I1071">
            <v>12.52</v>
          </cell>
        </row>
        <row r="1072">
          <cell r="D1072">
            <v>1</v>
          </cell>
          <cell r="E1072" t="str">
            <v>ECOPLANC 2M</v>
          </cell>
          <cell r="F1072">
            <v>20.91</v>
          </cell>
          <cell r="G1072">
            <v>20.91</v>
          </cell>
          <cell r="H1072">
            <v>21.96</v>
          </cell>
          <cell r="I1072">
            <v>21.96</v>
          </cell>
        </row>
        <row r="1073">
          <cell r="D1073">
            <v>0.02</v>
          </cell>
          <cell r="E1073" t="str">
            <v>MAIN D'OEUVRE ATELIER</v>
          </cell>
          <cell r="F1073">
            <v>75</v>
          </cell>
          <cell r="G1073">
            <v>1.5</v>
          </cell>
          <cell r="H1073">
            <v>75</v>
          </cell>
          <cell r="I1073">
            <v>1.5</v>
          </cell>
        </row>
        <row r="1074">
          <cell r="C1074" t="str">
            <v>PCLC6EHB</v>
          </cell>
          <cell r="G1074">
            <v>39.81</v>
          </cell>
          <cell r="I1074">
            <v>41.084000000000003</v>
          </cell>
        </row>
        <row r="1075">
          <cell r="D1075">
            <v>12</v>
          </cell>
          <cell r="E1075" t="str">
            <v>VIS CHARPENTE 6X80 INOX  A2 TORX T25</v>
          </cell>
          <cell r="F1075">
            <v>0.33</v>
          </cell>
          <cell r="G1075">
            <v>3.96</v>
          </cell>
          <cell r="H1075">
            <v>0.33</v>
          </cell>
          <cell r="I1075">
            <v>3.96</v>
          </cell>
        </row>
        <row r="1076">
          <cell r="D1076">
            <v>4</v>
          </cell>
          <cell r="E1076" t="str">
            <v>VIS CHARPENTE 6X140</v>
          </cell>
          <cell r="F1076">
            <v>0.56000000000000005</v>
          </cell>
          <cell r="G1076">
            <v>2.2400000000000002</v>
          </cell>
          <cell r="H1076">
            <v>0.61599999999999999</v>
          </cell>
          <cell r="I1076">
            <v>2.464</v>
          </cell>
        </row>
        <row r="1077">
          <cell r="D1077">
            <v>0.25</v>
          </cell>
          <cell r="E1077" t="str">
            <v>BASTAINGS 50X115 (AU ML)</v>
          </cell>
          <cell r="F1077">
            <v>7.33</v>
          </cell>
          <cell r="G1077">
            <v>1.8325</v>
          </cell>
          <cell r="H1077">
            <v>13.19</v>
          </cell>
          <cell r="I1077">
            <v>3.2974999999999999</v>
          </cell>
        </row>
        <row r="1078">
          <cell r="D1078">
            <v>2.6</v>
          </cell>
          <cell r="E1078" t="str">
            <v>CHEVRON 70X70 (AU ML)</v>
          </cell>
          <cell r="F1078">
            <v>6.26</v>
          </cell>
          <cell r="G1078">
            <v>16.276</v>
          </cell>
          <cell r="H1078">
            <v>6.26</v>
          </cell>
          <cell r="I1078">
            <v>16.276</v>
          </cell>
        </row>
        <row r="1079">
          <cell r="D1079">
            <v>1</v>
          </cell>
          <cell r="E1079" t="str">
            <v>ECOPLANC 2M</v>
          </cell>
          <cell r="F1079">
            <v>20.91</v>
          </cell>
          <cell r="G1079">
            <v>20.91</v>
          </cell>
          <cell r="H1079">
            <v>21.96</v>
          </cell>
          <cell r="I1079">
            <v>21.96</v>
          </cell>
        </row>
        <row r="1080">
          <cell r="D1080">
            <v>1.5</v>
          </cell>
          <cell r="E1080" t="str">
            <v>ECOPLANC AU ML</v>
          </cell>
          <cell r="F1080">
            <v>10.5</v>
          </cell>
          <cell r="G1080">
            <v>15.75</v>
          </cell>
          <cell r="H1080">
            <v>10.98</v>
          </cell>
          <cell r="I1080">
            <v>16.47</v>
          </cell>
        </row>
        <row r="1081">
          <cell r="C1081" t="str">
            <v>PCLC7EH</v>
          </cell>
          <cell r="G1081">
            <v>60.968500000000006</v>
          </cell>
          <cell r="I1081">
            <v>64.427499999999995</v>
          </cell>
        </row>
        <row r="1082">
          <cell r="D1082">
            <v>3.5</v>
          </cell>
          <cell r="E1082" t="str">
            <v>DRAIN EPANDAGE ODPRO VERT D100</v>
          </cell>
          <cell r="F1082">
            <v>0</v>
          </cell>
          <cell r="G1082">
            <v>0</v>
          </cell>
          <cell r="H1082">
            <v>4.0049999999999999</v>
          </cell>
          <cell r="I1082">
            <v>14.0175</v>
          </cell>
        </row>
        <row r="1083">
          <cell r="D1083">
            <v>2</v>
          </cell>
          <cell r="E1083" t="str">
            <v>CHAPEAU D 100</v>
          </cell>
          <cell r="F1083">
            <v>0</v>
          </cell>
          <cell r="G1083">
            <v>0</v>
          </cell>
          <cell r="H1083">
            <v>24.03</v>
          </cell>
          <cell r="I1083">
            <v>48.06</v>
          </cell>
        </row>
        <row r="1084">
          <cell r="D1084">
            <v>2</v>
          </cell>
          <cell r="E1084" t="str">
            <v>COUDE 45° PVC EVAC MF D100</v>
          </cell>
          <cell r="F1084">
            <v>0</v>
          </cell>
          <cell r="G1084">
            <v>0</v>
          </cell>
          <cell r="H1084">
            <v>2.0619999999999998</v>
          </cell>
          <cell r="I1084">
            <v>4.1239999999999997</v>
          </cell>
        </row>
        <row r="1085">
          <cell r="D1085">
            <v>2</v>
          </cell>
          <cell r="E1085" t="str">
            <v>COUDE 45° FF PVC EVAC D100</v>
          </cell>
          <cell r="F1085">
            <v>0</v>
          </cell>
          <cell r="G1085">
            <v>0</v>
          </cell>
          <cell r="H1085">
            <v>2.0100000000000002</v>
          </cell>
          <cell r="I1085">
            <v>4.0200000000000005</v>
          </cell>
        </row>
        <row r="1086">
          <cell r="D1086">
            <v>1</v>
          </cell>
          <cell r="E1086" t="str">
            <v>CULOTTE Y 87°30 FF D100</v>
          </cell>
          <cell r="F1086">
            <v>0</v>
          </cell>
          <cell r="G1086">
            <v>0</v>
          </cell>
          <cell r="H1086">
            <v>2.7494999999999998</v>
          </cell>
          <cell r="I1086">
            <v>2.7494999999999998</v>
          </cell>
        </row>
        <row r="1087">
          <cell r="D1087">
            <v>1.2</v>
          </cell>
          <cell r="E1087" t="str">
            <v>TUYAU PVC Ø 100</v>
          </cell>
          <cell r="F1087">
            <v>0</v>
          </cell>
          <cell r="G1087">
            <v>0</v>
          </cell>
          <cell r="H1087">
            <v>2.847</v>
          </cell>
          <cell r="I1087">
            <v>3.4163999999999999</v>
          </cell>
        </row>
        <row r="1088">
          <cell r="C1088" t="str">
            <v>DFVC1</v>
          </cell>
          <cell r="G1088">
            <v>0</v>
          </cell>
          <cell r="I1088">
            <v>76.387399999999985</v>
          </cell>
        </row>
        <row r="1089">
          <cell r="D1089">
            <v>4</v>
          </cell>
          <cell r="E1089" t="str">
            <v>VIS CHARPENTE 6X140</v>
          </cell>
          <cell r="F1089">
            <v>0.56000000000000005</v>
          </cell>
          <cell r="G1089">
            <v>2.2400000000000002</v>
          </cell>
          <cell r="H1089">
            <v>0.61599999999999999</v>
          </cell>
          <cell r="I1089">
            <v>2.464</v>
          </cell>
        </row>
        <row r="1090">
          <cell r="D1090">
            <v>12</v>
          </cell>
          <cell r="E1090" t="str">
            <v>VIS CHARPENTE 6X80 INOX  A2 TORX T25</v>
          </cell>
          <cell r="F1090">
            <v>0.33</v>
          </cell>
          <cell r="G1090">
            <v>3.96</v>
          </cell>
          <cell r="H1090">
            <v>0.33</v>
          </cell>
          <cell r="I1090">
            <v>3.96</v>
          </cell>
        </row>
        <row r="1091">
          <cell r="D1091">
            <v>0.25</v>
          </cell>
          <cell r="E1091" t="str">
            <v>BASTAINGS 50X115 (AU ML)</v>
          </cell>
          <cell r="F1091">
            <v>7.33</v>
          </cell>
          <cell r="G1091">
            <v>1.8325</v>
          </cell>
          <cell r="H1091">
            <v>13.19</v>
          </cell>
          <cell r="I1091">
            <v>3.2974999999999999</v>
          </cell>
        </row>
        <row r="1092">
          <cell r="D1092">
            <v>2.6</v>
          </cell>
          <cell r="E1092" t="str">
            <v>CHEVRON 70X70 (AU ML)</v>
          </cell>
          <cell r="F1092">
            <v>6.26</v>
          </cell>
          <cell r="G1092">
            <v>16.276</v>
          </cell>
          <cell r="H1092">
            <v>6.26</v>
          </cell>
          <cell r="I1092">
            <v>16.276</v>
          </cell>
        </row>
        <row r="1093">
          <cell r="D1093">
            <v>2</v>
          </cell>
          <cell r="E1093" t="str">
            <v>ECOPLANC 2M</v>
          </cell>
          <cell r="F1093">
            <v>20.91</v>
          </cell>
          <cell r="G1093">
            <v>41.82</v>
          </cell>
          <cell r="H1093">
            <v>21.96</v>
          </cell>
          <cell r="I1093">
            <v>43.92</v>
          </cell>
        </row>
        <row r="1094">
          <cell r="D1094">
            <v>0.05</v>
          </cell>
          <cell r="E1094" t="str">
            <v>MAIN D'OEUVRE ATELIER</v>
          </cell>
          <cell r="F1094">
            <v>75</v>
          </cell>
          <cell r="G1094">
            <v>3.75</v>
          </cell>
          <cell r="H1094">
            <v>75</v>
          </cell>
          <cell r="I1094">
            <v>3.75</v>
          </cell>
        </row>
        <row r="1095">
          <cell r="C1095" t="str">
            <v>PCLC8EH</v>
          </cell>
          <cell r="G1095">
            <v>69.878500000000003</v>
          </cell>
          <cell r="I1095">
            <v>73.667500000000004</v>
          </cell>
        </row>
        <row r="1096">
          <cell r="D1096">
            <v>12</v>
          </cell>
          <cell r="E1096" t="str">
            <v>VIS CHARPENTE 6X80 INOX  A2 TORX T25</v>
          </cell>
          <cell r="F1096">
            <v>0.33</v>
          </cell>
          <cell r="G1096">
            <v>3.96</v>
          </cell>
          <cell r="H1096">
            <v>0.33</v>
          </cell>
          <cell r="I1096">
            <v>3.96</v>
          </cell>
        </row>
        <row r="1097">
          <cell r="D1097">
            <v>4</v>
          </cell>
          <cell r="E1097" t="str">
            <v>VIS CHARPENTE 6X140</v>
          </cell>
          <cell r="F1097">
            <v>0.56000000000000005</v>
          </cell>
          <cell r="G1097">
            <v>2.2400000000000002</v>
          </cell>
          <cell r="H1097">
            <v>0.61599999999999999</v>
          </cell>
          <cell r="I1097">
            <v>2.464</v>
          </cell>
        </row>
        <row r="1098">
          <cell r="D1098">
            <v>0.25</v>
          </cell>
          <cell r="E1098" t="str">
            <v>BASTAINGS 50X115 (AU ML)</v>
          </cell>
          <cell r="F1098">
            <v>7.33</v>
          </cell>
          <cell r="G1098">
            <v>1.8325</v>
          </cell>
          <cell r="H1098">
            <v>13.19</v>
          </cell>
          <cell r="I1098">
            <v>3.2974999999999999</v>
          </cell>
        </row>
        <row r="1099">
          <cell r="D1099">
            <v>2.6</v>
          </cell>
          <cell r="E1099" t="str">
            <v>CHEVRON 70X70 (AU ML)</v>
          </cell>
          <cell r="F1099">
            <v>6.26</v>
          </cell>
          <cell r="G1099">
            <v>16.276</v>
          </cell>
          <cell r="H1099">
            <v>6.26</v>
          </cell>
          <cell r="I1099">
            <v>16.276</v>
          </cell>
        </row>
        <row r="1100">
          <cell r="D1100">
            <v>1</v>
          </cell>
          <cell r="E1100" t="str">
            <v>ECOPLANC 2M</v>
          </cell>
          <cell r="F1100">
            <v>20.91</v>
          </cell>
          <cell r="G1100">
            <v>20.91</v>
          </cell>
          <cell r="H1100">
            <v>21.96</v>
          </cell>
          <cell r="I1100">
            <v>21.96</v>
          </cell>
        </row>
        <row r="1101">
          <cell r="D1101">
            <v>1</v>
          </cell>
          <cell r="E1101" t="str">
            <v>ECOPLANC 2M50</v>
          </cell>
          <cell r="F1101">
            <v>26.09</v>
          </cell>
          <cell r="G1101">
            <v>26.09</v>
          </cell>
          <cell r="H1101">
            <v>27.405000000000001</v>
          </cell>
          <cell r="I1101">
            <v>27.405000000000001</v>
          </cell>
        </row>
        <row r="1102">
          <cell r="C1102" t="str">
            <v>PCLC9EH</v>
          </cell>
          <cell r="G1102">
            <v>71.308500000000009</v>
          </cell>
          <cell r="I1102">
            <v>75.362499999999997</v>
          </cell>
        </row>
        <row r="1103">
          <cell r="D1103">
            <v>5</v>
          </cell>
          <cell r="E1103" t="str">
            <v>VIS CHARPENTE 6X80 INOX  A2 TORX T25</v>
          </cell>
          <cell r="F1103">
            <v>0.33</v>
          </cell>
          <cell r="G1103">
            <v>1.6500000000000001</v>
          </cell>
          <cell r="H1103">
            <v>0.33</v>
          </cell>
          <cell r="I1103">
            <v>1.6500000000000001</v>
          </cell>
        </row>
        <row r="1104">
          <cell r="D1104">
            <v>0.8</v>
          </cell>
          <cell r="E1104" t="str">
            <v>CHEVRON 70X70 (AU ML)</v>
          </cell>
          <cell r="F1104">
            <v>6.26</v>
          </cell>
          <cell r="G1104">
            <v>5.008</v>
          </cell>
          <cell r="H1104">
            <v>6.26</v>
          </cell>
          <cell r="I1104">
            <v>5.008</v>
          </cell>
        </row>
        <row r="1105">
          <cell r="D1105">
            <v>1</v>
          </cell>
          <cell r="E1105" t="str">
            <v>ECOPLANC 2M50</v>
          </cell>
          <cell r="F1105">
            <v>26.09</v>
          </cell>
          <cell r="G1105">
            <v>26.09</v>
          </cell>
          <cell r="H1105">
            <v>27.405000000000001</v>
          </cell>
          <cell r="I1105">
            <v>27.405000000000001</v>
          </cell>
        </row>
        <row r="1106">
          <cell r="D1106">
            <v>0.03</v>
          </cell>
          <cell r="E1106" t="str">
            <v>MAIN D'OEUVRE ATELIER</v>
          </cell>
          <cell r="F1106">
            <v>75</v>
          </cell>
          <cell r="G1106">
            <v>2.25</v>
          </cell>
          <cell r="H1106">
            <v>75</v>
          </cell>
          <cell r="I1106">
            <v>2.25</v>
          </cell>
        </row>
        <row r="1107">
          <cell r="C1107" t="str">
            <v>PCLCB3EH</v>
          </cell>
          <cell r="G1107">
            <v>34.997999999999998</v>
          </cell>
          <cell r="I1107">
            <v>36.313000000000002</v>
          </cell>
        </row>
        <row r="1108">
          <cell r="D1108">
            <v>6</v>
          </cell>
          <cell r="E1108" t="str">
            <v>BOULON 6X30</v>
          </cell>
          <cell r="F1108">
            <v>0.5</v>
          </cell>
          <cell r="G1108">
            <v>3</v>
          </cell>
          <cell r="H1108">
            <v>0.5445000000000001</v>
          </cell>
          <cell r="I1108">
            <v>3.2670000000000003</v>
          </cell>
        </row>
        <row r="1109">
          <cell r="D1109">
            <v>6</v>
          </cell>
          <cell r="E1109" t="str">
            <v>ECROU 6X30</v>
          </cell>
          <cell r="F1109">
            <v>0.5</v>
          </cell>
          <cell r="G1109">
            <v>3</v>
          </cell>
          <cell r="H1109">
            <v>0.5445000000000001</v>
          </cell>
          <cell r="I1109">
            <v>3.2670000000000003</v>
          </cell>
        </row>
        <row r="1110">
          <cell r="D1110">
            <v>40</v>
          </cell>
          <cell r="E1110" t="str">
            <v>RT CALE, CAOUTCHOUC, BRUT, 8 X 90 BOITE de 24</v>
          </cell>
          <cell r="F1110">
            <v>0.71</v>
          </cell>
          <cell r="G1110">
            <v>28.4</v>
          </cell>
          <cell r="H1110">
            <v>0.80341666666666667</v>
          </cell>
          <cell r="I1110">
            <v>32.13666666666667</v>
          </cell>
        </row>
        <row r="1111">
          <cell r="D1111">
            <v>6</v>
          </cell>
          <cell r="E1111" t="str">
            <v>VIS INOX 5X40</v>
          </cell>
          <cell r="F1111">
            <v>0.83</v>
          </cell>
          <cell r="G1111">
            <v>4.9799999999999995</v>
          </cell>
          <cell r="H1111">
            <v>0.9075000000000002</v>
          </cell>
          <cell r="I1111">
            <v>5.4450000000000012</v>
          </cell>
        </row>
        <row r="1112">
          <cell r="D1112">
            <v>145</v>
          </cell>
          <cell r="E1112" t="str">
            <v>VIS CHARPENTE 6X80 INOX  A2 TORX T25</v>
          </cell>
          <cell r="F1112">
            <v>0.33</v>
          </cell>
          <cell r="G1112">
            <v>47.85</v>
          </cell>
          <cell r="H1112">
            <v>0.33</v>
          </cell>
          <cell r="I1112">
            <v>47.85</v>
          </cell>
        </row>
        <row r="1113">
          <cell r="D1113">
            <v>8</v>
          </cell>
          <cell r="E1113" t="str">
            <v>VIS CHARPENTE 6X140</v>
          </cell>
          <cell r="F1113">
            <v>0.56000000000000005</v>
          </cell>
          <cell r="G1113">
            <v>4.4800000000000004</v>
          </cell>
          <cell r="H1113">
            <v>0.61599999999999999</v>
          </cell>
          <cell r="I1113">
            <v>4.9279999999999999</v>
          </cell>
        </row>
        <row r="1114">
          <cell r="D1114">
            <v>40</v>
          </cell>
          <cell r="E1114" t="str">
            <v>VIS PENTURE TORX T30 INOX A2 7X70</v>
          </cell>
          <cell r="F1114">
            <v>0.11</v>
          </cell>
          <cell r="G1114">
            <v>4.4000000000000004</v>
          </cell>
          <cell r="H1114">
            <v>0.12284800000000003</v>
          </cell>
          <cell r="I1114">
            <v>4.913920000000001</v>
          </cell>
        </row>
        <row r="1115">
          <cell r="D1115">
            <v>6</v>
          </cell>
          <cell r="E1115" t="str">
            <v>BASTAINGS 50X115 (AU ML)</v>
          </cell>
          <cell r="F1115">
            <v>7.33</v>
          </cell>
          <cell r="G1115">
            <v>43.980000000000004</v>
          </cell>
          <cell r="H1115">
            <v>13.19</v>
          </cell>
          <cell r="I1115">
            <v>79.14</v>
          </cell>
        </row>
        <row r="1116">
          <cell r="D1116">
            <v>34</v>
          </cell>
          <cell r="E1116" t="str">
            <v>CHEVRON 70X70 (AU ML)</v>
          </cell>
          <cell r="F1116">
            <v>6.26</v>
          </cell>
          <cell r="G1116">
            <v>212.84</v>
          </cell>
          <cell r="H1116">
            <v>6.26</v>
          </cell>
          <cell r="I1116">
            <v>212.84</v>
          </cell>
        </row>
        <row r="1117">
          <cell r="D1117">
            <v>4</v>
          </cell>
          <cell r="E1117" t="str">
            <v>CORNIERE ALU 40/40/3 ML</v>
          </cell>
          <cell r="F1117">
            <v>7.03</v>
          </cell>
          <cell r="G1117">
            <v>28.12</v>
          </cell>
          <cell r="H1117">
            <v>7.5482199999999997</v>
          </cell>
          <cell r="I1117">
            <v>30.192879999999999</v>
          </cell>
        </row>
        <row r="1118">
          <cell r="D1118">
            <v>2</v>
          </cell>
          <cell r="E1118" t="str">
            <v>ECOPLANC 2M</v>
          </cell>
          <cell r="F1118">
            <v>20.91</v>
          </cell>
          <cell r="G1118">
            <v>41.82</v>
          </cell>
          <cell r="H1118">
            <v>21.96</v>
          </cell>
          <cell r="I1118">
            <v>43.92</v>
          </cell>
        </row>
        <row r="1119">
          <cell r="D1119">
            <v>10.199999999999999</v>
          </cell>
          <cell r="E1119" t="str">
            <v>MAIN D'OEUVRE ATELIER</v>
          </cell>
          <cell r="F1119">
            <v>75</v>
          </cell>
          <cell r="G1119">
            <v>765</v>
          </cell>
          <cell r="H1119">
            <v>75</v>
          </cell>
          <cell r="I1119">
            <v>765</v>
          </cell>
        </row>
        <row r="1120">
          <cell r="D1120">
            <v>4</v>
          </cell>
          <cell r="E1120" t="str">
            <v>PANNEAU PVC 1000 X 2005 MM</v>
          </cell>
          <cell r="F1120">
            <v>42.95</v>
          </cell>
          <cell r="G1120">
            <v>171.8</v>
          </cell>
          <cell r="H1120">
            <v>42.95</v>
          </cell>
          <cell r="I1120">
            <v>171.8</v>
          </cell>
        </row>
        <row r="1121">
          <cell r="D1121">
            <v>2</v>
          </cell>
          <cell r="E1121" t="str">
            <v>PANNEAU PVC 1000 X 2025 MM</v>
          </cell>
          <cell r="F1121">
            <v>43.38</v>
          </cell>
          <cell r="G1121">
            <v>86.76</v>
          </cell>
          <cell r="H1121">
            <v>43.38</v>
          </cell>
          <cell r="I1121">
            <v>86.76</v>
          </cell>
        </row>
        <row r="1122">
          <cell r="D1122">
            <v>4</v>
          </cell>
          <cell r="E1122" t="str">
            <v>PANNEAU PVC 1000 X 2110 MM</v>
          </cell>
          <cell r="F1122">
            <v>45.2</v>
          </cell>
          <cell r="G1122">
            <v>180.8</v>
          </cell>
          <cell r="H1122">
            <v>45.2</v>
          </cell>
          <cell r="I1122">
            <v>180.8</v>
          </cell>
        </row>
        <row r="1123">
          <cell r="D1123">
            <v>12</v>
          </cell>
          <cell r="E1123" t="str">
            <v>TE ALU 40/40/3 ML</v>
          </cell>
          <cell r="F1123">
            <v>7.4</v>
          </cell>
          <cell r="G1123">
            <v>88.800000000000011</v>
          </cell>
          <cell r="H1123">
            <v>7.9464600000000001</v>
          </cell>
          <cell r="I1123">
            <v>95.357519999999994</v>
          </cell>
        </row>
        <row r="1124">
          <cell r="C1124" t="str">
            <v>PCR12EHA</v>
          </cell>
          <cell r="G1124">
            <v>1716.0299999999997</v>
          </cell>
          <cell r="I1124">
            <v>1767.6179866666666</v>
          </cell>
        </row>
        <row r="1125">
          <cell r="D1125">
            <v>4</v>
          </cell>
          <cell r="E1125" t="str">
            <v>BOULON 6X30</v>
          </cell>
          <cell r="F1125">
            <v>0.5</v>
          </cell>
          <cell r="G1125">
            <v>2</v>
          </cell>
          <cell r="H1125">
            <v>0.5445000000000001</v>
          </cell>
          <cell r="I1125">
            <v>2.1780000000000004</v>
          </cell>
        </row>
        <row r="1126">
          <cell r="D1126">
            <v>4</v>
          </cell>
          <cell r="E1126" t="str">
            <v>ECROU 6X30</v>
          </cell>
          <cell r="F1126">
            <v>0.5</v>
          </cell>
          <cell r="G1126">
            <v>2</v>
          </cell>
          <cell r="H1126">
            <v>0.5445000000000001</v>
          </cell>
          <cell r="I1126">
            <v>2.1780000000000004</v>
          </cell>
        </row>
        <row r="1127">
          <cell r="D1127">
            <v>44</v>
          </cell>
          <cell r="E1127" t="str">
            <v>RT CALE, CAOUTCHOUC, BRUT, 8 X 90 BOITE de 24</v>
          </cell>
          <cell r="F1127">
            <v>0.71</v>
          </cell>
          <cell r="G1127">
            <v>31.24</v>
          </cell>
          <cell r="H1127">
            <v>0.80341666666666667</v>
          </cell>
          <cell r="I1127">
            <v>35.350333333333332</v>
          </cell>
        </row>
        <row r="1128">
          <cell r="D1128">
            <v>4</v>
          </cell>
          <cell r="E1128" t="str">
            <v>VIS INOX 5X40</v>
          </cell>
          <cell r="F1128">
            <v>0.83</v>
          </cell>
          <cell r="G1128">
            <v>3.32</v>
          </cell>
          <cell r="H1128">
            <v>0.9075000000000002</v>
          </cell>
          <cell r="I1128">
            <v>3.6300000000000008</v>
          </cell>
        </row>
        <row r="1129">
          <cell r="D1129">
            <v>170</v>
          </cell>
          <cell r="E1129" t="str">
            <v>VIS CHARPENTE 6X80 INOX  A2 TORX T25</v>
          </cell>
          <cell r="F1129">
            <v>0.33</v>
          </cell>
          <cell r="G1129">
            <v>56.1</v>
          </cell>
          <cell r="H1129">
            <v>0.33</v>
          </cell>
          <cell r="I1129">
            <v>56.1</v>
          </cell>
        </row>
        <row r="1130">
          <cell r="D1130">
            <v>8</v>
          </cell>
          <cell r="E1130" t="str">
            <v>VIS CHARPENTE 6X140</v>
          </cell>
          <cell r="F1130">
            <v>0.56000000000000005</v>
          </cell>
          <cell r="G1130">
            <v>4.4800000000000004</v>
          </cell>
          <cell r="H1130">
            <v>0.61599999999999999</v>
          </cell>
          <cell r="I1130">
            <v>4.9279999999999999</v>
          </cell>
        </row>
        <row r="1131">
          <cell r="D1131">
            <v>37</v>
          </cell>
          <cell r="E1131" t="str">
            <v>VIS PENTURE TORX T30 INOX A2 7X70</v>
          </cell>
          <cell r="F1131">
            <v>0.11</v>
          </cell>
          <cell r="G1131">
            <v>4.07</v>
          </cell>
          <cell r="H1131">
            <v>0.12284800000000003</v>
          </cell>
          <cell r="I1131">
            <v>4.545376000000001</v>
          </cell>
        </row>
        <row r="1132">
          <cell r="D1132">
            <v>8</v>
          </cell>
          <cell r="E1132" t="str">
            <v>BASTAINGS 50X115 (AU ML)</v>
          </cell>
          <cell r="F1132">
            <v>7.33</v>
          </cell>
          <cell r="G1132">
            <v>58.64</v>
          </cell>
          <cell r="H1132">
            <v>13.19</v>
          </cell>
          <cell r="I1132">
            <v>105.52</v>
          </cell>
        </row>
        <row r="1133">
          <cell r="D1133">
            <v>31</v>
          </cell>
          <cell r="E1133" t="str">
            <v>CHEVRON 70X70 (AU ML)</v>
          </cell>
          <cell r="F1133">
            <v>6.26</v>
          </cell>
          <cell r="G1133">
            <v>194.06</v>
          </cell>
          <cell r="H1133">
            <v>6.26</v>
          </cell>
          <cell r="I1133">
            <v>194.06</v>
          </cell>
        </row>
        <row r="1134">
          <cell r="D1134">
            <v>6</v>
          </cell>
          <cell r="E1134" t="str">
            <v>CORNIERE ALU 40/40/3 ML</v>
          </cell>
          <cell r="F1134">
            <v>7.03</v>
          </cell>
          <cell r="G1134">
            <v>42.18</v>
          </cell>
          <cell r="H1134">
            <v>7.5482199999999997</v>
          </cell>
          <cell r="I1134">
            <v>45.289319999999996</v>
          </cell>
        </row>
        <row r="1135">
          <cell r="D1135">
            <v>3</v>
          </cell>
          <cell r="E1135" t="str">
            <v>ECOPLANC AU ML</v>
          </cell>
          <cell r="F1135">
            <v>10.5</v>
          </cell>
          <cell r="G1135">
            <v>31.5</v>
          </cell>
          <cell r="H1135">
            <v>10.98</v>
          </cell>
          <cell r="I1135">
            <v>32.94</v>
          </cell>
        </row>
        <row r="1136">
          <cell r="D1136">
            <v>11.06</v>
          </cell>
          <cell r="E1136" t="str">
            <v>MAIN D'OEUVRE ATELIER</v>
          </cell>
          <cell r="F1136">
            <v>75</v>
          </cell>
          <cell r="G1136">
            <v>829.5</v>
          </cell>
          <cell r="H1136">
            <v>75</v>
          </cell>
          <cell r="I1136">
            <v>829.5</v>
          </cell>
        </row>
        <row r="1137">
          <cell r="D1137">
            <v>4</v>
          </cell>
          <cell r="E1137" t="str">
            <v>PANNEAU PVC 1000 X 1515 MM</v>
          </cell>
          <cell r="F1137">
            <v>32.450000000000003</v>
          </cell>
          <cell r="G1137">
            <v>129.80000000000001</v>
          </cell>
          <cell r="H1137">
            <v>32.450000000000003</v>
          </cell>
          <cell r="I1137">
            <v>129.80000000000001</v>
          </cell>
        </row>
        <row r="1138">
          <cell r="D1138">
            <v>4</v>
          </cell>
          <cell r="E1138" t="str">
            <v>PANNEAU PVC 1000 X 2005 MM</v>
          </cell>
          <cell r="F1138">
            <v>42.95</v>
          </cell>
          <cell r="G1138">
            <v>171.8</v>
          </cell>
          <cell r="H1138">
            <v>42.95</v>
          </cell>
          <cell r="I1138">
            <v>171.8</v>
          </cell>
        </row>
        <row r="1139">
          <cell r="D1139">
            <v>4</v>
          </cell>
          <cell r="E1139" t="str">
            <v>PANNEAU PVC 1000 X 2110 MM</v>
          </cell>
          <cell r="F1139">
            <v>45.2</v>
          </cell>
          <cell r="G1139">
            <v>180.8</v>
          </cell>
          <cell r="H1139">
            <v>45.2</v>
          </cell>
          <cell r="I1139">
            <v>180.8</v>
          </cell>
        </row>
        <row r="1140">
          <cell r="D1140">
            <v>16</v>
          </cell>
          <cell r="E1140" t="str">
            <v>TE ALU 40/40/3 ML</v>
          </cell>
          <cell r="F1140">
            <v>7.4</v>
          </cell>
          <cell r="G1140">
            <v>118.4</v>
          </cell>
          <cell r="H1140">
            <v>7.9464600000000001</v>
          </cell>
          <cell r="I1140">
            <v>127.14336</v>
          </cell>
        </row>
        <row r="1141">
          <cell r="C1141" t="str">
            <v>PCR12EHB</v>
          </cell>
          <cell r="G1141">
            <v>1859.89</v>
          </cell>
          <cell r="I1141">
            <v>1925.7623893333332</v>
          </cell>
        </row>
        <row r="1142">
          <cell r="D1142">
            <v>6</v>
          </cell>
          <cell r="E1142" t="str">
            <v>BOULON 6X30</v>
          </cell>
          <cell r="F1142">
            <v>0.5</v>
          </cell>
          <cell r="G1142">
            <v>3</v>
          </cell>
          <cell r="H1142">
            <v>0.5445000000000001</v>
          </cell>
          <cell r="I1142">
            <v>3.2670000000000003</v>
          </cell>
        </row>
        <row r="1143">
          <cell r="D1143">
            <v>6</v>
          </cell>
          <cell r="E1143" t="str">
            <v>ECROU 6X30</v>
          </cell>
          <cell r="F1143">
            <v>0.5</v>
          </cell>
          <cell r="G1143">
            <v>3</v>
          </cell>
          <cell r="H1143">
            <v>0.5445000000000001</v>
          </cell>
          <cell r="I1143">
            <v>3.2670000000000003</v>
          </cell>
        </row>
        <row r="1144">
          <cell r="D1144">
            <v>46</v>
          </cell>
          <cell r="E1144" t="str">
            <v>RT CALE, CAOUTCHOUC, BRUT, 8 X 90 BOITE de 24</v>
          </cell>
          <cell r="F1144">
            <v>0.71</v>
          </cell>
          <cell r="G1144">
            <v>32.659999999999997</v>
          </cell>
          <cell r="H1144">
            <v>0.80341666666666667</v>
          </cell>
          <cell r="I1144">
            <v>36.957166666666666</v>
          </cell>
        </row>
        <row r="1145">
          <cell r="D1145">
            <v>6</v>
          </cell>
          <cell r="E1145" t="str">
            <v>VIS INOX 5X40</v>
          </cell>
          <cell r="F1145">
            <v>0.83</v>
          </cell>
          <cell r="G1145">
            <v>4.9799999999999995</v>
          </cell>
          <cell r="H1145">
            <v>0.9075000000000002</v>
          </cell>
          <cell r="I1145">
            <v>5.4450000000000012</v>
          </cell>
        </row>
        <row r="1146">
          <cell r="D1146">
            <v>171</v>
          </cell>
          <cell r="E1146" t="str">
            <v>VIS CHARPENTE 6X80 INOX  A2 TORX T25</v>
          </cell>
          <cell r="F1146">
            <v>0.33</v>
          </cell>
          <cell r="G1146">
            <v>56.43</v>
          </cell>
          <cell r="H1146">
            <v>0.33</v>
          </cell>
          <cell r="I1146">
            <v>56.43</v>
          </cell>
        </row>
        <row r="1147">
          <cell r="D1147">
            <v>8</v>
          </cell>
          <cell r="E1147" t="str">
            <v>VIS CHARPENTE 6X140</v>
          </cell>
          <cell r="F1147">
            <v>0.56000000000000005</v>
          </cell>
          <cell r="G1147">
            <v>4.4800000000000004</v>
          </cell>
          <cell r="H1147">
            <v>0.61599999999999999</v>
          </cell>
          <cell r="I1147">
            <v>4.9279999999999999</v>
          </cell>
        </row>
        <row r="1148">
          <cell r="D1148">
            <v>39</v>
          </cell>
          <cell r="E1148" t="str">
            <v>VIS PENTURE TORX T30 INOX A2 7X70</v>
          </cell>
          <cell r="F1148">
            <v>0.11</v>
          </cell>
          <cell r="G1148">
            <v>4.29</v>
          </cell>
          <cell r="H1148">
            <v>0.12284800000000003</v>
          </cell>
          <cell r="I1148">
            <v>4.7910720000000007</v>
          </cell>
        </row>
        <row r="1149">
          <cell r="D1149">
            <v>8</v>
          </cell>
          <cell r="E1149" t="str">
            <v>BASTAINGS 50X115 (AU ML)</v>
          </cell>
          <cell r="F1149">
            <v>7.33</v>
          </cell>
          <cell r="G1149">
            <v>58.64</v>
          </cell>
          <cell r="H1149">
            <v>13.19</v>
          </cell>
          <cell r="I1149">
            <v>105.52</v>
          </cell>
        </row>
        <row r="1150">
          <cell r="D1150">
            <v>37</v>
          </cell>
          <cell r="E1150" t="str">
            <v>CHEVRON 70X70 (AU ML)</v>
          </cell>
          <cell r="F1150">
            <v>6.26</v>
          </cell>
          <cell r="G1150">
            <v>231.62</v>
          </cell>
          <cell r="H1150">
            <v>6.26</v>
          </cell>
          <cell r="I1150">
            <v>231.62</v>
          </cell>
        </row>
        <row r="1151">
          <cell r="D1151">
            <v>7</v>
          </cell>
          <cell r="E1151" t="str">
            <v>CORNIERE ALU 40/40/3 ML</v>
          </cell>
          <cell r="F1151">
            <v>7.03</v>
          </cell>
          <cell r="G1151">
            <v>49.21</v>
          </cell>
          <cell r="H1151">
            <v>7.5482199999999997</v>
          </cell>
          <cell r="I1151">
            <v>52.837539999999997</v>
          </cell>
        </row>
        <row r="1152">
          <cell r="D1152">
            <v>1</v>
          </cell>
          <cell r="E1152" t="str">
            <v>ECOPLANC 2M</v>
          </cell>
          <cell r="F1152">
            <v>20.91</v>
          </cell>
          <cell r="G1152">
            <v>20.91</v>
          </cell>
          <cell r="H1152">
            <v>21.96</v>
          </cell>
          <cell r="I1152">
            <v>21.96</v>
          </cell>
        </row>
        <row r="1153">
          <cell r="D1153">
            <v>1.5</v>
          </cell>
          <cell r="E1153" t="str">
            <v>ECOPLANC AU ML</v>
          </cell>
          <cell r="F1153">
            <v>10.5</v>
          </cell>
          <cell r="G1153">
            <v>15.75</v>
          </cell>
          <cell r="H1153">
            <v>10.98</v>
          </cell>
          <cell r="I1153">
            <v>16.47</v>
          </cell>
        </row>
        <row r="1154">
          <cell r="D1154">
            <v>9.5</v>
          </cell>
          <cell r="E1154" t="str">
            <v>MAIN D'OEUVRE ATELIER</v>
          </cell>
          <cell r="F1154">
            <v>75</v>
          </cell>
          <cell r="G1154">
            <v>712.5</v>
          </cell>
          <cell r="H1154">
            <v>75</v>
          </cell>
          <cell r="I1154">
            <v>712.5</v>
          </cell>
        </row>
        <row r="1155">
          <cell r="D1155">
            <v>4</v>
          </cell>
          <cell r="E1155" t="str">
            <v>PANNEAU PVC 1000 X 1515 MM</v>
          </cell>
          <cell r="F1155">
            <v>32.450000000000003</v>
          </cell>
          <cell r="G1155">
            <v>129.80000000000001</v>
          </cell>
          <cell r="H1155">
            <v>32.450000000000003</v>
          </cell>
          <cell r="I1155">
            <v>129.80000000000001</v>
          </cell>
        </row>
        <row r="1156">
          <cell r="D1156">
            <v>8</v>
          </cell>
          <cell r="E1156" t="str">
            <v>PANNEAU PVC 1000 X 2005 MM</v>
          </cell>
          <cell r="F1156">
            <v>0.5</v>
          </cell>
          <cell r="G1156">
            <v>4</v>
          </cell>
          <cell r="H1156">
            <v>42.95</v>
          </cell>
          <cell r="I1156">
            <v>343.6</v>
          </cell>
        </row>
        <row r="1157">
          <cell r="D1157">
            <v>4</v>
          </cell>
          <cell r="E1157" t="str">
            <v>PANNEAU PVC 1000 X 2110 MM</v>
          </cell>
          <cell r="F1157">
            <v>45.2</v>
          </cell>
          <cell r="G1157">
            <v>180.8</v>
          </cell>
          <cell r="H1157">
            <v>45.2</v>
          </cell>
          <cell r="I1157">
            <v>180.8</v>
          </cell>
        </row>
        <row r="1158">
          <cell r="D1158">
            <v>16</v>
          </cell>
          <cell r="E1158" t="str">
            <v>TE ALU 40/40/3 ML</v>
          </cell>
          <cell r="F1158">
            <v>7.4</v>
          </cell>
          <cell r="G1158">
            <v>118.4</v>
          </cell>
          <cell r="H1158">
            <v>7.9464600000000001</v>
          </cell>
          <cell r="I1158">
            <v>127.14336</v>
          </cell>
        </row>
        <row r="1159">
          <cell r="C1159" t="str">
            <v>PCR14EHA</v>
          </cell>
          <cell r="G1159">
            <v>1630.47</v>
          </cell>
          <cell r="I1159">
            <v>2037.3361386666668</v>
          </cell>
        </row>
        <row r="1160">
          <cell r="D1160">
            <v>6</v>
          </cell>
          <cell r="E1160" t="str">
            <v>BOULON 6X30</v>
          </cell>
          <cell r="F1160">
            <v>0.5</v>
          </cell>
          <cell r="G1160">
            <v>3</v>
          </cell>
          <cell r="H1160">
            <v>0.5445000000000001</v>
          </cell>
          <cell r="I1160">
            <v>3.2670000000000003</v>
          </cell>
        </row>
        <row r="1161">
          <cell r="D1161">
            <v>6</v>
          </cell>
          <cell r="E1161" t="str">
            <v>ECROU 6X30</v>
          </cell>
          <cell r="F1161">
            <v>0.5</v>
          </cell>
          <cell r="G1161">
            <v>3</v>
          </cell>
          <cell r="H1161">
            <v>0.5445000000000001</v>
          </cell>
          <cell r="I1161">
            <v>3.2670000000000003</v>
          </cell>
        </row>
        <row r="1162">
          <cell r="D1162">
            <v>44</v>
          </cell>
          <cell r="E1162" t="str">
            <v>RT CALE, CAOUTCHOUC, BRUT, 8 X 90 BOITE de 24</v>
          </cell>
          <cell r="F1162">
            <v>0.71</v>
          </cell>
          <cell r="G1162">
            <v>31.24</v>
          </cell>
          <cell r="H1162">
            <v>0.80341666666666667</v>
          </cell>
          <cell r="I1162">
            <v>35.350333333333332</v>
          </cell>
        </row>
        <row r="1163">
          <cell r="D1163">
            <v>6</v>
          </cell>
          <cell r="E1163" t="str">
            <v>VIS INOX 5X40</v>
          </cell>
          <cell r="F1163">
            <v>0.83</v>
          </cell>
          <cell r="G1163">
            <v>4.9799999999999995</v>
          </cell>
          <cell r="H1163">
            <v>0.9075000000000002</v>
          </cell>
          <cell r="I1163">
            <v>5.4450000000000012</v>
          </cell>
        </row>
        <row r="1164">
          <cell r="D1164">
            <v>150</v>
          </cell>
          <cell r="E1164" t="str">
            <v>VIS CHARPENTE 6X80 INOX  A2 TORX T25</v>
          </cell>
          <cell r="F1164">
            <v>0.33</v>
          </cell>
          <cell r="G1164">
            <v>49.5</v>
          </cell>
          <cell r="H1164">
            <v>0.33</v>
          </cell>
          <cell r="I1164">
            <v>49.5</v>
          </cell>
        </row>
        <row r="1165">
          <cell r="D1165">
            <v>8</v>
          </cell>
          <cell r="E1165" t="str">
            <v>VIS CHARPENTE 6X140</v>
          </cell>
          <cell r="F1165">
            <v>0.56000000000000005</v>
          </cell>
          <cell r="G1165">
            <v>4.4800000000000004</v>
          </cell>
          <cell r="H1165">
            <v>0.61599999999999999</v>
          </cell>
          <cell r="I1165">
            <v>4.9279999999999999</v>
          </cell>
        </row>
        <row r="1166">
          <cell r="D1166">
            <v>45</v>
          </cell>
          <cell r="E1166" t="str">
            <v>VIS PENTURE TORX T30 INOX A2 7X70</v>
          </cell>
          <cell r="F1166">
            <v>0.11</v>
          </cell>
          <cell r="G1166">
            <v>4.95</v>
          </cell>
          <cell r="H1166">
            <v>0.12284800000000003</v>
          </cell>
          <cell r="I1166">
            <v>5.5281600000000015</v>
          </cell>
        </row>
        <row r="1167">
          <cell r="D1167">
            <v>6</v>
          </cell>
          <cell r="E1167" t="str">
            <v>BASTAINGS 50X115 (AU ML)</v>
          </cell>
          <cell r="F1167">
            <v>7.33</v>
          </cell>
          <cell r="G1167">
            <v>43.980000000000004</v>
          </cell>
          <cell r="H1167">
            <v>13.19</v>
          </cell>
          <cell r="I1167">
            <v>79.14</v>
          </cell>
        </row>
        <row r="1168">
          <cell r="D1168">
            <v>36</v>
          </cell>
          <cell r="E1168" t="str">
            <v>CHEVRON 70X70 (AU ML)</v>
          </cell>
          <cell r="F1168">
            <v>6.26</v>
          </cell>
          <cell r="G1168">
            <v>225.35999999999999</v>
          </cell>
          <cell r="H1168">
            <v>6.26</v>
          </cell>
          <cell r="I1168">
            <v>225.35999999999999</v>
          </cell>
        </row>
        <row r="1169">
          <cell r="D1169">
            <v>7</v>
          </cell>
          <cell r="E1169" t="str">
            <v>CORNIERE ALU 40/40/3 ML</v>
          </cell>
          <cell r="F1169">
            <v>7.03</v>
          </cell>
          <cell r="G1169">
            <v>49.21</v>
          </cell>
          <cell r="H1169">
            <v>7.5482199999999997</v>
          </cell>
          <cell r="I1169">
            <v>52.837539999999997</v>
          </cell>
        </row>
        <row r="1170">
          <cell r="D1170">
            <v>2</v>
          </cell>
          <cell r="E1170" t="str">
            <v>ECOPLANC 2M</v>
          </cell>
          <cell r="F1170">
            <v>20.91</v>
          </cell>
          <cell r="G1170">
            <v>41.82</v>
          </cell>
          <cell r="H1170">
            <v>21.96</v>
          </cell>
          <cell r="I1170">
            <v>43.92</v>
          </cell>
        </row>
        <row r="1171">
          <cell r="D1171">
            <v>9.41</v>
          </cell>
          <cell r="E1171" t="str">
            <v>MAIN D'OEUVRE ATELIER</v>
          </cell>
          <cell r="F1171">
            <v>75</v>
          </cell>
          <cell r="G1171">
            <v>705.75</v>
          </cell>
          <cell r="H1171">
            <v>75</v>
          </cell>
          <cell r="I1171">
            <v>705.75</v>
          </cell>
        </row>
        <row r="1172">
          <cell r="D1172">
            <v>2</v>
          </cell>
          <cell r="E1172" t="str">
            <v>PANNEAU PVC 1000 X 2005 MM</v>
          </cell>
          <cell r="F1172">
            <v>42.95</v>
          </cell>
          <cell r="G1172">
            <v>85.9</v>
          </cell>
          <cell r="H1172">
            <v>42.95</v>
          </cell>
          <cell r="I1172">
            <v>85.9</v>
          </cell>
        </row>
        <row r="1173">
          <cell r="D1173">
            <v>4</v>
          </cell>
          <cell r="E1173" t="str">
            <v>PANNEAU PVC 1000 X 2025 MM</v>
          </cell>
          <cell r="F1173">
            <v>43.38</v>
          </cell>
          <cell r="G1173">
            <v>173.52</v>
          </cell>
          <cell r="H1173">
            <v>43.38</v>
          </cell>
          <cell r="I1173">
            <v>173.52</v>
          </cell>
        </row>
        <row r="1174">
          <cell r="D1174">
            <v>2</v>
          </cell>
          <cell r="E1174" t="str">
            <v>PANNEAU PVC 1000 X 2220 MM</v>
          </cell>
          <cell r="F1174">
            <v>47.55</v>
          </cell>
          <cell r="G1174">
            <v>95.1</v>
          </cell>
          <cell r="H1174">
            <v>47.55</v>
          </cell>
          <cell r="I1174">
            <v>95.1</v>
          </cell>
        </row>
        <row r="1175">
          <cell r="D1175">
            <v>4</v>
          </cell>
          <cell r="E1175" t="str">
            <v>PANNEAU PVC 1000 X 2505 MM</v>
          </cell>
          <cell r="F1175">
            <v>53.66</v>
          </cell>
          <cell r="G1175">
            <v>214.64</v>
          </cell>
          <cell r="H1175">
            <v>53.66</v>
          </cell>
          <cell r="I1175">
            <v>214.64</v>
          </cell>
        </row>
        <row r="1176">
          <cell r="D1176">
            <v>14</v>
          </cell>
          <cell r="E1176" t="str">
            <v>TE ALU 40/40/3 ML</v>
          </cell>
          <cell r="F1176">
            <v>7.4</v>
          </cell>
          <cell r="G1176">
            <v>103.60000000000001</v>
          </cell>
          <cell r="H1176">
            <v>7.9464600000000001</v>
          </cell>
          <cell r="I1176">
            <v>111.25044</v>
          </cell>
        </row>
        <row r="1177">
          <cell r="C1177" t="str">
            <v>PCR14EHB</v>
          </cell>
          <cell r="G1177">
            <v>1840.0299999999997</v>
          </cell>
          <cell r="I1177">
            <v>1894.7034733333332</v>
          </cell>
        </row>
        <row r="1178">
          <cell r="D1178">
            <v>6</v>
          </cell>
          <cell r="E1178" t="str">
            <v>BOULON 6X30</v>
          </cell>
          <cell r="F1178">
            <v>0.5</v>
          </cell>
          <cell r="G1178">
            <v>3</v>
          </cell>
          <cell r="H1178">
            <v>0.5445000000000001</v>
          </cell>
          <cell r="I1178">
            <v>3.2670000000000003</v>
          </cell>
        </row>
        <row r="1179">
          <cell r="D1179">
            <v>6</v>
          </cell>
          <cell r="E1179" t="str">
            <v>ECROU 6X30</v>
          </cell>
          <cell r="F1179">
            <v>0.5</v>
          </cell>
          <cell r="G1179">
            <v>3</v>
          </cell>
          <cell r="H1179">
            <v>0.5445000000000001</v>
          </cell>
          <cell r="I1179">
            <v>3.2670000000000003</v>
          </cell>
        </row>
        <row r="1180">
          <cell r="D1180">
            <v>48</v>
          </cell>
          <cell r="E1180" t="str">
            <v>RT CALE, CAOUTCHOUC, BRUT, 8 X 90 BOITE de 24</v>
          </cell>
          <cell r="F1180">
            <v>0.71</v>
          </cell>
          <cell r="G1180">
            <v>34.08</v>
          </cell>
          <cell r="H1180">
            <v>0.80341666666666667</v>
          </cell>
          <cell r="I1180">
            <v>38.564</v>
          </cell>
        </row>
        <row r="1181">
          <cell r="D1181">
            <v>6</v>
          </cell>
          <cell r="E1181" t="str">
            <v>VIS INOX 5X40</v>
          </cell>
          <cell r="F1181">
            <v>0.83</v>
          </cell>
          <cell r="G1181">
            <v>4.9799999999999995</v>
          </cell>
          <cell r="H1181">
            <v>0.9075000000000002</v>
          </cell>
          <cell r="I1181">
            <v>5.4450000000000012</v>
          </cell>
        </row>
        <row r="1182">
          <cell r="D1182">
            <v>175</v>
          </cell>
          <cell r="E1182" t="str">
            <v>VIS CHARPENTE 6X80 INOX  A2 TORX T25</v>
          </cell>
          <cell r="F1182">
            <v>0.33</v>
          </cell>
          <cell r="G1182">
            <v>57.75</v>
          </cell>
          <cell r="H1182">
            <v>0.33</v>
          </cell>
          <cell r="I1182">
            <v>57.75</v>
          </cell>
        </row>
        <row r="1183">
          <cell r="D1183">
            <v>8</v>
          </cell>
          <cell r="E1183" t="str">
            <v>VIS CHARPENTE 6X140</v>
          </cell>
          <cell r="F1183">
            <v>0.56000000000000005</v>
          </cell>
          <cell r="G1183">
            <v>4.4800000000000004</v>
          </cell>
          <cell r="H1183">
            <v>0.61599999999999999</v>
          </cell>
          <cell r="I1183">
            <v>4.9279999999999999</v>
          </cell>
        </row>
        <row r="1184">
          <cell r="D1184">
            <v>42</v>
          </cell>
          <cell r="E1184" t="str">
            <v>VIS PENTURE TORX T30 INOX A2 7X70</v>
          </cell>
          <cell r="F1184">
            <v>0.11</v>
          </cell>
          <cell r="G1184">
            <v>4.62</v>
          </cell>
          <cell r="H1184">
            <v>0.12284800000000003</v>
          </cell>
          <cell r="I1184">
            <v>5.1596160000000015</v>
          </cell>
        </row>
        <row r="1185">
          <cell r="D1185">
            <v>8</v>
          </cell>
          <cell r="E1185" t="str">
            <v>BASTAINGS 50X115 (AU ML)</v>
          </cell>
          <cell r="F1185">
            <v>7.33</v>
          </cell>
          <cell r="G1185">
            <v>58.64</v>
          </cell>
          <cell r="H1185">
            <v>13.19</v>
          </cell>
          <cell r="I1185">
            <v>105.52</v>
          </cell>
        </row>
        <row r="1186">
          <cell r="D1186">
            <v>38</v>
          </cell>
          <cell r="E1186" t="str">
            <v>CHEVRON 70X70 (AU ML)</v>
          </cell>
          <cell r="F1186">
            <v>6.26</v>
          </cell>
          <cell r="G1186">
            <v>237.88</v>
          </cell>
          <cell r="H1186">
            <v>6.26</v>
          </cell>
          <cell r="I1186">
            <v>237.88</v>
          </cell>
        </row>
        <row r="1187">
          <cell r="D1187">
            <v>16</v>
          </cell>
          <cell r="E1187" t="str">
            <v>CORNIERE ALU 40/40/3 ML</v>
          </cell>
          <cell r="F1187">
            <v>7.03</v>
          </cell>
          <cell r="G1187">
            <v>112.48</v>
          </cell>
          <cell r="H1187">
            <v>7.5482199999999997</v>
          </cell>
          <cell r="I1187">
            <v>120.77152</v>
          </cell>
        </row>
        <row r="1188">
          <cell r="D1188">
            <v>2</v>
          </cell>
          <cell r="E1188" t="str">
            <v>ECOPLANC 2M</v>
          </cell>
          <cell r="F1188">
            <v>20.91</v>
          </cell>
          <cell r="G1188">
            <v>41.82</v>
          </cell>
          <cell r="H1188">
            <v>21.96</v>
          </cell>
          <cell r="I1188">
            <v>43.92</v>
          </cell>
        </row>
        <row r="1189">
          <cell r="D1189">
            <v>14.71</v>
          </cell>
          <cell r="E1189" t="str">
            <v>MAIN D'OEUVRE ATELIER</v>
          </cell>
          <cell r="F1189">
            <v>75</v>
          </cell>
          <cell r="G1189">
            <v>1103.25</v>
          </cell>
          <cell r="H1189">
            <v>75</v>
          </cell>
          <cell r="I1189">
            <v>1103.25</v>
          </cell>
        </row>
        <row r="1190">
          <cell r="D1190">
            <v>8</v>
          </cell>
          <cell r="E1190" t="str">
            <v>PANNEAU PVC 1000 X 2005 MM</v>
          </cell>
          <cell r="F1190">
            <v>42.95</v>
          </cell>
          <cell r="G1190">
            <v>343.6</v>
          </cell>
          <cell r="H1190">
            <v>42.95</v>
          </cell>
          <cell r="I1190">
            <v>343.6</v>
          </cell>
        </row>
        <row r="1191">
          <cell r="D1191">
            <v>2</v>
          </cell>
          <cell r="E1191" t="str">
            <v>PANNEAU PVC 1000 X 2025 MM</v>
          </cell>
          <cell r="F1191">
            <v>43.38</v>
          </cell>
          <cell r="G1191">
            <v>86.76</v>
          </cell>
          <cell r="H1191">
            <v>43.38</v>
          </cell>
          <cell r="I1191">
            <v>86.76</v>
          </cell>
        </row>
        <row r="1192">
          <cell r="D1192">
            <v>2</v>
          </cell>
          <cell r="E1192" t="str">
            <v>PANNEAU PVC 1000 X 2220 MM</v>
          </cell>
          <cell r="F1192">
            <v>47.55</v>
          </cell>
          <cell r="G1192">
            <v>95.1</v>
          </cell>
          <cell r="H1192">
            <v>47.55</v>
          </cell>
          <cell r="I1192">
            <v>95.1</v>
          </cell>
        </row>
        <row r="1193">
          <cell r="D1193">
            <v>8</v>
          </cell>
          <cell r="E1193" t="str">
            <v>TE ALU 40/40/3 ML</v>
          </cell>
          <cell r="F1193">
            <v>7.4</v>
          </cell>
          <cell r="G1193">
            <v>59.2</v>
          </cell>
          <cell r="H1193">
            <v>7.9464600000000001</v>
          </cell>
          <cell r="I1193">
            <v>63.571680000000001</v>
          </cell>
        </row>
        <row r="1194">
          <cell r="C1194" t="str">
            <v>PCR16EH</v>
          </cell>
          <cell r="G1194">
            <v>2250.64</v>
          </cell>
          <cell r="I1194">
            <v>2318.7538159999999</v>
          </cell>
        </row>
        <row r="1195">
          <cell r="D1195">
            <v>6</v>
          </cell>
          <cell r="E1195" t="str">
            <v>BOULON 6X30</v>
          </cell>
          <cell r="F1195">
            <v>0.5</v>
          </cell>
          <cell r="G1195">
            <v>3</v>
          </cell>
          <cell r="H1195">
            <v>0.5445000000000001</v>
          </cell>
          <cell r="I1195">
            <v>3.2670000000000003</v>
          </cell>
        </row>
        <row r="1196">
          <cell r="D1196">
            <v>6</v>
          </cell>
          <cell r="E1196" t="str">
            <v>ECROU 6X30</v>
          </cell>
          <cell r="F1196">
            <v>0.5</v>
          </cell>
          <cell r="G1196">
            <v>3</v>
          </cell>
          <cell r="H1196">
            <v>0.5445000000000001</v>
          </cell>
          <cell r="I1196">
            <v>3.2670000000000003</v>
          </cell>
        </row>
        <row r="1197">
          <cell r="D1197">
            <v>50</v>
          </cell>
          <cell r="E1197" t="str">
            <v>RT CALE, CAOUTCHOUC, BRUT, 8 X 90 BOITE de 24</v>
          </cell>
          <cell r="F1197">
            <v>0.71</v>
          </cell>
          <cell r="G1197">
            <v>35.5</v>
          </cell>
          <cell r="H1197">
            <v>0.80341666666666667</v>
          </cell>
          <cell r="I1197">
            <v>40.170833333333334</v>
          </cell>
        </row>
        <row r="1198">
          <cell r="D1198">
            <v>6</v>
          </cell>
          <cell r="E1198" t="str">
            <v>VIS INOX 5X40</v>
          </cell>
          <cell r="F1198">
            <v>0.83</v>
          </cell>
          <cell r="G1198">
            <v>4.9799999999999995</v>
          </cell>
          <cell r="H1198">
            <v>0.9075000000000002</v>
          </cell>
          <cell r="I1198">
            <v>5.4450000000000012</v>
          </cell>
        </row>
        <row r="1199">
          <cell r="D1199">
            <v>178</v>
          </cell>
          <cell r="E1199" t="str">
            <v>VIS CHARPENTE 6X80 INOX  A2 TORX T25</v>
          </cell>
          <cell r="F1199">
            <v>0.33</v>
          </cell>
          <cell r="G1199">
            <v>58.74</v>
          </cell>
          <cell r="H1199">
            <v>0.33</v>
          </cell>
          <cell r="I1199">
            <v>58.74</v>
          </cell>
        </row>
        <row r="1200">
          <cell r="D1200">
            <v>8</v>
          </cell>
          <cell r="E1200" t="str">
            <v>VIS CHARPENTE 6X140</v>
          </cell>
          <cell r="F1200">
            <v>0.56000000000000005</v>
          </cell>
          <cell r="G1200">
            <v>4.4800000000000004</v>
          </cell>
          <cell r="H1200">
            <v>0.61599999999999999</v>
          </cell>
          <cell r="I1200">
            <v>4.9279999999999999</v>
          </cell>
        </row>
        <row r="1201">
          <cell r="D1201">
            <v>44</v>
          </cell>
          <cell r="E1201" t="str">
            <v>VIS PENTURE TORX T30 INOX A2 7X70</v>
          </cell>
          <cell r="F1201">
            <v>0.11</v>
          </cell>
          <cell r="G1201">
            <v>4.84</v>
          </cell>
          <cell r="H1201">
            <v>0.12284800000000003</v>
          </cell>
          <cell r="I1201">
            <v>5.4053120000000012</v>
          </cell>
        </row>
        <row r="1202">
          <cell r="D1202">
            <v>8</v>
          </cell>
          <cell r="E1202" t="str">
            <v>BASTAINGS 50X115 (AU ML)</v>
          </cell>
          <cell r="F1202">
            <v>7.33</v>
          </cell>
          <cell r="G1202">
            <v>58.64</v>
          </cell>
          <cell r="H1202">
            <v>13.19</v>
          </cell>
          <cell r="I1202">
            <v>105.52</v>
          </cell>
        </row>
        <row r="1203">
          <cell r="D1203">
            <v>39</v>
          </cell>
          <cell r="E1203" t="str">
            <v>CHEVRON 70X70 (AU ML)</v>
          </cell>
          <cell r="F1203">
            <v>6.26</v>
          </cell>
          <cell r="G1203">
            <v>244.14</v>
          </cell>
          <cell r="H1203">
            <v>6.26</v>
          </cell>
          <cell r="I1203">
            <v>244.14</v>
          </cell>
        </row>
        <row r="1204">
          <cell r="D1204">
            <v>9</v>
          </cell>
          <cell r="E1204" t="str">
            <v>CORNIERE ALU 40/40/3 ML</v>
          </cell>
          <cell r="F1204">
            <v>7.03</v>
          </cell>
          <cell r="G1204">
            <v>63.27</v>
          </cell>
          <cell r="H1204">
            <v>7.5482199999999997</v>
          </cell>
          <cell r="I1204">
            <v>67.933979999999991</v>
          </cell>
        </row>
        <row r="1205">
          <cell r="D1205">
            <v>1</v>
          </cell>
          <cell r="E1205" t="str">
            <v>ECOPLANC 2M</v>
          </cell>
          <cell r="F1205">
            <v>20.91</v>
          </cell>
          <cell r="G1205">
            <v>20.91</v>
          </cell>
          <cell r="H1205">
            <v>21.96</v>
          </cell>
          <cell r="I1205">
            <v>21.96</v>
          </cell>
        </row>
        <row r="1206">
          <cell r="D1206">
            <v>1</v>
          </cell>
          <cell r="E1206" t="str">
            <v>ECOPLANC 2M50</v>
          </cell>
          <cell r="F1206">
            <v>26.09</v>
          </cell>
          <cell r="G1206">
            <v>26.09</v>
          </cell>
          <cell r="H1206">
            <v>27.405000000000001</v>
          </cell>
          <cell r="I1206">
            <v>27.405000000000001</v>
          </cell>
        </row>
        <row r="1207">
          <cell r="D1207">
            <v>16.34</v>
          </cell>
          <cell r="E1207" t="str">
            <v>MAIN D'OEUVRE ATELIER</v>
          </cell>
          <cell r="F1207">
            <v>75</v>
          </cell>
          <cell r="G1207">
            <v>1225.5</v>
          </cell>
          <cell r="H1207">
            <v>75</v>
          </cell>
          <cell r="I1207">
            <v>1225.5</v>
          </cell>
        </row>
        <row r="1208">
          <cell r="D1208">
            <v>6</v>
          </cell>
          <cell r="E1208" t="str">
            <v>PANNEAU PVC 1000 X 2005 MM</v>
          </cell>
          <cell r="F1208">
            <v>42.95</v>
          </cell>
          <cell r="G1208">
            <v>257.70000000000005</v>
          </cell>
          <cell r="H1208">
            <v>42.95</v>
          </cell>
          <cell r="I1208">
            <v>257.70000000000005</v>
          </cell>
        </row>
        <row r="1209">
          <cell r="D1209">
            <v>2</v>
          </cell>
          <cell r="E1209" t="str">
            <v>PANNEAU PVC 1000 X 2110 MM</v>
          </cell>
          <cell r="F1209">
            <v>45.2</v>
          </cell>
          <cell r="G1209">
            <v>90.4</v>
          </cell>
          <cell r="H1209">
            <v>45.2</v>
          </cell>
          <cell r="I1209">
            <v>90.4</v>
          </cell>
        </row>
        <row r="1210">
          <cell r="D1210">
            <v>2</v>
          </cell>
          <cell r="E1210" t="str">
            <v>PANNEAU PVC 1000 X 2525 MM</v>
          </cell>
          <cell r="F1210">
            <v>54.09</v>
          </cell>
          <cell r="G1210">
            <v>108.18</v>
          </cell>
          <cell r="H1210">
            <v>54.09</v>
          </cell>
          <cell r="I1210">
            <v>108.18</v>
          </cell>
        </row>
        <row r="1211">
          <cell r="D1211">
            <v>16</v>
          </cell>
          <cell r="E1211" t="str">
            <v>TE ALU 40/40/3 ML</v>
          </cell>
          <cell r="F1211">
            <v>7.4</v>
          </cell>
          <cell r="G1211">
            <v>118.4</v>
          </cell>
          <cell r="H1211">
            <v>7.9464600000000001</v>
          </cell>
          <cell r="I1211">
            <v>127.14336</v>
          </cell>
        </row>
        <row r="1212">
          <cell r="C1212" t="str">
            <v>PCR18EHA</v>
          </cell>
          <cell r="G1212">
            <v>2327.77</v>
          </cell>
          <cell r="I1212">
            <v>2397.1054853333335</v>
          </cell>
        </row>
        <row r="1213">
          <cell r="D1213">
            <v>8</v>
          </cell>
          <cell r="E1213" t="str">
            <v>BOULON 6X30</v>
          </cell>
          <cell r="F1213">
            <v>0.5</v>
          </cell>
          <cell r="G1213">
            <v>4</v>
          </cell>
          <cell r="H1213">
            <v>0.5445000000000001</v>
          </cell>
          <cell r="I1213">
            <v>4.3560000000000008</v>
          </cell>
        </row>
        <row r="1214">
          <cell r="D1214">
            <v>8</v>
          </cell>
          <cell r="E1214" t="str">
            <v>ECROU 6X30</v>
          </cell>
          <cell r="F1214">
            <v>0.5</v>
          </cell>
          <cell r="G1214">
            <v>4</v>
          </cell>
          <cell r="H1214">
            <v>0.5445000000000001</v>
          </cell>
          <cell r="I1214">
            <v>4.3560000000000008</v>
          </cell>
        </row>
        <row r="1215">
          <cell r="D1215">
            <v>52</v>
          </cell>
          <cell r="E1215" t="str">
            <v>RT CALE, CAOUTCHOUC, BRUT, 8 X 90 BOITE de 24</v>
          </cell>
          <cell r="F1215">
            <v>0.71</v>
          </cell>
          <cell r="G1215">
            <v>36.92</v>
          </cell>
          <cell r="H1215">
            <v>0.80341666666666667</v>
          </cell>
          <cell r="I1215">
            <v>41.777666666666669</v>
          </cell>
        </row>
        <row r="1216">
          <cell r="D1216">
            <v>8</v>
          </cell>
          <cell r="E1216" t="str">
            <v>VIS INOX 5X40</v>
          </cell>
          <cell r="F1216">
            <v>0.83</v>
          </cell>
          <cell r="G1216">
            <v>6.64</v>
          </cell>
          <cell r="H1216">
            <v>0.9075000000000002</v>
          </cell>
          <cell r="I1216">
            <v>7.2600000000000016</v>
          </cell>
        </row>
        <row r="1217">
          <cell r="D1217">
            <v>183</v>
          </cell>
          <cell r="E1217" t="str">
            <v>VIS CHARPENTE 6X80 INOX  A2 TORX T25</v>
          </cell>
          <cell r="F1217">
            <v>0.33</v>
          </cell>
          <cell r="G1217">
            <v>60.39</v>
          </cell>
          <cell r="H1217">
            <v>0.33</v>
          </cell>
          <cell r="I1217">
            <v>60.39</v>
          </cell>
        </row>
        <row r="1218">
          <cell r="D1218">
            <v>8</v>
          </cell>
          <cell r="E1218" t="str">
            <v>VIS CHARPENTE 6X140</v>
          </cell>
          <cell r="F1218">
            <v>0.56000000000000005</v>
          </cell>
          <cell r="G1218">
            <v>4.4800000000000004</v>
          </cell>
          <cell r="H1218">
            <v>0.61599999999999999</v>
          </cell>
          <cell r="I1218">
            <v>4.9279999999999999</v>
          </cell>
        </row>
        <row r="1219">
          <cell r="D1219">
            <v>47</v>
          </cell>
          <cell r="E1219" t="str">
            <v>VIS PENTURE TORX T30 INOX A2 7X70</v>
          </cell>
          <cell r="F1219">
            <v>0.11</v>
          </cell>
          <cell r="G1219">
            <v>5.17</v>
          </cell>
          <cell r="H1219">
            <v>0.12284800000000003</v>
          </cell>
          <cell r="I1219">
            <v>5.7738560000000012</v>
          </cell>
        </row>
        <row r="1220">
          <cell r="D1220">
            <v>8</v>
          </cell>
          <cell r="E1220" t="str">
            <v>BASTAINGS 50X115 (AU ML)</v>
          </cell>
          <cell r="F1220">
            <v>7.33</v>
          </cell>
          <cell r="G1220">
            <v>58.64</v>
          </cell>
          <cell r="H1220">
            <v>13.19</v>
          </cell>
          <cell r="I1220">
            <v>105.52</v>
          </cell>
        </row>
        <row r="1221">
          <cell r="D1221">
            <v>41</v>
          </cell>
          <cell r="E1221" t="str">
            <v>CHEVRON 70X70 (AU ML)</v>
          </cell>
          <cell r="F1221">
            <v>6.26</v>
          </cell>
          <cell r="G1221">
            <v>256.65999999999997</v>
          </cell>
          <cell r="H1221">
            <v>6.26</v>
          </cell>
          <cell r="I1221">
            <v>256.65999999999997</v>
          </cell>
        </row>
        <row r="1222">
          <cell r="D1222">
            <v>10</v>
          </cell>
          <cell r="E1222" t="str">
            <v>CORNIERE ALU 40/40/3 ML</v>
          </cell>
          <cell r="F1222">
            <v>7.03</v>
          </cell>
          <cell r="G1222">
            <v>70.3</v>
          </cell>
          <cell r="H1222">
            <v>7.5482199999999997</v>
          </cell>
          <cell r="I1222">
            <v>75.482199999999992</v>
          </cell>
        </row>
        <row r="1223">
          <cell r="D1223">
            <v>2</v>
          </cell>
          <cell r="E1223" t="str">
            <v>ECOPLANC 2M50</v>
          </cell>
          <cell r="F1223">
            <v>26.09</v>
          </cell>
          <cell r="G1223">
            <v>52.18</v>
          </cell>
          <cell r="H1223">
            <v>27.405000000000001</v>
          </cell>
          <cell r="I1223">
            <v>54.81</v>
          </cell>
        </row>
        <row r="1224">
          <cell r="D1224">
            <v>15.71</v>
          </cell>
          <cell r="E1224" t="str">
            <v>MAIN D'OEUVRE ATELIER</v>
          </cell>
          <cell r="F1224">
            <v>75</v>
          </cell>
          <cell r="G1224">
            <v>1178.25</v>
          </cell>
          <cell r="H1224">
            <v>75</v>
          </cell>
          <cell r="I1224">
            <v>1178.25</v>
          </cell>
        </row>
        <row r="1225">
          <cell r="D1225">
            <v>4</v>
          </cell>
          <cell r="E1225" t="str">
            <v>PANNEAU PVC 1000 X 2005 MM</v>
          </cell>
          <cell r="F1225">
            <v>42.95</v>
          </cell>
          <cell r="G1225">
            <v>171.8</v>
          </cell>
          <cell r="H1225">
            <v>42.95</v>
          </cell>
          <cell r="I1225">
            <v>171.8</v>
          </cell>
        </row>
        <row r="1226">
          <cell r="D1226">
            <v>4</v>
          </cell>
          <cell r="E1226" t="str">
            <v>PANNEAU PVC 1000 X 2110 MM</v>
          </cell>
          <cell r="F1226">
            <v>45.2</v>
          </cell>
          <cell r="G1226">
            <v>180.8</v>
          </cell>
          <cell r="H1226">
            <v>45.2</v>
          </cell>
          <cell r="I1226">
            <v>180.8</v>
          </cell>
        </row>
        <row r="1227">
          <cell r="D1227">
            <v>4</v>
          </cell>
          <cell r="E1227" t="str">
            <v>PANNEAU PVC 1000 X 2525 MM</v>
          </cell>
          <cell r="F1227">
            <v>54.09</v>
          </cell>
          <cell r="G1227">
            <v>216.36</v>
          </cell>
          <cell r="H1227">
            <v>54.09</v>
          </cell>
          <cell r="I1227">
            <v>216.36</v>
          </cell>
        </row>
        <row r="1228">
          <cell r="D1228">
            <v>16</v>
          </cell>
          <cell r="E1228" t="str">
            <v>TE ALU 40/40/3 ML</v>
          </cell>
          <cell r="F1228">
            <v>7.4</v>
          </cell>
          <cell r="G1228">
            <v>118.4</v>
          </cell>
          <cell r="H1228">
            <v>7.9464600000000001</v>
          </cell>
          <cell r="I1228">
            <v>127.14336</v>
          </cell>
        </row>
        <row r="1229">
          <cell r="C1229" t="str">
            <v>PCR20EHB</v>
          </cell>
          <cell r="G1229">
            <v>2424.9900000000002</v>
          </cell>
          <cell r="I1229">
            <v>2495.6670826666668</v>
          </cell>
        </row>
        <row r="1230">
          <cell r="D1230">
            <v>1.3</v>
          </cell>
          <cell r="E1230" t="str">
            <v>TUYAU PVC D 100</v>
          </cell>
          <cell r="F1230">
            <v>1.79</v>
          </cell>
          <cell r="G1230">
            <v>2.327</v>
          </cell>
          <cell r="H1230">
            <v>2.847</v>
          </cell>
          <cell r="I1230">
            <v>3.7011000000000003</v>
          </cell>
        </row>
        <row r="1231">
          <cell r="D1231">
            <v>2</v>
          </cell>
          <cell r="E1231" t="str">
            <v>CHAPEAU D100</v>
          </cell>
          <cell r="F1231">
            <v>24.03</v>
          </cell>
          <cell r="G1231">
            <v>48.06</v>
          </cell>
          <cell r="H1231">
            <v>24.03</v>
          </cell>
          <cell r="I1231">
            <v>48.06</v>
          </cell>
        </row>
        <row r="1232">
          <cell r="D1232">
            <v>1</v>
          </cell>
          <cell r="E1232" t="str">
            <v>COUDE 45 FF PVC EVAC D100</v>
          </cell>
          <cell r="F1232">
            <v>1.79</v>
          </cell>
          <cell r="G1232">
            <v>1.79</v>
          </cell>
          <cell r="H1232">
            <v>2.0100000000000002</v>
          </cell>
          <cell r="I1232">
            <v>2.0100000000000002</v>
          </cell>
        </row>
        <row r="1233">
          <cell r="D1233">
            <v>2</v>
          </cell>
          <cell r="E1233" t="str">
            <v>COUDE 45 PVC EVAC MF D100</v>
          </cell>
          <cell r="F1233">
            <v>1.87</v>
          </cell>
          <cell r="G1233">
            <v>3.74</v>
          </cell>
          <cell r="H1233">
            <v>2.0619999999999998</v>
          </cell>
          <cell r="I1233">
            <v>4.1239999999999997</v>
          </cell>
        </row>
        <row r="1234">
          <cell r="D1234">
            <v>2</v>
          </cell>
          <cell r="E1234" t="str">
            <v>MANCHON A BUTEE FF PVC EVAC D100</v>
          </cell>
          <cell r="F1234">
            <v>1.34</v>
          </cell>
          <cell r="G1234">
            <v>2.68</v>
          </cell>
          <cell r="H1234">
            <v>1.4338000000000002</v>
          </cell>
          <cell r="I1234">
            <v>2.8676000000000004</v>
          </cell>
        </row>
        <row r="1235">
          <cell r="D1235">
            <v>0.3</v>
          </cell>
          <cell r="E1235" t="str">
            <v>MAIN D'OEUVRE ATELIER</v>
          </cell>
          <cell r="F1235">
            <v>75</v>
          </cell>
          <cell r="G1235">
            <v>22.5</v>
          </cell>
          <cell r="H1235">
            <v>75</v>
          </cell>
          <cell r="I1235">
            <v>22.5</v>
          </cell>
        </row>
        <row r="1236">
          <cell r="D1236">
            <v>4</v>
          </cell>
          <cell r="E1236" t="str">
            <v>DRAIN EPANDAGE ODPRO VERT D100</v>
          </cell>
          <cell r="F1236">
            <v>2.6</v>
          </cell>
          <cell r="G1236">
            <v>10.4</v>
          </cell>
          <cell r="H1236">
            <v>4.0049999999999999</v>
          </cell>
          <cell r="I1236">
            <v>16.02</v>
          </cell>
        </row>
        <row r="1237">
          <cell r="D1237">
            <v>1</v>
          </cell>
          <cell r="E1237" t="str">
            <v>CULOTTE PVC EVAC 45 FF D100</v>
          </cell>
          <cell r="F1237">
            <v>2.6</v>
          </cell>
          <cell r="G1237">
            <v>2.6</v>
          </cell>
          <cell r="H1237">
            <v>3.1260000000000003</v>
          </cell>
          <cell r="I1237">
            <v>3.1260000000000003</v>
          </cell>
        </row>
        <row r="1238">
          <cell r="C1238" t="str">
            <v>DFVL1</v>
          </cell>
          <cell r="G1238">
            <v>94.097000000000008</v>
          </cell>
          <cell r="I1238">
            <v>102.4087</v>
          </cell>
        </row>
        <row r="1239">
          <cell r="D1239">
            <v>2</v>
          </cell>
          <cell r="E1239" t="str">
            <v>BOULON 6X30</v>
          </cell>
          <cell r="F1239">
            <v>0.5</v>
          </cell>
          <cell r="G1239">
            <v>1</v>
          </cell>
          <cell r="H1239">
            <v>0.5445000000000001</v>
          </cell>
          <cell r="I1239">
            <v>1.0890000000000002</v>
          </cell>
        </row>
        <row r="1240">
          <cell r="D1240">
            <v>2</v>
          </cell>
          <cell r="E1240" t="str">
            <v>ECROU 6X30</v>
          </cell>
          <cell r="F1240">
            <v>0.5</v>
          </cell>
          <cell r="G1240">
            <v>1</v>
          </cell>
          <cell r="H1240">
            <v>0.5445000000000001</v>
          </cell>
          <cell r="I1240">
            <v>1.0890000000000002</v>
          </cell>
        </row>
        <row r="1241">
          <cell r="D1241">
            <v>22</v>
          </cell>
          <cell r="E1241" t="str">
            <v>RT CALE, CAOUTCHOUC, BRUT, 8 X 90 BOITE de 24</v>
          </cell>
          <cell r="F1241">
            <v>0.71</v>
          </cell>
          <cell r="G1241">
            <v>15.62</v>
          </cell>
          <cell r="H1241">
            <v>0.80341666666666667</v>
          </cell>
          <cell r="I1241">
            <v>17.675166666666666</v>
          </cell>
        </row>
        <row r="1242">
          <cell r="D1242">
            <v>1</v>
          </cell>
          <cell r="E1242" t="str">
            <v>VIS INOX 5X40</v>
          </cell>
          <cell r="F1242">
            <v>0.83</v>
          </cell>
          <cell r="G1242">
            <v>0.83</v>
          </cell>
          <cell r="H1242">
            <v>0.9075000000000002</v>
          </cell>
          <cell r="I1242">
            <v>0.9075000000000002</v>
          </cell>
        </row>
        <row r="1243">
          <cell r="D1243">
            <v>70</v>
          </cell>
          <cell r="E1243" t="str">
            <v>VIS CHARPENTE 6X80 INOX  A2 TORX T25</v>
          </cell>
          <cell r="F1243">
            <v>0.33</v>
          </cell>
          <cell r="G1243">
            <v>23.1</v>
          </cell>
          <cell r="H1243">
            <v>0.33</v>
          </cell>
          <cell r="I1243">
            <v>23.1</v>
          </cell>
        </row>
        <row r="1244">
          <cell r="D1244">
            <v>8</v>
          </cell>
          <cell r="E1244" t="str">
            <v>VIS CHARPENTE 6X140</v>
          </cell>
          <cell r="F1244">
            <v>0.56000000000000005</v>
          </cell>
          <cell r="G1244">
            <v>4.4800000000000004</v>
          </cell>
          <cell r="H1244">
            <v>0.61599999999999999</v>
          </cell>
          <cell r="I1244">
            <v>4.9279999999999999</v>
          </cell>
        </row>
        <row r="1245">
          <cell r="D1245">
            <v>36</v>
          </cell>
          <cell r="E1245" t="str">
            <v>VIS PENTURE TORX T30 INOX A2 7X70</v>
          </cell>
          <cell r="F1245">
            <v>0.11</v>
          </cell>
          <cell r="G1245">
            <v>3.96</v>
          </cell>
          <cell r="H1245">
            <v>0.12284800000000003</v>
          </cell>
          <cell r="I1245">
            <v>4.4225280000000007</v>
          </cell>
        </row>
        <row r="1246">
          <cell r="D1246">
            <v>2</v>
          </cell>
          <cell r="E1246" t="str">
            <v>BASTAINGS 50X115 (AU ML)</v>
          </cell>
          <cell r="F1246">
            <v>7.33</v>
          </cell>
          <cell r="G1246">
            <v>14.66</v>
          </cell>
          <cell r="H1246">
            <v>13.19</v>
          </cell>
          <cell r="I1246">
            <v>26.38</v>
          </cell>
        </row>
        <row r="1247">
          <cell r="D1247">
            <v>17</v>
          </cell>
          <cell r="E1247" t="str">
            <v>CHEVRON 70X70 (AU ML)</v>
          </cell>
          <cell r="F1247">
            <v>6.26</v>
          </cell>
          <cell r="G1247">
            <v>106.42</v>
          </cell>
          <cell r="H1247">
            <v>6.26</v>
          </cell>
          <cell r="I1247">
            <v>106.42</v>
          </cell>
        </row>
        <row r="1248">
          <cell r="D1248">
            <v>4</v>
          </cell>
          <cell r="E1248" t="str">
            <v>CORNIERE ALU 40/40/3 ML</v>
          </cell>
          <cell r="F1248">
            <v>7.03</v>
          </cell>
          <cell r="G1248">
            <v>28.12</v>
          </cell>
          <cell r="H1248">
            <v>7.5482199999999997</v>
          </cell>
          <cell r="I1248">
            <v>30.192879999999999</v>
          </cell>
        </row>
        <row r="1249">
          <cell r="D1249">
            <v>1</v>
          </cell>
          <cell r="E1249" t="str">
            <v>ECOPLANC 2M</v>
          </cell>
          <cell r="F1249">
            <v>20.91</v>
          </cell>
          <cell r="G1249">
            <v>20.91</v>
          </cell>
          <cell r="H1249">
            <v>21.96</v>
          </cell>
          <cell r="I1249">
            <v>21.96</v>
          </cell>
        </row>
        <row r="1250">
          <cell r="D1250">
            <v>2.76</v>
          </cell>
          <cell r="E1250" t="str">
            <v>MAIN D'OEUVRE ATELIER</v>
          </cell>
          <cell r="F1250">
            <v>75</v>
          </cell>
          <cell r="G1250">
            <v>206.99999999999997</v>
          </cell>
          <cell r="H1250">
            <v>75</v>
          </cell>
          <cell r="I1250">
            <v>206.99999999999997</v>
          </cell>
        </row>
        <row r="1251">
          <cell r="D1251">
            <v>4</v>
          </cell>
          <cell r="E1251" t="str">
            <v>PANNEAU PVC 1000 X 1515 MM</v>
          </cell>
          <cell r="F1251">
            <v>32.450000000000003</v>
          </cell>
          <cell r="G1251">
            <v>129.80000000000001</v>
          </cell>
          <cell r="H1251">
            <v>32.450000000000003</v>
          </cell>
          <cell r="I1251">
            <v>129.80000000000001</v>
          </cell>
        </row>
        <row r="1252">
          <cell r="D1252">
            <v>2</v>
          </cell>
          <cell r="E1252" t="str">
            <v>PANNEAU PVC 1000 X 2220 MM</v>
          </cell>
          <cell r="F1252">
            <v>47.55</v>
          </cell>
          <cell r="G1252">
            <v>95.1</v>
          </cell>
          <cell r="H1252">
            <v>47.55</v>
          </cell>
          <cell r="I1252">
            <v>95.1</v>
          </cell>
        </row>
        <row r="1253">
          <cell r="D1253">
            <v>6</v>
          </cell>
          <cell r="E1253" t="str">
            <v>TE ALU 40/40/3 ML</v>
          </cell>
          <cell r="F1253">
            <v>7.4</v>
          </cell>
          <cell r="G1253">
            <v>44.400000000000006</v>
          </cell>
          <cell r="H1253">
            <v>7.9464600000000001</v>
          </cell>
          <cell r="I1253">
            <v>47.678759999999997</v>
          </cell>
        </row>
        <row r="1254">
          <cell r="C1254" t="str">
            <v>PCR3EH</v>
          </cell>
          <cell r="G1254">
            <v>696.4</v>
          </cell>
          <cell r="I1254">
            <v>717.74283466666668</v>
          </cell>
        </row>
        <row r="1255">
          <cell r="D1255">
            <v>2</v>
          </cell>
          <cell r="E1255" t="str">
            <v>BOULON 6X30</v>
          </cell>
          <cell r="F1255">
            <v>0.5</v>
          </cell>
          <cell r="G1255">
            <v>1</v>
          </cell>
          <cell r="H1255">
            <v>0.5445000000000001</v>
          </cell>
          <cell r="I1255">
            <v>1.0890000000000002</v>
          </cell>
        </row>
        <row r="1256">
          <cell r="D1256">
            <v>2</v>
          </cell>
          <cell r="E1256" t="str">
            <v>ECROU 6X30</v>
          </cell>
          <cell r="F1256">
            <v>0.5</v>
          </cell>
          <cell r="G1256">
            <v>1</v>
          </cell>
          <cell r="H1256">
            <v>0.5445000000000001</v>
          </cell>
          <cell r="I1256">
            <v>1.0890000000000002</v>
          </cell>
        </row>
        <row r="1257">
          <cell r="D1257">
            <v>26</v>
          </cell>
          <cell r="E1257" t="str">
            <v>RT CALE, CAOUTCHOUC, BRUT, 8 X 90 BOITE de 24</v>
          </cell>
          <cell r="F1257">
            <v>0.71</v>
          </cell>
          <cell r="G1257">
            <v>18.46</v>
          </cell>
          <cell r="H1257">
            <v>0.80341666666666667</v>
          </cell>
          <cell r="I1257">
            <v>20.888833333333334</v>
          </cell>
        </row>
        <row r="1258">
          <cell r="D1258">
            <v>2</v>
          </cell>
          <cell r="E1258" t="str">
            <v>VIS INOX 5X40</v>
          </cell>
          <cell r="F1258">
            <v>0.83</v>
          </cell>
          <cell r="G1258">
            <v>1.66</v>
          </cell>
          <cell r="H1258">
            <v>0.9075000000000002</v>
          </cell>
          <cell r="I1258">
            <v>1.8150000000000004</v>
          </cell>
        </row>
        <row r="1259">
          <cell r="D1259">
            <v>75</v>
          </cell>
          <cell r="E1259" t="str">
            <v>VIS CHARPENTE 6X80 INOX  A2 TORX T25</v>
          </cell>
          <cell r="F1259">
            <v>0.33</v>
          </cell>
          <cell r="G1259">
            <v>24.75</v>
          </cell>
          <cell r="H1259">
            <v>0.33</v>
          </cell>
          <cell r="I1259">
            <v>24.75</v>
          </cell>
        </row>
        <row r="1260">
          <cell r="D1260">
            <v>8</v>
          </cell>
          <cell r="E1260" t="str">
            <v>VIS CHARPENTE 6X140</v>
          </cell>
          <cell r="F1260">
            <v>0.56000000000000005</v>
          </cell>
          <cell r="G1260">
            <v>4.4800000000000004</v>
          </cell>
          <cell r="H1260">
            <v>0.61599999999999999</v>
          </cell>
          <cell r="I1260">
            <v>4.9279999999999999</v>
          </cell>
        </row>
        <row r="1261">
          <cell r="D1261">
            <v>38</v>
          </cell>
          <cell r="E1261" t="str">
            <v>VIS PENTURE TORX T30 INOX A2 7X70</v>
          </cell>
          <cell r="F1261">
            <v>0.11</v>
          </cell>
          <cell r="G1261">
            <v>4.18</v>
          </cell>
          <cell r="H1261">
            <v>0.12284800000000003</v>
          </cell>
          <cell r="I1261">
            <v>4.6682240000000013</v>
          </cell>
        </row>
        <row r="1262">
          <cell r="D1262">
            <v>2</v>
          </cell>
          <cell r="E1262" t="str">
            <v>BASTAINGS 50X115 (AU ML)</v>
          </cell>
          <cell r="F1262">
            <v>7.33</v>
          </cell>
          <cell r="G1262">
            <v>14.66</v>
          </cell>
          <cell r="H1262">
            <v>13.19</v>
          </cell>
          <cell r="I1262">
            <v>26.38</v>
          </cell>
        </row>
        <row r="1263">
          <cell r="D1263">
            <v>19.5</v>
          </cell>
          <cell r="E1263" t="str">
            <v>CHEVRON 70X70 (AU ML)</v>
          </cell>
          <cell r="F1263">
            <v>6.26</v>
          </cell>
          <cell r="G1263">
            <v>122.07</v>
          </cell>
          <cell r="H1263">
            <v>6.26</v>
          </cell>
          <cell r="I1263">
            <v>122.07</v>
          </cell>
        </row>
        <row r="1264">
          <cell r="D1264">
            <v>4</v>
          </cell>
          <cell r="E1264" t="str">
            <v>CORNIERE ALU 40/40/3 ML</v>
          </cell>
          <cell r="F1264">
            <v>7.03</v>
          </cell>
          <cell r="G1264">
            <v>28.12</v>
          </cell>
          <cell r="H1264">
            <v>7.5482199999999997</v>
          </cell>
          <cell r="I1264">
            <v>30.192879999999999</v>
          </cell>
        </row>
        <row r="1265">
          <cell r="D1265">
            <v>1</v>
          </cell>
          <cell r="E1265" t="str">
            <v>ECOPLANC 2M</v>
          </cell>
          <cell r="F1265">
            <v>20.91</v>
          </cell>
          <cell r="G1265">
            <v>20.91</v>
          </cell>
          <cell r="H1265">
            <v>21.96</v>
          </cell>
          <cell r="I1265">
            <v>21.96</v>
          </cell>
        </row>
        <row r="1266">
          <cell r="D1266">
            <v>4.04</v>
          </cell>
          <cell r="E1266" t="str">
            <v>MAIN D'OEUVRE ATELIER</v>
          </cell>
          <cell r="F1266">
            <v>75</v>
          </cell>
          <cell r="G1266">
            <v>303</v>
          </cell>
          <cell r="H1266">
            <v>75</v>
          </cell>
          <cell r="I1266">
            <v>303</v>
          </cell>
        </row>
        <row r="1267">
          <cell r="D1267">
            <v>4</v>
          </cell>
          <cell r="E1267" t="str">
            <v>PANNEAU PVC 1000 X 2110 MM</v>
          </cell>
          <cell r="F1267">
            <v>45.2</v>
          </cell>
          <cell r="G1267">
            <v>180.8</v>
          </cell>
          <cell r="H1267">
            <v>45.2</v>
          </cell>
          <cell r="I1267">
            <v>180.8</v>
          </cell>
        </row>
        <row r="1268">
          <cell r="D1268">
            <v>2</v>
          </cell>
          <cell r="E1268" t="str">
            <v>PANNEAU PVC 1000 X 2525 MM</v>
          </cell>
          <cell r="F1268">
            <v>54.09</v>
          </cell>
          <cell r="G1268">
            <v>108.18</v>
          </cell>
          <cell r="H1268">
            <v>54.09</v>
          </cell>
          <cell r="I1268">
            <v>108.18</v>
          </cell>
        </row>
        <row r="1269">
          <cell r="D1269">
            <v>8</v>
          </cell>
          <cell r="E1269" t="str">
            <v>TE ALU 40/40/3 ML</v>
          </cell>
          <cell r="F1269">
            <v>7.4</v>
          </cell>
          <cell r="G1269">
            <v>59.2</v>
          </cell>
          <cell r="H1269">
            <v>7.9464600000000001</v>
          </cell>
          <cell r="I1269">
            <v>63.571680000000001</v>
          </cell>
        </row>
        <row r="1270">
          <cell r="C1270" t="str">
            <v>PCR4EH</v>
          </cell>
          <cell r="G1270">
            <v>892.47</v>
          </cell>
          <cell r="I1270">
            <v>915.38261733333343</v>
          </cell>
        </row>
        <row r="1271">
          <cell r="D1271">
            <v>2</v>
          </cell>
          <cell r="E1271" t="str">
            <v>BOULON 6X30</v>
          </cell>
          <cell r="F1271">
            <v>0.5</v>
          </cell>
          <cell r="G1271">
            <v>1</v>
          </cell>
          <cell r="H1271">
            <v>0.5445000000000001</v>
          </cell>
          <cell r="I1271">
            <v>1.0890000000000002</v>
          </cell>
        </row>
        <row r="1272">
          <cell r="D1272">
            <v>2</v>
          </cell>
          <cell r="E1272" t="str">
            <v>ECROU 6X30</v>
          </cell>
          <cell r="F1272">
            <v>0.5</v>
          </cell>
          <cell r="G1272">
            <v>1</v>
          </cell>
          <cell r="H1272">
            <v>0.5445000000000001</v>
          </cell>
          <cell r="I1272">
            <v>1.0890000000000002</v>
          </cell>
        </row>
        <row r="1273">
          <cell r="D1273">
            <v>26</v>
          </cell>
          <cell r="E1273" t="str">
            <v>RT CALE, CAOUTCHOUC, BRUT, 8 X 90 BOITE de 24</v>
          </cell>
          <cell r="F1273">
            <v>0.71</v>
          </cell>
          <cell r="G1273">
            <v>18.46</v>
          </cell>
          <cell r="H1273">
            <v>0.80341666666666667</v>
          </cell>
          <cell r="I1273">
            <v>20.888833333333334</v>
          </cell>
        </row>
        <row r="1274">
          <cell r="D1274">
            <v>2</v>
          </cell>
          <cell r="E1274" t="str">
            <v>VIS INOX 5X40</v>
          </cell>
          <cell r="F1274">
            <v>0.83</v>
          </cell>
          <cell r="G1274">
            <v>1.66</v>
          </cell>
          <cell r="H1274">
            <v>0.9075000000000002</v>
          </cell>
          <cell r="I1274">
            <v>1.8150000000000004</v>
          </cell>
        </row>
        <row r="1275">
          <cell r="D1275">
            <v>100</v>
          </cell>
          <cell r="E1275" t="str">
            <v>VIS CHARPENTE 6X80 INOX  A2 TORX T25</v>
          </cell>
          <cell r="F1275">
            <v>0.33</v>
          </cell>
          <cell r="G1275">
            <v>33</v>
          </cell>
          <cell r="H1275">
            <v>0.33</v>
          </cell>
          <cell r="I1275">
            <v>33</v>
          </cell>
        </row>
        <row r="1276">
          <cell r="D1276">
            <v>8</v>
          </cell>
          <cell r="E1276" t="str">
            <v>VIS CHARPENTE 6X140</v>
          </cell>
          <cell r="F1276">
            <v>0.56000000000000005</v>
          </cell>
          <cell r="G1276">
            <v>4.4800000000000004</v>
          </cell>
          <cell r="H1276">
            <v>0.61599999999999999</v>
          </cell>
          <cell r="I1276">
            <v>4.9279999999999999</v>
          </cell>
        </row>
        <row r="1277">
          <cell r="D1277">
            <v>33</v>
          </cell>
          <cell r="E1277" t="str">
            <v>VIS PENTURE TORX T30 INOX A2 7X70</v>
          </cell>
          <cell r="F1277">
            <v>0.11</v>
          </cell>
          <cell r="G1277">
            <v>3.63</v>
          </cell>
          <cell r="H1277">
            <v>0.12284800000000003</v>
          </cell>
          <cell r="I1277">
            <v>4.0539840000000007</v>
          </cell>
        </row>
        <row r="1278">
          <cell r="D1278">
            <v>2</v>
          </cell>
          <cell r="E1278" t="str">
            <v>BASTAINGS 50X115 (AU ML)</v>
          </cell>
          <cell r="F1278">
            <v>7.33</v>
          </cell>
          <cell r="G1278">
            <v>14.66</v>
          </cell>
          <cell r="H1278">
            <v>13.19</v>
          </cell>
          <cell r="I1278">
            <v>26.38</v>
          </cell>
        </row>
        <row r="1279">
          <cell r="D1279">
            <v>20.5</v>
          </cell>
          <cell r="E1279" t="str">
            <v>CHEVRON 70X70 (AU ML)</v>
          </cell>
          <cell r="F1279">
            <v>6.26</v>
          </cell>
          <cell r="G1279">
            <v>128.32999999999998</v>
          </cell>
          <cell r="H1279">
            <v>6.26</v>
          </cell>
          <cell r="I1279">
            <v>128.32999999999998</v>
          </cell>
        </row>
        <row r="1280">
          <cell r="D1280">
            <v>5</v>
          </cell>
          <cell r="E1280" t="str">
            <v>CORNIERE ALU 40/40/3 ML</v>
          </cell>
          <cell r="F1280">
            <v>7.03</v>
          </cell>
          <cell r="G1280">
            <v>35.15</v>
          </cell>
          <cell r="H1280">
            <v>7.5482199999999997</v>
          </cell>
          <cell r="I1280">
            <v>37.741099999999996</v>
          </cell>
        </row>
        <row r="1281">
          <cell r="D1281">
            <v>1</v>
          </cell>
          <cell r="E1281" t="str">
            <v>ECOPLANC 2M50</v>
          </cell>
          <cell r="F1281">
            <v>26.09</v>
          </cell>
          <cell r="G1281">
            <v>26.09</v>
          </cell>
          <cell r="H1281">
            <v>27.405000000000001</v>
          </cell>
          <cell r="I1281">
            <v>27.405000000000001</v>
          </cell>
        </row>
        <row r="1282">
          <cell r="D1282">
            <v>4.58</v>
          </cell>
          <cell r="E1282" t="str">
            <v>MAIN D'OEUVRE ATELIER</v>
          </cell>
          <cell r="F1282">
            <v>75</v>
          </cell>
          <cell r="G1282">
            <v>343.5</v>
          </cell>
          <cell r="H1282">
            <v>75</v>
          </cell>
          <cell r="I1282">
            <v>343.5</v>
          </cell>
        </row>
        <row r="1283">
          <cell r="D1283">
            <v>4</v>
          </cell>
          <cell r="E1283" t="str">
            <v>PANNEAU PVC 1000 X 2110 MM</v>
          </cell>
          <cell r="F1283">
            <v>45.2</v>
          </cell>
          <cell r="G1283">
            <v>180.8</v>
          </cell>
          <cell r="H1283">
            <v>45.2</v>
          </cell>
          <cell r="I1283">
            <v>180.8</v>
          </cell>
        </row>
        <row r="1284">
          <cell r="D1284">
            <v>2</v>
          </cell>
          <cell r="E1284" t="str">
            <v>PANNEAU PVC 1000 X 2525 MM</v>
          </cell>
          <cell r="F1284">
            <v>54.09</v>
          </cell>
          <cell r="G1284">
            <v>108.18</v>
          </cell>
          <cell r="H1284">
            <v>54.09</v>
          </cell>
          <cell r="I1284">
            <v>108.18</v>
          </cell>
        </row>
        <row r="1285">
          <cell r="D1285">
            <v>8</v>
          </cell>
          <cell r="E1285" t="str">
            <v>TE ALU 40/40/3 ML</v>
          </cell>
          <cell r="F1285">
            <v>7.4</v>
          </cell>
          <cell r="G1285">
            <v>59.2</v>
          </cell>
          <cell r="H1285">
            <v>7.9464600000000001</v>
          </cell>
          <cell r="I1285">
            <v>63.571680000000001</v>
          </cell>
        </row>
        <row r="1286">
          <cell r="C1286" t="str">
            <v>PCR5EH</v>
          </cell>
          <cell r="G1286">
            <v>959.1400000000001</v>
          </cell>
          <cell r="I1286">
            <v>982.77159733333337</v>
          </cell>
        </row>
        <row r="1287">
          <cell r="D1287">
            <v>4</v>
          </cell>
          <cell r="E1287" t="str">
            <v>BOULON 6X30</v>
          </cell>
          <cell r="F1287">
            <v>0.5</v>
          </cell>
          <cell r="G1287">
            <v>2</v>
          </cell>
          <cell r="H1287">
            <v>0.5445000000000001</v>
          </cell>
          <cell r="I1287">
            <v>2.1780000000000004</v>
          </cell>
        </row>
        <row r="1288">
          <cell r="D1288">
            <v>4</v>
          </cell>
          <cell r="E1288" t="str">
            <v>ECROU 6X30</v>
          </cell>
          <cell r="F1288">
            <v>0.5</v>
          </cell>
          <cell r="G1288">
            <v>2</v>
          </cell>
          <cell r="H1288">
            <v>0.5445000000000001</v>
          </cell>
          <cell r="I1288">
            <v>2.1780000000000004</v>
          </cell>
        </row>
        <row r="1289">
          <cell r="D1289">
            <v>28</v>
          </cell>
          <cell r="E1289" t="str">
            <v>RT CALE, CAOUTCHOUC, BRUT, 8 X 90 BOITE de 24</v>
          </cell>
          <cell r="F1289">
            <v>0.71</v>
          </cell>
          <cell r="G1289">
            <v>19.88</v>
          </cell>
          <cell r="H1289">
            <v>0.80341666666666667</v>
          </cell>
          <cell r="I1289">
            <v>22.495666666666665</v>
          </cell>
        </row>
        <row r="1290">
          <cell r="D1290">
            <v>4</v>
          </cell>
          <cell r="E1290" t="str">
            <v>VIS INOX 5X40</v>
          </cell>
          <cell r="F1290">
            <v>0.83</v>
          </cell>
          <cell r="G1290">
            <v>3.32</v>
          </cell>
          <cell r="H1290">
            <v>0.9075000000000002</v>
          </cell>
          <cell r="I1290">
            <v>3.6300000000000008</v>
          </cell>
        </row>
        <row r="1291">
          <cell r="D1291">
            <v>103</v>
          </cell>
          <cell r="E1291" t="str">
            <v>VIS CHARPENTE 6X80 INOX  A2 TORX T25</v>
          </cell>
          <cell r="F1291">
            <v>0.33</v>
          </cell>
          <cell r="G1291">
            <v>33.99</v>
          </cell>
          <cell r="H1291">
            <v>0.33</v>
          </cell>
          <cell r="I1291">
            <v>33.99</v>
          </cell>
        </row>
        <row r="1292">
          <cell r="D1292">
            <v>8</v>
          </cell>
          <cell r="E1292" t="str">
            <v>VIS CHARPENTE 6X140</v>
          </cell>
          <cell r="F1292">
            <v>0.56000000000000005</v>
          </cell>
          <cell r="G1292">
            <v>4.4800000000000004</v>
          </cell>
          <cell r="H1292">
            <v>0.61599999999999999</v>
          </cell>
          <cell r="I1292">
            <v>4.9279999999999999</v>
          </cell>
        </row>
        <row r="1293">
          <cell r="D1293">
            <v>38</v>
          </cell>
          <cell r="E1293" t="str">
            <v>VIS PENTURE TORX T30 INOX A2 7X70</v>
          </cell>
          <cell r="F1293">
            <v>0.11</v>
          </cell>
          <cell r="G1293">
            <v>4.18</v>
          </cell>
          <cell r="H1293">
            <v>0.12284800000000003</v>
          </cell>
          <cell r="I1293">
            <v>4.6682240000000013</v>
          </cell>
        </row>
        <row r="1294">
          <cell r="D1294">
            <v>4</v>
          </cell>
          <cell r="E1294" t="str">
            <v>BASTAINGS 50X115 (AU ML)</v>
          </cell>
          <cell r="F1294">
            <v>7.33</v>
          </cell>
          <cell r="G1294">
            <v>29.32</v>
          </cell>
          <cell r="H1294">
            <v>13.19</v>
          </cell>
          <cell r="I1294">
            <v>52.76</v>
          </cell>
        </row>
        <row r="1295">
          <cell r="D1295">
            <v>22</v>
          </cell>
          <cell r="E1295" t="str">
            <v>CHEVRON 70X70 (AU ML)</v>
          </cell>
          <cell r="F1295">
            <v>6.26</v>
          </cell>
          <cell r="G1295">
            <v>137.72</v>
          </cell>
          <cell r="H1295">
            <v>6.26</v>
          </cell>
          <cell r="I1295">
            <v>137.72</v>
          </cell>
        </row>
        <row r="1296">
          <cell r="D1296">
            <v>6</v>
          </cell>
          <cell r="E1296" t="str">
            <v>CORNIERE ALU 40/40/3 ML</v>
          </cell>
          <cell r="F1296">
            <v>7.03</v>
          </cell>
          <cell r="G1296">
            <v>42.18</v>
          </cell>
          <cell r="H1296">
            <v>7.5482199999999997</v>
          </cell>
          <cell r="I1296">
            <v>45.289319999999996</v>
          </cell>
        </row>
        <row r="1297">
          <cell r="D1297">
            <v>3</v>
          </cell>
          <cell r="E1297" t="str">
            <v>ECOPLANC AU ML</v>
          </cell>
          <cell r="F1297">
            <v>10.5</v>
          </cell>
          <cell r="G1297">
            <v>31.5</v>
          </cell>
          <cell r="H1297">
            <v>10.98</v>
          </cell>
          <cell r="I1297">
            <v>32.94</v>
          </cell>
        </row>
        <row r="1298">
          <cell r="D1298">
            <v>6.55</v>
          </cell>
          <cell r="E1298" t="str">
            <v>MAIN D'OEUVRE ATELIER</v>
          </cell>
          <cell r="F1298">
            <v>75</v>
          </cell>
          <cell r="G1298">
            <v>491.25</v>
          </cell>
          <cell r="H1298">
            <v>75</v>
          </cell>
          <cell r="I1298">
            <v>491.25</v>
          </cell>
        </row>
        <row r="1299">
          <cell r="D1299">
            <v>2</v>
          </cell>
          <cell r="E1299" t="str">
            <v>PANNEAU PVC 1000 X 1515 MM</v>
          </cell>
          <cell r="F1299">
            <v>32.450000000000003</v>
          </cell>
          <cell r="G1299">
            <v>64.900000000000006</v>
          </cell>
          <cell r="H1299">
            <v>32.450000000000003</v>
          </cell>
          <cell r="I1299">
            <v>64.900000000000006</v>
          </cell>
        </row>
        <row r="1300">
          <cell r="D1300">
            <v>4</v>
          </cell>
          <cell r="E1300" t="str">
            <v>PANNEAU PVC 1000 X 2110 MM</v>
          </cell>
          <cell r="F1300">
            <v>45.2</v>
          </cell>
          <cell r="G1300">
            <v>180.8</v>
          </cell>
          <cell r="H1300">
            <v>45.2</v>
          </cell>
          <cell r="I1300">
            <v>180.8</v>
          </cell>
        </row>
        <row r="1301">
          <cell r="D1301">
            <v>8</v>
          </cell>
          <cell r="E1301" t="str">
            <v>TE ALU 40/40/3 ML</v>
          </cell>
          <cell r="F1301">
            <v>7.4</v>
          </cell>
          <cell r="G1301">
            <v>59.2</v>
          </cell>
          <cell r="H1301">
            <v>7.9464600000000001</v>
          </cell>
          <cell r="I1301">
            <v>63.571680000000001</v>
          </cell>
        </row>
        <row r="1302">
          <cell r="C1302" t="str">
            <v>PCR6EHA</v>
          </cell>
          <cell r="G1302">
            <v>1106.72</v>
          </cell>
          <cell r="I1302">
            <v>1143.2988906666667</v>
          </cell>
        </row>
        <row r="1303">
          <cell r="D1303">
            <v>10</v>
          </cell>
          <cell r="E1303" t="str">
            <v>BOULON 6X30</v>
          </cell>
          <cell r="F1303">
            <v>0.5</v>
          </cell>
          <cell r="G1303">
            <v>5</v>
          </cell>
          <cell r="H1303">
            <v>0.5445000000000001</v>
          </cell>
          <cell r="I1303">
            <v>5.4450000000000012</v>
          </cell>
        </row>
        <row r="1304">
          <cell r="D1304">
            <v>10</v>
          </cell>
          <cell r="E1304" t="str">
            <v>ECROU 6X30</v>
          </cell>
          <cell r="F1304">
            <v>0.5</v>
          </cell>
          <cell r="G1304">
            <v>5</v>
          </cell>
          <cell r="H1304">
            <v>0.5445000000000001</v>
          </cell>
          <cell r="I1304">
            <v>5.4450000000000012</v>
          </cell>
        </row>
        <row r="1305">
          <cell r="D1305">
            <v>32</v>
          </cell>
          <cell r="E1305" t="str">
            <v>RT CALE, CAOUTCHOUC, BRUT, 8 X 90 BOITE de 24</v>
          </cell>
          <cell r="F1305">
            <v>0.71</v>
          </cell>
          <cell r="G1305">
            <v>22.72</v>
          </cell>
          <cell r="H1305">
            <v>0.80341666666666667</v>
          </cell>
          <cell r="I1305">
            <v>25.709333333333333</v>
          </cell>
        </row>
        <row r="1306">
          <cell r="D1306">
            <v>10</v>
          </cell>
          <cell r="E1306" t="str">
            <v>VIS INOX 5X40</v>
          </cell>
          <cell r="F1306">
            <v>0.83</v>
          </cell>
          <cell r="G1306">
            <v>8.2999999999999989</v>
          </cell>
          <cell r="H1306">
            <v>0.9075000000000002</v>
          </cell>
          <cell r="I1306">
            <v>9.0750000000000028</v>
          </cell>
        </row>
        <row r="1307">
          <cell r="D1307">
            <v>105</v>
          </cell>
          <cell r="E1307" t="str">
            <v>VIS CHARPENTE 6X80 INOX  A2 TORX T25</v>
          </cell>
          <cell r="F1307">
            <v>0.33</v>
          </cell>
          <cell r="G1307">
            <v>34.65</v>
          </cell>
          <cell r="H1307">
            <v>0.33</v>
          </cell>
          <cell r="I1307">
            <v>34.65</v>
          </cell>
        </row>
        <row r="1308">
          <cell r="D1308">
            <v>8</v>
          </cell>
          <cell r="E1308" t="str">
            <v>VIS CHARPENTE 6X140</v>
          </cell>
          <cell r="F1308">
            <v>0.56000000000000005</v>
          </cell>
          <cell r="G1308">
            <v>4.4800000000000004</v>
          </cell>
          <cell r="H1308">
            <v>0.61599999999999999</v>
          </cell>
          <cell r="I1308">
            <v>4.9279999999999999</v>
          </cell>
        </row>
        <row r="1309">
          <cell r="D1309">
            <v>40</v>
          </cell>
          <cell r="E1309" t="str">
            <v>VIS PENTURE TORX T30 INOX A2 7X70</v>
          </cell>
          <cell r="F1309">
            <v>0.11</v>
          </cell>
          <cell r="G1309">
            <v>4.4000000000000004</v>
          </cell>
          <cell r="H1309">
            <v>0.12284800000000003</v>
          </cell>
          <cell r="I1309">
            <v>4.913920000000001</v>
          </cell>
        </row>
        <row r="1310">
          <cell r="D1310">
            <v>4</v>
          </cell>
          <cell r="E1310" t="str">
            <v>BASTAINGS 50X115 (AU ML)</v>
          </cell>
          <cell r="F1310">
            <v>7.33</v>
          </cell>
          <cell r="G1310">
            <v>29.32</v>
          </cell>
          <cell r="H1310">
            <v>13.19</v>
          </cell>
          <cell r="I1310">
            <v>52.76</v>
          </cell>
        </row>
        <row r="1311">
          <cell r="D1311">
            <v>24</v>
          </cell>
          <cell r="E1311" t="str">
            <v>CHEVRON 70X70 (AU ML)</v>
          </cell>
          <cell r="F1311">
            <v>6.26</v>
          </cell>
          <cell r="G1311">
            <v>150.24</v>
          </cell>
          <cell r="H1311">
            <v>6.26</v>
          </cell>
          <cell r="I1311">
            <v>150.24</v>
          </cell>
        </row>
        <row r="1312">
          <cell r="D1312">
            <v>12</v>
          </cell>
          <cell r="E1312" t="str">
            <v>CORNIERE ALU 40/40/3 ML</v>
          </cell>
          <cell r="F1312">
            <v>7.03</v>
          </cell>
          <cell r="G1312">
            <v>84.36</v>
          </cell>
          <cell r="H1312">
            <v>7.5482199999999997</v>
          </cell>
          <cell r="I1312">
            <v>90.578639999999993</v>
          </cell>
        </row>
        <row r="1313">
          <cell r="D1313">
            <v>1</v>
          </cell>
          <cell r="E1313" t="str">
            <v>ECOPLANC 2M</v>
          </cell>
          <cell r="F1313">
            <v>20.91</v>
          </cell>
          <cell r="G1313">
            <v>20.91</v>
          </cell>
          <cell r="H1313">
            <v>21.96</v>
          </cell>
          <cell r="I1313">
            <v>21.96</v>
          </cell>
        </row>
        <row r="1314">
          <cell r="D1314">
            <v>5.98</v>
          </cell>
          <cell r="E1314" t="str">
            <v>MAIN D'OEUVRE ATELIER</v>
          </cell>
          <cell r="F1314">
            <v>75</v>
          </cell>
          <cell r="G1314">
            <v>448.50000000000006</v>
          </cell>
          <cell r="H1314">
            <v>75</v>
          </cell>
          <cell r="I1314">
            <v>448.50000000000006</v>
          </cell>
        </row>
        <row r="1315">
          <cell r="D1315">
            <v>2</v>
          </cell>
          <cell r="E1315" t="str">
            <v>PANNEAU PVC 1000 X 2005 MM</v>
          </cell>
          <cell r="F1315">
            <v>42.95</v>
          </cell>
          <cell r="G1315">
            <v>85.9</v>
          </cell>
          <cell r="H1315">
            <v>42.95</v>
          </cell>
          <cell r="I1315">
            <v>85.9</v>
          </cell>
        </row>
        <row r="1316">
          <cell r="D1316">
            <v>4</v>
          </cell>
          <cell r="E1316" t="str">
            <v>PANNEAU PVC 1000 X 2025 MM</v>
          </cell>
          <cell r="F1316">
            <v>43.38</v>
          </cell>
          <cell r="G1316">
            <v>173.52</v>
          </cell>
          <cell r="H1316">
            <v>43.38</v>
          </cell>
          <cell r="I1316">
            <v>173.52</v>
          </cell>
        </row>
        <row r="1317">
          <cell r="D1317">
            <v>2</v>
          </cell>
          <cell r="E1317" t="str">
            <v>PANNEAU PVC 1000 X 2220 MM</v>
          </cell>
          <cell r="F1317">
            <v>47.55</v>
          </cell>
          <cell r="G1317">
            <v>95.1</v>
          </cell>
          <cell r="H1317">
            <v>47.55</v>
          </cell>
          <cell r="I1317">
            <v>95.1</v>
          </cell>
        </row>
        <row r="1318">
          <cell r="D1318">
            <v>4</v>
          </cell>
          <cell r="E1318" t="str">
            <v>TE ALU 40/40/3 ML</v>
          </cell>
          <cell r="F1318">
            <v>7.4</v>
          </cell>
          <cell r="G1318">
            <v>29.6</v>
          </cell>
          <cell r="H1318">
            <v>7.9464600000000001</v>
          </cell>
          <cell r="I1318">
            <v>31.78584</v>
          </cell>
        </row>
        <row r="1319">
          <cell r="C1319" t="str">
            <v>PCR6EHB</v>
          </cell>
          <cell r="G1319">
            <v>1202</v>
          </cell>
          <cell r="I1319">
            <v>1240.5107333333333</v>
          </cell>
        </row>
        <row r="1320">
          <cell r="D1320">
            <v>4</v>
          </cell>
          <cell r="E1320" t="str">
            <v>BOULON 6X30</v>
          </cell>
          <cell r="F1320">
            <v>0.5</v>
          </cell>
          <cell r="G1320">
            <v>2</v>
          </cell>
          <cell r="H1320">
            <v>0.5445000000000001</v>
          </cell>
          <cell r="I1320">
            <v>2.1780000000000004</v>
          </cell>
        </row>
        <row r="1321">
          <cell r="D1321">
            <v>4</v>
          </cell>
          <cell r="E1321" t="str">
            <v>ECROU 6X30</v>
          </cell>
          <cell r="F1321">
            <v>0.5</v>
          </cell>
          <cell r="G1321">
            <v>2</v>
          </cell>
          <cell r="H1321">
            <v>0.5445000000000001</v>
          </cell>
          <cell r="I1321">
            <v>2.1780000000000004</v>
          </cell>
        </row>
        <row r="1322">
          <cell r="D1322">
            <v>30</v>
          </cell>
          <cell r="E1322" t="str">
            <v>RT CALE, CAOUTCHOUC, BRUT, 8 X 90 BOITE de 24</v>
          </cell>
          <cell r="F1322">
            <v>0.71</v>
          </cell>
          <cell r="G1322">
            <v>21.299999999999997</v>
          </cell>
          <cell r="H1322">
            <v>0.80341666666666667</v>
          </cell>
          <cell r="I1322">
            <v>24.102499999999999</v>
          </cell>
        </row>
        <row r="1323">
          <cell r="D1323">
            <v>4</v>
          </cell>
          <cell r="E1323" t="str">
            <v>VIS INOX 5X40</v>
          </cell>
          <cell r="F1323">
            <v>0.83</v>
          </cell>
          <cell r="G1323">
            <v>3.32</v>
          </cell>
          <cell r="H1323">
            <v>0.9075000000000002</v>
          </cell>
          <cell r="I1323">
            <v>3.6300000000000008</v>
          </cell>
        </row>
        <row r="1324">
          <cell r="D1324">
            <v>110</v>
          </cell>
          <cell r="E1324" t="str">
            <v>VIS CHARPENTE 6X80 INOX  A2 TORX T25</v>
          </cell>
          <cell r="F1324">
            <v>0.33</v>
          </cell>
          <cell r="G1324">
            <v>36.300000000000004</v>
          </cell>
          <cell r="H1324">
            <v>0.33</v>
          </cell>
          <cell r="I1324">
            <v>36.300000000000004</v>
          </cell>
        </row>
        <row r="1325">
          <cell r="D1325">
            <v>8</v>
          </cell>
          <cell r="E1325" t="str">
            <v>VIS CHARPENTE 6X140</v>
          </cell>
          <cell r="F1325">
            <v>0.56000000000000005</v>
          </cell>
          <cell r="G1325">
            <v>4.4800000000000004</v>
          </cell>
          <cell r="H1325">
            <v>0.61599999999999999</v>
          </cell>
          <cell r="I1325">
            <v>4.9279999999999999</v>
          </cell>
        </row>
        <row r="1326">
          <cell r="D1326">
            <v>43</v>
          </cell>
          <cell r="E1326" t="str">
            <v>VIS PENTURE TORX T30 INOX A2 7X70</v>
          </cell>
          <cell r="F1326">
            <v>0.11</v>
          </cell>
          <cell r="G1326">
            <v>4.7300000000000004</v>
          </cell>
          <cell r="H1326">
            <v>0.12284800000000003</v>
          </cell>
          <cell r="I1326">
            <v>5.2824640000000009</v>
          </cell>
        </row>
        <row r="1327">
          <cell r="D1327">
            <v>4</v>
          </cell>
          <cell r="E1327" t="str">
            <v>BASTAINGS 50X115 (AU ML)</v>
          </cell>
          <cell r="F1327">
            <v>7.33</v>
          </cell>
          <cell r="G1327">
            <v>29.32</v>
          </cell>
          <cell r="H1327">
            <v>13.19</v>
          </cell>
          <cell r="I1327">
            <v>52.76</v>
          </cell>
        </row>
        <row r="1328">
          <cell r="D1328">
            <v>23.5</v>
          </cell>
          <cell r="E1328" t="str">
            <v>CHEVRON 70X70 (AU ML)</v>
          </cell>
          <cell r="F1328">
            <v>6.26</v>
          </cell>
          <cell r="G1328">
            <v>147.10999999999999</v>
          </cell>
          <cell r="H1328">
            <v>6.26</v>
          </cell>
          <cell r="I1328">
            <v>147.10999999999999</v>
          </cell>
        </row>
        <row r="1329">
          <cell r="D1329">
            <v>7</v>
          </cell>
          <cell r="E1329" t="str">
            <v>CORNIERE ALU 40/40/3 ML</v>
          </cell>
          <cell r="F1329">
            <v>7.03</v>
          </cell>
          <cell r="G1329">
            <v>49.21</v>
          </cell>
          <cell r="H1329">
            <v>7.5482199999999997</v>
          </cell>
          <cell r="I1329">
            <v>52.837539999999997</v>
          </cell>
        </row>
        <row r="1330">
          <cell r="D1330">
            <v>1</v>
          </cell>
          <cell r="E1330" t="str">
            <v>ECOPLANC 2M</v>
          </cell>
          <cell r="F1330">
            <v>20.91</v>
          </cell>
          <cell r="G1330">
            <v>20.91</v>
          </cell>
          <cell r="H1330">
            <v>21.96</v>
          </cell>
          <cell r="I1330">
            <v>21.96</v>
          </cell>
        </row>
        <row r="1331">
          <cell r="D1331">
            <v>1</v>
          </cell>
          <cell r="E1331" t="str">
            <v>ECOPLANC 2M50</v>
          </cell>
          <cell r="F1331">
            <v>26.09</v>
          </cell>
          <cell r="G1331">
            <v>26.09</v>
          </cell>
          <cell r="H1331">
            <v>27.405000000000001</v>
          </cell>
          <cell r="I1331">
            <v>27.405000000000001</v>
          </cell>
        </row>
        <row r="1332">
          <cell r="D1332">
            <v>6.7</v>
          </cell>
          <cell r="E1332" t="str">
            <v>MAIN D'OEUVRE ATELIER</v>
          </cell>
          <cell r="F1332">
            <v>75</v>
          </cell>
          <cell r="G1332">
            <v>502.5</v>
          </cell>
          <cell r="H1332">
            <v>75</v>
          </cell>
          <cell r="I1332">
            <v>502.5</v>
          </cell>
        </row>
        <row r="1333">
          <cell r="D1333">
            <v>2</v>
          </cell>
          <cell r="E1333" t="str">
            <v>PANNEAU PVC 1000 X 1515 MM</v>
          </cell>
          <cell r="F1333">
            <v>32.450000000000003</v>
          </cell>
          <cell r="G1333">
            <v>64.900000000000006</v>
          </cell>
          <cell r="H1333">
            <v>32.450000000000003</v>
          </cell>
          <cell r="I1333">
            <v>64.900000000000006</v>
          </cell>
        </row>
        <row r="1334">
          <cell r="D1334">
            <v>2</v>
          </cell>
          <cell r="E1334" t="str">
            <v>PANNEAU PVC 1000 X 2005 MM</v>
          </cell>
          <cell r="F1334">
            <v>42.95</v>
          </cell>
          <cell r="G1334">
            <v>85.9</v>
          </cell>
          <cell r="H1334">
            <v>42.95</v>
          </cell>
          <cell r="I1334">
            <v>85.9</v>
          </cell>
        </row>
        <row r="1335">
          <cell r="D1335">
            <v>4</v>
          </cell>
          <cell r="E1335" t="str">
            <v>PANNEAU PVC 1000 X 2110 MM</v>
          </cell>
          <cell r="F1335">
            <v>45.2</v>
          </cell>
          <cell r="G1335">
            <v>180.8</v>
          </cell>
          <cell r="H1335">
            <v>45.2</v>
          </cell>
          <cell r="I1335">
            <v>180.8</v>
          </cell>
        </row>
        <row r="1336">
          <cell r="D1336">
            <v>8</v>
          </cell>
          <cell r="E1336" t="str">
            <v>TE ALU 40/40/3 ML</v>
          </cell>
          <cell r="F1336">
            <v>7.4</v>
          </cell>
          <cell r="G1336">
            <v>59.2</v>
          </cell>
          <cell r="H1336">
            <v>7.9464600000000001</v>
          </cell>
          <cell r="I1336">
            <v>63.571680000000001</v>
          </cell>
        </row>
        <row r="1337">
          <cell r="C1337" t="str">
            <v>PCR7EH</v>
          </cell>
          <cell r="G1337">
            <v>1240.07</v>
          </cell>
          <cell r="I1337">
            <v>1278.3431840000001</v>
          </cell>
        </row>
        <row r="1338">
          <cell r="D1338">
            <v>6</v>
          </cell>
          <cell r="E1338" t="str">
            <v>BOULON 6X30</v>
          </cell>
          <cell r="F1338">
            <v>0.5</v>
          </cell>
          <cell r="G1338">
            <v>3</v>
          </cell>
          <cell r="H1338">
            <v>0.5445000000000001</v>
          </cell>
          <cell r="I1338">
            <v>3.2670000000000003</v>
          </cell>
        </row>
        <row r="1339">
          <cell r="D1339">
            <v>6</v>
          </cell>
          <cell r="E1339" t="str">
            <v>ECROU 6X30</v>
          </cell>
          <cell r="F1339">
            <v>0.5</v>
          </cell>
          <cell r="G1339">
            <v>3</v>
          </cell>
          <cell r="H1339">
            <v>0.5445000000000001</v>
          </cell>
          <cell r="I1339">
            <v>3.2670000000000003</v>
          </cell>
        </row>
        <row r="1340">
          <cell r="D1340">
            <v>6</v>
          </cell>
          <cell r="E1340" t="str">
            <v>VIS INOX 5X40</v>
          </cell>
          <cell r="F1340">
            <v>0.83</v>
          </cell>
          <cell r="G1340">
            <v>4.9799999999999995</v>
          </cell>
          <cell r="H1340">
            <v>0.9075000000000002</v>
          </cell>
          <cell r="I1340">
            <v>5.4450000000000012</v>
          </cell>
        </row>
        <row r="1341">
          <cell r="D1341">
            <v>32</v>
          </cell>
          <cell r="E1341" t="str">
            <v>RT CALE, CAOUTCHOUC, BRUT, 8 X 90 BOITE de 24</v>
          </cell>
          <cell r="F1341">
            <v>0.71</v>
          </cell>
          <cell r="G1341">
            <v>22.72</v>
          </cell>
          <cell r="H1341">
            <v>0.80341666666666667</v>
          </cell>
          <cell r="I1341">
            <v>25.709333333333333</v>
          </cell>
        </row>
        <row r="1342">
          <cell r="D1342">
            <v>38</v>
          </cell>
          <cell r="E1342" t="str">
            <v>VIS PENTURE TORX T30 INOX A2 7X70</v>
          </cell>
          <cell r="F1342">
            <v>0.11</v>
          </cell>
          <cell r="G1342">
            <v>4.18</v>
          </cell>
          <cell r="H1342">
            <v>0.12284800000000003</v>
          </cell>
          <cell r="I1342">
            <v>4.6682240000000013</v>
          </cell>
        </row>
        <row r="1343">
          <cell r="D1343">
            <v>115</v>
          </cell>
          <cell r="E1343" t="str">
            <v>VIS CHARPENTE 6X80 INOX  A2 TORX T25</v>
          </cell>
          <cell r="F1343">
            <v>0.33</v>
          </cell>
          <cell r="G1343">
            <v>37.950000000000003</v>
          </cell>
          <cell r="H1343">
            <v>0.33</v>
          </cell>
          <cell r="I1343">
            <v>37.950000000000003</v>
          </cell>
        </row>
        <row r="1344">
          <cell r="D1344">
            <v>8</v>
          </cell>
          <cell r="E1344" t="str">
            <v>VIS CHARPENTE 6X140</v>
          </cell>
          <cell r="F1344">
            <v>0.56000000000000005</v>
          </cell>
          <cell r="G1344">
            <v>4.4800000000000004</v>
          </cell>
          <cell r="H1344">
            <v>0.61599999999999999</v>
          </cell>
          <cell r="I1344">
            <v>4.9279999999999999</v>
          </cell>
        </row>
        <row r="1345">
          <cell r="D1345">
            <v>4</v>
          </cell>
          <cell r="E1345" t="str">
            <v>BASTAINGS 50X115 (AU ML)</v>
          </cell>
          <cell r="F1345">
            <v>7.33</v>
          </cell>
          <cell r="G1345">
            <v>29.32</v>
          </cell>
          <cell r="H1345">
            <v>13.19</v>
          </cell>
          <cell r="I1345">
            <v>52.76</v>
          </cell>
        </row>
        <row r="1346">
          <cell r="D1346">
            <v>25</v>
          </cell>
          <cell r="E1346" t="str">
            <v>CHEVRON 70X70 (AU ML)</v>
          </cell>
          <cell r="F1346">
            <v>6.26</v>
          </cell>
          <cell r="G1346">
            <v>156.5</v>
          </cell>
          <cell r="H1346">
            <v>6.26</v>
          </cell>
          <cell r="I1346">
            <v>156.5</v>
          </cell>
        </row>
        <row r="1347">
          <cell r="D1347">
            <v>1</v>
          </cell>
          <cell r="E1347" t="str">
            <v>ECOPLANC 2M50</v>
          </cell>
          <cell r="F1347">
            <v>26.09</v>
          </cell>
          <cell r="G1347">
            <v>26.09</v>
          </cell>
          <cell r="H1347">
            <v>27.405000000000001</v>
          </cell>
          <cell r="I1347">
            <v>27.405000000000001</v>
          </cell>
        </row>
        <row r="1348">
          <cell r="D1348">
            <v>1</v>
          </cell>
          <cell r="E1348" t="str">
            <v>ECOPLANC 2M</v>
          </cell>
          <cell r="F1348">
            <v>20.91</v>
          </cell>
          <cell r="G1348">
            <v>20.91</v>
          </cell>
          <cell r="H1348">
            <v>21.96</v>
          </cell>
          <cell r="I1348">
            <v>21.96</v>
          </cell>
        </row>
        <row r="1349">
          <cell r="D1349">
            <v>4</v>
          </cell>
          <cell r="E1349" t="str">
            <v>PANNEAU PVC 1000 X 2110 MM</v>
          </cell>
          <cell r="F1349">
            <v>45.2</v>
          </cell>
          <cell r="G1349">
            <v>180.8</v>
          </cell>
          <cell r="H1349">
            <v>45.2</v>
          </cell>
          <cell r="I1349">
            <v>180.8</v>
          </cell>
        </row>
        <row r="1350">
          <cell r="D1350">
            <v>2</v>
          </cell>
          <cell r="E1350" t="str">
            <v>PANNEAU PVC 1000 X 2005 MM</v>
          </cell>
          <cell r="F1350">
            <v>42.95</v>
          </cell>
          <cell r="G1350">
            <v>85.9</v>
          </cell>
          <cell r="H1350">
            <v>42.95</v>
          </cell>
          <cell r="I1350">
            <v>85.9</v>
          </cell>
        </row>
        <row r="1351">
          <cell r="D1351">
            <v>2</v>
          </cell>
          <cell r="E1351" t="str">
            <v>PANNEAU PVC 1000 X 2025 MM</v>
          </cell>
          <cell r="F1351">
            <v>43.38</v>
          </cell>
          <cell r="G1351">
            <v>86.76</v>
          </cell>
          <cell r="H1351">
            <v>43.38</v>
          </cell>
          <cell r="I1351">
            <v>86.76</v>
          </cell>
        </row>
        <row r="1352">
          <cell r="D1352">
            <v>8</v>
          </cell>
          <cell r="E1352" t="str">
            <v>TE ALU 40/40/3 ML</v>
          </cell>
          <cell r="F1352">
            <v>7.4</v>
          </cell>
          <cell r="G1352">
            <v>59.2</v>
          </cell>
          <cell r="H1352">
            <v>7.9464600000000001</v>
          </cell>
          <cell r="I1352">
            <v>63.571680000000001</v>
          </cell>
        </row>
        <row r="1353">
          <cell r="D1353">
            <v>8</v>
          </cell>
          <cell r="E1353" t="str">
            <v>CORNIERE ALU 40/40/3 ML</v>
          </cell>
          <cell r="F1353">
            <v>7.03</v>
          </cell>
          <cell r="G1353">
            <v>56.24</v>
          </cell>
          <cell r="H1353">
            <v>7.5482199999999997</v>
          </cell>
          <cell r="I1353">
            <v>60.385759999999998</v>
          </cell>
        </row>
        <row r="1354">
          <cell r="D1354">
            <v>7.06</v>
          </cell>
          <cell r="E1354" t="str">
            <v>MAIN D'OEUVRE ATELIER</v>
          </cell>
          <cell r="F1354">
            <v>75</v>
          </cell>
          <cell r="G1354">
            <v>529.5</v>
          </cell>
          <cell r="H1354">
            <v>75</v>
          </cell>
          <cell r="I1354">
            <v>529.5</v>
          </cell>
        </row>
        <row r="1355">
          <cell r="C1355" t="str">
            <v>PCR8EH</v>
          </cell>
          <cell r="G1355">
            <v>1311.5300000000002</v>
          </cell>
          <cell r="I1355">
            <v>1350.7769973333334</v>
          </cell>
        </row>
        <row r="1356">
          <cell r="D1356">
            <v>8</v>
          </cell>
          <cell r="E1356" t="str">
            <v>BOULON 6X30</v>
          </cell>
          <cell r="F1356">
            <v>0.5</v>
          </cell>
          <cell r="G1356">
            <v>4</v>
          </cell>
          <cell r="H1356">
            <v>0.5445000000000001</v>
          </cell>
          <cell r="I1356">
            <v>4.3560000000000008</v>
          </cell>
        </row>
        <row r="1357">
          <cell r="D1357">
            <v>8</v>
          </cell>
          <cell r="E1357" t="str">
            <v>ECROU 6X30</v>
          </cell>
          <cell r="F1357">
            <v>0.5</v>
          </cell>
          <cell r="G1357">
            <v>4</v>
          </cell>
          <cell r="H1357">
            <v>0.5445000000000001</v>
          </cell>
          <cell r="I1357">
            <v>4.3560000000000008</v>
          </cell>
        </row>
        <row r="1358">
          <cell r="D1358">
            <v>34</v>
          </cell>
          <cell r="E1358" t="str">
            <v>RT CALE, CAOUTCHOUC, BRUT, 8 X 90 BOITE de 24</v>
          </cell>
          <cell r="F1358">
            <v>0.71</v>
          </cell>
          <cell r="G1358">
            <v>24.14</v>
          </cell>
          <cell r="H1358">
            <v>0.80341666666666667</v>
          </cell>
          <cell r="I1358">
            <v>27.316166666666668</v>
          </cell>
        </row>
        <row r="1359">
          <cell r="D1359">
            <v>8</v>
          </cell>
          <cell r="E1359" t="str">
            <v>VIS INOX 5X40</v>
          </cell>
          <cell r="F1359">
            <v>0.83</v>
          </cell>
          <cell r="G1359">
            <v>6.64</v>
          </cell>
          <cell r="H1359">
            <v>0.9075000000000002</v>
          </cell>
          <cell r="I1359">
            <v>7.2600000000000016</v>
          </cell>
        </row>
        <row r="1360">
          <cell r="D1360">
            <v>115</v>
          </cell>
          <cell r="E1360" t="str">
            <v>VIS CHARPENTE 6X80 INOX  A2 TORX T25</v>
          </cell>
          <cell r="F1360">
            <v>0.33</v>
          </cell>
          <cell r="G1360">
            <v>37.950000000000003</v>
          </cell>
          <cell r="H1360">
            <v>0.33</v>
          </cell>
          <cell r="I1360">
            <v>37.950000000000003</v>
          </cell>
        </row>
        <row r="1361">
          <cell r="D1361">
            <v>8</v>
          </cell>
          <cell r="E1361" t="str">
            <v>VIS CHARPENTE 6X140</v>
          </cell>
          <cell r="F1361">
            <v>0.56000000000000005</v>
          </cell>
          <cell r="G1361">
            <v>4.4800000000000004</v>
          </cell>
          <cell r="H1361">
            <v>0.61599999999999999</v>
          </cell>
          <cell r="I1361">
            <v>4.9279999999999999</v>
          </cell>
        </row>
        <row r="1362">
          <cell r="D1362">
            <v>40</v>
          </cell>
          <cell r="E1362" t="str">
            <v>VIS PENTURE TORX T30 INOX A2 7X70</v>
          </cell>
          <cell r="F1362">
            <v>0.11</v>
          </cell>
          <cell r="G1362">
            <v>4.4000000000000004</v>
          </cell>
          <cell r="H1362">
            <v>0.12284800000000003</v>
          </cell>
          <cell r="I1362">
            <v>4.913920000000001</v>
          </cell>
        </row>
        <row r="1363">
          <cell r="D1363">
            <v>4</v>
          </cell>
          <cell r="E1363" t="str">
            <v>BASTAINGS 50X115 (AU ML)</v>
          </cell>
          <cell r="F1363">
            <v>7.33</v>
          </cell>
          <cell r="G1363">
            <v>29.32</v>
          </cell>
          <cell r="H1363">
            <v>13.19</v>
          </cell>
          <cell r="I1363">
            <v>52.76</v>
          </cell>
        </row>
        <row r="1364">
          <cell r="D1364">
            <v>26</v>
          </cell>
          <cell r="E1364" t="str">
            <v>CHEVRON 70X70 (AU ML)</v>
          </cell>
          <cell r="F1364">
            <v>6.26</v>
          </cell>
          <cell r="G1364">
            <v>162.76</v>
          </cell>
          <cell r="H1364">
            <v>6.26</v>
          </cell>
          <cell r="I1364">
            <v>162.76</v>
          </cell>
        </row>
        <row r="1365">
          <cell r="D1365">
            <v>9</v>
          </cell>
          <cell r="E1365" t="str">
            <v>CORNIERE ALU 40/40/3 ML</v>
          </cell>
          <cell r="F1365">
            <v>7.03</v>
          </cell>
          <cell r="G1365">
            <v>63.27</v>
          </cell>
          <cell r="H1365">
            <v>7.5482199999999997</v>
          </cell>
          <cell r="I1365">
            <v>67.933979999999991</v>
          </cell>
        </row>
        <row r="1366">
          <cell r="D1366">
            <v>1</v>
          </cell>
          <cell r="E1366" t="str">
            <v>ECOPLANC 2M</v>
          </cell>
          <cell r="F1366">
            <v>20.91</v>
          </cell>
          <cell r="G1366">
            <v>20.91</v>
          </cell>
          <cell r="H1366">
            <v>21.96</v>
          </cell>
          <cell r="I1366">
            <v>21.96</v>
          </cell>
        </row>
        <row r="1367">
          <cell r="D1367">
            <v>1</v>
          </cell>
          <cell r="E1367" t="str">
            <v>ECOPLANC 2M50</v>
          </cell>
          <cell r="F1367">
            <v>26.09</v>
          </cell>
          <cell r="G1367">
            <v>26.09</v>
          </cell>
          <cell r="H1367">
            <v>27.405000000000001</v>
          </cell>
          <cell r="I1367">
            <v>27.405000000000001</v>
          </cell>
        </row>
        <row r="1368">
          <cell r="D1368">
            <v>7.37</v>
          </cell>
          <cell r="E1368" t="str">
            <v>MAIN D'OEUVRE ATELIER</v>
          </cell>
          <cell r="F1368">
            <v>75</v>
          </cell>
          <cell r="G1368">
            <v>552.75</v>
          </cell>
          <cell r="H1368">
            <v>75</v>
          </cell>
          <cell r="I1368">
            <v>552.75</v>
          </cell>
        </row>
        <row r="1369">
          <cell r="D1369">
            <v>2</v>
          </cell>
          <cell r="E1369" t="str">
            <v>PANNEAU PVC 1000 X 2005 MM</v>
          </cell>
          <cell r="F1369">
            <v>42.95</v>
          </cell>
          <cell r="G1369">
            <v>85.9</v>
          </cell>
          <cell r="H1369">
            <v>42.95</v>
          </cell>
          <cell r="I1369">
            <v>85.9</v>
          </cell>
        </row>
        <row r="1370">
          <cell r="D1370">
            <v>4</v>
          </cell>
          <cell r="E1370" t="str">
            <v>PANNEAU PVC 1000 X 2110 MM</v>
          </cell>
          <cell r="F1370">
            <v>45.2</v>
          </cell>
          <cell r="G1370">
            <v>180.8</v>
          </cell>
          <cell r="H1370">
            <v>45.2</v>
          </cell>
          <cell r="I1370">
            <v>180.8</v>
          </cell>
        </row>
        <row r="1371">
          <cell r="D1371">
            <v>2</v>
          </cell>
          <cell r="E1371" t="str">
            <v>PANNEAU PVC 1000 X 2525 MM</v>
          </cell>
          <cell r="F1371">
            <v>54.09</v>
          </cell>
          <cell r="G1371">
            <v>108.18</v>
          </cell>
          <cell r="H1371">
            <v>54.09</v>
          </cell>
          <cell r="I1371">
            <v>108.18</v>
          </cell>
        </row>
        <row r="1372">
          <cell r="D1372">
            <v>8</v>
          </cell>
          <cell r="E1372" t="str">
            <v>TE ALU 40/40/3 ML</v>
          </cell>
          <cell r="F1372">
            <v>7.4</v>
          </cell>
          <cell r="G1372">
            <v>59.2</v>
          </cell>
          <cell r="H1372">
            <v>7.9464600000000001</v>
          </cell>
          <cell r="I1372">
            <v>63.571680000000001</v>
          </cell>
        </row>
        <row r="1373">
          <cell r="C1373" t="str">
            <v>PCR9EH</v>
          </cell>
          <cell r="G1373">
            <v>1374.7900000000002</v>
          </cell>
          <cell r="I1373">
            <v>1415.1007466666667</v>
          </cell>
        </row>
        <row r="1374">
          <cell r="D1374">
            <v>1</v>
          </cell>
          <cell r="E1374" t="str">
            <v>PRESSE ETOUPE PG13</v>
          </cell>
          <cell r="F1374">
            <v>0.68</v>
          </cell>
          <cell r="G1374">
            <v>0.68</v>
          </cell>
          <cell r="H1374">
            <v>0.68</v>
          </cell>
          <cell r="I1374">
            <v>0.68</v>
          </cell>
        </row>
        <row r="1375">
          <cell r="D1375">
            <v>1</v>
          </cell>
          <cell r="E1375" t="str">
            <v>TUYAU PVC D 100</v>
          </cell>
          <cell r="F1375">
            <v>1.79</v>
          </cell>
          <cell r="G1375">
            <v>1.79</v>
          </cell>
          <cell r="H1375">
            <v>2.847</v>
          </cell>
          <cell r="I1375">
            <v>2.847</v>
          </cell>
        </row>
        <row r="1376">
          <cell r="D1376">
            <v>2</v>
          </cell>
          <cell r="E1376" t="str">
            <v>COUDE 90 PVC D50 FEM/FEM</v>
          </cell>
          <cell r="F1376">
            <v>0.46</v>
          </cell>
          <cell r="G1376">
            <v>0.92</v>
          </cell>
          <cell r="H1376">
            <v>0.46799999999999997</v>
          </cell>
          <cell r="I1376">
            <v>0.93599999999999994</v>
          </cell>
        </row>
        <row r="1377">
          <cell r="D1377">
            <v>1</v>
          </cell>
          <cell r="E1377" t="str">
            <v>CUVE RELEVAGE HT900</v>
          </cell>
          <cell r="F1377">
            <v>213.44</v>
          </cell>
          <cell r="G1377">
            <v>213.44</v>
          </cell>
          <cell r="H1377">
            <v>213.44</v>
          </cell>
          <cell r="I1377">
            <v>213.44</v>
          </cell>
        </row>
        <row r="1378">
          <cell r="D1378">
            <v>1</v>
          </cell>
          <cell r="E1378" t="str">
            <v>RACCORD 50 X40 X 1""""""""""""""""1/2</v>
          </cell>
          <cell r="F1378">
            <v>0.56000000000000005</v>
          </cell>
          <cell r="G1378">
            <v>0.56000000000000005</v>
          </cell>
          <cell r="H1378">
            <v>0.86450000000000005</v>
          </cell>
          <cell r="I1378">
            <v>0.86450000000000005</v>
          </cell>
        </row>
        <row r="1379">
          <cell r="D1379">
            <v>1</v>
          </cell>
          <cell r="E1379" t="str">
            <v>CULOTTE PVC EVAC 45 FF D100</v>
          </cell>
          <cell r="F1379">
            <v>2.91</v>
          </cell>
          <cell r="G1379">
            <v>2.91</v>
          </cell>
          <cell r="H1379">
            <v>3.1260000000000003</v>
          </cell>
          <cell r="I1379">
            <v>3.1260000000000003</v>
          </cell>
        </row>
        <row r="1380">
          <cell r="D1380">
            <v>1</v>
          </cell>
          <cell r="E1380" t="str">
            <v>CULOTTE Y 8730 FF D100</v>
          </cell>
          <cell r="F1380">
            <v>2.56</v>
          </cell>
          <cell r="G1380">
            <v>2.56</v>
          </cell>
          <cell r="H1380">
            <v>2.7494999999999998</v>
          </cell>
          <cell r="I1380">
            <v>2.7494999999999998</v>
          </cell>
        </row>
        <row r="1381">
          <cell r="D1381">
            <v>1</v>
          </cell>
          <cell r="E1381" t="str">
            <v>CONNECTEUR 3 POLES</v>
          </cell>
          <cell r="F1381">
            <v>11.25</v>
          </cell>
          <cell r="G1381">
            <v>11.25</v>
          </cell>
          <cell r="H1381">
            <v>11.25</v>
          </cell>
          <cell r="I1381">
            <v>11.25</v>
          </cell>
        </row>
        <row r="1382">
          <cell r="D1382">
            <v>2</v>
          </cell>
          <cell r="E1382" t="str">
            <v>JOINT FORSHEDA DIAMETRE 100</v>
          </cell>
          <cell r="F1382">
            <v>4.87</v>
          </cell>
          <cell r="G1382">
            <v>9.74</v>
          </cell>
          <cell r="H1382">
            <v>4.87</v>
          </cell>
          <cell r="I1382">
            <v>9.74</v>
          </cell>
        </row>
        <row r="1383">
          <cell r="D1383">
            <v>1.1000000000000001</v>
          </cell>
          <cell r="E1383" t="str">
            <v>MAIN D'OEUVRE ATELIER</v>
          </cell>
          <cell r="F1383">
            <v>75</v>
          </cell>
          <cell r="G1383">
            <v>82.5</v>
          </cell>
          <cell r="H1383">
            <v>75</v>
          </cell>
          <cell r="I1383">
            <v>82.5</v>
          </cell>
        </row>
        <row r="1384">
          <cell r="D1384">
            <v>1</v>
          </cell>
          <cell r="E1384" t="str">
            <v>TUYAU PVC D50 (PORTION)</v>
          </cell>
          <cell r="F1384">
            <v>1.69</v>
          </cell>
          <cell r="G1384">
            <v>1.69</v>
          </cell>
          <cell r="H1384">
            <v>1.69</v>
          </cell>
          <cell r="I1384">
            <v>1.69</v>
          </cell>
        </row>
        <row r="1385">
          <cell r="D1385">
            <v>1</v>
          </cell>
          <cell r="E1385" t="str">
            <v>ELECTROPOMPE RIGHT M 75 D50 FILETE</v>
          </cell>
          <cell r="F1385">
            <v>191.42</v>
          </cell>
          <cell r="G1385">
            <v>191.42</v>
          </cell>
          <cell r="H1385">
            <v>191.42</v>
          </cell>
          <cell r="I1385">
            <v>191.42</v>
          </cell>
        </row>
        <row r="1386">
          <cell r="D1386">
            <v>1</v>
          </cell>
          <cell r="E1386" t="str">
            <v>RACCORD UNION PVC D50</v>
          </cell>
          <cell r="F1386">
            <v>0.88</v>
          </cell>
          <cell r="G1386">
            <v>0.88</v>
          </cell>
          <cell r="H1386">
            <v>0.9</v>
          </cell>
          <cell r="I1386">
            <v>0.9</v>
          </cell>
        </row>
        <row r="1387">
          <cell r="D1387">
            <v>1</v>
          </cell>
          <cell r="E1387" t="str">
            <v>REDUCTION 100 50</v>
          </cell>
          <cell r="F1387">
            <v>4.18</v>
          </cell>
          <cell r="G1387">
            <v>4.18</v>
          </cell>
          <cell r="H1387">
            <v>4.2640000000000002</v>
          </cell>
          <cell r="I1387">
            <v>4.2640000000000002</v>
          </cell>
        </row>
        <row r="1388">
          <cell r="C1388" t="str">
            <v>SBG01</v>
          </cell>
          <cell r="G1388">
            <v>524.52</v>
          </cell>
          <cell r="I1388">
            <v>526.40700000000004</v>
          </cell>
        </row>
        <row r="1389">
          <cell r="D1389">
            <v>3</v>
          </cell>
          <cell r="E1389" t="str">
            <v>PRESSE ETOUPE PG13</v>
          </cell>
          <cell r="F1389">
            <v>0.68</v>
          </cell>
          <cell r="G1389">
            <v>2.04</v>
          </cell>
          <cell r="H1389">
            <v>0.68</v>
          </cell>
          <cell r="I1389">
            <v>2.04</v>
          </cell>
        </row>
        <row r="1390">
          <cell r="D1390">
            <v>3</v>
          </cell>
          <cell r="E1390" t="str">
            <v>PRESSE ETOUPE PG13</v>
          </cell>
          <cell r="F1390">
            <v>0.68</v>
          </cell>
          <cell r="G1390">
            <v>2.04</v>
          </cell>
          <cell r="H1390">
            <v>0.68</v>
          </cell>
          <cell r="I1390">
            <v>2.04</v>
          </cell>
        </row>
        <row r="1391">
          <cell r="D1391">
            <v>1</v>
          </cell>
          <cell r="E1391" t="str">
            <v xml:space="preserve">CROCHET INOX </v>
          </cell>
          <cell r="F1391">
            <v>2.2400000000000002</v>
          </cell>
          <cell r="G1391">
            <v>2.2400000000000002</v>
          </cell>
          <cell r="H1391">
            <v>2.2400000000000002</v>
          </cell>
          <cell r="I1391">
            <v>2.2400000000000002</v>
          </cell>
        </row>
        <row r="1392">
          <cell r="D1392">
            <v>1</v>
          </cell>
          <cell r="E1392" t="str">
            <v xml:space="preserve">CLAPET Y D63 </v>
          </cell>
          <cell r="F1392">
            <v>38.799999999999997</v>
          </cell>
          <cell r="G1392">
            <v>38.799999999999997</v>
          </cell>
          <cell r="H1392">
            <v>39.21555</v>
          </cell>
          <cell r="I1392">
            <v>39.21555</v>
          </cell>
        </row>
        <row r="1393">
          <cell r="D1393">
            <v>1</v>
          </cell>
          <cell r="E1393" t="str">
            <v>COFFRET 6P EATON IP65</v>
          </cell>
          <cell r="F1393">
            <v>38.67</v>
          </cell>
          <cell r="G1393">
            <v>38.67</v>
          </cell>
          <cell r="H1393">
            <v>38.67</v>
          </cell>
          <cell r="I1393">
            <v>38.67</v>
          </cell>
        </row>
        <row r="1394">
          <cell r="D1394">
            <v>0.75</v>
          </cell>
          <cell r="E1394" t="str">
            <v>CHAINE INOX DIAM 4 32/8 (LE ML)</v>
          </cell>
          <cell r="F1394">
            <v>3.85</v>
          </cell>
          <cell r="G1394">
            <v>2.8875000000000002</v>
          </cell>
          <cell r="H1394">
            <v>4.3499999999999996</v>
          </cell>
          <cell r="I1394">
            <v>3.2624999999999997</v>
          </cell>
        </row>
        <row r="1395">
          <cell r="D1395">
            <v>1</v>
          </cell>
          <cell r="E1395" t="str">
            <v>FLOTTEUR JAUNE 20M DE CABLE+LEST</v>
          </cell>
          <cell r="F1395">
            <v>38.61</v>
          </cell>
          <cell r="G1395">
            <v>38.61</v>
          </cell>
          <cell r="H1395">
            <v>38.61</v>
          </cell>
          <cell r="I1395">
            <v>38.61</v>
          </cell>
        </row>
        <row r="1396">
          <cell r="D1396">
            <v>1</v>
          </cell>
          <cell r="E1396" t="str">
            <v>COUDE 90  PVC D63 FEM/FEM</v>
          </cell>
          <cell r="F1396">
            <v>0.92</v>
          </cell>
          <cell r="G1396">
            <v>0.92</v>
          </cell>
          <cell r="H1396">
            <v>0.96199999999999997</v>
          </cell>
          <cell r="I1396">
            <v>0.96199999999999997</v>
          </cell>
        </row>
        <row r="1397">
          <cell r="D1397">
            <v>1</v>
          </cell>
          <cell r="E1397" t="str">
            <v>COUDE 90 REDUIT M/F 63X50</v>
          </cell>
          <cell r="F1397">
            <v>3.76</v>
          </cell>
          <cell r="G1397">
            <v>3.76</v>
          </cell>
          <cell r="H1397">
            <v>3.76</v>
          </cell>
          <cell r="I1397">
            <v>3.76</v>
          </cell>
        </row>
        <row r="1398">
          <cell r="D1398">
            <v>1</v>
          </cell>
          <cell r="E1398" t="str">
            <v>CUVE RELEVAGE HT1200</v>
          </cell>
          <cell r="F1398">
            <v>226.44</v>
          </cell>
          <cell r="G1398">
            <v>226.44</v>
          </cell>
          <cell r="H1398">
            <v>226.44</v>
          </cell>
          <cell r="I1398">
            <v>226.44</v>
          </cell>
        </row>
        <row r="1399">
          <cell r="D1399">
            <v>1</v>
          </cell>
          <cell r="E1399" t="str">
            <v>EMBOUT ADAPTATION 63X50X2""""""""""""""""</v>
          </cell>
          <cell r="F1399">
            <v>0.68</v>
          </cell>
          <cell r="G1399">
            <v>0.68</v>
          </cell>
          <cell r="H1399">
            <v>0.77349999999999997</v>
          </cell>
          <cell r="I1399">
            <v>0.77349999999999997</v>
          </cell>
        </row>
        <row r="1400">
          <cell r="D1400">
            <v>0.4</v>
          </cell>
          <cell r="E1400" t="str">
            <v>FIL RIGIDE 1.5 BLEU</v>
          </cell>
          <cell r="F1400">
            <v>0.37</v>
          </cell>
          <cell r="G1400">
            <v>0.14799999999999999</v>
          </cell>
          <cell r="H1400">
            <v>0.40920000000000001</v>
          </cell>
          <cell r="I1400">
            <v>0.16368000000000002</v>
          </cell>
        </row>
        <row r="1401">
          <cell r="D1401">
            <v>1.05</v>
          </cell>
          <cell r="E1401" t="str">
            <v>FIL RIGIDE 1.5 ROUGE</v>
          </cell>
          <cell r="F1401">
            <v>0.37</v>
          </cell>
          <cell r="G1401">
            <v>0.38850000000000001</v>
          </cell>
          <cell r="H1401">
            <v>0.40920000000000001</v>
          </cell>
          <cell r="I1401">
            <v>0.42966000000000004</v>
          </cell>
        </row>
        <row r="1402">
          <cell r="D1402">
            <v>2</v>
          </cell>
          <cell r="E1402" t="str">
            <v>BLOC PASS.VIS 1 JONCT.2,5 GRIS</v>
          </cell>
          <cell r="F1402">
            <v>1.29</v>
          </cell>
          <cell r="G1402">
            <v>2.58</v>
          </cell>
          <cell r="H1402">
            <v>1.4151500000000001</v>
          </cell>
          <cell r="I1402">
            <v>2.8303000000000003</v>
          </cell>
        </row>
        <row r="1403">
          <cell r="D1403">
            <v>1</v>
          </cell>
          <cell r="E1403" t="str">
            <v xml:space="preserve">FICHE PRISE  2P+T LEGRAND </v>
          </cell>
          <cell r="F1403">
            <v>5.23</v>
          </cell>
          <cell r="G1403">
            <v>5.23</v>
          </cell>
          <cell r="H1403">
            <v>5.2343500000000001</v>
          </cell>
          <cell r="I1403">
            <v>5.2343500000000001</v>
          </cell>
        </row>
        <row r="1404">
          <cell r="D1404">
            <v>1.5</v>
          </cell>
          <cell r="E1404" t="str">
            <v>CABLE ELECTRIQUE H07RNF 3G1.5</v>
          </cell>
          <cell r="F1404">
            <v>1.22</v>
          </cell>
          <cell r="G1404">
            <v>1.83</v>
          </cell>
          <cell r="H1404">
            <v>1.5174500000000002</v>
          </cell>
          <cell r="I1404">
            <v>2.2761750000000003</v>
          </cell>
        </row>
        <row r="1405">
          <cell r="D1405">
            <v>1</v>
          </cell>
          <cell r="E1405" t="str">
            <v>ELECTROPOMPE DW VOX M 100 D63 FILETE</v>
          </cell>
          <cell r="F1405">
            <v>431.65</v>
          </cell>
          <cell r="G1405">
            <v>431.65</v>
          </cell>
          <cell r="H1405">
            <v>431.65</v>
          </cell>
          <cell r="I1405">
            <v>431.65</v>
          </cell>
        </row>
        <row r="1406">
          <cell r="D1406">
            <v>1</v>
          </cell>
          <cell r="E1406" t="str">
            <v>JOINT FORSHEDA DIAMETRE 100</v>
          </cell>
          <cell r="F1406">
            <v>4.87</v>
          </cell>
          <cell r="G1406">
            <v>4.87</v>
          </cell>
          <cell r="H1406">
            <v>4.87</v>
          </cell>
          <cell r="I1406">
            <v>4.87</v>
          </cell>
        </row>
        <row r="1407">
          <cell r="D1407">
            <v>1.17</v>
          </cell>
          <cell r="E1407" t="str">
            <v>MAIN D'OEUVRE ATELIER</v>
          </cell>
          <cell r="F1407">
            <v>75</v>
          </cell>
          <cell r="G1407">
            <v>87.75</v>
          </cell>
          <cell r="H1407">
            <v>75</v>
          </cell>
          <cell r="I1407">
            <v>87.75</v>
          </cell>
        </row>
        <row r="1408">
          <cell r="D1408">
            <v>1</v>
          </cell>
          <cell r="E1408" t="str">
            <v>TOLE SUPPORT FLOTTEUR ALARME</v>
          </cell>
          <cell r="F1408">
            <v>4.1900000000000004</v>
          </cell>
          <cell r="G1408">
            <v>4.1900000000000004</v>
          </cell>
          <cell r="H1408">
            <v>4.1900000000000004</v>
          </cell>
          <cell r="I1408">
            <v>4.1900000000000004</v>
          </cell>
        </row>
        <row r="1409">
          <cell r="D1409">
            <v>1</v>
          </cell>
          <cell r="E1409" t="str">
            <v>DISJONCTEUR PLG</v>
          </cell>
          <cell r="F1409">
            <v>7.78</v>
          </cell>
          <cell r="G1409">
            <v>7.78</v>
          </cell>
          <cell r="H1409">
            <v>7.78</v>
          </cell>
          <cell r="I1409">
            <v>7.78</v>
          </cell>
        </row>
        <row r="1410">
          <cell r="D1410">
            <v>1</v>
          </cell>
          <cell r="E1410" t="str">
            <v>TUBE PVC PRESSION 63X4.7 PN16</v>
          </cell>
          <cell r="F1410">
            <v>3.45</v>
          </cell>
          <cell r="G1410">
            <v>3.45</v>
          </cell>
          <cell r="H1410">
            <v>12.909000000000001</v>
          </cell>
          <cell r="I1410">
            <v>12.909000000000001</v>
          </cell>
        </row>
        <row r="1411">
          <cell r="D1411">
            <v>1</v>
          </cell>
          <cell r="E1411" t="str">
            <v>PILOTE LED INTERMITENTE ROUGE</v>
          </cell>
          <cell r="F1411">
            <v>6.05</v>
          </cell>
          <cell r="G1411">
            <v>6.05</v>
          </cell>
          <cell r="H1411">
            <v>6.05</v>
          </cell>
          <cell r="I1411">
            <v>6.05</v>
          </cell>
        </row>
        <row r="1412">
          <cell r="D1412">
            <v>1</v>
          </cell>
          <cell r="E1412" t="str">
            <v>VANNE A BILLE FEM/FEM ORION D63</v>
          </cell>
          <cell r="F1412">
            <v>7.63</v>
          </cell>
          <cell r="G1412">
            <v>7.63</v>
          </cell>
          <cell r="H1412">
            <v>9.5576000000000008</v>
          </cell>
          <cell r="I1412">
            <v>9.5576000000000008</v>
          </cell>
        </row>
        <row r="1413">
          <cell r="D1413">
            <v>1</v>
          </cell>
          <cell r="E1413" t="str">
            <v>TRAVERSEE DE PAROI 50/63X2""""""""""""""""</v>
          </cell>
          <cell r="F1413">
            <v>9.33</v>
          </cell>
          <cell r="G1413">
            <v>9.33</v>
          </cell>
          <cell r="H1413">
            <v>9.6374999999999993</v>
          </cell>
          <cell r="I1413">
            <v>9.6374999999999993</v>
          </cell>
        </row>
        <row r="1414">
          <cell r="D1414">
            <v>1</v>
          </cell>
          <cell r="E1414" t="str">
            <v>CONTACT AUX 101F 4A</v>
          </cell>
          <cell r="F1414">
            <v>7.73</v>
          </cell>
          <cell r="G1414">
            <v>7.73</v>
          </cell>
          <cell r="H1414">
            <v>7.73</v>
          </cell>
          <cell r="I1414">
            <v>7.73</v>
          </cell>
        </row>
        <row r="1415">
          <cell r="D1415">
            <v>1</v>
          </cell>
          <cell r="E1415" t="str">
            <v>DISJONCTEUR MAGNETO THERMIQUE 6.3/2</v>
          </cell>
          <cell r="F1415">
            <v>27</v>
          </cell>
          <cell r="G1415">
            <v>27</v>
          </cell>
          <cell r="H1415">
            <v>27</v>
          </cell>
          <cell r="I1415">
            <v>27</v>
          </cell>
        </row>
        <row r="1416">
          <cell r="C1416" t="str">
            <v>SPR1200V100</v>
          </cell>
          <cell r="G1416">
            <v>964.69400000000007</v>
          </cell>
          <cell r="I1416">
            <v>978.07181500000013</v>
          </cell>
        </row>
        <row r="1417">
          <cell r="D1417">
            <v>1</v>
          </cell>
          <cell r="E1417" t="str">
            <v xml:space="preserve">CROCHET INOX </v>
          </cell>
          <cell r="F1417">
            <v>2.2400000000000002</v>
          </cell>
          <cell r="G1417">
            <v>2.2400000000000002</v>
          </cell>
          <cell r="H1417">
            <v>2.2400000000000002</v>
          </cell>
          <cell r="I1417">
            <v>2.2400000000000002</v>
          </cell>
        </row>
        <row r="1418">
          <cell r="D1418">
            <v>1</v>
          </cell>
          <cell r="E1418" t="str">
            <v>CLAPET Y D40</v>
          </cell>
          <cell r="F1418">
            <v>16.8</v>
          </cell>
          <cell r="G1418">
            <v>16.8</v>
          </cell>
          <cell r="H1418">
            <v>20.308199999999999</v>
          </cell>
          <cell r="I1418">
            <v>20.308199999999999</v>
          </cell>
        </row>
        <row r="1419">
          <cell r="D1419">
            <v>1</v>
          </cell>
          <cell r="E1419" t="str">
            <v>COUDE 90 PVC D40 FEM/FEM</v>
          </cell>
          <cell r="F1419">
            <v>0.6</v>
          </cell>
          <cell r="G1419">
            <v>0.6</v>
          </cell>
          <cell r="H1419">
            <v>0.59800000000000009</v>
          </cell>
          <cell r="I1419">
            <v>0.59800000000000009</v>
          </cell>
        </row>
        <row r="1420">
          <cell r="D1420">
            <v>1</v>
          </cell>
          <cell r="E1420" t="str">
            <v>EMBOUT ADAPTATION 40X50X1 1/4""""""""""""""""</v>
          </cell>
          <cell r="F1420">
            <v>0</v>
          </cell>
          <cell r="G1420">
            <v>0</v>
          </cell>
          <cell r="H1420">
            <v>0.86450000000000005</v>
          </cell>
          <cell r="I1420">
            <v>0.86450000000000005</v>
          </cell>
        </row>
        <row r="1421">
          <cell r="D1421">
            <v>1</v>
          </cell>
          <cell r="E1421" t="str">
            <v xml:space="preserve">CUVE DE RELEVAGE D600 + COUVERCLE </v>
          </cell>
          <cell r="F1421">
            <v>206.99</v>
          </cell>
          <cell r="G1421">
            <v>206.99</v>
          </cell>
          <cell r="H1421">
            <v>206.99</v>
          </cell>
          <cell r="I1421">
            <v>206.99</v>
          </cell>
        </row>
        <row r="1422">
          <cell r="D1422">
            <v>1</v>
          </cell>
          <cell r="E1422" t="str">
            <v>JOINT FORSHEDA DIAMETRE 100</v>
          </cell>
          <cell r="F1422">
            <v>4.87</v>
          </cell>
          <cell r="G1422">
            <v>4.87</v>
          </cell>
          <cell r="H1422">
            <v>4.87</v>
          </cell>
          <cell r="I1422">
            <v>4.87</v>
          </cell>
        </row>
        <row r="1423">
          <cell r="D1423">
            <v>1</v>
          </cell>
          <cell r="E1423" t="str">
            <v>JOINT FORSHEDA D50</v>
          </cell>
          <cell r="F1423">
            <v>4.9400000000000004</v>
          </cell>
          <cell r="G1423">
            <v>4.9400000000000004</v>
          </cell>
          <cell r="H1423">
            <v>4.9400000000000004</v>
          </cell>
          <cell r="I1423">
            <v>4.9400000000000004</v>
          </cell>
        </row>
        <row r="1424">
          <cell r="D1424">
            <v>0.54</v>
          </cell>
          <cell r="E1424" t="str">
            <v>MAIN D'OEUVRE ATELIER</v>
          </cell>
          <cell r="F1424">
            <v>75</v>
          </cell>
          <cell r="G1424">
            <v>40.5</v>
          </cell>
          <cell r="H1424">
            <v>75</v>
          </cell>
          <cell r="I1424">
            <v>40.5</v>
          </cell>
        </row>
        <row r="1425">
          <cell r="D1425">
            <v>1</v>
          </cell>
          <cell r="E1425" t="str">
            <v>ELECTROPOMPE OPTIMA  EAUX CLAIRES</v>
          </cell>
          <cell r="F1425">
            <v>119.89</v>
          </cell>
          <cell r="G1425">
            <v>119.89</v>
          </cell>
          <cell r="H1425">
            <v>119.89</v>
          </cell>
          <cell r="I1425">
            <v>119.89</v>
          </cell>
        </row>
        <row r="1426">
          <cell r="D1426">
            <v>1</v>
          </cell>
          <cell r="E1426" t="str">
            <v>TUBE PVC PRESSION 40X3 PN16</v>
          </cell>
          <cell r="F1426">
            <v>1.76</v>
          </cell>
          <cell r="G1426">
            <v>1.76</v>
          </cell>
          <cell r="H1426">
            <v>5.5918200000000002</v>
          </cell>
          <cell r="I1426">
            <v>5.5918200000000002</v>
          </cell>
        </row>
        <row r="1427">
          <cell r="D1427">
            <v>1</v>
          </cell>
          <cell r="E1427" t="str">
            <v>VANNE A BOISSEAU A COLLER PVC PRESSION _ 40</v>
          </cell>
          <cell r="F1427">
            <v>6.47</v>
          </cell>
          <cell r="G1427">
            <v>6.47</v>
          </cell>
          <cell r="H1427">
            <v>6.9271800000000008</v>
          </cell>
          <cell r="I1427">
            <v>6.9271800000000008</v>
          </cell>
        </row>
        <row r="1428">
          <cell r="D1428">
            <v>1</v>
          </cell>
          <cell r="E1428" t="str">
            <v>TRAVERSEE DE PAROI 40/50X1 3/4""""""""""""""""</v>
          </cell>
          <cell r="F1428">
            <v>8.24</v>
          </cell>
          <cell r="G1428">
            <v>8.24</v>
          </cell>
          <cell r="H1428">
            <v>8.5124999999999993</v>
          </cell>
          <cell r="I1428">
            <v>8.5124999999999993</v>
          </cell>
        </row>
        <row r="1429">
          <cell r="C1429" t="str">
            <v>ECSPR-1200</v>
          </cell>
          <cell r="G1429">
            <v>413.3</v>
          </cell>
          <cell r="I1429">
            <v>422.23219999999998</v>
          </cell>
        </row>
        <row r="1430">
          <cell r="D1430">
            <v>3</v>
          </cell>
          <cell r="E1430" t="str">
            <v>PRESSE ETOUPE PG13</v>
          </cell>
          <cell r="F1430">
            <v>0.68</v>
          </cell>
          <cell r="G1430">
            <v>2.04</v>
          </cell>
          <cell r="H1430">
            <v>0.68</v>
          </cell>
          <cell r="I1430">
            <v>2.04</v>
          </cell>
        </row>
        <row r="1431">
          <cell r="D1431">
            <v>3</v>
          </cell>
          <cell r="E1431" t="str">
            <v>PRESSE ETOUPE PG13</v>
          </cell>
          <cell r="F1431">
            <v>0.68</v>
          </cell>
          <cell r="G1431">
            <v>2.04</v>
          </cell>
          <cell r="H1431">
            <v>0.68</v>
          </cell>
          <cell r="I1431">
            <v>2.04</v>
          </cell>
        </row>
        <row r="1432">
          <cell r="D1432">
            <v>1</v>
          </cell>
          <cell r="E1432" t="str">
            <v xml:space="preserve">CROCHET INOX </v>
          </cell>
          <cell r="F1432">
            <v>2.2400000000000002</v>
          </cell>
          <cell r="G1432">
            <v>2.2400000000000002</v>
          </cell>
          <cell r="H1432">
            <v>2.2400000000000002</v>
          </cell>
          <cell r="I1432">
            <v>2.2400000000000002</v>
          </cell>
        </row>
        <row r="1433">
          <cell r="D1433">
            <v>1</v>
          </cell>
          <cell r="E1433" t="str">
            <v xml:space="preserve">CLAPET Y D63 </v>
          </cell>
          <cell r="F1433">
            <v>38.799999999999997</v>
          </cell>
          <cell r="G1433">
            <v>38.799999999999997</v>
          </cell>
          <cell r="H1433">
            <v>39.21555</v>
          </cell>
          <cell r="I1433">
            <v>39.21555</v>
          </cell>
        </row>
        <row r="1434">
          <cell r="D1434">
            <v>1</v>
          </cell>
          <cell r="E1434" t="str">
            <v>COFFRET 6P EATON IP65</v>
          </cell>
          <cell r="F1434">
            <v>38.67</v>
          </cell>
          <cell r="G1434">
            <v>38.67</v>
          </cell>
          <cell r="H1434">
            <v>38.67</v>
          </cell>
          <cell r="I1434">
            <v>38.67</v>
          </cell>
        </row>
        <row r="1435">
          <cell r="D1435">
            <v>1</v>
          </cell>
          <cell r="E1435" t="str">
            <v>TUBE INOX DIAM26.9X1.6 (LE ML)</v>
          </cell>
          <cell r="F1435">
            <v>7.23</v>
          </cell>
          <cell r="G1435">
            <v>7.23</v>
          </cell>
          <cell r="H1435">
            <v>7.41</v>
          </cell>
          <cell r="I1435">
            <v>7.41</v>
          </cell>
        </row>
        <row r="1436">
          <cell r="D1436">
            <v>0.75</v>
          </cell>
          <cell r="E1436" t="str">
            <v>CHAINE INOX DIAM 4 32/8 (LE ML)</v>
          </cell>
          <cell r="F1436">
            <v>3.85</v>
          </cell>
          <cell r="G1436">
            <v>2.8875000000000002</v>
          </cell>
          <cell r="H1436">
            <v>4.3499999999999996</v>
          </cell>
          <cell r="I1436">
            <v>3.2624999999999997</v>
          </cell>
        </row>
        <row r="1437">
          <cell r="D1437">
            <v>1</v>
          </cell>
          <cell r="E1437" t="str">
            <v>FLOTTEUR JAUNE 20M DE CABLE+LEST</v>
          </cell>
          <cell r="F1437">
            <v>38.61</v>
          </cell>
          <cell r="G1437">
            <v>38.61</v>
          </cell>
          <cell r="H1437">
            <v>38.61</v>
          </cell>
          <cell r="I1437">
            <v>38.61</v>
          </cell>
        </row>
        <row r="1438">
          <cell r="D1438">
            <v>1</v>
          </cell>
          <cell r="E1438" t="str">
            <v>COUDE 90 PVC D50 FEM/FEM</v>
          </cell>
          <cell r="F1438">
            <v>0.46</v>
          </cell>
          <cell r="G1438">
            <v>0.46</v>
          </cell>
          <cell r="H1438">
            <v>0.46799999999999997</v>
          </cell>
          <cell r="I1438">
            <v>0.46799999999999997</v>
          </cell>
        </row>
        <row r="1439">
          <cell r="D1439">
            <v>1</v>
          </cell>
          <cell r="E1439" t="str">
            <v>COUDE 90  PVC D63 FEM/FEM</v>
          </cell>
          <cell r="F1439">
            <v>0.92</v>
          </cell>
          <cell r="G1439">
            <v>0.92</v>
          </cell>
          <cell r="H1439">
            <v>0.96199999999999997</v>
          </cell>
          <cell r="I1439">
            <v>0.96199999999999997</v>
          </cell>
        </row>
        <row r="1440">
          <cell r="D1440">
            <v>1</v>
          </cell>
          <cell r="E1440" t="str">
            <v>COUDE 90 REDUIT M/F 63X50</v>
          </cell>
          <cell r="F1440">
            <v>3.76</v>
          </cell>
          <cell r="G1440">
            <v>3.76</v>
          </cell>
          <cell r="H1440">
            <v>3.76</v>
          </cell>
          <cell r="I1440">
            <v>3.76</v>
          </cell>
        </row>
        <row r="1441">
          <cell r="D1441">
            <v>1</v>
          </cell>
          <cell r="E1441" t="str">
            <v>CUVE RELEVAGE HT1200</v>
          </cell>
          <cell r="F1441">
            <v>226.44</v>
          </cell>
          <cell r="G1441">
            <v>226.44</v>
          </cell>
          <cell r="H1441">
            <v>226.44</v>
          </cell>
          <cell r="I1441">
            <v>226.44</v>
          </cell>
        </row>
        <row r="1442">
          <cell r="D1442">
            <v>1</v>
          </cell>
          <cell r="E1442" t="str">
            <v>AERATEUR A MEMBRANE D 50</v>
          </cell>
          <cell r="F1442">
            <v>11.02</v>
          </cell>
          <cell r="G1442">
            <v>11.02</v>
          </cell>
          <cell r="H1442">
            <v>11.22</v>
          </cell>
          <cell r="I1442">
            <v>11.22</v>
          </cell>
        </row>
        <row r="1443">
          <cell r="D1443">
            <v>1</v>
          </cell>
          <cell r="E1443" t="str">
            <v>EMBOUT ADAPTATION 63X50X2""""""""""""""""</v>
          </cell>
          <cell r="F1443">
            <v>0.68</v>
          </cell>
          <cell r="G1443">
            <v>0.68</v>
          </cell>
          <cell r="H1443">
            <v>0.77349999999999997</v>
          </cell>
          <cell r="I1443">
            <v>0.77349999999999997</v>
          </cell>
        </row>
        <row r="1444">
          <cell r="D1444">
            <v>1</v>
          </cell>
          <cell r="E1444" t="str">
            <v>COUDE 45 PVC EVAC MF D100</v>
          </cell>
          <cell r="F1444">
            <v>1.87</v>
          </cell>
          <cell r="G1444">
            <v>1.87</v>
          </cell>
          <cell r="H1444">
            <v>2.0619999999999998</v>
          </cell>
          <cell r="I1444">
            <v>2.0619999999999998</v>
          </cell>
        </row>
        <row r="1445">
          <cell r="D1445">
            <v>0.4</v>
          </cell>
          <cell r="E1445" t="str">
            <v>FIL RIGIDE 1.5 BLEU</v>
          </cell>
          <cell r="F1445">
            <v>0.37</v>
          </cell>
          <cell r="G1445">
            <v>0.14799999999999999</v>
          </cell>
          <cell r="H1445">
            <v>0.40920000000000001</v>
          </cell>
          <cell r="I1445">
            <v>0.16368000000000002</v>
          </cell>
        </row>
        <row r="1446">
          <cell r="D1446">
            <v>1.05</v>
          </cell>
          <cell r="E1446" t="str">
            <v>FIL RIGIDE 1.5 ROUGE</v>
          </cell>
          <cell r="F1446">
            <v>0.37</v>
          </cell>
          <cell r="G1446">
            <v>0.38850000000000001</v>
          </cell>
          <cell r="H1446">
            <v>0.40920000000000001</v>
          </cell>
          <cell r="I1446">
            <v>0.42966000000000004</v>
          </cell>
        </row>
        <row r="1447">
          <cell r="D1447">
            <v>2</v>
          </cell>
          <cell r="E1447" t="str">
            <v>BLOC PASS.VIS 1 JONCT.2,5 GRIS</v>
          </cell>
          <cell r="F1447">
            <v>1.29</v>
          </cell>
          <cell r="G1447">
            <v>2.58</v>
          </cell>
          <cell r="H1447">
            <v>1.4151500000000001</v>
          </cell>
          <cell r="I1447">
            <v>2.8303000000000003</v>
          </cell>
        </row>
        <row r="1448">
          <cell r="D1448">
            <v>1</v>
          </cell>
          <cell r="E1448" t="str">
            <v xml:space="preserve">FICHE PRISE  2P+T LEGRAND </v>
          </cell>
          <cell r="F1448">
            <v>5.23</v>
          </cell>
          <cell r="G1448">
            <v>5.23</v>
          </cell>
          <cell r="H1448">
            <v>5.2343500000000001</v>
          </cell>
          <cell r="I1448">
            <v>5.2343500000000001</v>
          </cell>
        </row>
        <row r="1449">
          <cell r="D1449">
            <v>1</v>
          </cell>
          <cell r="E1449" t="str">
            <v>MANCHON FEM/FEM A COLLER D50</v>
          </cell>
          <cell r="F1449">
            <v>0.4</v>
          </cell>
          <cell r="G1449">
            <v>0.4</v>
          </cell>
          <cell r="H1449">
            <v>0.44070000000000004</v>
          </cell>
          <cell r="I1449">
            <v>0.44070000000000004</v>
          </cell>
        </row>
        <row r="1450">
          <cell r="D1450">
            <v>1.5</v>
          </cell>
          <cell r="E1450" t="str">
            <v>CABLE ELECTRIQUE H07RNF 3G1.5</v>
          </cell>
          <cell r="F1450">
            <v>1.22</v>
          </cell>
          <cell r="G1450">
            <v>1.83</v>
          </cell>
          <cell r="H1450">
            <v>1.5174500000000002</v>
          </cell>
          <cell r="I1450">
            <v>2.2761750000000003</v>
          </cell>
        </row>
        <row r="1451">
          <cell r="D1451">
            <v>1</v>
          </cell>
          <cell r="E1451" t="str">
            <v>ELECTROPOMPE DW VOX M 100 D63 FILETE</v>
          </cell>
          <cell r="F1451">
            <v>431.65</v>
          </cell>
          <cell r="G1451">
            <v>431.65</v>
          </cell>
          <cell r="H1451">
            <v>431.65</v>
          </cell>
          <cell r="I1451">
            <v>431.65</v>
          </cell>
        </row>
        <row r="1452">
          <cell r="D1452">
            <v>1</v>
          </cell>
          <cell r="E1452" t="str">
            <v>JOINT FORSHEDA DIAMETRE 100</v>
          </cell>
          <cell r="F1452">
            <v>4.87</v>
          </cell>
          <cell r="G1452">
            <v>4.87</v>
          </cell>
          <cell r="H1452">
            <v>4.87</v>
          </cell>
          <cell r="I1452">
            <v>4.87</v>
          </cell>
        </row>
        <row r="1453">
          <cell r="D1453">
            <v>1</v>
          </cell>
          <cell r="E1453" t="str">
            <v>JOINT FORSHEDA D50</v>
          </cell>
          <cell r="F1453">
            <v>4.9400000000000004</v>
          </cell>
          <cell r="G1453">
            <v>4.9400000000000004</v>
          </cell>
          <cell r="H1453">
            <v>4.9400000000000004</v>
          </cell>
          <cell r="I1453">
            <v>4.9400000000000004</v>
          </cell>
        </row>
        <row r="1454">
          <cell r="D1454">
            <v>1</v>
          </cell>
          <cell r="E1454" t="str">
            <v>MANCHON SORTIE POSTE RELEVAGE PVC PRES D63</v>
          </cell>
          <cell r="F1454">
            <v>1.1000000000000001</v>
          </cell>
          <cell r="G1454">
            <v>1.1000000000000001</v>
          </cell>
          <cell r="H1454">
            <v>1.2687999999999999</v>
          </cell>
          <cell r="I1454">
            <v>1.2687999999999999</v>
          </cell>
        </row>
        <row r="1455">
          <cell r="D1455">
            <v>0.89</v>
          </cell>
          <cell r="E1455" t="str">
            <v>MAIN D'OEUVRE ATELIER</v>
          </cell>
          <cell r="F1455">
            <v>75</v>
          </cell>
          <cell r="G1455">
            <v>66.75</v>
          </cell>
          <cell r="H1455">
            <v>75</v>
          </cell>
          <cell r="I1455">
            <v>66.75</v>
          </cell>
        </row>
        <row r="1456">
          <cell r="D1456">
            <v>1</v>
          </cell>
          <cell r="E1456" t="str">
            <v>PA DW FONTE 2''</v>
          </cell>
          <cell r="F1456">
            <v>83.19</v>
          </cell>
          <cell r="G1456">
            <v>83.19</v>
          </cell>
          <cell r="H1456">
            <v>83.19</v>
          </cell>
          <cell r="I1456">
            <v>83.19</v>
          </cell>
        </row>
        <row r="1457">
          <cell r="D1457">
            <v>1</v>
          </cell>
          <cell r="E1457" t="str">
            <v xml:space="preserve">SUPPORT BAS INOX </v>
          </cell>
          <cell r="F1457">
            <v>21.71</v>
          </cell>
          <cell r="G1457">
            <v>21.71</v>
          </cell>
          <cell r="H1457">
            <v>21.71</v>
          </cell>
          <cell r="I1457">
            <v>21.71</v>
          </cell>
        </row>
        <row r="1458">
          <cell r="D1458">
            <v>1</v>
          </cell>
          <cell r="E1458" t="str">
            <v>SUPPORT HAUT INOX 510MM</v>
          </cell>
          <cell r="F1458">
            <v>19.91</v>
          </cell>
          <cell r="G1458">
            <v>19.91</v>
          </cell>
          <cell r="H1458">
            <v>19.91</v>
          </cell>
          <cell r="I1458">
            <v>19.91</v>
          </cell>
        </row>
        <row r="1459">
          <cell r="D1459">
            <v>1</v>
          </cell>
          <cell r="E1459" t="str">
            <v>TOLE SUPPORT FLOTTEUR ALARME</v>
          </cell>
          <cell r="F1459">
            <v>4.1900000000000004</v>
          </cell>
          <cell r="G1459">
            <v>4.1900000000000004</v>
          </cell>
          <cell r="H1459">
            <v>4.1900000000000004</v>
          </cell>
          <cell r="I1459">
            <v>4.1900000000000004</v>
          </cell>
        </row>
        <row r="1460">
          <cell r="D1460">
            <v>1</v>
          </cell>
          <cell r="E1460" t="str">
            <v>DISJONCTEUR PLG</v>
          </cell>
          <cell r="F1460">
            <v>7.78</v>
          </cell>
          <cell r="G1460">
            <v>7.78</v>
          </cell>
          <cell r="H1460">
            <v>7.78</v>
          </cell>
          <cell r="I1460">
            <v>7.78</v>
          </cell>
        </row>
        <row r="1461">
          <cell r="D1461">
            <v>1</v>
          </cell>
          <cell r="E1461" t="str">
            <v>TUBE PVC PRESSION 63X4.7 PN16</v>
          </cell>
          <cell r="F1461">
            <v>3.45</v>
          </cell>
          <cell r="G1461">
            <v>3.45</v>
          </cell>
          <cell r="H1461">
            <v>12.909000000000001</v>
          </cell>
          <cell r="I1461">
            <v>12.909000000000001</v>
          </cell>
        </row>
        <row r="1462">
          <cell r="D1462">
            <v>1</v>
          </cell>
          <cell r="E1462" t="str">
            <v>PILOTE LED INTERMITENTE ROUGE</v>
          </cell>
          <cell r="F1462">
            <v>6.05</v>
          </cell>
          <cell r="G1462">
            <v>6.05</v>
          </cell>
          <cell r="H1462">
            <v>6.05</v>
          </cell>
          <cell r="I1462">
            <v>6.05</v>
          </cell>
        </row>
        <row r="1463">
          <cell r="D1463">
            <v>1</v>
          </cell>
          <cell r="E1463" t="str">
            <v>VANNE A BILLE FEM/FEM ORION D63</v>
          </cell>
          <cell r="F1463">
            <v>7.63</v>
          </cell>
          <cell r="G1463">
            <v>7.63</v>
          </cell>
          <cell r="H1463">
            <v>9.5576000000000008</v>
          </cell>
          <cell r="I1463">
            <v>9.5576000000000008</v>
          </cell>
        </row>
        <row r="1464">
          <cell r="D1464">
            <v>1</v>
          </cell>
          <cell r="E1464" t="str">
            <v>TRAVERSEE DE PAROI 50/63X2""""""""""""""""</v>
          </cell>
          <cell r="F1464">
            <v>9.33</v>
          </cell>
          <cell r="G1464">
            <v>9.33</v>
          </cell>
          <cell r="H1464">
            <v>9.6374999999999993</v>
          </cell>
          <cell r="I1464">
            <v>9.6374999999999993</v>
          </cell>
        </row>
        <row r="1465">
          <cell r="D1465">
            <v>1</v>
          </cell>
          <cell r="E1465" t="str">
            <v>CONTACT AUX 101F 4A</v>
          </cell>
          <cell r="F1465">
            <v>7.73</v>
          </cell>
          <cell r="G1465">
            <v>7.73</v>
          </cell>
          <cell r="H1465">
            <v>7.73</v>
          </cell>
          <cell r="I1465">
            <v>7.73</v>
          </cell>
        </row>
        <row r="1466">
          <cell r="D1466">
            <v>1</v>
          </cell>
          <cell r="E1466" t="str">
            <v>DISJONCTEUR MAGNETO THERMIQUE 6.3/2</v>
          </cell>
          <cell r="F1466">
            <v>27</v>
          </cell>
          <cell r="G1466">
            <v>27</v>
          </cell>
          <cell r="H1466">
            <v>27</v>
          </cell>
          <cell r="I1466">
            <v>27</v>
          </cell>
        </row>
        <row r="1467">
          <cell r="C1467" t="str">
            <v>SPR1200V100BG</v>
          </cell>
          <cell r="G1467">
            <v>1095.5240000000001</v>
          </cell>
          <cell r="I1467">
            <v>1109.6913150000005</v>
          </cell>
        </row>
        <row r="1468">
          <cell r="D1468">
            <v>3</v>
          </cell>
          <cell r="E1468" t="str">
            <v>PRESSE ETOUPE PG13</v>
          </cell>
          <cell r="F1468">
            <v>0.68</v>
          </cell>
          <cell r="G1468">
            <v>2.04</v>
          </cell>
          <cell r="H1468">
            <v>0.68</v>
          </cell>
          <cell r="I1468">
            <v>2.04</v>
          </cell>
        </row>
        <row r="1469">
          <cell r="D1469">
            <v>3</v>
          </cell>
          <cell r="E1469" t="str">
            <v>PRESSE ETOUPE PG13</v>
          </cell>
          <cell r="F1469">
            <v>0.68</v>
          </cell>
          <cell r="G1469">
            <v>2.04</v>
          </cell>
          <cell r="H1469">
            <v>0.68</v>
          </cell>
          <cell r="I1469">
            <v>2.04</v>
          </cell>
        </row>
        <row r="1470">
          <cell r="D1470">
            <v>1</v>
          </cell>
          <cell r="E1470" t="str">
            <v xml:space="preserve">CROCHET INOX </v>
          </cell>
          <cell r="F1470">
            <v>2.2400000000000002</v>
          </cell>
          <cell r="G1470">
            <v>2.2400000000000002</v>
          </cell>
          <cell r="H1470">
            <v>2.2400000000000002</v>
          </cell>
          <cell r="I1470">
            <v>2.2400000000000002</v>
          </cell>
        </row>
        <row r="1471">
          <cell r="D1471">
            <v>1</v>
          </cell>
          <cell r="E1471" t="str">
            <v xml:space="preserve">CLAPET Y D63 </v>
          </cell>
          <cell r="F1471">
            <v>38.799999999999997</v>
          </cell>
          <cell r="G1471">
            <v>38.799999999999997</v>
          </cell>
          <cell r="H1471">
            <v>39.21555</v>
          </cell>
          <cell r="I1471">
            <v>39.21555</v>
          </cell>
        </row>
        <row r="1472">
          <cell r="D1472">
            <v>1</v>
          </cell>
          <cell r="E1472" t="str">
            <v>COFFRET 6P EATON IP65</v>
          </cell>
          <cell r="F1472">
            <v>38.67</v>
          </cell>
          <cell r="G1472">
            <v>38.67</v>
          </cell>
          <cell r="H1472">
            <v>38.67</v>
          </cell>
          <cell r="I1472">
            <v>38.67</v>
          </cell>
        </row>
        <row r="1473">
          <cell r="D1473">
            <v>0.75</v>
          </cell>
          <cell r="E1473" t="str">
            <v>CHAINE INOX DIAM 4 32/8 (LE ML)</v>
          </cell>
          <cell r="F1473">
            <v>3.85</v>
          </cell>
          <cell r="G1473">
            <v>2.8875000000000002</v>
          </cell>
          <cell r="H1473">
            <v>4.3499999999999996</v>
          </cell>
          <cell r="I1473">
            <v>3.2624999999999997</v>
          </cell>
        </row>
        <row r="1474">
          <cell r="D1474">
            <v>1</v>
          </cell>
          <cell r="E1474" t="str">
            <v>FLOTTEUR JAUNE 20M DE CABLE+LEST</v>
          </cell>
          <cell r="F1474">
            <v>38.61</v>
          </cell>
          <cell r="G1474">
            <v>38.61</v>
          </cell>
          <cell r="H1474">
            <v>38.61</v>
          </cell>
          <cell r="I1474">
            <v>38.61</v>
          </cell>
        </row>
        <row r="1475">
          <cell r="D1475">
            <v>1</v>
          </cell>
          <cell r="E1475" t="str">
            <v>COUDE 90 PVC D50 FEM/FEM</v>
          </cell>
          <cell r="F1475">
            <v>0.46</v>
          </cell>
          <cell r="G1475">
            <v>0.46</v>
          </cell>
          <cell r="H1475">
            <v>0.46799999999999997</v>
          </cell>
          <cell r="I1475">
            <v>0.46799999999999997</v>
          </cell>
        </row>
        <row r="1476">
          <cell r="D1476">
            <v>1</v>
          </cell>
          <cell r="E1476" t="str">
            <v>COUDE 90  PVC D63 FEM/FEM</v>
          </cell>
          <cell r="F1476">
            <v>0.92</v>
          </cell>
          <cell r="G1476">
            <v>0.92</v>
          </cell>
          <cell r="H1476">
            <v>0.96199999999999997</v>
          </cell>
          <cell r="I1476">
            <v>0.96199999999999997</v>
          </cell>
        </row>
        <row r="1477">
          <cell r="D1477">
            <v>1</v>
          </cell>
          <cell r="E1477" t="str">
            <v>COUDE 90 REDUIT M/F 63X50</v>
          </cell>
          <cell r="F1477">
            <v>3.76</v>
          </cell>
          <cell r="G1477">
            <v>3.76</v>
          </cell>
          <cell r="H1477">
            <v>3.76</v>
          </cell>
          <cell r="I1477">
            <v>3.76</v>
          </cell>
        </row>
        <row r="1478">
          <cell r="D1478">
            <v>1</v>
          </cell>
          <cell r="E1478" t="str">
            <v>CUVE RELEVAGE HT1200</v>
          </cell>
          <cell r="F1478">
            <v>226.44</v>
          </cell>
          <cell r="G1478">
            <v>226.44</v>
          </cell>
          <cell r="H1478">
            <v>226.44</v>
          </cell>
          <cell r="I1478">
            <v>226.44</v>
          </cell>
        </row>
        <row r="1479">
          <cell r="D1479">
            <v>1</v>
          </cell>
          <cell r="E1479" t="str">
            <v>AERATEUR A MEMBRANE D 50</v>
          </cell>
          <cell r="F1479">
            <v>11.02</v>
          </cell>
          <cell r="G1479">
            <v>11.02</v>
          </cell>
          <cell r="H1479">
            <v>11.22</v>
          </cell>
          <cell r="I1479">
            <v>11.22</v>
          </cell>
        </row>
        <row r="1480">
          <cell r="D1480">
            <v>1</v>
          </cell>
          <cell r="E1480" t="str">
            <v>EMBOUT ADAPTATION 63X50X2""""""""""""""""</v>
          </cell>
          <cell r="F1480">
            <v>0.68</v>
          </cell>
          <cell r="G1480">
            <v>0.68</v>
          </cell>
          <cell r="H1480">
            <v>0.77349999999999997</v>
          </cell>
          <cell r="I1480">
            <v>0.77349999999999997</v>
          </cell>
        </row>
        <row r="1481">
          <cell r="D1481">
            <v>1</v>
          </cell>
          <cell r="E1481" t="str">
            <v>COUDE 45 PVC EVAC MF D100</v>
          </cell>
          <cell r="F1481">
            <v>1.87</v>
          </cell>
          <cell r="G1481">
            <v>1.87</v>
          </cell>
          <cell r="H1481">
            <v>2.0619999999999998</v>
          </cell>
          <cell r="I1481">
            <v>2.0619999999999998</v>
          </cell>
        </row>
        <row r="1482">
          <cell r="D1482">
            <v>0.4</v>
          </cell>
          <cell r="E1482" t="str">
            <v>FIL RIGIDE 1.5 BLEU</v>
          </cell>
          <cell r="F1482">
            <v>0.37</v>
          </cell>
          <cell r="G1482">
            <v>0.14799999999999999</v>
          </cell>
          <cell r="H1482">
            <v>0.40920000000000001</v>
          </cell>
          <cell r="I1482">
            <v>0.16368000000000002</v>
          </cell>
        </row>
        <row r="1483">
          <cell r="D1483">
            <v>1.05</v>
          </cell>
          <cell r="E1483" t="str">
            <v>FIL RIGIDE 1.5 ROUGE</v>
          </cell>
          <cell r="F1483">
            <v>0.37</v>
          </cell>
          <cell r="G1483">
            <v>0.38850000000000001</v>
          </cell>
          <cell r="H1483">
            <v>0.40920000000000001</v>
          </cell>
          <cell r="I1483">
            <v>0.42966000000000004</v>
          </cell>
        </row>
        <row r="1484">
          <cell r="D1484">
            <v>2</v>
          </cell>
          <cell r="E1484" t="str">
            <v>BLOC PASS.VIS 1 JONCT.2,5 GRIS</v>
          </cell>
          <cell r="F1484">
            <v>1.29</v>
          </cell>
          <cell r="G1484">
            <v>2.58</v>
          </cell>
          <cell r="H1484">
            <v>1.4151500000000001</v>
          </cell>
          <cell r="I1484">
            <v>2.8303000000000003</v>
          </cell>
        </row>
        <row r="1485">
          <cell r="D1485">
            <v>1</v>
          </cell>
          <cell r="E1485" t="str">
            <v xml:space="preserve">FICHE PRISE  2P+T LEGRAND </v>
          </cell>
          <cell r="F1485">
            <v>5.23</v>
          </cell>
          <cell r="G1485">
            <v>5.23</v>
          </cell>
          <cell r="H1485">
            <v>5.2343500000000001</v>
          </cell>
          <cell r="I1485">
            <v>5.2343500000000001</v>
          </cell>
        </row>
        <row r="1486">
          <cell r="D1486">
            <v>1</v>
          </cell>
          <cell r="E1486" t="str">
            <v>MANCHON FEM/FEM A COLLER D50</v>
          </cell>
          <cell r="F1486">
            <v>0.4</v>
          </cell>
          <cell r="G1486">
            <v>0.4</v>
          </cell>
          <cell r="H1486">
            <v>0.44070000000000004</v>
          </cell>
          <cell r="I1486">
            <v>0.44070000000000004</v>
          </cell>
        </row>
        <row r="1487">
          <cell r="D1487">
            <v>1.5</v>
          </cell>
          <cell r="E1487" t="str">
            <v>CABLE ELECTRIQUE H07RNF 3G1.5</v>
          </cell>
          <cell r="F1487">
            <v>1.22</v>
          </cell>
          <cell r="G1487">
            <v>1.83</v>
          </cell>
          <cell r="H1487">
            <v>1.5174500000000002</v>
          </cell>
          <cell r="I1487">
            <v>2.2761750000000003</v>
          </cell>
        </row>
        <row r="1488">
          <cell r="D1488">
            <v>1</v>
          </cell>
          <cell r="E1488" t="str">
            <v>ELECTROPOMPE DW VOX M 150 D63 FILETE</v>
          </cell>
          <cell r="F1488">
            <v>441.73</v>
          </cell>
          <cell r="G1488">
            <v>441.73</v>
          </cell>
          <cell r="H1488">
            <v>441.73</v>
          </cell>
          <cell r="I1488">
            <v>441.73</v>
          </cell>
        </row>
        <row r="1489">
          <cell r="D1489">
            <v>1</v>
          </cell>
          <cell r="E1489" t="str">
            <v>JOINT FORSHEDA DIAMETRE 100</v>
          </cell>
          <cell r="F1489">
            <v>4.87</v>
          </cell>
          <cell r="G1489">
            <v>4.87</v>
          </cell>
          <cell r="H1489">
            <v>4.87</v>
          </cell>
          <cell r="I1489">
            <v>4.87</v>
          </cell>
        </row>
        <row r="1490">
          <cell r="D1490">
            <v>1</v>
          </cell>
          <cell r="E1490" t="str">
            <v>JOINT FORSHEDA D50</v>
          </cell>
          <cell r="F1490">
            <v>4.9400000000000004</v>
          </cell>
          <cell r="G1490">
            <v>4.9400000000000004</v>
          </cell>
          <cell r="H1490">
            <v>4.9400000000000004</v>
          </cell>
          <cell r="I1490">
            <v>4.9400000000000004</v>
          </cell>
        </row>
        <row r="1491">
          <cell r="D1491">
            <v>1</v>
          </cell>
          <cell r="E1491" t="str">
            <v>MANCHON SORTIE POSTE RELEVAGE PVC PRES D63</v>
          </cell>
          <cell r="F1491">
            <v>1.1000000000000001</v>
          </cell>
          <cell r="G1491">
            <v>1.1000000000000001</v>
          </cell>
          <cell r="H1491">
            <v>1.2687999999999999</v>
          </cell>
          <cell r="I1491">
            <v>1.2687999999999999</v>
          </cell>
        </row>
        <row r="1492">
          <cell r="D1492">
            <v>1.17</v>
          </cell>
          <cell r="E1492" t="str">
            <v>MAIN D'OEUVRE ATELIER</v>
          </cell>
          <cell r="F1492">
            <v>75</v>
          </cell>
          <cell r="G1492">
            <v>87.75</v>
          </cell>
          <cell r="H1492">
            <v>75</v>
          </cell>
          <cell r="I1492">
            <v>87.75</v>
          </cell>
        </row>
        <row r="1493">
          <cell r="D1493">
            <v>1</v>
          </cell>
          <cell r="E1493" t="str">
            <v>TOLE SUPPORT FLOTTEUR ALARME</v>
          </cell>
          <cell r="F1493">
            <v>4.1900000000000004</v>
          </cell>
          <cell r="G1493">
            <v>4.1900000000000004</v>
          </cell>
          <cell r="H1493">
            <v>4.1900000000000004</v>
          </cell>
          <cell r="I1493">
            <v>4.1900000000000004</v>
          </cell>
        </row>
        <row r="1494">
          <cell r="D1494">
            <v>1</v>
          </cell>
          <cell r="E1494" t="str">
            <v>DISJONCTEUR PLG</v>
          </cell>
          <cell r="F1494">
            <v>7.78</v>
          </cell>
          <cell r="G1494">
            <v>7.78</v>
          </cell>
          <cell r="H1494">
            <v>7.78</v>
          </cell>
          <cell r="I1494">
            <v>7.78</v>
          </cell>
        </row>
        <row r="1495">
          <cell r="D1495">
            <v>1</v>
          </cell>
          <cell r="E1495" t="str">
            <v>TUBE PVC PRESSION 63X4.7 PN16</v>
          </cell>
          <cell r="F1495">
            <v>3.45</v>
          </cell>
          <cell r="G1495">
            <v>3.45</v>
          </cell>
          <cell r="H1495">
            <v>12.909000000000001</v>
          </cell>
          <cell r="I1495">
            <v>12.909000000000001</v>
          </cell>
        </row>
        <row r="1496">
          <cell r="D1496">
            <v>1</v>
          </cell>
          <cell r="E1496" t="str">
            <v>PILOTE LED INTERMITENTE ROUGE</v>
          </cell>
          <cell r="F1496">
            <v>6.05</v>
          </cell>
          <cell r="G1496">
            <v>6.05</v>
          </cell>
          <cell r="H1496">
            <v>6.05</v>
          </cell>
          <cell r="I1496">
            <v>6.05</v>
          </cell>
        </row>
        <row r="1497">
          <cell r="D1497">
            <v>1</v>
          </cell>
          <cell r="E1497" t="str">
            <v>VANNE A BILLE FEM/FEM ORION D63</v>
          </cell>
          <cell r="F1497">
            <v>7.63</v>
          </cell>
          <cell r="G1497">
            <v>7.63</v>
          </cell>
          <cell r="H1497">
            <v>9.5576000000000008</v>
          </cell>
          <cell r="I1497">
            <v>9.5576000000000008</v>
          </cell>
        </row>
        <row r="1498">
          <cell r="D1498">
            <v>1</v>
          </cell>
          <cell r="E1498" t="str">
            <v>TRAVERSEE DE PAROI 50/63X2""""""""""""""""</v>
          </cell>
          <cell r="F1498">
            <v>9.33</v>
          </cell>
          <cell r="G1498">
            <v>9.33</v>
          </cell>
          <cell r="H1498">
            <v>9.6374999999999993</v>
          </cell>
          <cell r="I1498">
            <v>9.6374999999999993</v>
          </cell>
        </row>
        <row r="1499">
          <cell r="D1499">
            <v>1</v>
          </cell>
          <cell r="E1499" t="str">
            <v>CONTACT AUX 101F 4A</v>
          </cell>
          <cell r="F1499">
            <v>7.73</v>
          </cell>
          <cell r="G1499">
            <v>7.73</v>
          </cell>
          <cell r="H1499">
            <v>7.73</v>
          </cell>
          <cell r="I1499">
            <v>7.73</v>
          </cell>
        </row>
        <row r="1500">
          <cell r="D1500">
            <v>1</v>
          </cell>
          <cell r="E1500" t="str">
            <v>DISJONCTEUR MAGNETO THERMIQUE 6.3/2</v>
          </cell>
          <cell r="F1500">
            <v>27</v>
          </cell>
          <cell r="G1500">
            <v>27</v>
          </cell>
          <cell r="H1500">
            <v>27</v>
          </cell>
          <cell r="I1500">
            <v>27</v>
          </cell>
        </row>
        <row r="1501">
          <cell r="C1501" t="str">
            <v>SPR1200V150</v>
          </cell>
          <cell r="G1501">
            <v>994.56400000000008</v>
          </cell>
          <cell r="I1501">
            <v>1008.5513150000003</v>
          </cell>
        </row>
        <row r="1502">
          <cell r="D1502">
            <v>3</v>
          </cell>
          <cell r="E1502" t="str">
            <v>PRESSE ETOUPE PG13</v>
          </cell>
          <cell r="F1502">
            <v>0.68</v>
          </cell>
          <cell r="G1502">
            <v>2.04</v>
          </cell>
          <cell r="H1502">
            <v>0.68</v>
          </cell>
          <cell r="I1502">
            <v>2.04</v>
          </cell>
        </row>
        <row r="1503">
          <cell r="D1503">
            <v>3</v>
          </cell>
          <cell r="E1503" t="str">
            <v>PRESSE ETOUPE PG13</v>
          </cell>
          <cell r="F1503">
            <v>0.68</v>
          </cell>
          <cell r="G1503">
            <v>2.04</v>
          </cell>
          <cell r="H1503">
            <v>0.68</v>
          </cell>
          <cell r="I1503">
            <v>2.04</v>
          </cell>
        </row>
        <row r="1504">
          <cell r="D1504">
            <v>1</v>
          </cell>
          <cell r="E1504" t="str">
            <v xml:space="preserve">CROCHET INOX </v>
          </cell>
          <cell r="F1504">
            <v>2.2400000000000002</v>
          </cell>
          <cell r="G1504">
            <v>2.2400000000000002</v>
          </cell>
          <cell r="H1504">
            <v>2.2400000000000002</v>
          </cell>
          <cell r="I1504">
            <v>2.2400000000000002</v>
          </cell>
        </row>
        <row r="1505">
          <cell r="D1505">
            <v>1</v>
          </cell>
          <cell r="E1505" t="str">
            <v xml:space="preserve">CLAPET Y D63 </v>
          </cell>
          <cell r="F1505">
            <v>38.799999999999997</v>
          </cell>
          <cell r="G1505">
            <v>38.799999999999997</v>
          </cell>
          <cell r="H1505">
            <v>39.21555</v>
          </cell>
          <cell r="I1505">
            <v>39.21555</v>
          </cell>
        </row>
        <row r="1506">
          <cell r="D1506">
            <v>1</v>
          </cell>
          <cell r="E1506" t="str">
            <v>COFFRET 6P EATON IP65</v>
          </cell>
          <cell r="F1506">
            <v>38.67</v>
          </cell>
          <cell r="G1506">
            <v>38.67</v>
          </cell>
          <cell r="H1506">
            <v>38.67</v>
          </cell>
          <cell r="I1506">
            <v>38.67</v>
          </cell>
        </row>
        <row r="1507">
          <cell r="D1507">
            <v>1.6</v>
          </cell>
          <cell r="E1507" t="str">
            <v>TUBE INOX DIAM26.9X1.6 (LE ML)</v>
          </cell>
          <cell r="F1507">
            <v>7.23</v>
          </cell>
          <cell r="G1507">
            <v>11.568000000000001</v>
          </cell>
          <cell r="H1507">
            <v>7.41</v>
          </cell>
          <cell r="I1507">
            <v>11.856000000000002</v>
          </cell>
        </row>
        <row r="1508">
          <cell r="D1508">
            <v>0.75</v>
          </cell>
          <cell r="E1508" t="str">
            <v>CHAINE INOX DIAM 4 32/8 (LE ML)</v>
          </cell>
          <cell r="F1508">
            <v>3.85</v>
          </cell>
          <cell r="G1508">
            <v>2.8875000000000002</v>
          </cell>
          <cell r="H1508">
            <v>4.3499999999999996</v>
          </cell>
          <cell r="I1508">
            <v>3.2624999999999997</v>
          </cell>
        </row>
        <row r="1509">
          <cell r="D1509">
            <v>1</v>
          </cell>
          <cell r="E1509" t="str">
            <v>MANILLE INOX</v>
          </cell>
          <cell r="F1509">
            <v>1.36</v>
          </cell>
          <cell r="G1509">
            <v>1.36</v>
          </cell>
          <cell r="H1509">
            <v>1.5686</v>
          </cell>
          <cell r="I1509">
            <v>1.5686</v>
          </cell>
        </row>
        <row r="1510">
          <cell r="D1510">
            <v>1</v>
          </cell>
          <cell r="E1510" t="str">
            <v>FLOTTEUR JAUNE 20M DE CABLE+LEST</v>
          </cell>
          <cell r="F1510">
            <v>38.61</v>
          </cell>
          <cell r="G1510">
            <v>38.61</v>
          </cell>
          <cell r="H1510">
            <v>38.61</v>
          </cell>
          <cell r="I1510">
            <v>38.61</v>
          </cell>
        </row>
        <row r="1511">
          <cell r="D1511">
            <v>1</v>
          </cell>
          <cell r="E1511" t="str">
            <v>COUDE 90 PVC D50 FEM/FEM</v>
          </cell>
          <cell r="F1511">
            <v>0.46</v>
          </cell>
          <cell r="G1511">
            <v>0.46</v>
          </cell>
          <cell r="H1511">
            <v>0.46799999999999997</v>
          </cell>
          <cell r="I1511">
            <v>0.46799999999999997</v>
          </cell>
        </row>
        <row r="1512">
          <cell r="D1512">
            <v>1</v>
          </cell>
          <cell r="E1512" t="str">
            <v>COUDE 90  PVC D63 FEM/FEM</v>
          </cell>
          <cell r="F1512">
            <v>0.92</v>
          </cell>
          <cell r="G1512">
            <v>0.92</v>
          </cell>
          <cell r="H1512">
            <v>0.96199999999999997</v>
          </cell>
          <cell r="I1512">
            <v>0.96199999999999997</v>
          </cell>
        </row>
        <row r="1513">
          <cell r="D1513">
            <v>1</v>
          </cell>
          <cell r="E1513" t="str">
            <v>COUDE 90 REDUIT M/F 63X50</v>
          </cell>
          <cell r="F1513">
            <v>3.76</v>
          </cell>
          <cell r="G1513">
            <v>3.76</v>
          </cell>
          <cell r="H1513">
            <v>3.76</v>
          </cell>
          <cell r="I1513">
            <v>3.76</v>
          </cell>
        </row>
        <row r="1514">
          <cell r="D1514">
            <v>1</v>
          </cell>
          <cell r="E1514" t="str">
            <v>CUVE RELEVAGE HT1200</v>
          </cell>
          <cell r="F1514">
            <v>226.44</v>
          </cell>
          <cell r="G1514">
            <v>226.44</v>
          </cell>
          <cell r="H1514">
            <v>226.44</v>
          </cell>
          <cell r="I1514">
            <v>226.44</v>
          </cell>
        </row>
        <row r="1515">
          <cell r="D1515">
            <v>1</v>
          </cell>
          <cell r="E1515" t="str">
            <v>AERATEUR A MEMBRANE D 50</v>
          </cell>
          <cell r="F1515">
            <v>11.02</v>
          </cell>
          <cell r="G1515">
            <v>11.02</v>
          </cell>
          <cell r="H1515">
            <v>11.22</v>
          </cell>
          <cell r="I1515">
            <v>11.22</v>
          </cell>
        </row>
        <row r="1516">
          <cell r="D1516">
            <v>1</v>
          </cell>
          <cell r="E1516" t="str">
            <v>EMBOUT ADAPTATION 63X50X2""""""""""""""""</v>
          </cell>
          <cell r="F1516">
            <v>0.68</v>
          </cell>
          <cell r="G1516">
            <v>0.68</v>
          </cell>
          <cell r="H1516">
            <v>0.77349999999999997</v>
          </cell>
          <cell r="I1516">
            <v>0.77349999999999997</v>
          </cell>
        </row>
        <row r="1517">
          <cell r="D1517">
            <v>1</v>
          </cell>
          <cell r="E1517" t="str">
            <v>COUDE 45 PVC EVAC MF D100</v>
          </cell>
          <cell r="F1517">
            <v>1.87</v>
          </cell>
          <cell r="G1517">
            <v>1.87</v>
          </cell>
          <cell r="H1517">
            <v>2.0619999999999998</v>
          </cell>
          <cell r="I1517">
            <v>2.0619999999999998</v>
          </cell>
        </row>
        <row r="1518">
          <cell r="D1518">
            <v>0.4</v>
          </cell>
          <cell r="E1518" t="str">
            <v>FIL RIGIDE 1.5 BLEU</v>
          </cell>
          <cell r="F1518">
            <v>0.37</v>
          </cell>
          <cell r="G1518">
            <v>0.14799999999999999</v>
          </cell>
          <cell r="H1518">
            <v>0.40920000000000001</v>
          </cell>
          <cell r="I1518">
            <v>0.16368000000000002</v>
          </cell>
        </row>
        <row r="1519">
          <cell r="D1519">
            <v>1.05</v>
          </cell>
          <cell r="E1519" t="str">
            <v>FIL RIGIDE 1.5 ROUGE</v>
          </cell>
          <cell r="F1519">
            <v>0.37</v>
          </cell>
          <cell r="G1519">
            <v>0.38850000000000001</v>
          </cell>
          <cell r="H1519">
            <v>0.40920000000000001</v>
          </cell>
          <cell r="I1519">
            <v>0.42966000000000004</v>
          </cell>
        </row>
        <row r="1520">
          <cell r="D1520">
            <v>2</v>
          </cell>
          <cell r="E1520" t="str">
            <v>BLOC PASS.VIS 1 JONCT.2,5 GRIS</v>
          </cell>
          <cell r="F1520">
            <v>1.29</v>
          </cell>
          <cell r="G1520">
            <v>2.58</v>
          </cell>
          <cell r="H1520">
            <v>1.4151500000000001</v>
          </cell>
          <cell r="I1520">
            <v>2.8303000000000003</v>
          </cell>
        </row>
        <row r="1521">
          <cell r="D1521">
            <v>1</v>
          </cell>
          <cell r="E1521" t="str">
            <v xml:space="preserve">FICHE PRISE  2P+T LEGRAND </v>
          </cell>
          <cell r="F1521">
            <v>5.23</v>
          </cell>
          <cell r="G1521">
            <v>5.23</v>
          </cell>
          <cell r="H1521">
            <v>5.2343500000000001</v>
          </cell>
          <cell r="I1521">
            <v>5.2343500000000001</v>
          </cell>
        </row>
        <row r="1522">
          <cell r="D1522">
            <v>1</v>
          </cell>
          <cell r="E1522" t="str">
            <v>MANCHON FEM/FEM A COLLER D50</v>
          </cell>
          <cell r="F1522">
            <v>0.4</v>
          </cell>
          <cell r="G1522">
            <v>0.4</v>
          </cell>
          <cell r="H1522">
            <v>0.44070000000000004</v>
          </cell>
          <cell r="I1522">
            <v>0.44070000000000004</v>
          </cell>
        </row>
        <row r="1523">
          <cell r="D1523">
            <v>1.5</v>
          </cell>
          <cell r="E1523" t="str">
            <v>CABLE ELECTRIQUE H07RNF 3G1.5</v>
          </cell>
          <cell r="F1523">
            <v>1.22</v>
          </cell>
          <cell r="G1523">
            <v>1.83</v>
          </cell>
          <cell r="H1523">
            <v>1.5174500000000002</v>
          </cell>
          <cell r="I1523">
            <v>2.2761750000000003</v>
          </cell>
        </row>
        <row r="1524">
          <cell r="D1524">
            <v>1</v>
          </cell>
          <cell r="E1524" t="str">
            <v>ELECTROPOMPE DW VOX M 150 D63 FILETE</v>
          </cell>
          <cell r="F1524">
            <v>441.73</v>
          </cell>
          <cell r="G1524">
            <v>441.73</v>
          </cell>
          <cell r="H1524">
            <v>441.73</v>
          </cell>
          <cell r="I1524">
            <v>441.73</v>
          </cell>
        </row>
        <row r="1525">
          <cell r="D1525">
            <v>1</v>
          </cell>
          <cell r="E1525" t="str">
            <v>JOINT FORSHEDA DIAMETRE 100</v>
          </cell>
          <cell r="F1525">
            <v>4.87</v>
          </cell>
          <cell r="G1525">
            <v>4.87</v>
          </cell>
          <cell r="H1525">
            <v>4.87</v>
          </cell>
          <cell r="I1525">
            <v>4.87</v>
          </cell>
        </row>
        <row r="1526">
          <cell r="D1526">
            <v>1</v>
          </cell>
          <cell r="E1526" t="str">
            <v>JOINT FORSHEDA D50</v>
          </cell>
          <cell r="F1526">
            <v>4.9400000000000004</v>
          </cell>
          <cell r="G1526">
            <v>4.9400000000000004</v>
          </cell>
          <cell r="H1526">
            <v>4.9400000000000004</v>
          </cell>
          <cell r="I1526">
            <v>4.9400000000000004</v>
          </cell>
        </row>
        <row r="1527">
          <cell r="D1527">
            <v>1</v>
          </cell>
          <cell r="E1527" t="str">
            <v>MANCHON SORTIE POSTE RELEVAGE PVC PRES D63</v>
          </cell>
          <cell r="F1527">
            <v>1.1000000000000001</v>
          </cell>
          <cell r="G1527">
            <v>1.1000000000000001</v>
          </cell>
          <cell r="H1527">
            <v>1.2687999999999999</v>
          </cell>
          <cell r="I1527">
            <v>1.2687999999999999</v>
          </cell>
        </row>
        <row r="1528">
          <cell r="D1528">
            <v>0.82</v>
          </cell>
          <cell r="E1528" t="str">
            <v>MAIN D'OEUVRE ATELIER</v>
          </cell>
          <cell r="F1528">
            <v>75</v>
          </cell>
          <cell r="G1528">
            <v>61.499999999999993</v>
          </cell>
          <cell r="H1528">
            <v>75</v>
          </cell>
          <cell r="I1528">
            <v>61.499999999999993</v>
          </cell>
        </row>
        <row r="1529">
          <cell r="D1529">
            <v>1</v>
          </cell>
          <cell r="E1529" t="str">
            <v>PA DW FONTE 2''</v>
          </cell>
          <cell r="F1529">
            <v>83.19</v>
          </cell>
          <cell r="G1529">
            <v>83.19</v>
          </cell>
          <cell r="H1529">
            <v>83.19</v>
          </cell>
          <cell r="I1529">
            <v>83.19</v>
          </cell>
        </row>
        <row r="1530">
          <cell r="D1530">
            <v>1</v>
          </cell>
          <cell r="E1530" t="str">
            <v xml:space="preserve">SUPPORT BAS INOX </v>
          </cell>
          <cell r="F1530">
            <v>21.71</v>
          </cell>
          <cell r="G1530">
            <v>21.71</v>
          </cell>
          <cell r="H1530">
            <v>21.71</v>
          </cell>
          <cell r="I1530">
            <v>21.71</v>
          </cell>
        </row>
        <row r="1531">
          <cell r="D1531">
            <v>1</v>
          </cell>
          <cell r="E1531" t="str">
            <v>SUPPORT HAUT INOX 510MM</v>
          </cell>
          <cell r="F1531">
            <v>19.91</v>
          </cell>
          <cell r="G1531">
            <v>19.91</v>
          </cell>
          <cell r="H1531">
            <v>19.91</v>
          </cell>
          <cell r="I1531">
            <v>19.91</v>
          </cell>
        </row>
        <row r="1532">
          <cell r="D1532">
            <v>1</v>
          </cell>
          <cell r="E1532" t="str">
            <v>TOLE SUPPORT FLOTTEUR ALARME</v>
          </cell>
          <cell r="F1532">
            <v>4.1900000000000004</v>
          </cell>
          <cell r="G1532">
            <v>4.1900000000000004</v>
          </cell>
          <cell r="H1532">
            <v>4.1900000000000004</v>
          </cell>
          <cell r="I1532">
            <v>4.1900000000000004</v>
          </cell>
        </row>
        <row r="1533">
          <cell r="D1533">
            <v>1</v>
          </cell>
          <cell r="E1533" t="str">
            <v>DISJONCTEUR PLG</v>
          </cell>
          <cell r="F1533">
            <v>7.78</v>
          </cell>
          <cell r="G1533">
            <v>7.78</v>
          </cell>
          <cell r="H1533">
            <v>7.78</v>
          </cell>
          <cell r="I1533">
            <v>7.78</v>
          </cell>
        </row>
        <row r="1534">
          <cell r="D1534">
            <v>1</v>
          </cell>
          <cell r="E1534" t="str">
            <v>TUBE PVC PRESSION 63X4.7 PN16</v>
          </cell>
          <cell r="F1534">
            <v>3.45</v>
          </cell>
          <cell r="G1534">
            <v>3.45</v>
          </cell>
          <cell r="H1534">
            <v>12.909000000000001</v>
          </cell>
          <cell r="I1534">
            <v>12.909000000000001</v>
          </cell>
        </row>
        <row r="1535">
          <cell r="D1535">
            <v>1</v>
          </cell>
          <cell r="E1535" t="str">
            <v>PILOTE LED INTERMITENTE ROUGE</v>
          </cell>
          <cell r="F1535">
            <v>6.05</v>
          </cell>
          <cell r="G1535">
            <v>6.05</v>
          </cell>
          <cell r="H1535">
            <v>6.05</v>
          </cell>
          <cell r="I1535">
            <v>6.05</v>
          </cell>
        </row>
        <row r="1536">
          <cell r="D1536">
            <v>1</v>
          </cell>
          <cell r="E1536" t="str">
            <v>VANNE A BILLE FEM/FEM ORION D63</v>
          </cell>
          <cell r="F1536">
            <v>7.63</v>
          </cell>
          <cell r="G1536">
            <v>7.63</v>
          </cell>
          <cell r="H1536">
            <v>9.5576000000000008</v>
          </cell>
          <cell r="I1536">
            <v>9.5576000000000008</v>
          </cell>
        </row>
        <row r="1537">
          <cell r="D1537">
            <v>1</v>
          </cell>
          <cell r="E1537" t="str">
            <v>TRAVERSEE DE PAROI 50/63X2""""""""""""""""</v>
          </cell>
          <cell r="F1537">
            <v>9.33</v>
          </cell>
          <cell r="G1537">
            <v>9.33</v>
          </cell>
          <cell r="H1537">
            <v>9.6374999999999993</v>
          </cell>
          <cell r="I1537">
            <v>9.6374999999999993</v>
          </cell>
        </row>
        <row r="1538">
          <cell r="D1538">
            <v>1</v>
          </cell>
          <cell r="E1538" t="str">
            <v>CONTACT AUX 101F 4A</v>
          </cell>
          <cell r="F1538">
            <v>7.73</v>
          </cell>
          <cell r="G1538">
            <v>7.73</v>
          </cell>
          <cell r="H1538">
            <v>7.73</v>
          </cell>
          <cell r="I1538">
            <v>7.73</v>
          </cell>
        </row>
        <row r="1539">
          <cell r="D1539">
            <v>1</v>
          </cell>
          <cell r="E1539" t="str">
            <v>DISJONCTEUR MAGNETO THERMIQUE 6.3/2</v>
          </cell>
          <cell r="F1539">
            <v>27</v>
          </cell>
          <cell r="G1539">
            <v>27</v>
          </cell>
          <cell r="H1539">
            <v>27</v>
          </cell>
          <cell r="I1539">
            <v>27</v>
          </cell>
        </row>
        <row r="1540">
          <cell r="C1540" t="str">
            <v>SPR1200V150BG</v>
          </cell>
          <cell r="G1540">
            <v>1106.0520000000004</v>
          </cell>
          <cell r="I1540">
            <v>1120.5359150000006</v>
          </cell>
        </row>
        <row r="1541">
          <cell r="D1541">
            <v>3</v>
          </cell>
          <cell r="E1541" t="str">
            <v>PRESSE ETOUPE PG13</v>
          </cell>
          <cell r="F1541">
            <v>0.68</v>
          </cell>
          <cell r="G1541">
            <v>2.04</v>
          </cell>
          <cell r="H1541">
            <v>0.68</v>
          </cell>
          <cell r="I1541">
            <v>2.04</v>
          </cell>
        </row>
        <row r="1542">
          <cell r="D1542">
            <v>3</v>
          </cell>
          <cell r="E1542" t="str">
            <v>PRESSE ETOUPE PG13</v>
          </cell>
          <cell r="F1542">
            <v>0.68</v>
          </cell>
          <cell r="G1542">
            <v>2.04</v>
          </cell>
          <cell r="H1542">
            <v>0.68</v>
          </cell>
          <cell r="I1542">
            <v>2.04</v>
          </cell>
        </row>
        <row r="1543">
          <cell r="D1543">
            <v>1</v>
          </cell>
          <cell r="E1543" t="str">
            <v xml:space="preserve">CROCHET INOX </v>
          </cell>
          <cell r="F1543">
            <v>2.2400000000000002</v>
          </cell>
          <cell r="G1543">
            <v>2.2400000000000002</v>
          </cell>
          <cell r="H1543">
            <v>2.2400000000000002</v>
          </cell>
          <cell r="I1543">
            <v>2.2400000000000002</v>
          </cell>
        </row>
        <row r="1544">
          <cell r="D1544">
            <v>1</v>
          </cell>
          <cell r="E1544" t="str">
            <v xml:space="preserve">CLAPET Y D63 </v>
          </cell>
          <cell r="F1544">
            <v>38.799999999999997</v>
          </cell>
          <cell r="G1544">
            <v>38.799999999999997</v>
          </cell>
          <cell r="H1544">
            <v>39.21555</v>
          </cell>
          <cell r="I1544">
            <v>39.21555</v>
          </cell>
        </row>
        <row r="1545">
          <cell r="D1545">
            <v>1</v>
          </cell>
          <cell r="E1545" t="str">
            <v>COFFRET 6P EATON IP65</v>
          </cell>
          <cell r="F1545">
            <v>38.67</v>
          </cell>
          <cell r="G1545">
            <v>38.67</v>
          </cell>
          <cell r="H1545">
            <v>38.67</v>
          </cell>
          <cell r="I1545">
            <v>38.67</v>
          </cell>
        </row>
        <row r="1546">
          <cell r="D1546">
            <v>0.75</v>
          </cell>
          <cell r="E1546" t="str">
            <v>CHAINE INOX DIAM 4 32/8 (LE ML)</v>
          </cell>
          <cell r="F1546">
            <v>3.85</v>
          </cell>
          <cell r="G1546">
            <v>2.8875000000000002</v>
          </cell>
          <cell r="H1546">
            <v>4.3499999999999996</v>
          </cell>
          <cell r="I1546">
            <v>3.2624999999999997</v>
          </cell>
        </row>
        <row r="1547">
          <cell r="D1547">
            <v>1</v>
          </cell>
          <cell r="E1547" t="str">
            <v>DW VOX 75 A 20M DE CABLE</v>
          </cell>
          <cell r="F1547">
            <v>330.98</v>
          </cell>
          <cell r="G1547">
            <v>330.98</v>
          </cell>
          <cell r="H1547">
            <v>330.98</v>
          </cell>
          <cell r="I1547">
            <v>330.98</v>
          </cell>
        </row>
        <row r="1548">
          <cell r="D1548">
            <v>1</v>
          </cell>
          <cell r="E1548" t="str">
            <v>MANILLE INOX</v>
          </cell>
          <cell r="F1548">
            <v>1.36</v>
          </cell>
          <cell r="G1548">
            <v>1.36</v>
          </cell>
          <cell r="H1548">
            <v>1.5686</v>
          </cell>
          <cell r="I1548">
            <v>1.5686</v>
          </cell>
        </row>
        <row r="1549">
          <cell r="D1549">
            <v>1</v>
          </cell>
          <cell r="E1549" t="str">
            <v>FLOTTEUR JAUNE 20M DE CABLE+LEST</v>
          </cell>
          <cell r="F1549">
            <v>38.61</v>
          </cell>
          <cell r="G1549">
            <v>38.61</v>
          </cell>
          <cell r="H1549">
            <v>38.61</v>
          </cell>
          <cell r="I1549">
            <v>38.61</v>
          </cell>
        </row>
        <row r="1550">
          <cell r="D1550">
            <v>1</v>
          </cell>
          <cell r="E1550" t="str">
            <v>COUDE 90 PVC D50 FEM/FEM</v>
          </cell>
          <cell r="F1550">
            <v>0.46</v>
          </cell>
          <cell r="G1550">
            <v>0.46</v>
          </cell>
          <cell r="H1550">
            <v>0.46799999999999997</v>
          </cell>
          <cell r="I1550">
            <v>0.46799999999999997</v>
          </cell>
        </row>
        <row r="1551">
          <cell r="D1551">
            <v>1</v>
          </cell>
          <cell r="E1551" t="str">
            <v>COUDE 90  PVC D63 FEM/FEM</v>
          </cell>
          <cell r="F1551">
            <v>0.92</v>
          </cell>
          <cell r="G1551">
            <v>0.92</v>
          </cell>
          <cell r="H1551">
            <v>0.96199999999999997</v>
          </cell>
          <cell r="I1551">
            <v>0.96199999999999997</v>
          </cell>
        </row>
        <row r="1552">
          <cell r="D1552">
            <v>1</v>
          </cell>
          <cell r="E1552" t="str">
            <v>COUDE 90 REDUIT M/F 63X50</v>
          </cell>
          <cell r="F1552">
            <v>3.76</v>
          </cell>
          <cell r="G1552">
            <v>3.76</v>
          </cell>
          <cell r="H1552">
            <v>3.76</v>
          </cell>
          <cell r="I1552">
            <v>3.76</v>
          </cell>
        </row>
        <row r="1553">
          <cell r="D1553">
            <v>1</v>
          </cell>
          <cell r="E1553" t="str">
            <v>CUVE RELEVAGE HT1200</v>
          </cell>
          <cell r="F1553">
            <v>226.44</v>
          </cell>
          <cell r="G1553">
            <v>226.44</v>
          </cell>
          <cell r="H1553">
            <v>226.44</v>
          </cell>
          <cell r="I1553">
            <v>226.44</v>
          </cell>
        </row>
        <row r="1554">
          <cell r="D1554">
            <v>1</v>
          </cell>
          <cell r="E1554" t="str">
            <v>AERATEUR A MEMBRANE D 50</v>
          </cell>
          <cell r="F1554">
            <v>11.02</v>
          </cell>
          <cell r="G1554">
            <v>11.02</v>
          </cell>
          <cell r="H1554">
            <v>11.22</v>
          </cell>
          <cell r="I1554">
            <v>11.22</v>
          </cell>
        </row>
        <row r="1555">
          <cell r="D1555">
            <v>1</v>
          </cell>
          <cell r="E1555" t="str">
            <v>EMBOUT ADAPTATION 63X50X2""""""""""""""""</v>
          </cell>
          <cell r="F1555">
            <v>0.68</v>
          </cell>
          <cell r="G1555">
            <v>0.68</v>
          </cell>
          <cell r="H1555">
            <v>0.77349999999999997</v>
          </cell>
          <cell r="I1555">
            <v>0.77349999999999997</v>
          </cell>
        </row>
        <row r="1556">
          <cell r="D1556">
            <v>1</v>
          </cell>
          <cell r="E1556" t="str">
            <v>COUDE 45 PVC EVAC MF D100</v>
          </cell>
          <cell r="F1556">
            <v>1.87</v>
          </cell>
          <cell r="G1556">
            <v>1.87</v>
          </cell>
          <cell r="H1556">
            <v>2.0619999999999998</v>
          </cell>
          <cell r="I1556">
            <v>2.0619999999999998</v>
          </cell>
        </row>
        <row r="1557">
          <cell r="D1557">
            <v>0.4</v>
          </cell>
          <cell r="E1557" t="str">
            <v>FIL RIGIDE 1.5 BLEU</v>
          </cell>
          <cell r="F1557">
            <v>0.37</v>
          </cell>
          <cell r="G1557">
            <v>0.14799999999999999</v>
          </cell>
          <cell r="H1557">
            <v>0.40920000000000001</v>
          </cell>
          <cell r="I1557">
            <v>0.16368000000000002</v>
          </cell>
        </row>
        <row r="1558">
          <cell r="D1558">
            <v>1.05</v>
          </cell>
          <cell r="E1558" t="str">
            <v>FIL RIGIDE 1.5 ROUGE</v>
          </cell>
          <cell r="F1558">
            <v>0.37</v>
          </cell>
          <cell r="G1558">
            <v>0.38850000000000001</v>
          </cell>
          <cell r="H1558">
            <v>0.40920000000000001</v>
          </cell>
          <cell r="I1558">
            <v>0.42966000000000004</v>
          </cell>
        </row>
        <row r="1559">
          <cell r="D1559">
            <v>2</v>
          </cell>
          <cell r="E1559" t="str">
            <v>BLOC PASS.VIS 1 JONCT.2,5 GRIS</v>
          </cell>
          <cell r="F1559">
            <v>1.29</v>
          </cell>
          <cell r="G1559">
            <v>2.58</v>
          </cell>
          <cell r="H1559">
            <v>1.4151500000000001</v>
          </cell>
          <cell r="I1559">
            <v>2.8303000000000003</v>
          </cell>
        </row>
        <row r="1560">
          <cell r="D1560">
            <v>1</v>
          </cell>
          <cell r="E1560" t="str">
            <v xml:space="preserve">FICHE PRISE  2P+T LEGRAND </v>
          </cell>
          <cell r="F1560">
            <v>5.23</v>
          </cell>
          <cell r="G1560">
            <v>5.23</v>
          </cell>
          <cell r="H1560">
            <v>5.2343500000000001</v>
          </cell>
          <cell r="I1560">
            <v>5.2343500000000001</v>
          </cell>
        </row>
        <row r="1561">
          <cell r="D1561">
            <v>1</v>
          </cell>
          <cell r="E1561" t="str">
            <v>MANCHON FEM/FEM A COLLER D50</v>
          </cell>
          <cell r="F1561">
            <v>0.4</v>
          </cell>
          <cell r="G1561">
            <v>0.4</v>
          </cell>
          <cell r="H1561">
            <v>0.44070000000000004</v>
          </cell>
          <cell r="I1561">
            <v>0.44070000000000004</v>
          </cell>
        </row>
        <row r="1562">
          <cell r="D1562">
            <v>1.5</v>
          </cell>
          <cell r="E1562" t="str">
            <v>CABLE ELECTRIQUE H07RNF 3G1.5</v>
          </cell>
          <cell r="F1562">
            <v>1.22</v>
          </cell>
          <cell r="G1562">
            <v>1.83</v>
          </cell>
          <cell r="H1562">
            <v>1.5174500000000002</v>
          </cell>
          <cell r="I1562">
            <v>2.2761750000000003</v>
          </cell>
        </row>
        <row r="1563">
          <cell r="D1563">
            <v>1</v>
          </cell>
          <cell r="E1563" t="str">
            <v>JOINT FORSHEDA DIAMETRE 100</v>
          </cell>
          <cell r="F1563">
            <v>4.87</v>
          </cell>
          <cell r="G1563">
            <v>4.87</v>
          </cell>
          <cell r="H1563">
            <v>4.87</v>
          </cell>
          <cell r="I1563">
            <v>4.87</v>
          </cell>
        </row>
        <row r="1564">
          <cell r="D1564">
            <v>1</v>
          </cell>
          <cell r="E1564" t="str">
            <v>JOINT FORSHEDA D50</v>
          </cell>
          <cell r="F1564">
            <v>4.9400000000000004</v>
          </cell>
          <cell r="G1564">
            <v>4.9400000000000004</v>
          </cell>
          <cell r="H1564">
            <v>4.9400000000000004</v>
          </cell>
          <cell r="I1564">
            <v>4.9400000000000004</v>
          </cell>
        </row>
        <row r="1565">
          <cell r="D1565">
            <v>1</v>
          </cell>
          <cell r="E1565" t="str">
            <v>MANCHON SORTIE POSTE RELEVAGE PVC PRES D63</v>
          </cell>
          <cell r="F1565">
            <v>1.1000000000000001</v>
          </cell>
          <cell r="G1565">
            <v>1.1000000000000001</v>
          </cell>
          <cell r="H1565">
            <v>1.2687999999999999</v>
          </cell>
          <cell r="I1565">
            <v>1.2687999999999999</v>
          </cell>
        </row>
        <row r="1566">
          <cell r="D1566">
            <v>1.22</v>
          </cell>
          <cell r="E1566" t="str">
            <v>MAIN D'OEUVRE ATELIER</v>
          </cell>
          <cell r="F1566">
            <v>75</v>
          </cell>
          <cell r="G1566">
            <v>91.5</v>
          </cell>
          <cell r="H1566">
            <v>75</v>
          </cell>
          <cell r="I1566">
            <v>91.5</v>
          </cell>
        </row>
        <row r="1567">
          <cell r="D1567">
            <v>1</v>
          </cell>
          <cell r="E1567" t="str">
            <v>TOLE SUPPORT FLOTTEUR ALARME</v>
          </cell>
          <cell r="F1567">
            <v>4.1900000000000004</v>
          </cell>
          <cell r="G1567">
            <v>4.1900000000000004</v>
          </cell>
          <cell r="H1567">
            <v>4.1900000000000004</v>
          </cell>
          <cell r="I1567">
            <v>4.1900000000000004</v>
          </cell>
        </row>
        <row r="1568">
          <cell r="D1568">
            <v>1</v>
          </cell>
          <cell r="E1568" t="str">
            <v>DISJONCTEUR PLG</v>
          </cell>
          <cell r="F1568">
            <v>7.78</v>
          </cell>
          <cell r="G1568">
            <v>7.78</v>
          </cell>
          <cell r="H1568">
            <v>7.78</v>
          </cell>
          <cell r="I1568">
            <v>7.78</v>
          </cell>
        </row>
        <row r="1569">
          <cell r="D1569">
            <v>1</v>
          </cell>
          <cell r="E1569" t="str">
            <v>TUBE PVC PRESSION 63X4.7 PN16</v>
          </cell>
          <cell r="F1569">
            <v>3.45</v>
          </cell>
          <cell r="G1569">
            <v>3.45</v>
          </cell>
          <cell r="H1569">
            <v>12.909000000000001</v>
          </cell>
          <cell r="I1569">
            <v>12.909000000000001</v>
          </cell>
        </row>
        <row r="1570">
          <cell r="D1570">
            <v>1</v>
          </cell>
          <cell r="E1570" t="str">
            <v>PILOTE LED INTERMITENTE ROUGE</v>
          </cell>
          <cell r="F1570">
            <v>6.05</v>
          </cell>
          <cell r="G1570">
            <v>6.05</v>
          </cell>
          <cell r="H1570">
            <v>6.05</v>
          </cell>
          <cell r="I1570">
            <v>6.05</v>
          </cell>
        </row>
        <row r="1571">
          <cell r="D1571">
            <v>1</v>
          </cell>
          <cell r="E1571" t="str">
            <v>VANNE A BILLE FEM/FEM ORION D63</v>
          </cell>
          <cell r="F1571">
            <v>7.63</v>
          </cell>
          <cell r="G1571">
            <v>7.63</v>
          </cell>
          <cell r="H1571">
            <v>9.5576000000000008</v>
          </cell>
          <cell r="I1571">
            <v>9.5576000000000008</v>
          </cell>
        </row>
        <row r="1572">
          <cell r="D1572">
            <v>1</v>
          </cell>
          <cell r="E1572" t="str">
            <v>TRAVERSEE DE PAROI 50/63X2""""""""""""""""</v>
          </cell>
          <cell r="F1572">
            <v>9.33</v>
          </cell>
          <cell r="G1572">
            <v>9.33</v>
          </cell>
          <cell r="H1572">
            <v>9.6374999999999993</v>
          </cell>
          <cell r="I1572">
            <v>9.6374999999999993</v>
          </cell>
        </row>
        <row r="1573">
          <cell r="D1573">
            <v>1</v>
          </cell>
          <cell r="E1573" t="str">
            <v>CONTACT AUX 101F 4A</v>
          </cell>
          <cell r="F1573">
            <v>7.73</v>
          </cell>
          <cell r="G1573">
            <v>7.73</v>
          </cell>
          <cell r="H1573">
            <v>7.73</v>
          </cell>
          <cell r="I1573">
            <v>7.73</v>
          </cell>
        </row>
        <row r="1574">
          <cell r="D1574">
            <v>1</v>
          </cell>
          <cell r="E1574" t="str">
            <v>DISJONCTEUR MAGNETO THERMIQUE 6.3/2</v>
          </cell>
          <cell r="F1574">
            <v>27</v>
          </cell>
          <cell r="G1574">
            <v>27</v>
          </cell>
          <cell r="H1574">
            <v>27</v>
          </cell>
          <cell r="I1574">
            <v>27</v>
          </cell>
        </row>
        <row r="1575">
          <cell r="C1575" t="str">
            <v>SPR1200V75</v>
          </cell>
          <cell r="G1575">
            <v>888.92400000000021</v>
          </cell>
          <cell r="I1575">
            <v>903.11991500000011</v>
          </cell>
        </row>
        <row r="1576">
          <cell r="D1576">
            <v>3</v>
          </cell>
          <cell r="E1576" t="str">
            <v>PRESSE ETOUPE PG13</v>
          </cell>
          <cell r="F1576">
            <v>0.68</v>
          </cell>
          <cell r="G1576">
            <v>2.04</v>
          </cell>
          <cell r="H1576">
            <v>0.68</v>
          </cell>
          <cell r="I1576">
            <v>2.04</v>
          </cell>
        </row>
        <row r="1577">
          <cell r="D1577">
            <v>3</v>
          </cell>
          <cell r="E1577" t="str">
            <v>PRESSE ETOUPE PG13</v>
          </cell>
          <cell r="F1577">
            <v>0.68</v>
          </cell>
          <cell r="G1577">
            <v>2.04</v>
          </cell>
          <cell r="H1577">
            <v>0.68</v>
          </cell>
          <cell r="I1577">
            <v>2.04</v>
          </cell>
        </row>
        <row r="1578">
          <cell r="D1578">
            <v>1</v>
          </cell>
          <cell r="E1578" t="str">
            <v xml:space="preserve">CROCHET INOX </v>
          </cell>
          <cell r="F1578">
            <v>2.2400000000000002</v>
          </cell>
          <cell r="G1578">
            <v>2.2400000000000002</v>
          </cell>
          <cell r="H1578">
            <v>2.2400000000000002</v>
          </cell>
          <cell r="I1578">
            <v>2.2400000000000002</v>
          </cell>
        </row>
        <row r="1579">
          <cell r="D1579">
            <v>1</v>
          </cell>
          <cell r="E1579" t="str">
            <v xml:space="preserve">CLAPET Y D63 </v>
          </cell>
          <cell r="F1579">
            <v>38.799999999999997</v>
          </cell>
          <cell r="G1579">
            <v>38.799999999999997</v>
          </cell>
          <cell r="H1579">
            <v>39.21555</v>
          </cell>
          <cell r="I1579">
            <v>39.21555</v>
          </cell>
        </row>
        <row r="1580">
          <cell r="D1580">
            <v>1</v>
          </cell>
          <cell r="E1580" t="str">
            <v>COFFRET 6P EATON IP65</v>
          </cell>
          <cell r="F1580">
            <v>38.67</v>
          </cell>
          <cell r="G1580">
            <v>38.67</v>
          </cell>
          <cell r="H1580">
            <v>38.67</v>
          </cell>
          <cell r="I1580">
            <v>38.67</v>
          </cell>
        </row>
        <row r="1581">
          <cell r="D1581">
            <v>1.6</v>
          </cell>
          <cell r="E1581" t="str">
            <v>TUBE INOX DIAM26.9X1.6 (LE ML)</v>
          </cell>
          <cell r="F1581">
            <v>7.23</v>
          </cell>
          <cell r="G1581">
            <v>11.568000000000001</v>
          </cell>
          <cell r="H1581">
            <v>7.41</v>
          </cell>
          <cell r="I1581">
            <v>11.856000000000002</v>
          </cell>
        </row>
        <row r="1582">
          <cell r="D1582">
            <v>1</v>
          </cell>
          <cell r="E1582" t="str">
            <v>CHAINE INOX DIAM 4 32/8 (LE ML)</v>
          </cell>
          <cell r="F1582">
            <v>3.85</v>
          </cell>
          <cell r="G1582">
            <v>3.85</v>
          </cell>
          <cell r="H1582">
            <v>4.3499999999999996</v>
          </cell>
          <cell r="I1582">
            <v>4.3499999999999996</v>
          </cell>
        </row>
        <row r="1583">
          <cell r="D1583">
            <v>1</v>
          </cell>
          <cell r="E1583" t="str">
            <v>DW VOX 75 A 20M DE CABLE</v>
          </cell>
          <cell r="F1583">
            <v>330.98</v>
          </cell>
          <cell r="G1583">
            <v>330.98</v>
          </cell>
          <cell r="H1583">
            <v>330.98</v>
          </cell>
          <cell r="I1583">
            <v>330.98</v>
          </cell>
        </row>
        <row r="1584">
          <cell r="D1584">
            <v>1</v>
          </cell>
          <cell r="E1584" t="str">
            <v>MANILLE INOX</v>
          </cell>
          <cell r="F1584">
            <v>1.36</v>
          </cell>
          <cell r="G1584">
            <v>1.36</v>
          </cell>
          <cell r="H1584">
            <v>1.5686</v>
          </cell>
          <cell r="I1584">
            <v>1.5686</v>
          </cell>
        </row>
        <row r="1585">
          <cell r="D1585">
            <v>1</v>
          </cell>
          <cell r="E1585" t="str">
            <v>FLOTTEUR JAUNE 20M DE CABLE+LEST</v>
          </cell>
          <cell r="F1585">
            <v>38.61</v>
          </cell>
          <cell r="G1585">
            <v>38.61</v>
          </cell>
          <cell r="H1585">
            <v>38.61</v>
          </cell>
          <cell r="I1585">
            <v>38.61</v>
          </cell>
        </row>
        <row r="1586">
          <cell r="D1586">
            <v>1</v>
          </cell>
          <cell r="E1586" t="str">
            <v>COUDE 90 PVC D50 FEM/FEM</v>
          </cell>
          <cell r="F1586">
            <v>0.46</v>
          </cell>
          <cell r="G1586">
            <v>0.46</v>
          </cell>
          <cell r="H1586">
            <v>0.46799999999999997</v>
          </cell>
          <cell r="I1586">
            <v>0.46799999999999997</v>
          </cell>
        </row>
        <row r="1587">
          <cell r="D1587">
            <v>1</v>
          </cell>
          <cell r="E1587" t="str">
            <v>COUDE 90  PVC D63 FEM/FEM</v>
          </cell>
          <cell r="F1587">
            <v>0.92</v>
          </cell>
          <cell r="G1587">
            <v>0.92</v>
          </cell>
          <cell r="H1587">
            <v>0.96199999999999997</v>
          </cell>
          <cell r="I1587">
            <v>0.96199999999999997</v>
          </cell>
        </row>
        <row r="1588">
          <cell r="D1588">
            <v>1</v>
          </cell>
          <cell r="E1588" t="str">
            <v>COUDE 90 REDUIT M/F 63X50</v>
          </cell>
          <cell r="F1588">
            <v>3.76</v>
          </cell>
          <cell r="G1588">
            <v>3.76</v>
          </cell>
          <cell r="H1588">
            <v>3.76</v>
          </cell>
          <cell r="I1588">
            <v>3.76</v>
          </cell>
        </row>
        <row r="1589">
          <cell r="D1589">
            <v>1</v>
          </cell>
          <cell r="E1589" t="str">
            <v>CUVE RELEVAGE HT1200</v>
          </cell>
          <cell r="F1589">
            <v>226.44</v>
          </cell>
          <cell r="G1589">
            <v>226.44</v>
          </cell>
          <cell r="H1589">
            <v>226.44</v>
          </cell>
          <cell r="I1589">
            <v>226.44</v>
          </cell>
        </row>
        <row r="1590">
          <cell r="D1590">
            <v>1</v>
          </cell>
          <cell r="E1590" t="str">
            <v>AERATEUR A MEMBRANE D 50</v>
          </cell>
          <cell r="F1590">
            <v>11.02</v>
          </cell>
          <cell r="G1590">
            <v>11.02</v>
          </cell>
          <cell r="H1590">
            <v>11.22</v>
          </cell>
          <cell r="I1590">
            <v>11.22</v>
          </cell>
        </row>
        <row r="1591">
          <cell r="D1591">
            <v>1</v>
          </cell>
          <cell r="E1591" t="str">
            <v>EMBOUT ADAPTATION 63X50X2""""""""""""""""</v>
          </cell>
          <cell r="F1591">
            <v>0.68</v>
          </cell>
          <cell r="G1591">
            <v>0.68</v>
          </cell>
          <cell r="H1591">
            <v>0.77349999999999997</v>
          </cell>
          <cell r="I1591">
            <v>0.77349999999999997</v>
          </cell>
        </row>
        <row r="1592">
          <cell r="D1592">
            <v>1</v>
          </cell>
          <cell r="E1592" t="str">
            <v>COUDE 45 PVC EVAC MF D100</v>
          </cell>
          <cell r="F1592">
            <v>1.87</v>
          </cell>
          <cell r="G1592">
            <v>1.87</v>
          </cell>
          <cell r="H1592">
            <v>2.0619999999999998</v>
          </cell>
          <cell r="I1592">
            <v>2.0619999999999998</v>
          </cell>
        </row>
        <row r="1593">
          <cell r="D1593">
            <v>0.4</v>
          </cell>
          <cell r="E1593" t="str">
            <v>FIL RIGIDE 1.5 BLEU</v>
          </cell>
          <cell r="F1593">
            <v>0.37</v>
          </cell>
          <cell r="G1593">
            <v>0.14799999999999999</v>
          </cell>
          <cell r="H1593">
            <v>0.40920000000000001</v>
          </cell>
          <cell r="I1593">
            <v>0.16368000000000002</v>
          </cell>
        </row>
        <row r="1594">
          <cell r="D1594">
            <v>1.05</v>
          </cell>
          <cell r="E1594" t="str">
            <v>FIL RIGIDE 1.5 ROUGE</v>
          </cell>
          <cell r="F1594">
            <v>0.37</v>
          </cell>
          <cell r="G1594">
            <v>0.38850000000000001</v>
          </cell>
          <cell r="H1594">
            <v>0.40920000000000001</v>
          </cell>
          <cell r="I1594">
            <v>0.42966000000000004</v>
          </cell>
        </row>
        <row r="1595">
          <cell r="D1595">
            <v>2</v>
          </cell>
          <cell r="E1595" t="str">
            <v>BLOC PASS.VIS 1 JONCT.2,5 GRIS</v>
          </cell>
          <cell r="F1595">
            <v>1.29</v>
          </cell>
          <cell r="G1595">
            <v>2.58</v>
          </cell>
          <cell r="H1595">
            <v>1.4151500000000001</v>
          </cell>
          <cell r="I1595">
            <v>2.8303000000000003</v>
          </cell>
        </row>
        <row r="1596">
          <cell r="D1596">
            <v>1</v>
          </cell>
          <cell r="E1596" t="str">
            <v xml:space="preserve">FICHE PRISE  2P+T LEGRAND </v>
          </cell>
          <cell r="F1596">
            <v>5.23</v>
          </cell>
          <cell r="G1596">
            <v>5.23</v>
          </cell>
          <cell r="H1596">
            <v>5.2343500000000001</v>
          </cell>
          <cell r="I1596">
            <v>5.2343500000000001</v>
          </cell>
        </row>
        <row r="1597">
          <cell r="D1597">
            <v>1</v>
          </cell>
          <cell r="E1597" t="str">
            <v>MANCHON FEM/FEM A COLLER D50</v>
          </cell>
          <cell r="F1597">
            <v>0.4</v>
          </cell>
          <cell r="G1597">
            <v>0.4</v>
          </cell>
          <cell r="H1597">
            <v>0.44070000000000004</v>
          </cell>
          <cell r="I1597">
            <v>0.44070000000000004</v>
          </cell>
        </row>
        <row r="1598">
          <cell r="D1598">
            <v>1.5</v>
          </cell>
          <cell r="E1598" t="str">
            <v>CABLE ELECTRIQUE H07RNF 3G1.5</v>
          </cell>
          <cell r="F1598">
            <v>1.22</v>
          </cell>
          <cell r="G1598">
            <v>1.83</v>
          </cell>
          <cell r="H1598">
            <v>1.5174500000000002</v>
          </cell>
          <cell r="I1598">
            <v>2.2761750000000003</v>
          </cell>
        </row>
        <row r="1599">
          <cell r="D1599">
            <v>1</v>
          </cell>
          <cell r="E1599" t="str">
            <v>JOINT FORSHEDA DIAMETRE 100</v>
          </cell>
          <cell r="F1599">
            <v>4.87</v>
          </cell>
          <cell r="G1599">
            <v>4.87</v>
          </cell>
          <cell r="H1599">
            <v>4.87</v>
          </cell>
          <cell r="I1599">
            <v>4.87</v>
          </cell>
        </row>
        <row r="1600">
          <cell r="D1600">
            <v>1</v>
          </cell>
          <cell r="E1600" t="str">
            <v>JOINT FORSHEDA D50</v>
          </cell>
          <cell r="F1600">
            <v>4.9400000000000004</v>
          </cell>
          <cell r="G1600">
            <v>4.9400000000000004</v>
          </cell>
          <cell r="H1600">
            <v>4.9400000000000004</v>
          </cell>
          <cell r="I1600">
            <v>4.9400000000000004</v>
          </cell>
        </row>
        <row r="1601">
          <cell r="D1601">
            <v>1</v>
          </cell>
          <cell r="E1601" t="str">
            <v>MANCHON SORTIE POSTE RELEVAGE PVC PRES D63</v>
          </cell>
          <cell r="F1601">
            <v>1.1000000000000001</v>
          </cell>
          <cell r="G1601">
            <v>1.1000000000000001</v>
          </cell>
          <cell r="H1601">
            <v>1.2687999999999999</v>
          </cell>
          <cell r="I1601">
            <v>1.2687999999999999</v>
          </cell>
        </row>
        <row r="1602">
          <cell r="D1602">
            <v>0.83</v>
          </cell>
          <cell r="E1602" t="str">
            <v>MAIN D'OEUVRE ATELIER</v>
          </cell>
          <cell r="F1602">
            <v>75</v>
          </cell>
          <cell r="G1602">
            <v>62.25</v>
          </cell>
          <cell r="H1602">
            <v>75</v>
          </cell>
          <cell r="I1602">
            <v>62.25</v>
          </cell>
        </row>
        <row r="1603">
          <cell r="D1603">
            <v>1</v>
          </cell>
          <cell r="E1603" t="str">
            <v>PA DW FONTE 2''</v>
          </cell>
          <cell r="F1603">
            <v>83.19</v>
          </cell>
          <cell r="G1603">
            <v>83.19</v>
          </cell>
          <cell r="H1603">
            <v>83.19</v>
          </cell>
          <cell r="I1603">
            <v>83.19</v>
          </cell>
        </row>
        <row r="1604">
          <cell r="D1604">
            <v>1</v>
          </cell>
          <cell r="E1604" t="str">
            <v xml:space="preserve">SUPPORT BAS INOX </v>
          </cell>
          <cell r="F1604">
            <v>21.71</v>
          </cell>
          <cell r="G1604">
            <v>21.71</v>
          </cell>
          <cell r="H1604">
            <v>21.71</v>
          </cell>
          <cell r="I1604">
            <v>21.71</v>
          </cell>
        </row>
        <row r="1605">
          <cell r="D1605">
            <v>1</v>
          </cell>
          <cell r="E1605" t="str">
            <v>SUPPORT HAUT INOX 510MM</v>
          </cell>
          <cell r="F1605">
            <v>19.91</v>
          </cell>
          <cell r="G1605">
            <v>19.91</v>
          </cell>
          <cell r="H1605">
            <v>19.91</v>
          </cell>
          <cell r="I1605">
            <v>19.91</v>
          </cell>
        </row>
        <row r="1606">
          <cell r="D1606">
            <v>1</v>
          </cell>
          <cell r="E1606" t="str">
            <v>TOLE SUPPORT FLOTTEUR ALARME</v>
          </cell>
          <cell r="F1606">
            <v>4.1900000000000004</v>
          </cell>
          <cell r="G1606">
            <v>4.1900000000000004</v>
          </cell>
          <cell r="H1606">
            <v>4.1900000000000004</v>
          </cell>
          <cell r="I1606">
            <v>4.1900000000000004</v>
          </cell>
        </row>
        <row r="1607">
          <cell r="D1607">
            <v>1</v>
          </cell>
          <cell r="E1607" t="str">
            <v>DISJONCTEUR PLG</v>
          </cell>
          <cell r="F1607">
            <v>7.78</v>
          </cell>
          <cell r="G1607">
            <v>7.78</v>
          </cell>
          <cell r="H1607">
            <v>7.78</v>
          </cell>
          <cell r="I1607">
            <v>7.78</v>
          </cell>
        </row>
        <row r="1608">
          <cell r="D1608">
            <v>1</v>
          </cell>
          <cell r="E1608" t="str">
            <v>TUBE PVC PRESSION 63X4.7 PN16</v>
          </cell>
          <cell r="F1608">
            <v>3.45</v>
          </cell>
          <cell r="G1608">
            <v>3.45</v>
          </cell>
          <cell r="H1608">
            <v>12.909000000000001</v>
          </cell>
          <cell r="I1608">
            <v>12.909000000000001</v>
          </cell>
        </row>
        <row r="1609">
          <cell r="D1609">
            <v>1</v>
          </cell>
          <cell r="E1609" t="str">
            <v>PILOTE LED INTERMITENTE ROUGE</v>
          </cell>
          <cell r="F1609">
            <v>6.05</v>
          </cell>
          <cell r="G1609">
            <v>6.05</v>
          </cell>
          <cell r="H1609">
            <v>6.05</v>
          </cell>
          <cell r="I1609">
            <v>6.05</v>
          </cell>
        </row>
        <row r="1610">
          <cell r="D1610">
            <v>1</v>
          </cell>
          <cell r="E1610" t="str">
            <v>VANNE A BILLE FEM/FEM ORION D63</v>
          </cell>
          <cell r="F1610">
            <v>7.63</v>
          </cell>
          <cell r="G1610">
            <v>7.63</v>
          </cell>
          <cell r="H1610">
            <v>9.5576000000000008</v>
          </cell>
          <cell r="I1610">
            <v>9.5576000000000008</v>
          </cell>
        </row>
        <row r="1611">
          <cell r="D1611">
            <v>1</v>
          </cell>
          <cell r="E1611" t="str">
            <v>TRAVERSEE DE PAROI 50/63X2""""""""""""""""</v>
          </cell>
          <cell r="F1611">
            <v>9.33</v>
          </cell>
          <cell r="G1611">
            <v>9.33</v>
          </cell>
          <cell r="H1611">
            <v>9.6374999999999993</v>
          </cell>
          <cell r="I1611">
            <v>9.6374999999999993</v>
          </cell>
        </row>
        <row r="1612">
          <cell r="D1612">
            <v>1</v>
          </cell>
          <cell r="E1612" t="str">
            <v>CONTACT AUX 101F 4A</v>
          </cell>
          <cell r="F1612">
            <v>7.73</v>
          </cell>
          <cell r="G1612">
            <v>7.73</v>
          </cell>
          <cell r="H1612">
            <v>7.73</v>
          </cell>
          <cell r="I1612">
            <v>7.73</v>
          </cell>
        </row>
        <row r="1613">
          <cell r="D1613">
            <v>1</v>
          </cell>
          <cell r="E1613" t="str">
            <v>DISJONCTEUR MAGNETO THERMIQUE 6.3/2</v>
          </cell>
          <cell r="F1613">
            <v>27</v>
          </cell>
          <cell r="G1613">
            <v>27</v>
          </cell>
          <cell r="H1613">
            <v>27</v>
          </cell>
          <cell r="I1613">
            <v>27</v>
          </cell>
        </row>
        <row r="1614">
          <cell r="C1614" t="str">
            <v>SPR1200V75BG</v>
          </cell>
          <cell r="G1614">
            <v>997.01450000000034</v>
          </cell>
          <cell r="I1614">
            <v>1011.6234150000001</v>
          </cell>
        </row>
        <row r="1615">
          <cell r="D1615">
            <v>3</v>
          </cell>
          <cell r="E1615" t="str">
            <v>PRESSE ETOUPE PG13</v>
          </cell>
          <cell r="F1615">
            <v>0.68</v>
          </cell>
          <cell r="G1615">
            <v>2.04</v>
          </cell>
          <cell r="H1615">
            <v>0.68</v>
          </cell>
          <cell r="I1615">
            <v>2.04</v>
          </cell>
        </row>
        <row r="1616">
          <cell r="D1616">
            <v>3</v>
          </cell>
          <cell r="E1616" t="str">
            <v>PRESSE ETOUPE PG13</v>
          </cell>
          <cell r="F1616">
            <v>0.68</v>
          </cell>
          <cell r="G1616">
            <v>2.04</v>
          </cell>
          <cell r="H1616">
            <v>0.68</v>
          </cell>
          <cell r="I1616">
            <v>2.04</v>
          </cell>
        </row>
        <row r="1617">
          <cell r="D1617">
            <v>1</v>
          </cell>
          <cell r="E1617" t="str">
            <v xml:space="preserve">CROCHET INOX </v>
          </cell>
          <cell r="F1617">
            <v>2.2400000000000002</v>
          </cell>
          <cell r="G1617">
            <v>2.2400000000000002</v>
          </cell>
          <cell r="H1617">
            <v>2.2400000000000002</v>
          </cell>
          <cell r="I1617">
            <v>2.2400000000000002</v>
          </cell>
        </row>
        <row r="1618">
          <cell r="D1618">
            <v>1</v>
          </cell>
          <cell r="E1618" t="str">
            <v xml:space="preserve">CLAPET Y D63 </v>
          </cell>
          <cell r="F1618">
            <v>38.799999999999997</v>
          </cell>
          <cell r="G1618">
            <v>38.799999999999997</v>
          </cell>
          <cell r="H1618">
            <v>39.21555</v>
          </cell>
          <cell r="I1618">
            <v>39.21555</v>
          </cell>
        </row>
        <row r="1619">
          <cell r="D1619">
            <v>1</v>
          </cell>
          <cell r="E1619" t="str">
            <v>COFFRET 6P EATON IP65</v>
          </cell>
          <cell r="F1619">
            <v>38.67</v>
          </cell>
          <cell r="G1619">
            <v>38.67</v>
          </cell>
          <cell r="H1619">
            <v>38.67</v>
          </cell>
          <cell r="I1619">
            <v>38.67</v>
          </cell>
        </row>
        <row r="1620">
          <cell r="D1620">
            <v>1.2</v>
          </cell>
          <cell r="E1620" t="str">
            <v>CHAINE INOX DIAM 4 32/8 (LE ML)</v>
          </cell>
          <cell r="F1620">
            <v>3.85</v>
          </cell>
          <cell r="G1620">
            <v>4.62</v>
          </cell>
          <cell r="H1620">
            <v>4.3499999999999996</v>
          </cell>
          <cell r="I1620">
            <v>5.22</v>
          </cell>
        </row>
        <row r="1621">
          <cell r="D1621">
            <v>1</v>
          </cell>
          <cell r="E1621" t="str">
            <v>FLOTTEUR JAUNE 20M DE CABLE+LEST</v>
          </cell>
          <cell r="F1621">
            <v>38.61</v>
          </cell>
          <cell r="G1621">
            <v>38.61</v>
          </cell>
          <cell r="H1621">
            <v>38.61</v>
          </cell>
          <cell r="I1621">
            <v>38.61</v>
          </cell>
        </row>
        <row r="1622">
          <cell r="D1622">
            <v>1</v>
          </cell>
          <cell r="E1622" t="str">
            <v>COUDE 90 PVC D50 FEM/FEM</v>
          </cell>
          <cell r="F1622">
            <v>0.46</v>
          </cell>
          <cell r="G1622">
            <v>0.46</v>
          </cell>
          <cell r="H1622">
            <v>0.46799999999999997</v>
          </cell>
          <cell r="I1622">
            <v>0.46799999999999997</v>
          </cell>
        </row>
        <row r="1623">
          <cell r="D1623">
            <v>1</v>
          </cell>
          <cell r="E1623" t="str">
            <v>COUDE 90  PVC D63 FEM/FEM</v>
          </cell>
          <cell r="F1623">
            <v>0.92</v>
          </cell>
          <cell r="G1623">
            <v>0.92</v>
          </cell>
          <cell r="H1623">
            <v>0.96199999999999997</v>
          </cell>
          <cell r="I1623">
            <v>0.96199999999999997</v>
          </cell>
        </row>
        <row r="1624">
          <cell r="D1624">
            <v>1</v>
          </cell>
          <cell r="E1624" t="str">
            <v>COUDE 90 REDUIT M/F 63X50</v>
          </cell>
          <cell r="F1624">
            <v>3.76</v>
          </cell>
          <cell r="G1624">
            <v>3.76</v>
          </cell>
          <cell r="H1624">
            <v>3.76</v>
          </cell>
          <cell r="I1624">
            <v>3.76</v>
          </cell>
        </row>
        <row r="1625">
          <cell r="D1625">
            <v>1</v>
          </cell>
          <cell r="E1625" t="str">
            <v>CUVE RELEVAGE HT1500</v>
          </cell>
          <cell r="F1625">
            <v>277.7</v>
          </cell>
          <cell r="G1625">
            <v>277.7</v>
          </cell>
          <cell r="H1625">
            <v>277.7</v>
          </cell>
          <cell r="I1625">
            <v>277.7</v>
          </cell>
        </row>
        <row r="1626">
          <cell r="D1626">
            <v>1</v>
          </cell>
          <cell r="E1626" t="str">
            <v>AERATEUR A MEMBRANE D 50</v>
          </cell>
          <cell r="F1626">
            <v>11.02</v>
          </cell>
          <cell r="G1626">
            <v>11.02</v>
          </cell>
          <cell r="H1626">
            <v>11.22</v>
          </cell>
          <cell r="I1626">
            <v>11.22</v>
          </cell>
        </row>
        <row r="1627">
          <cell r="D1627">
            <v>1</v>
          </cell>
          <cell r="E1627" t="str">
            <v>EMBOUT ADAPTATION 63X50X2""""""""""""""""</v>
          </cell>
          <cell r="F1627">
            <v>0.68</v>
          </cell>
          <cell r="G1627">
            <v>0.68</v>
          </cell>
          <cell r="H1627">
            <v>0.77349999999999997</v>
          </cell>
          <cell r="I1627">
            <v>0.77349999999999997</v>
          </cell>
        </row>
        <row r="1628">
          <cell r="D1628">
            <v>1</v>
          </cell>
          <cell r="E1628" t="str">
            <v>COUDE 45 PVC EVAC MF D100</v>
          </cell>
          <cell r="F1628">
            <v>1.87</v>
          </cell>
          <cell r="G1628">
            <v>1.87</v>
          </cell>
          <cell r="H1628">
            <v>2.0619999999999998</v>
          </cell>
          <cell r="I1628">
            <v>2.0619999999999998</v>
          </cell>
        </row>
        <row r="1629">
          <cell r="D1629">
            <v>0.4</v>
          </cell>
          <cell r="E1629" t="str">
            <v>FIL RIGIDE 1.5 BLEU</v>
          </cell>
          <cell r="F1629">
            <v>0.37</v>
          </cell>
          <cell r="G1629">
            <v>0.14799999999999999</v>
          </cell>
          <cell r="H1629">
            <v>0.40920000000000001</v>
          </cell>
          <cell r="I1629">
            <v>0.16368000000000002</v>
          </cell>
        </row>
        <row r="1630">
          <cell r="D1630">
            <v>1.05</v>
          </cell>
          <cell r="E1630" t="str">
            <v>FIL RIGIDE 1.5 ROUGE</v>
          </cell>
          <cell r="F1630">
            <v>0.37</v>
          </cell>
          <cell r="G1630">
            <v>0.38850000000000001</v>
          </cell>
          <cell r="H1630">
            <v>0.40920000000000001</v>
          </cell>
          <cell r="I1630">
            <v>0.42966000000000004</v>
          </cell>
        </row>
        <row r="1631">
          <cell r="D1631">
            <v>2</v>
          </cell>
          <cell r="E1631" t="str">
            <v>BLOC PASS.VIS 1 JONCT.2,5 GRIS</v>
          </cell>
          <cell r="F1631">
            <v>1.29</v>
          </cell>
          <cell r="G1631">
            <v>2.58</v>
          </cell>
          <cell r="H1631">
            <v>1.4151500000000001</v>
          </cell>
          <cell r="I1631">
            <v>2.8303000000000003</v>
          </cell>
        </row>
        <row r="1632">
          <cell r="D1632">
            <v>1</v>
          </cell>
          <cell r="E1632" t="str">
            <v xml:space="preserve">FICHE PRISE  2P+T LEGRAND </v>
          </cell>
          <cell r="F1632">
            <v>5.23</v>
          </cell>
          <cell r="G1632">
            <v>5.23</v>
          </cell>
          <cell r="H1632">
            <v>5.2343500000000001</v>
          </cell>
          <cell r="I1632">
            <v>5.2343500000000001</v>
          </cell>
        </row>
        <row r="1633">
          <cell r="D1633">
            <v>1</v>
          </cell>
          <cell r="E1633" t="str">
            <v>MANCHON FEM/FEM A COLLER D50</v>
          </cell>
          <cell r="F1633">
            <v>0.4</v>
          </cell>
          <cell r="G1633">
            <v>0.4</v>
          </cell>
          <cell r="H1633">
            <v>0.44070000000000004</v>
          </cell>
          <cell r="I1633">
            <v>0.44070000000000004</v>
          </cell>
        </row>
        <row r="1634">
          <cell r="D1634">
            <v>1.5</v>
          </cell>
          <cell r="E1634" t="str">
            <v>CABLE ELECTRIQUE H07RNF 3G1.5</v>
          </cell>
          <cell r="F1634">
            <v>1.22</v>
          </cell>
          <cell r="G1634">
            <v>1.83</v>
          </cell>
          <cell r="H1634">
            <v>1.5174500000000002</v>
          </cell>
          <cell r="I1634">
            <v>2.2761750000000003</v>
          </cell>
        </row>
        <row r="1635">
          <cell r="D1635">
            <v>1</v>
          </cell>
          <cell r="E1635" t="str">
            <v>ELECTROPOMPE DW VOX M 100 D63 FILETE</v>
          </cell>
          <cell r="F1635">
            <v>431.65</v>
          </cell>
          <cell r="G1635">
            <v>431.65</v>
          </cell>
          <cell r="H1635">
            <v>431.65</v>
          </cell>
          <cell r="I1635">
            <v>431.65</v>
          </cell>
        </row>
        <row r="1636">
          <cell r="D1636">
            <v>1</v>
          </cell>
          <cell r="E1636" t="str">
            <v>JOINT FORSHEDA DIAMETRE 100</v>
          </cell>
          <cell r="F1636">
            <v>4.87</v>
          </cell>
          <cell r="G1636">
            <v>4.87</v>
          </cell>
          <cell r="H1636">
            <v>4.87</v>
          </cell>
          <cell r="I1636">
            <v>4.87</v>
          </cell>
        </row>
        <row r="1637">
          <cell r="D1637">
            <v>1</v>
          </cell>
          <cell r="E1637" t="str">
            <v>JOINT FORSHEDA D50</v>
          </cell>
          <cell r="F1637">
            <v>4.9400000000000004</v>
          </cell>
          <cell r="G1637">
            <v>4.9400000000000004</v>
          </cell>
          <cell r="H1637">
            <v>4.9400000000000004</v>
          </cell>
          <cell r="I1637">
            <v>4.9400000000000004</v>
          </cell>
        </row>
        <row r="1638">
          <cell r="D1638">
            <v>1</v>
          </cell>
          <cell r="E1638" t="str">
            <v>MANCHON SORTIE POSTE RELEVAGE PVC PRES D63</v>
          </cell>
          <cell r="F1638">
            <v>1.1000000000000001</v>
          </cell>
          <cell r="G1638">
            <v>1.1000000000000001</v>
          </cell>
          <cell r="H1638">
            <v>1.2687999999999999</v>
          </cell>
          <cell r="I1638">
            <v>1.2687999999999999</v>
          </cell>
        </row>
        <row r="1639">
          <cell r="D1639">
            <v>1.17</v>
          </cell>
          <cell r="E1639" t="str">
            <v>MAIN D'OEUVRE ATELIER</v>
          </cell>
          <cell r="F1639">
            <v>75</v>
          </cell>
          <cell r="G1639">
            <v>87.75</v>
          </cell>
          <cell r="H1639">
            <v>75</v>
          </cell>
          <cell r="I1639">
            <v>87.75</v>
          </cell>
        </row>
        <row r="1640">
          <cell r="D1640">
            <v>1</v>
          </cell>
          <cell r="E1640" t="str">
            <v>TOLE SUPPORT FLOTTEUR ALARME</v>
          </cell>
          <cell r="F1640">
            <v>4.1900000000000004</v>
          </cell>
          <cell r="G1640">
            <v>4.1900000000000004</v>
          </cell>
          <cell r="H1640">
            <v>4.1900000000000004</v>
          </cell>
          <cell r="I1640">
            <v>4.1900000000000004</v>
          </cell>
        </row>
        <row r="1641">
          <cell r="D1641">
            <v>1</v>
          </cell>
          <cell r="E1641" t="str">
            <v>DISJONCTEUR PLG</v>
          </cell>
          <cell r="F1641">
            <v>7.78</v>
          </cell>
          <cell r="G1641">
            <v>7.78</v>
          </cell>
          <cell r="H1641">
            <v>7.78</v>
          </cell>
          <cell r="I1641">
            <v>7.78</v>
          </cell>
        </row>
        <row r="1642">
          <cell r="D1642">
            <v>1.1399999999999999</v>
          </cell>
          <cell r="E1642" t="str">
            <v>TUBE PVC PRESSION 63X4.7 PN16</v>
          </cell>
          <cell r="F1642">
            <v>3.45</v>
          </cell>
          <cell r="G1642">
            <v>3.9329999999999998</v>
          </cell>
          <cell r="H1642">
            <v>12.909000000000001</v>
          </cell>
          <cell r="I1642">
            <v>14.71626</v>
          </cell>
        </row>
        <row r="1643">
          <cell r="D1643">
            <v>1</v>
          </cell>
          <cell r="E1643" t="str">
            <v>PILOTE LED INTERMITENTE ROUGE</v>
          </cell>
          <cell r="F1643">
            <v>6.05</v>
          </cell>
          <cell r="G1643">
            <v>6.05</v>
          </cell>
          <cell r="H1643">
            <v>6.05</v>
          </cell>
          <cell r="I1643">
            <v>6.05</v>
          </cell>
        </row>
        <row r="1644">
          <cell r="D1644">
            <v>1</v>
          </cell>
          <cell r="E1644" t="str">
            <v>VANNE A BILLE FEM/FEM ORION D63</v>
          </cell>
          <cell r="F1644">
            <v>7.63</v>
          </cell>
          <cell r="G1644">
            <v>7.63</v>
          </cell>
          <cell r="H1644">
            <v>9.5576000000000008</v>
          </cell>
          <cell r="I1644">
            <v>9.5576000000000008</v>
          </cell>
        </row>
        <row r="1645">
          <cell r="D1645">
            <v>1</v>
          </cell>
          <cell r="E1645" t="str">
            <v>TRAVERSEE DE PAROI 50/63X2""""""""""""""""</v>
          </cell>
          <cell r="F1645">
            <v>9.33</v>
          </cell>
          <cell r="G1645">
            <v>9.33</v>
          </cell>
          <cell r="H1645">
            <v>9.6374999999999993</v>
          </cell>
          <cell r="I1645">
            <v>9.6374999999999993</v>
          </cell>
        </row>
        <row r="1646">
          <cell r="D1646">
            <v>1</v>
          </cell>
          <cell r="E1646" t="str">
            <v>CONTACT AUX 101F 4A</v>
          </cell>
          <cell r="F1646">
            <v>7.73</v>
          </cell>
          <cell r="G1646">
            <v>7.73</v>
          </cell>
          <cell r="H1646">
            <v>7.73</v>
          </cell>
          <cell r="I1646">
            <v>7.73</v>
          </cell>
        </row>
        <row r="1647">
          <cell r="D1647">
            <v>1</v>
          </cell>
          <cell r="E1647" t="str">
            <v>DISJONCTEUR MAGNETO THERMIQUE 6.3/2</v>
          </cell>
          <cell r="F1647">
            <v>27</v>
          </cell>
          <cell r="G1647">
            <v>27</v>
          </cell>
          <cell r="H1647">
            <v>27</v>
          </cell>
          <cell r="I1647">
            <v>27</v>
          </cell>
        </row>
        <row r="1648">
          <cell r="C1648" t="str">
            <v>SPR1500V100</v>
          </cell>
          <cell r="G1648">
            <v>1037.9594999999999</v>
          </cell>
          <cell r="I1648">
            <v>1053.496075</v>
          </cell>
        </row>
        <row r="1649">
          <cell r="D1649">
            <v>3</v>
          </cell>
          <cell r="E1649" t="str">
            <v>PRESSE ETOUPE PG13</v>
          </cell>
          <cell r="F1649">
            <v>0.68</v>
          </cell>
          <cell r="G1649">
            <v>2.04</v>
          </cell>
          <cell r="H1649">
            <v>0.68</v>
          </cell>
          <cell r="I1649">
            <v>2.04</v>
          </cell>
        </row>
        <row r="1650">
          <cell r="D1650">
            <v>3</v>
          </cell>
          <cell r="E1650" t="str">
            <v>PRESSE ETOUPE PG13</v>
          </cell>
          <cell r="F1650">
            <v>0.68</v>
          </cell>
          <cell r="G1650">
            <v>2.04</v>
          </cell>
          <cell r="H1650">
            <v>0.68</v>
          </cell>
          <cell r="I1650">
            <v>2.04</v>
          </cell>
        </row>
        <row r="1651">
          <cell r="D1651">
            <v>1</v>
          </cell>
          <cell r="E1651" t="str">
            <v xml:space="preserve">CROCHET INOX </v>
          </cell>
          <cell r="F1651">
            <v>2.2400000000000002</v>
          </cell>
          <cell r="G1651">
            <v>2.2400000000000002</v>
          </cell>
          <cell r="H1651">
            <v>2.2400000000000002</v>
          </cell>
          <cell r="I1651">
            <v>2.2400000000000002</v>
          </cell>
        </row>
        <row r="1652">
          <cell r="D1652">
            <v>1</v>
          </cell>
          <cell r="E1652" t="str">
            <v xml:space="preserve">CLAPET Y D63 </v>
          </cell>
          <cell r="F1652">
            <v>38.799999999999997</v>
          </cell>
          <cell r="G1652">
            <v>38.799999999999997</v>
          </cell>
          <cell r="H1652">
            <v>39.21555</v>
          </cell>
          <cell r="I1652">
            <v>39.21555</v>
          </cell>
        </row>
        <row r="1653">
          <cell r="D1653">
            <v>1</v>
          </cell>
          <cell r="E1653" t="str">
            <v>COFFRET 6P EATON IP65</v>
          </cell>
          <cell r="F1653">
            <v>38.67</v>
          </cell>
          <cell r="G1653">
            <v>38.67</v>
          </cell>
          <cell r="H1653">
            <v>38.67</v>
          </cell>
          <cell r="I1653">
            <v>38.67</v>
          </cell>
        </row>
        <row r="1654">
          <cell r="D1654">
            <v>2.2000000000000002</v>
          </cell>
          <cell r="E1654" t="str">
            <v>TUBE INOX DIAM26.9X1.6 (LE ML)</v>
          </cell>
          <cell r="F1654">
            <v>7.23</v>
          </cell>
          <cell r="G1654">
            <v>15.906000000000002</v>
          </cell>
          <cell r="H1654">
            <v>7.41</v>
          </cell>
          <cell r="I1654">
            <v>16.302000000000003</v>
          </cell>
        </row>
        <row r="1655">
          <cell r="D1655">
            <v>1</v>
          </cell>
          <cell r="E1655" t="str">
            <v>CHAINE INOX DIAM 4 32/8 (LE ML)</v>
          </cell>
          <cell r="F1655">
            <v>3.85</v>
          </cell>
          <cell r="G1655">
            <v>3.85</v>
          </cell>
          <cell r="H1655">
            <v>4.3499999999999996</v>
          </cell>
          <cell r="I1655">
            <v>4.3499999999999996</v>
          </cell>
        </row>
        <row r="1656">
          <cell r="D1656">
            <v>1</v>
          </cell>
          <cell r="E1656" t="str">
            <v>FLOTTEUR JAUNE 20M DE CABLE+LEST</v>
          </cell>
          <cell r="F1656">
            <v>38.61</v>
          </cell>
          <cell r="G1656">
            <v>38.61</v>
          </cell>
          <cell r="H1656">
            <v>38.61</v>
          </cell>
          <cell r="I1656">
            <v>38.61</v>
          </cell>
        </row>
        <row r="1657">
          <cell r="D1657">
            <v>1</v>
          </cell>
          <cell r="E1657" t="str">
            <v>COUDE 90 PVC D50 FEM/FEM</v>
          </cell>
          <cell r="F1657">
            <v>0.46</v>
          </cell>
          <cell r="G1657">
            <v>0.46</v>
          </cell>
          <cell r="H1657">
            <v>0.46799999999999997</v>
          </cell>
          <cell r="I1657">
            <v>0.46799999999999997</v>
          </cell>
        </row>
        <row r="1658">
          <cell r="D1658">
            <v>1</v>
          </cell>
          <cell r="E1658" t="str">
            <v>COUDE 90  PVC D63 FEM/FEM</v>
          </cell>
          <cell r="F1658">
            <v>0.92</v>
          </cell>
          <cell r="G1658">
            <v>0.92</v>
          </cell>
          <cell r="H1658">
            <v>0.96199999999999997</v>
          </cell>
          <cell r="I1658">
            <v>0.96199999999999997</v>
          </cell>
        </row>
        <row r="1659">
          <cell r="D1659">
            <v>1</v>
          </cell>
          <cell r="E1659" t="str">
            <v>COUDE 90 REDUIT M/F 63X50</v>
          </cell>
          <cell r="F1659">
            <v>3.76</v>
          </cell>
          <cell r="G1659">
            <v>3.76</v>
          </cell>
          <cell r="H1659">
            <v>3.76</v>
          </cell>
          <cell r="I1659">
            <v>3.76</v>
          </cell>
        </row>
        <row r="1660">
          <cell r="D1660">
            <v>1</v>
          </cell>
          <cell r="E1660" t="str">
            <v>CUVE RELEVAGE HT1500</v>
          </cell>
          <cell r="F1660">
            <v>277.7</v>
          </cell>
          <cell r="G1660">
            <v>277.7</v>
          </cell>
          <cell r="H1660">
            <v>277.7</v>
          </cell>
          <cell r="I1660">
            <v>277.7</v>
          </cell>
        </row>
        <row r="1661">
          <cell r="D1661">
            <v>1</v>
          </cell>
          <cell r="E1661" t="str">
            <v>AERATEUR A MEMBRANE D 50</v>
          </cell>
          <cell r="F1661">
            <v>11.02</v>
          </cell>
          <cell r="G1661">
            <v>11.02</v>
          </cell>
          <cell r="H1661">
            <v>11.22</v>
          </cell>
          <cell r="I1661">
            <v>11.22</v>
          </cell>
        </row>
        <row r="1662">
          <cell r="D1662">
            <v>1</v>
          </cell>
          <cell r="E1662" t="str">
            <v>EMBOUT ADAPTATION 63X50X2""""""""""""""""</v>
          </cell>
          <cell r="F1662">
            <v>0.68</v>
          </cell>
          <cell r="G1662">
            <v>0.68</v>
          </cell>
          <cell r="H1662">
            <v>0.77349999999999997</v>
          </cell>
          <cell r="I1662">
            <v>0.77349999999999997</v>
          </cell>
        </row>
        <row r="1663">
          <cell r="D1663">
            <v>1</v>
          </cell>
          <cell r="E1663" t="str">
            <v>COUDE 45 PVC EVAC MF D100</v>
          </cell>
          <cell r="F1663">
            <v>1.87</v>
          </cell>
          <cell r="G1663">
            <v>1.87</v>
          </cell>
          <cell r="H1663">
            <v>2.0619999999999998</v>
          </cell>
          <cell r="I1663">
            <v>2.0619999999999998</v>
          </cell>
        </row>
        <row r="1664">
          <cell r="D1664">
            <v>0.4</v>
          </cell>
          <cell r="E1664" t="str">
            <v>FIL RIGIDE 1.5 BLEU</v>
          </cell>
          <cell r="F1664">
            <v>0.37</v>
          </cell>
          <cell r="G1664">
            <v>0.14799999999999999</v>
          </cell>
          <cell r="H1664">
            <v>0.40920000000000001</v>
          </cell>
          <cell r="I1664">
            <v>0.16368000000000002</v>
          </cell>
        </row>
        <row r="1665">
          <cell r="D1665">
            <v>1.05</v>
          </cell>
          <cell r="E1665" t="str">
            <v>FIL RIGIDE 1.5 ROUGE</v>
          </cell>
          <cell r="F1665">
            <v>0.37</v>
          </cell>
          <cell r="G1665">
            <v>0.38850000000000001</v>
          </cell>
          <cell r="H1665">
            <v>0.40920000000000001</v>
          </cell>
          <cell r="I1665">
            <v>0.42966000000000004</v>
          </cell>
        </row>
        <row r="1666">
          <cell r="D1666">
            <v>2</v>
          </cell>
          <cell r="E1666" t="str">
            <v>BLOC PASS.VIS 1 JONCT.2,5 GRIS</v>
          </cell>
          <cell r="F1666">
            <v>1.29</v>
          </cell>
          <cell r="G1666">
            <v>2.58</v>
          </cell>
          <cell r="H1666">
            <v>1.4151500000000001</v>
          </cell>
          <cell r="I1666">
            <v>2.8303000000000003</v>
          </cell>
        </row>
        <row r="1667">
          <cell r="D1667">
            <v>1</v>
          </cell>
          <cell r="E1667" t="str">
            <v xml:space="preserve">FICHE PRISE  2P+T LEGRAND </v>
          </cell>
          <cell r="F1667">
            <v>5.23</v>
          </cell>
          <cell r="G1667">
            <v>5.23</v>
          </cell>
          <cell r="H1667">
            <v>5.2343500000000001</v>
          </cell>
          <cell r="I1667">
            <v>5.2343500000000001</v>
          </cell>
        </row>
        <row r="1668">
          <cell r="D1668">
            <v>1</v>
          </cell>
          <cell r="E1668" t="str">
            <v>MANCHON FEM/FEM A COLLER D50</v>
          </cell>
          <cell r="F1668">
            <v>0.4</v>
          </cell>
          <cell r="G1668">
            <v>0.4</v>
          </cell>
          <cell r="H1668">
            <v>0.44070000000000004</v>
          </cell>
          <cell r="I1668">
            <v>0.44070000000000004</v>
          </cell>
        </row>
        <row r="1669">
          <cell r="D1669">
            <v>1.5</v>
          </cell>
          <cell r="E1669" t="str">
            <v>CABLE ELECTRIQUE H07RNF 3G1.5</v>
          </cell>
          <cell r="F1669">
            <v>1.22</v>
          </cell>
          <cell r="G1669">
            <v>1.83</v>
          </cell>
          <cell r="H1669">
            <v>1.5174500000000002</v>
          </cell>
          <cell r="I1669">
            <v>2.2761750000000003</v>
          </cell>
        </row>
        <row r="1670">
          <cell r="D1670">
            <v>1</v>
          </cell>
          <cell r="E1670" t="str">
            <v>ELECTROPOMPE DW VOX M 100 D63 FILETE</v>
          </cell>
          <cell r="F1670">
            <v>431.65</v>
          </cell>
          <cell r="G1670">
            <v>431.65</v>
          </cell>
          <cell r="H1670">
            <v>431.65</v>
          </cell>
          <cell r="I1670">
            <v>431.65</v>
          </cell>
        </row>
        <row r="1671">
          <cell r="D1671">
            <v>1</v>
          </cell>
          <cell r="E1671" t="str">
            <v>JOINT FORSHEDA DIAMETRE 100</v>
          </cell>
          <cell r="F1671">
            <v>4.87</v>
          </cell>
          <cell r="G1671">
            <v>4.87</v>
          </cell>
          <cell r="H1671">
            <v>4.87</v>
          </cell>
          <cell r="I1671">
            <v>4.87</v>
          </cell>
        </row>
        <row r="1672">
          <cell r="D1672">
            <v>1</v>
          </cell>
          <cell r="E1672" t="str">
            <v>JOINT FORSHEDA D50</v>
          </cell>
          <cell r="F1672">
            <v>4.9400000000000004</v>
          </cell>
          <cell r="G1672">
            <v>4.9400000000000004</v>
          </cell>
          <cell r="H1672">
            <v>4.9400000000000004</v>
          </cell>
          <cell r="I1672">
            <v>4.9400000000000004</v>
          </cell>
        </row>
        <row r="1673">
          <cell r="D1673">
            <v>1</v>
          </cell>
          <cell r="E1673" t="str">
            <v>MANCHON SORTIE POSTE RELEVAGE PVC PRES D63</v>
          </cell>
          <cell r="F1673">
            <v>1.1000000000000001</v>
          </cell>
          <cell r="G1673">
            <v>1.1000000000000001</v>
          </cell>
          <cell r="H1673">
            <v>1.2687999999999999</v>
          </cell>
          <cell r="I1673">
            <v>1.2687999999999999</v>
          </cell>
        </row>
        <row r="1674">
          <cell r="D1674">
            <v>0.72</v>
          </cell>
          <cell r="E1674" t="str">
            <v>MAIN D'OEUVRE ATELIER</v>
          </cell>
          <cell r="F1674">
            <v>75</v>
          </cell>
          <cell r="G1674">
            <v>54</v>
          </cell>
          <cell r="H1674">
            <v>75</v>
          </cell>
          <cell r="I1674">
            <v>54</v>
          </cell>
        </row>
        <row r="1675">
          <cell r="D1675">
            <v>1</v>
          </cell>
          <cell r="E1675" t="str">
            <v>PA DW FONTE 2''</v>
          </cell>
          <cell r="F1675">
            <v>83.19</v>
          </cell>
          <cell r="G1675">
            <v>83.19</v>
          </cell>
          <cell r="H1675">
            <v>83.19</v>
          </cell>
          <cell r="I1675">
            <v>83.19</v>
          </cell>
        </row>
        <row r="1676">
          <cell r="D1676">
            <v>1</v>
          </cell>
          <cell r="E1676" t="str">
            <v xml:space="preserve">SUPPORT BAS INOX </v>
          </cell>
          <cell r="F1676">
            <v>21.71</v>
          </cell>
          <cell r="G1676">
            <v>21.71</v>
          </cell>
          <cell r="H1676">
            <v>21.71</v>
          </cell>
          <cell r="I1676">
            <v>21.71</v>
          </cell>
        </row>
        <row r="1677">
          <cell r="D1677">
            <v>1</v>
          </cell>
          <cell r="E1677" t="str">
            <v>SUPPORT HAUT INOX 510MM</v>
          </cell>
          <cell r="F1677">
            <v>19.91</v>
          </cell>
          <cell r="G1677">
            <v>19.91</v>
          </cell>
          <cell r="H1677">
            <v>19.91</v>
          </cell>
          <cell r="I1677">
            <v>19.91</v>
          </cell>
        </row>
        <row r="1678">
          <cell r="D1678">
            <v>1</v>
          </cell>
          <cell r="E1678" t="str">
            <v>TOLE SUPPORT FLOTTEUR ALARME</v>
          </cell>
          <cell r="F1678">
            <v>4.1900000000000004</v>
          </cell>
          <cell r="G1678">
            <v>4.1900000000000004</v>
          </cell>
          <cell r="H1678">
            <v>4.1900000000000004</v>
          </cell>
          <cell r="I1678">
            <v>4.1900000000000004</v>
          </cell>
        </row>
        <row r="1679">
          <cell r="D1679">
            <v>1</v>
          </cell>
          <cell r="E1679" t="str">
            <v>DISJONCTEUR PLG</v>
          </cell>
          <cell r="F1679">
            <v>7.78</v>
          </cell>
          <cell r="G1679">
            <v>7.78</v>
          </cell>
          <cell r="H1679">
            <v>7.78</v>
          </cell>
          <cell r="I1679">
            <v>7.78</v>
          </cell>
        </row>
        <row r="1680">
          <cell r="D1680">
            <v>1</v>
          </cell>
          <cell r="E1680" t="str">
            <v>TUBE PVC PRESSION 63X4.7 PN16</v>
          </cell>
          <cell r="F1680">
            <v>3.45</v>
          </cell>
          <cell r="G1680">
            <v>3.45</v>
          </cell>
          <cell r="H1680">
            <v>12.909000000000001</v>
          </cell>
          <cell r="I1680">
            <v>12.909000000000001</v>
          </cell>
        </row>
        <row r="1681">
          <cell r="D1681">
            <v>1</v>
          </cell>
          <cell r="E1681" t="str">
            <v>PILOTE LED INTERMITENTE ROUGE</v>
          </cell>
          <cell r="F1681">
            <v>6.05</v>
          </cell>
          <cell r="G1681">
            <v>6.05</v>
          </cell>
          <cell r="H1681">
            <v>6.05</v>
          </cell>
          <cell r="I1681">
            <v>6.05</v>
          </cell>
        </row>
        <row r="1682">
          <cell r="D1682">
            <v>1</v>
          </cell>
          <cell r="E1682" t="str">
            <v>VANNE A BILLE FEM/FEM ORION D63</v>
          </cell>
          <cell r="F1682">
            <v>7.63</v>
          </cell>
          <cell r="G1682">
            <v>7.63</v>
          </cell>
          <cell r="H1682">
            <v>9.5576000000000008</v>
          </cell>
          <cell r="I1682">
            <v>9.5576000000000008</v>
          </cell>
        </row>
        <row r="1683">
          <cell r="D1683">
            <v>1</v>
          </cell>
          <cell r="E1683" t="str">
            <v>TRAVERSEE DE PAROI 50/63X2""""""""""""""""</v>
          </cell>
          <cell r="F1683">
            <v>9.33</v>
          </cell>
          <cell r="G1683">
            <v>9.33</v>
          </cell>
          <cell r="H1683">
            <v>9.6374999999999993</v>
          </cell>
          <cell r="I1683">
            <v>9.6374999999999993</v>
          </cell>
        </row>
        <row r="1684">
          <cell r="D1684">
            <v>1</v>
          </cell>
          <cell r="E1684" t="str">
            <v>CONTACT AUX 101F 4A</v>
          </cell>
          <cell r="F1684">
            <v>7.73</v>
          </cell>
          <cell r="G1684">
            <v>7.73</v>
          </cell>
          <cell r="H1684">
            <v>7.73</v>
          </cell>
          <cell r="I1684">
            <v>7.73</v>
          </cell>
        </row>
        <row r="1685">
          <cell r="D1685">
            <v>1</v>
          </cell>
          <cell r="E1685" t="str">
            <v>DISJONCTEUR MAGNETO THERMIQUE 6.3/2</v>
          </cell>
          <cell r="F1685">
            <v>27</v>
          </cell>
          <cell r="G1685">
            <v>27</v>
          </cell>
          <cell r="H1685">
            <v>27</v>
          </cell>
          <cell r="I1685">
            <v>27</v>
          </cell>
        </row>
        <row r="1686">
          <cell r="C1686" t="str">
            <v>SPR1500V100BG</v>
          </cell>
          <cell r="G1686">
            <v>1143.6725000000004</v>
          </cell>
          <cell r="I1686">
            <v>1158.1808150000004</v>
          </cell>
        </row>
        <row r="1687">
          <cell r="D1687">
            <v>3</v>
          </cell>
          <cell r="E1687" t="str">
            <v>PRESSE ETOUPE PG13</v>
          </cell>
          <cell r="F1687">
            <v>0.68</v>
          </cell>
          <cell r="G1687">
            <v>2.04</v>
          </cell>
          <cell r="H1687">
            <v>0.68</v>
          </cell>
          <cell r="I1687">
            <v>2.04</v>
          </cell>
        </row>
        <row r="1688">
          <cell r="D1688">
            <v>3</v>
          </cell>
          <cell r="E1688" t="str">
            <v>PRESSE ETOUPE PG13</v>
          </cell>
          <cell r="F1688">
            <v>0.68</v>
          </cell>
          <cell r="G1688">
            <v>2.04</v>
          </cell>
          <cell r="H1688">
            <v>0.68</v>
          </cell>
          <cell r="I1688">
            <v>2.04</v>
          </cell>
        </row>
        <row r="1689">
          <cell r="D1689">
            <v>1</v>
          </cell>
          <cell r="E1689" t="str">
            <v xml:space="preserve">CROCHET INOX </v>
          </cell>
          <cell r="F1689">
            <v>2.2400000000000002</v>
          </cell>
          <cell r="G1689">
            <v>2.2400000000000002</v>
          </cell>
          <cell r="H1689">
            <v>2.2400000000000002</v>
          </cell>
          <cell r="I1689">
            <v>2.2400000000000002</v>
          </cell>
        </row>
        <row r="1690">
          <cell r="D1690">
            <v>1</v>
          </cell>
          <cell r="E1690" t="str">
            <v xml:space="preserve">CLAPET Y D63 </v>
          </cell>
          <cell r="F1690">
            <v>38.799999999999997</v>
          </cell>
          <cell r="G1690">
            <v>38.799999999999997</v>
          </cell>
          <cell r="H1690">
            <v>39.21555</v>
          </cell>
          <cell r="I1690">
            <v>39.21555</v>
          </cell>
        </row>
        <row r="1691">
          <cell r="D1691">
            <v>1</v>
          </cell>
          <cell r="E1691" t="str">
            <v>COFFRET 6P EATON IP65</v>
          </cell>
          <cell r="F1691">
            <v>38.67</v>
          </cell>
          <cell r="G1691">
            <v>38.67</v>
          </cell>
          <cell r="H1691">
            <v>38.67</v>
          </cell>
          <cell r="I1691">
            <v>38.67</v>
          </cell>
        </row>
        <row r="1692">
          <cell r="D1692">
            <v>1.2</v>
          </cell>
          <cell r="E1692" t="str">
            <v>CHAINE INOX DIAM 4 32/8 (LE ML)</v>
          </cell>
          <cell r="F1692">
            <v>3.85</v>
          </cell>
          <cell r="G1692">
            <v>4.62</v>
          </cell>
          <cell r="H1692">
            <v>4.3499999999999996</v>
          </cell>
          <cell r="I1692">
            <v>5.22</v>
          </cell>
        </row>
        <row r="1693">
          <cell r="D1693">
            <v>1</v>
          </cell>
          <cell r="E1693" t="str">
            <v>FLOTTEUR JAUNE 20M DE CABLE+LEST</v>
          </cell>
          <cell r="F1693">
            <v>38.61</v>
          </cell>
          <cell r="G1693">
            <v>38.61</v>
          </cell>
          <cell r="H1693">
            <v>38.61</v>
          </cell>
          <cell r="I1693">
            <v>38.61</v>
          </cell>
        </row>
        <row r="1694">
          <cell r="D1694">
            <v>1</v>
          </cell>
          <cell r="E1694" t="str">
            <v>COUDE 90 PVC D50 FEM/FEM</v>
          </cell>
          <cell r="F1694">
            <v>0.46</v>
          </cell>
          <cell r="G1694">
            <v>0.46</v>
          </cell>
          <cell r="H1694">
            <v>0.46799999999999997</v>
          </cell>
          <cell r="I1694">
            <v>0.46799999999999997</v>
          </cell>
        </row>
        <row r="1695">
          <cell r="D1695">
            <v>1</v>
          </cell>
          <cell r="E1695" t="str">
            <v>COUDE 90  PVC D63 FEM/FEM</v>
          </cell>
          <cell r="F1695">
            <v>0.92</v>
          </cell>
          <cell r="G1695">
            <v>0.92</v>
          </cell>
          <cell r="H1695">
            <v>0.96199999999999997</v>
          </cell>
          <cell r="I1695">
            <v>0.96199999999999997</v>
          </cell>
        </row>
        <row r="1696">
          <cell r="D1696">
            <v>1</v>
          </cell>
          <cell r="E1696" t="str">
            <v>COUDE 90 REDUIT M/F 63X50</v>
          </cell>
          <cell r="F1696">
            <v>3.76</v>
          </cell>
          <cell r="G1696">
            <v>3.76</v>
          </cell>
          <cell r="H1696">
            <v>3.76</v>
          </cell>
          <cell r="I1696">
            <v>3.76</v>
          </cell>
        </row>
        <row r="1697">
          <cell r="D1697">
            <v>1</v>
          </cell>
          <cell r="E1697" t="str">
            <v>CUVE RELEVAGE HT1500</v>
          </cell>
          <cell r="F1697">
            <v>277.7</v>
          </cell>
          <cell r="G1697">
            <v>277.7</v>
          </cell>
          <cell r="H1697">
            <v>277.7</v>
          </cell>
          <cell r="I1697">
            <v>277.7</v>
          </cell>
        </row>
        <row r="1698">
          <cell r="D1698">
            <v>1</v>
          </cell>
          <cell r="E1698" t="str">
            <v>AERATEUR A MEMBRANE D 50</v>
          </cell>
          <cell r="F1698">
            <v>11.02</v>
          </cell>
          <cell r="G1698">
            <v>11.02</v>
          </cell>
          <cell r="H1698">
            <v>11.22</v>
          </cell>
          <cell r="I1698">
            <v>11.22</v>
          </cell>
        </row>
        <row r="1699">
          <cell r="D1699">
            <v>1</v>
          </cell>
          <cell r="E1699" t="str">
            <v>EMBOUT ADAPTATION 63X50X2""""""""""""""""</v>
          </cell>
          <cell r="F1699">
            <v>0.68</v>
          </cell>
          <cell r="G1699">
            <v>0.68</v>
          </cell>
          <cell r="H1699">
            <v>0.77349999999999997</v>
          </cell>
          <cell r="I1699">
            <v>0.77349999999999997</v>
          </cell>
        </row>
        <row r="1700">
          <cell r="D1700">
            <v>1</v>
          </cell>
          <cell r="E1700" t="str">
            <v>COUDE 45 PVC EVAC MF D100</v>
          </cell>
          <cell r="F1700">
            <v>1.87</v>
          </cell>
          <cell r="G1700">
            <v>1.87</v>
          </cell>
          <cell r="H1700">
            <v>2.0619999999999998</v>
          </cell>
          <cell r="I1700">
            <v>2.0619999999999998</v>
          </cell>
        </row>
        <row r="1701">
          <cell r="D1701">
            <v>0.4</v>
          </cell>
          <cell r="E1701" t="str">
            <v>FIL RIGIDE 1.5 BLEU</v>
          </cell>
          <cell r="F1701">
            <v>0.37</v>
          </cell>
          <cell r="G1701">
            <v>0.14799999999999999</v>
          </cell>
          <cell r="H1701">
            <v>0.40920000000000001</v>
          </cell>
          <cell r="I1701">
            <v>0.16368000000000002</v>
          </cell>
        </row>
        <row r="1702">
          <cell r="D1702">
            <v>1.05</v>
          </cell>
          <cell r="E1702" t="str">
            <v>FIL RIGIDE 1.5 ROUGE</v>
          </cell>
          <cell r="F1702">
            <v>0.37</v>
          </cell>
          <cell r="G1702">
            <v>0.38850000000000001</v>
          </cell>
          <cell r="H1702">
            <v>0.40920000000000001</v>
          </cell>
          <cell r="I1702">
            <v>0.42966000000000004</v>
          </cell>
        </row>
        <row r="1703">
          <cell r="D1703">
            <v>2</v>
          </cell>
          <cell r="E1703" t="str">
            <v>BLOC PASS.VIS 1 JONCT.2,5 GRIS</v>
          </cell>
          <cell r="F1703">
            <v>1.29</v>
          </cell>
          <cell r="G1703">
            <v>2.58</v>
          </cell>
          <cell r="H1703">
            <v>1.4151500000000001</v>
          </cell>
          <cell r="I1703">
            <v>2.8303000000000003</v>
          </cell>
        </row>
        <row r="1704">
          <cell r="D1704">
            <v>1</v>
          </cell>
          <cell r="E1704" t="str">
            <v xml:space="preserve">FICHE PRISE  2P+T LEGRAND </v>
          </cell>
          <cell r="F1704">
            <v>5.23</v>
          </cell>
          <cell r="G1704">
            <v>5.23</v>
          </cell>
          <cell r="H1704">
            <v>5.2343500000000001</v>
          </cell>
          <cell r="I1704">
            <v>5.2343500000000001</v>
          </cell>
        </row>
        <row r="1705">
          <cell r="D1705">
            <v>1</v>
          </cell>
          <cell r="E1705" t="str">
            <v>MANCHON FEM/FEM A COLLER D50</v>
          </cell>
          <cell r="F1705">
            <v>0.4</v>
          </cell>
          <cell r="G1705">
            <v>0.4</v>
          </cell>
          <cell r="H1705">
            <v>0.44070000000000004</v>
          </cell>
          <cell r="I1705">
            <v>0.44070000000000004</v>
          </cell>
        </row>
        <row r="1706">
          <cell r="D1706">
            <v>1.5</v>
          </cell>
          <cell r="E1706" t="str">
            <v>CABLE ELECTRIQUE H07RNF 3G1.5</v>
          </cell>
          <cell r="F1706">
            <v>1.22</v>
          </cell>
          <cell r="G1706">
            <v>1.83</v>
          </cell>
          <cell r="H1706">
            <v>1.5174500000000002</v>
          </cell>
          <cell r="I1706">
            <v>2.2761750000000003</v>
          </cell>
        </row>
        <row r="1707">
          <cell r="D1707">
            <v>1</v>
          </cell>
          <cell r="E1707" t="str">
            <v>ELECTROPOMPE DW VOX M 150 D63 FILETE</v>
          </cell>
          <cell r="F1707">
            <v>441.73</v>
          </cell>
          <cell r="G1707">
            <v>441.73</v>
          </cell>
          <cell r="H1707">
            <v>441.73</v>
          </cell>
          <cell r="I1707">
            <v>441.73</v>
          </cell>
        </row>
        <row r="1708">
          <cell r="D1708">
            <v>1</v>
          </cell>
          <cell r="E1708" t="str">
            <v>JOINT FORSHEDA DIAMETRE 100</v>
          </cell>
          <cell r="F1708">
            <v>4.87</v>
          </cell>
          <cell r="G1708">
            <v>4.87</v>
          </cell>
          <cell r="H1708">
            <v>4.87</v>
          </cell>
          <cell r="I1708">
            <v>4.87</v>
          </cell>
        </row>
        <row r="1709">
          <cell r="D1709">
            <v>1</v>
          </cell>
          <cell r="E1709" t="str">
            <v>JOINT FORSHEDA D50</v>
          </cell>
          <cell r="F1709">
            <v>4.9400000000000004</v>
          </cell>
          <cell r="G1709">
            <v>4.9400000000000004</v>
          </cell>
          <cell r="H1709">
            <v>4.9400000000000004</v>
          </cell>
          <cell r="I1709">
            <v>4.9400000000000004</v>
          </cell>
        </row>
        <row r="1710">
          <cell r="D1710">
            <v>1</v>
          </cell>
          <cell r="E1710" t="str">
            <v>MANCHON SORTIE POSTE RELEVAGE PVC PRES D63</v>
          </cell>
          <cell r="F1710">
            <v>1.1000000000000001</v>
          </cell>
          <cell r="G1710">
            <v>1.1000000000000001</v>
          </cell>
          <cell r="H1710">
            <v>1.2687999999999999</v>
          </cell>
          <cell r="I1710">
            <v>1.2687999999999999</v>
          </cell>
        </row>
        <row r="1711">
          <cell r="D1711">
            <v>1.17</v>
          </cell>
          <cell r="E1711" t="str">
            <v>MAIN D'OEUVRE ATELIER</v>
          </cell>
          <cell r="F1711">
            <v>75</v>
          </cell>
          <cell r="G1711">
            <v>87.75</v>
          </cell>
          <cell r="H1711">
            <v>75</v>
          </cell>
          <cell r="I1711">
            <v>87.75</v>
          </cell>
        </row>
        <row r="1712">
          <cell r="D1712">
            <v>1</v>
          </cell>
          <cell r="E1712" t="str">
            <v>TOLE SUPPORT FLOTTEUR ALARME</v>
          </cell>
          <cell r="F1712">
            <v>4.1900000000000004</v>
          </cell>
          <cell r="G1712">
            <v>4.1900000000000004</v>
          </cell>
          <cell r="H1712">
            <v>4.1900000000000004</v>
          </cell>
          <cell r="I1712">
            <v>4.1900000000000004</v>
          </cell>
        </row>
        <row r="1713">
          <cell r="D1713">
            <v>1</v>
          </cell>
          <cell r="E1713" t="str">
            <v>DISJONCTEUR PLG</v>
          </cell>
          <cell r="F1713">
            <v>7.78</v>
          </cell>
          <cell r="G1713">
            <v>7.78</v>
          </cell>
          <cell r="H1713">
            <v>7.78</v>
          </cell>
          <cell r="I1713">
            <v>7.78</v>
          </cell>
        </row>
        <row r="1714">
          <cell r="D1714">
            <v>1.1399999999999999</v>
          </cell>
          <cell r="E1714" t="str">
            <v>TUBE PVC PRESSION 63X4.7 PN16</v>
          </cell>
          <cell r="F1714">
            <v>3.45</v>
          </cell>
          <cell r="G1714">
            <v>3.9329999999999998</v>
          </cell>
          <cell r="H1714">
            <v>12.909000000000001</v>
          </cell>
          <cell r="I1714">
            <v>14.71626</v>
          </cell>
        </row>
        <row r="1715">
          <cell r="D1715">
            <v>1</v>
          </cell>
          <cell r="E1715" t="str">
            <v>PILOTE LED INTERMITENTE ROUGE</v>
          </cell>
          <cell r="F1715">
            <v>6.05</v>
          </cell>
          <cell r="G1715">
            <v>6.05</v>
          </cell>
          <cell r="H1715">
            <v>6.05</v>
          </cell>
          <cell r="I1715">
            <v>6.05</v>
          </cell>
        </row>
        <row r="1716">
          <cell r="D1716">
            <v>1</v>
          </cell>
          <cell r="E1716" t="str">
            <v>VANNE A BILLE FEM/FEM ORION D63</v>
          </cell>
          <cell r="F1716">
            <v>7.63</v>
          </cell>
          <cell r="G1716">
            <v>7.63</v>
          </cell>
          <cell r="H1716">
            <v>9.5576000000000008</v>
          </cell>
          <cell r="I1716">
            <v>9.5576000000000008</v>
          </cell>
        </row>
        <row r="1717">
          <cell r="D1717">
            <v>1</v>
          </cell>
          <cell r="E1717" t="str">
            <v>TRAVERSEE DE PAROI 50/63X2""""""""""""""""</v>
          </cell>
          <cell r="F1717">
            <v>9.33</v>
          </cell>
          <cell r="G1717">
            <v>9.33</v>
          </cell>
          <cell r="H1717">
            <v>9.6374999999999993</v>
          </cell>
          <cell r="I1717">
            <v>9.6374999999999993</v>
          </cell>
        </row>
        <row r="1718">
          <cell r="D1718">
            <v>1</v>
          </cell>
          <cell r="E1718" t="str">
            <v>CONTACT AUX 101F 4A</v>
          </cell>
          <cell r="F1718">
            <v>7.73</v>
          </cell>
          <cell r="G1718">
            <v>7.73</v>
          </cell>
          <cell r="H1718">
            <v>7.73</v>
          </cell>
          <cell r="I1718">
            <v>7.73</v>
          </cell>
        </row>
        <row r="1719">
          <cell r="D1719">
            <v>1</v>
          </cell>
          <cell r="E1719" t="str">
            <v>DISJONCTEUR MAGNETO THERMIQUE 6.3/2</v>
          </cell>
          <cell r="F1719">
            <v>27</v>
          </cell>
          <cell r="G1719">
            <v>27</v>
          </cell>
          <cell r="H1719">
            <v>27</v>
          </cell>
          <cell r="I1719">
            <v>27</v>
          </cell>
        </row>
        <row r="1720">
          <cell r="C1720" t="str">
            <v>SPR1500V150</v>
          </cell>
          <cell r="G1720">
            <v>1048.0395000000001</v>
          </cell>
          <cell r="I1720">
            <v>1063.5760750000002</v>
          </cell>
        </row>
        <row r="1721">
          <cell r="D1721">
            <v>3</v>
          </cell>
          <cell r="E1721" t="str">
            <v>PRESSE ETOUPE PG13</v>
          </cell>
          <cell r="F1721">
            <v>0.68</v>
          </cell>
          <cell r="G1721">
            <v>2.04</v>
          </cell>
          <cell r="H1721">
            <v>0.68</v>
          </cell>
          <cell r="I1721">
            <v>2.04</v>
          </cell>
        </row>
        <row r="1722">
          <cell r="D1722">
            <v>3</v>
          </cell>
          <cell r="E1722" t="str">
            <v>PRESSE ETOUPE PG13</v>
          </cell>
          <cell r="F1722">
            <v>0.68</v>
          </cell>
          <cell r="G1722">
            <v>2.04</v>
          </cell>
          <cell r="H1722">
            <v>0.68</v>
          </cell>
          <cell r="I1722">
            <v>2.04</v>
          </cell>
        </row>
        <row r="1723">
          <cell r="D1723">
            <v>1</v>
          </cell>
          <cell r="E1723" t="str">
            <v xml:space="preserve">CROCHET INOX </v>
          </cell>
          <cell r="F1723">
            <v>2.2400000000000002</v>
          </cell>
          <cell r="G1723">
            <v>2.2400000000000002</v>
          </cell>
          <cell r="H1723">
            <v>2.2400000000000002</v>
          </cell>
          <cell r="I1723">
            <v>2.2400000000000002</v>
          </cell>
        </row>
        <row r="1724">
          <cell r="D1724">
            <v>1</v>
          </cell>
          <cell r="E1724" t="str">
            <v xml:space="preserve">CLAPET Y D63 </v>
          </cell>
          <cell r="F1724">
            <v>38.799999999999997</v>
          </cell>
          <cell r="G1724">
            <v>38.799999999999997</v>
          </cell>
          <cell r="H1724">
            <v>39.21555</v>
          </cell>
          <cell r="I1724">
            <v>39.21555</v>
          </cell>
        </row>
        <row r="1725">
          <cell r="D1725">
            <v>1</v>
          </cell>
          <cell r="E1725" t="str">
            <v>COFFRET 6P EATON IP65</v>
          </cell>
          <cell r="F1725">
            <v>38.67</v>
          </cell>
          <cell r="G1725">
            <v>38.67</v>
          </cell>
          <cell r="H1725">
            <v>38.67</v>
          </cell>
          <cell r="I1725">
            <v>38.67</v>
          </cell>
        </row>
        <row r="1726">
          <cell r="D1726">
            <v>1</v>
          </cell>
          <cell r="E1726" t="str">
            <v>TUBE INOX DIAM26.9X1.6 (LE ML)</v>
          </cell>
          <cell r="F1726">
            <v>7.23</v>
          </cell>
          <cell r="G1726">
            <v>7.23</v>
          </cell>
          <cell r="H1726">
            <v>7.41</v>
          </cell>
          <cell r="I1726">
            <v>7.41</v>
          </cell>
        </row>
        <row r="1727">
          <cell r="D1727">
            <v>1</v>
          </cell>
          <cell r="E1727" t="str">
            <v>CHAINE INOX DIAM 4 32/8 (LE ML)</v>
          </cell>
          <cell r="F1727">
            <v>3.85</v>
          </cell>
          <cell r="G1727">
            <v>3.85</v>
          </cell>
          <cell r="H1727">
            <v>4.3499999999999996</v>
          </cell>
          <cell r="I1727">
            <v>4.3499999999999996</v>
          </cell>
        </row>
        <row r="1728">
          <cell r="D1728">
            <v>1</v>
          </cell>
          <cell r="E1728" t="str">
            <v>FLOTTEUR JAUNE 20M DE CABLE+LEST</v>
          </cell>
          <cell r="F1728">
            <v>38.61</v>
          </cell>
          <cell r="G1728">
            <v>38.61</v>
          </cell>
          <cell r="H1728">
            <v>38.61</v>
          </cell>
          <cell r="I1728">
            <v>38.61</v>
          </cell>
        </row>
        <row r="1729">
          <cell r="D1729">
            <v>1</v>
          </cell>
          <cell r="E1729" t="str">
            <v>COUDE 90 PVC D50 FEM/FEM</v>
          </cell>
          <cell r="F1729">
            <v>0.46</v>
          </cell>
          <cell r="G1729">
            <v>0.46</v>
          </cell>
          <cell r="H1729">
            <v>0.46799999999999997</v>
          </cell>
          <cell r="I1729">
            <v>0.46799999999999997</v>
          </cell>
        </row>
        <row r="1730">
          <cell r="D1730">
            <v>1</v>
          </cell>
          <cell r="E1730" t="str">
            <v>COUDE 90  PVC D63 FEM/FEM</v>
          </cell>
          <cell r="F1730">
            <v>0.92</v>
          </cell>
          <cell r="G1730">
            <v>0.92</v>
          </cell>
          <cell r="H1730">
            <v>0.96199999999999997</v>
          </cell>
          <cell r="I1730">
            <v>0.96199999999999997</v>
          </cell>
        </row>
        <row r="1731">
          <cell r="D1731">
            <v>1</v>
          </cell>
          <cell r="E1731" t="str">
            <v>COUDE 90 REDUIT M/F 63X50</v>
          </cell>
          <cell r="F1731">
            <v>3.76</v>
          </cell>
          <cell r="G1731">
            <v>3.76</v>
          </cell>
          <cell r="H1731">
            <v>3.76</v>
          </cell>
          <cell r="I1731">
            <v>3.76</v>
          </cell>
        </row>
        <row r="1732">
          <cell r="D1732">
            <v>1</v>
          </cell>
          <cell r="E1732" t="str">
            <v>CUVE RELEVAGE HT1500</v>
          </cell>
          <cell r="F1732">
            <v>277.7</v>
          </cell>
          <cell r="G1732">
            <v>277.7</v>
          </cell>
          <cell r="H1732">
            <v>277.7</v>
          </cell>
          <cell r="I1732">
            <v>277.7</v>
          </cell>
        </row>
        <row r="1733">
          <cell r="D1733">
            <v>1</v>
          </cell>
          <cell r="E1733" t="str">
            <v>AERATEUR A MEMBRANE D 50</v>
          </cell>
          <cell r="F1733">
            <v>11.02</v>
          </cell>
          <cell r="G1733">
            <v>11.02</v>
          </cell>
          <cell r="H1733">
            <v>11.22</v>
          </cell>
          <cell r="I1733">
            <v>11.22</v>
          </cell>
        </row>
        <row r="1734">
          <cell r="D1734">
            <v>1</v>
          </cell>
          <cell r="E1734" t="str">
            <v>EMBOUT ADAPTATION 63X50X2""""""""""""""""</v>
          </cell>
          <cell r="F1734">
            <v>0.68</v>
          </cell>
          <cell r="G1734">
            <v>0.68</v>
          </cell>
          <cell r="H1734">
            <v>0.77349999999999997</v>
          </cell>
          <cell r="I1734">
            <v>0.77349999999999997</v>
          </cell>
        </row>
        <row r="1735">
          <cell r="D1735">
            <v>1</v>
          </cell>
          <cell r="E1735" t="str">
            <v>COUDE 45 PVC EVAC MF D100</v>
          </cell>
          <cell r="F1735">
            <v>1.87</v>
          </cell>
          <cell r="G1735">
            <v>1.87</v>
          </cell>
          <cell r="H1735">
            <v>2.0619999999999998</v>
          </cell>
          <cell r="I1735">
            <v>2.0619999999999998</v>
          </cell>
        </row>
        <row r="1736">
          <cell r="D1736">
            <v>0.4</v>
          </cell>
          <cell r="E1736" t="str">
            <v>FIL RIGIDE 1.5 BLEU</v>
          </cell>
          <cell r="F1736">
            <v>0.37</v>
          </cell>
          <cell r="G1736">
            <v>0.14799999999999999</v>
          </cell>
          <cell r="H1736">
            <v>0.40920000000000001</v>
          </cell>
          <cell r="I1736">
            <v>0.16368000000000002</v>
          </cell>
        </row>
        <row r="1737">
          <cell r="D1737">
            <v>1.05</v>
          </cell>
          <cell r="E1737" t="str">
            <v>FIL RIGIDE 1.5 ROUGE</v>
          </cell>
          <cell r="F1737">
            <v>0.37</v>
          </cell>
          <cell r="G1737">
            <v>0.38850000000000001</v>
          </cell>
          <cell r="H1737">
            <v>0.40920000000000001</v>
          </cell>
          <cell r="I1737">
            <v>0.42966000000000004</v>
          </cell>
        </row>
        <row r="1738">
          <cell r="D1738">
            <v>2</v>
          </cell>
          <cell r="E1738" t="str">
            <v>BLOC PASS.VIS 1 JONCT.2,5 GRIS</v>
          </cell>
          <cell r="F1738">
            <v>1.29</v>
          </cell>
          <cell r="G1738">
            <v>2.58</v>
          </cell>
          <cell r="H1738">
            <v>1.4151500000000001</v>
          </cell>
          <cell r="I1738">
            <v>2.8303000000000003</v>
          </cell>
        </row>
        <row r="1739">
          <cell r="D1739">
            <v>1</v>
          </cell>
          <cell r="E1739" t="str">
            <v xml:space="preserve">FICHE PRISE  2P+T LEGRAND </v>
          </cell>
          <cell r="F1739">
            <v>5.23</v>
          </cell>
          <cell r="G1739">
            <v>5.23</v>
          </cell>
          <cell r="H1739">
            <v>5.2343500000000001</v>
          </cell>
          <cell r="I1739">
            <v>5.2343500000000001</v>
          </cell>
        </row>
        <row r="1740">
          <cell r="D1740">
            <v>1</v>
          </cell>
          <cell r="E1740" t="str">
            <v>MANCHON FEM/FEM A COLLER D50</v>
          </cell>
          <cell r="F1740">
            <v>0.4</v>
          </cell>
          <cell r="G1740">
            <v>0.4</v>
          </cell>
          <cell r="H1740">
            <v>0.44070000000000004</v>
          </cell>
          <cell r="I1740">
            <v>0.44070000000000004</v>
          </cell>
        </row>
        <row r="1741">
          <cell r="D1741">
            <v>1.5</v>
          </cell>
          <cell r="E1741" t="str">
            <v>CABLE ELECTRIQUE H07RNF 3G1.5</v>
          </cell>
          <cell r="F1741">
            <v>1.22</v>
          </cell>
          <cell r="G1741">
            <v>1.83</v>
          </cell>
          <cell r="H1741">
            <v>1.5174500000000002</v>
          </cell>
          <cell r="I1741">
            <v>2.2761750000000003</v>
          </cell>
        </row>
        <row r="1742">
          <cell r="D1742">
            <v>1</v>
          </cell>
          <cell r="E1742" t="str">
            <v>ELECTROPOMPE DW VOX M 150 D63 FILETE</v>
          </cell>
          <cell r="F1742">
            <v>441.73</v>
          </cell>
          <cell r="G1742">
            <v>441.73</v>
          </cell>
          <cell r="H1742">
            <v>441.73</v>
          </cell>
          <cell r="I1742">
            <v>441.73</v>
          </cell>
        </row>
        <row r="1743">
          <cell r="D1743">
            <v>1</v>
          </cell>
          <cell r="E1743" t="str">
            <v>JOINT FORSHEDA DIAMETRE 100</v>
          </cell>
          <cell r="F1743">
            <v>4.87</v>
          </cell>
          <cell r="G1743">
            <v>4.87</v>
          </cell>
          <cell r="H1743">
            <v>4.87</v>
          </cell>
          <cell r="I1743">
            <v>4.87</v>
          </cell>
        </row>
        <row r="1744">
          <cell r="D1744">
            <v>1</v>
          </cell>
          <cell r="E1744" t="str">
            <v>JOINT FORSHEDA D50</v>
          </cell>
          <cell r="F1744">
            <v>4.9400000000000004</v>
          </cell>
          <cell r="G1744">
            <v>4.9400000000000004</v>
          </cell>
          <cell r="H1744">
            <v>4.9400000000000004</v>
          </cell>
          <cell r="I1744">
            <v>4.9400000000000004</v>
          </cell>
        </row>
        <row r="1745">
          <cell r="D1745">
            <v>1</v>
          </cell>
          <cell r="E1745" t="str">
            <v>MANCHON SORTIE POSTE RELEVAGE PVC PRES D63</v>
          </cell>
          <cell r="F1745">
            <v>1.1000000000000001</v>
          </cell>
          <cell r="G1745">
            <v>1.1000000000000001</v>
          </cell>
          <cell r="H1745">
            <v>1.2687999999999999</v>
          </cell>
          <cell r="I1745">
            <v>1.2687999999999999</v>
          </cell>
        </row>
        <row r="1746">
          <cell r="D1746">
            <v>0.72</v>
          </cell>
          <cell r="E1746" t="str">
            <v>MAIN D'OEUVRE ATELIER</v>
          </cell>
          <cell r="F1746">
            <v>75</v>
          </cell>
          <cell r="G1746">
            <v>54</v>
          </cell>
          <cell r="H1746">
            <v>75</v>
          </cell>
          <cell r="I1746">
            <v>54</v>
          </cell>
        </row>
        <row r="1747">
          <cell r="D1747">
            <v>1</v>
          </cell>
          <cell r="E1747" t="str">
            <v>PA DW FONTE 2''</v>
          </cell>
          <cell r="F1747">
            <v>83.19</v>
          </cell>
          <cell r="G1747">
            <v>83.19</v>
          </cell>
          <cell r="H1747">
            <v>83.19</v>
          </cell>
          <cell r="I1747">
            <v>83.19</v>
          </cell>
        </row>
        <row r="1748">
          <cell r="D1748">
            <v>1</v>
          </cell>
          <cell r="E1748" t="str">
            <v xml:space="preserve">SUPPORT BAS INOX </v>
          </cell>
          <cell r="F1748">
            <v>21.71</v>
          </cell>
          <cell r="G1748">
            <v>21.71</v>
          </cell>
          <cell r="H1748">
            <v>21.71</v>
          </cell>
          <cell r="I1748">
            <v>21.71</v>
          </cell>
        </row>
        <row r="1749">
          <cell r="D1749">
            <v>1</v>
          </cell>
          <cell r="E1749" t="str">
            <v>SUPPORT HAUT INOX 510MM</v>
          </cell>
          <cell r="F1749">
            <v>19.91</v>
          </cell>
          <cell r="G1749">
            <v>19.91</v>
          </cell>
          <cell r="H1749">
            <v>19.91</v>
          </cell>
          <cell r="I1749">
            <v>19.91</v>
          </cell>
        </row>
        <row r="1750">
          <cell r="D1750">
            <v>1</v>
          </cell>
          <cell r="E1750" t="str">
            <v>TOLE SUPPORT FLOTTEUR ALARME</v>
          </cell>
          <cell r="F1750">
            <v>4.1900000000000004</v>
          </cell>
          <cell r="G1750">
            <v>4.1900000000000004</v>
          </cell>
          <cell r="H1750">
            <v>4.1900000000000004</v>
          </cell>
          <cell r="I1750">
            <v>4.1900000000000004</v>
          </cell>
        </row>
        <row r="1751">
          <cell r="D1751">
            <v>1</v>
          </cell>
          <cell r="E1751" t="str">
            <v>DISJONCTEUR PLG</v>
          </cell>
          <cell r="F1751">
            <v>7.78</v>
          </cell>
          <cell r="G1751">
            <v>7.78</v>
          </cell>
          <cell r="H1751">
            <v>7.78</v>
          </cell>
          <cell r="I1751">
            <v>7.78</v>
          </cell>
        </row>
        <row r="1752">
          <cell r="D1752">
            <v>1</v>
          </cell>
          <cell r="E1752" t="str">
            <v>TUBE PVC PRESSION 63X4.7 PN16</v>
          </cell>
          <cell r="F1752">
            <v>3.45</v>
          </cell>
          <cell r="G1752">
            <v>3.45</v>
          </cell>
          <cell r="H1752">
            <v>12.909000000000001</v>
          </cell>
          <cell r="I1752">
            <v>12.909000000000001</v>
          </cell>
        </row>
        <row r="1753">
          <cell r="D1753">
            <v>1</v>
          </cell>
          <cell r="E1753" t="str">
            <v>PILOTE LED INTERMITENTE ROUGE</v>
          </cell>
          <cell r="F1753">
            <v>6.05</v>
          </cell>
          <cell r="G1753">
            <v>6.05</v>
          </cell>
          <cell r="H1753">
            <v>6.05</v>
          </cell>
          <cell r="I1753">
            <v>6.05</v>
          </cell>
        </row>
        <row r="1754">
          <cell r="D1754">
            <v>1</v>
          </cell>
          <cell r="E1754" t="str">
            <v>VANNE A BILLE FEM/FEM ORION D63</v>
          </cell>
          <cell r="F1754">
            <v>7.63</v>
          </cell>
          <cell r="G1754">
            <v>7.63</v>
          </cell>
          <cell r="H1754">
            <v>9.5576000000000008</v>
          </cell>
          <cell r="I1754">
            <v>9.5576000000000008</v>
          </cell>
        </row>
        <row r="1755">
          <cell r="D1755">
            <v>1</v>
          </cell>
          <cell r="E1755" t="str">
            <v>TRAVERSEE DE PAROI 50/63X2""""""""""""""""</v>
          </cell>
          <cell r="F1755">
            <v>9.33</v>
          </cell>
          <cell r="G1755">
            <v>9.33</v>
          </cell>
          <cell r="H1755">
            <v>9.6374999999999993</v>
          </cell>
          <cell r="I1755">
            <v>9.6374999999999993</v>
          </cell>
        </row>
        <row r="1756">
          <cell r="D1756">
            <v>1</v>
          </cell>
          <cell r="E1756" t="str">
            <v>CONTACT AUX 101F 4A</v>
          </cell>
          <cell r="F1756">
            <v>7.73</v>
          </cell>
          <cell r="G1756">
            <v>7.73</v>
          </cell>
          <cell r="H1756">
            <v>7.73</v>
          </cell>
          <cell r="I1756">
            <v>7.73</v>
          </cell>
        </row>
        <row r="1757">
          <cell r="D1757">
            <v>1</v>
          </cell>
          <cell r="E1757" t="str">
            <v>DISJONCTEUR MAGNETO THERMIQUE 6.3/2</v>
          </cell>
          <cell r="F1757">
            <v>27</v>
          </cell>
          <cell r="G1757">
            <v>27</v>
          </cell>
          <cell r="H1757">
            <v>27</v>
          </cell>
          <cell r="I1757">
            <v>27</v>
          </cell>
        </row>
        <row r="1758">
          <cell r="C1758" t="str">
            <v>SPR1500V150BG</v>
          </cell>
          <cell r="G1758">
            <v>1145.0765000000004</v>
          </cell>
          <cell r="I1758">
            <v>1159.3688150000005</v>
          </cell>
        </row>
        <row r="1759">
          <cell r="D1759">
            <v>3</v>
          </cell>
          <cell r="E1759" t="str">
            <v>PRESSE ETOUPE PG13</v>
          </cell>
          <cell r="F1759">
            <v>0.68</v>
          </cell>
          <cell r="G1759">
            <v>2.04</v>
          </cell>
          <cell r="H1759">
            <v>0.68</v>
          </cell>
          <cell r="I1759">
            <v>2.04</v>
          </cell>
        </row>
        <row r="1760">
          <cell r="D1760">
            <v>3</v>
          </cell>
          <cell r="E1760" t="str">
            <v>PRESSE ETOUPE PG13</v>
          </cell>
          <cell r="F1760">
            <v>0.68</v>
          </cell>
          <cell r="G1760">
            <v>2.04</v>
          </cell>
          <cell r="H1760">
            <v>0.68</v>
          </cell>
          <cell r="I1760">
            <v>2.04</v>
          </cell>
        </row>
        <row r="1761">
          <cell r="D1761">
            <v>1</v>
          </cell>
          <cell r="E1761" t="str">
            <v xml:space="preserve">CROCHET INOX </v>
          </cell>
          <cell r="F1761">
            <v>2.2400000000000002</v>
          </cell>
          <cell r="G1761">
            <v>2.2400000000000002</v>
          </cell>
          <cell r="H1761">
            <v>2.2400000000000002</v>
          </cell>
          <cell r="I1761">
            <v>2.2400000000000002</v>
          </cell>
        </row>
        <row r="1762">
          <cell r="D1762">
            <v>1</v>
          </cell>
          <cell r="E1762" t="str">
            <v xml:space="preserve">CLAPET Y D63 </v>
          </cell>
          <cell r="F1762">
            <v>38.799999999999997</v>
          </cell>
          <cell r="G1762">
            <v>38.799999999999997</v>
          </cell>
          <cell r="H1762">
            <v>39.21555</v>
          </cell>
          <cell r="I1762">
            <v>39.21555</v>
          </cell>
        </row>
        <row r="1763">
          <cell r="D1763">
            <v>1</v>
          </cell>
          <cell r="E1763" t="str">
            <v>COFFRET 6P EATON IP65</v>
          </cell>
          <cell r="F1763">
            <v>38.67</v>
          </cell>
          <cell r="G1763">
            <v>38.67</v>
          </cell>
          <cell r="H1763">
            <v>38.67</v>
          </cell>
          <cell r="I1763">
            <v>38.67</v>
          </cell>
        </row>
        <row r="1764">
          <cell r="D1764">
            <v>1.2</v>
          </cell>
          <cell r="E1764" t="str">
            <v>CHAINE INOX DIAM 4 32/8 (LE ML)</v>
          </cell>
          <cell r="F1764">
            <v>3.85</v>
          </cell>
          <cell r="G1764">
            <v>4.62</v>
          </cell>
          <cell r="H1764">
            <v>4.3499999999999996</v>
          </cell>
          <cell r="I1764">
            <v>5.22</v>
          </cell>
        </row>
        <row r="1765">
          <cell r="D1765">
            <v>1</v>
          </cell>
          <cell r="E1765" t="str">
            <v>DW VOX 75 A 20M DE CABLE</v>
          </cell>
          <cell r="F1765">
            <v>330.98</v>
          </cell>
          <cell r="G1765">
            <v>330.98</v>
          </cell>
          <cell r="H1765">
            <v>330.98</v>
          </cell>
          <cell r="I1765">
            <v>330.98</v>
          </cell>
        </row>
        <row r="1766">
          <cell r="D1766">
            <v>1</v>
          </cell>
          <cell r="E1766" t="str">
            <v>MANILLE INOX</v>
          </cell>
          <cell r="F1766">
            <v>1.36</v>
          </cell>
          <cell r="G1766">
            <v>1.36</v>
          </cell>
          <cell r="H1766">
            <v>1.5686</v>
          </cell>
          <cell r="I1766">
            <v>1.5686</v>
          </cell>
        </row>
        <row r="1767">
          <cell r="D1767">
            <v>1</v>
          </cell>
          <cell r="E1767" t="str">
            <v>FLOTTEUR JAUNE 20M DE CABLE+LEST</v>
          </cell>
          <cell r="F1767">
            <v>38.61</v>
          </cell>
          <cell r="G1767">
            <v>38.61</v>
          </cell>
          <cell r="H1767">
            <v>38.61</v>
          </cell>
          <cell r="I1767">
            <v>38.61</v>
          </cell>
        </row>
        <row r="1768">
          <cell r="D1768">
            <v>1</v>
          </cell>
          <cell r="E1768" t="str">
            <v>COUDE 90 PVC D50 FEM/FEM</v>
          </cell>
          <cell r="F1768">
            <v>0.46</v>
          </cell>
          <cell r="G1768">
            <v>0.46</v>
          </cell>
          <cell r="H1768">
            <v>0.46799999999999997</v>
          </cell>
          <cell r="I1768">
            <v>0.46799999999999997</v>
          </cell>
        </row>
        <row r="1769">
          <cell r="D1769">
            <v>1</v>
          </cell>
          <cell r="E1769" t="str">
            <v>COUDE 90  PVC D63 FEM/FEM</v>
          </cell>
          <cell r="F1769">
            <v>0.92</v>
          </cell>
          <cell r="G1769">
            <v>0.92</v>
          </cell>
          <cell r="H1769">
            <v>0.96199999999999997</v>
          </cell>
          <cell r="I1769">
            <v>0.96199999999999997</v>
          </cell>
        </row>
        <row r="1770">
          <cell r="D1770">
            <v>1</v>
          </cell>
          <cell r="E1770" t="str">
            <v>COUDE 90 REDUIT M/F 63X50</v>
          </cell>
          <cell r="F1770">
            <v>3.76</v>
          </cell>
          <cell r="G1770">
            <v>3.76</v>
          </cell>
          <cell r="H1770">
            <v>3.76</v>
          </cell>
          <cell r="I1770">
            <v>3.76</v>
          </cell>
        </row>
        <row r="1771">
          <cell r="D1771">
            <v>1</v>
          </cell>
          <cell r="E1771" t="str">
            <v>CUVE RELEVAGE HT1500</v>
          </cell>
          <cell r="F1771">
            <v>277.7</v>
          </cell>
          <cell r="G1771">
            <v>277.7</v>
          </cell>
          <cell r="H1771">
            <v>277.7</v>
          </cell>
          <cell r="I1771">
            <v>277.7</v>
          </cell>
        </row>
        <row r="1772">
          <cell r="D1772">
            <v>1</v>
          </cell>
          <cell r="E1772" t="str">
            <v>AERATEUR A MEMBRANE D 50</v>
          </cell>
          <cell r="F1772">
            <v>11.02</v>
          </cell>
          <cell r="G1772">
            <v>11.02</v>
          </cell>
          <cell r="H1772">
            <v>11.22</v>
          </cell>
          <cell r="I1772">
            <v>11.22</v>
          </cell>
        </row>
        <row r="1773">
          <cell r="D1773">
            <v>1</v>
          </cell>
          <cell r="E1773" t="str">
            <v>EMBOUT ADAPTATION 63X50X2""""""""""""""""</v>
          </cell>
          <cell r="F1773">
            <v>0.68</v>
          </cell>
          <cell r="G1773">
            <v>0.68</v>
          </cell>
          <cell r="H1773">
            <v>0.77349999999999997</v>
          </cell>
          <cell r="I1773">
            <v>0.77349999999999997</v>
          </cell>
        </row>
        <row r="1774">
          <cell r="D1774">
            <v>1</v>
          </cell>
          <cell r="E1774" t="str">
            <v>COUDE 45 PVC EVAC MF D100</v>
          </cell>
          <cell r="F1774">
            <v>1.87</v>
          </cell>
          <cell r="G1774">
            <v>1.87</v>
          </cell>
          <cell r="H1774">
            <v>2.0619999999999998</v>
          </cell>
          <cell r="I1774">
            <v>2.0619999999999998</v>
          </cell>
        </row>
        <row r="1775">
          <cell r="D1775">
            <v>0.4</v>
          </cell>
          <cell r="E1775" t="str">
            <v>FIL RIGIDE 1.5 BLEU</v>
          </cell>
          <cell r="F1775">
            <v>0.37</v>
          </cell>
          <cell r="G1775">
            <v>0.14799999999999999</v>
          </cell>
          <cell r="H1775">
            <v>0.40920000000000001</v>
          </cell>
          <cell r="I1775">
            <v>0.16368000000000002</v>
          </cell>
        </row>
        <row r="1776">
          <cell r="D1776">
            <v>1.05</v>
          </cell>
          <cell r="E1776" t="str">
            <v>FIL RIGIDE 1.5 ROUGE</v>
          </cell>
          <cell r="F1776">
            <v>0.37</v>
          </cell>
          <cell r="G1776">
            <v>0.38850000000000001</v>
          </cell>
          <cell r="H1776">
            <v>0.40920000000000001</v>
          </cell>
          <cell r="I1776">
            <v>0.42966000000000004</v>
          </cell>
        </row>
        <row r="1777">
          <cell r="D1777">
            <v>2</v>
          </cell>
          <cell r="E1777" t="str">
            <v>BLOC PASS.VIS 1 JONCT.2,5 GRIS</v>
          </cell>
          <cell r="F1777">
            <v>1.29</v>
          </cell>
          <cell r="G1777">
            <v>2.58</v>
          </cell>
          <cell r="H1777">
            <v>1.4151500000000001</v>
          </cell>
          <cell r="I1777">
            <v>2.8303000000000003</v>
          </cell>
        </row>
        <row r="1778">
          <cell r="D1778">
            <v>1</v>
          </cell>
          <cell r="E1778" t="str">
            <v xml:space="preserve">FICHE PRISE  2P+T LEGRAND </v>
          </cell>
          <cell r="F1778">
            <v>5.23</v>
          </cell>
          <cell r="G1778">
            <v>5.23</v>
          </cell>
          <cell r="H1778">
            <v>5.2343500000000001</v>
          </cell>
          <cell r="I1778">
            <v>5.2343500000000001</v>
          </cell>
        </row>
        <row r="1779">
          <cell r="D1779">
            <v>1</v>
          </cell>
          <cell r="E1779" t="str">
            <v>MANCHON FEM/FEM A COLLER D50</v>
          </cell>
          <cell r="F1779">
            <v>0.4</v>
          </cell>
          <cell r="G1779">
            <v>0.4</v>
          </cell>
          <cell r="H1779">
            <v>0.44070000000000004</v>
          </cell>
          <cell r="I1779">
            <v>0.44070000000000004</v>
          </cell>
        </row>
        <row r="1780">
          <cell r="D1780">
            <v>1.5</v>
          </cell>
          <cell r="E1780" t="str">
            <v>CABLE ELECTRIQUE H07RNF 3G1.5</v>
          </cell>
          <cell r="F1780">
            <v>1.22</v>
          </cell>
          <cell r="G1780">
            <v>1.83</v>
          </cell>
          <cell r="H1780">
            <v>1.5174500000000002</v>
          </cell>
          <cell r="I1780">
            <v>2.2761750000000003</v>
          </cell>
        </row>
        <row r="1781">
          <cell r="D1781">
            <v>1</v>
          </cell>
          <cell r="E1781" t="str">
            <v>JOINT FORSHEDA DIAMETRE 100</v>
          </cell>
          <cell r="F1781">
            <v>4.87</v>
          </cell>
          <cell r="G1781">
            <v>4.87</v>
          </cell>
          <cell r="H1781">
            <v>4.87</v>
          </cell>
          <cell r="I1781">
            <v>4.87</v>
          </cell>
        </row>
        <row r="1782">
          <cell r="D1782">
            <v>1</v>
          </cell>
          <cell r="E1782" t="str">
            <v>JOINT FORSHEDA D50</v>
          </cell>
          <cell r="F1782">
            <v>4.9400000000000004</v>
          </cell>
          <cell r="G1782">
            <v>4.9400000000000004</v>
          </cell>
          <cell r="H1782">
            <v>4.9400000000000004</v>
          </cell>
          <cell r="I1782">
            <v>4.9400000000000004</v>
          </cell>
        </row>
        <row r="1783">
          <cell r="D1783">
            <v>1</v>
          </cell>
          <cell r="E1783" t="str">
            <v>MANCHON SORTIE POSTE RELEVAGE PVC PRES D63</v>
          </cell>
          <cell r="F1783">
            <v>1.1000000000000001</v>
          </cell>
          <cell r="G1783">
            <v>1.1000000000000001</v>
          </cell>
          <cell r="H1783">
            <v>1.2687999999999999</v>
          </cell>
          <cell r="I1783">
            <v>1.2687999999999999</v>
          </cell>
        </row>
        <row r="1784">
          <cell r="D1784">
            <v>1.1599999999999999</v>
          </cell>
          <cell r="E1784" t="str">
            <v>MAIN D'OEUVRE ATELIER</v>
          </cell>
          <cell r="F1784">
            <v>75</v>
          </cell>
          <cell r="G1784">
            <v>87</v>
          </cell>
          <cell r="H1784">
            <v>75</v>
          </cell>
          <cell r="I1784">
            <v>87</v>
          </cell>
        </row>
        <row r="1785">
          <cell r="D1785">
            <v>1</v>
          </cell>
          <cell r="E1785" t="str">
            <v>TOLE SUPPORT FLOTTEUR ALARME</v>
          </cell>
          <cell r="F1785">
            <v>4.1900000000000004</v>
          </cell>
          <cell r="G1785">
            <v>4.1900000000000004</v>
          </cell>
          <cell r="H1785">
            <v>4.1900000000000004</v>
          </cell>
          <cell r="I1785">
            <v>4.1900000000000004</v>
          </cell>
        </row>
        <row r="1786">
          <cell r="D1786">
            <v>1</v>
          </cell>
          <cell r="E1786" t="str">
            <v>DISJONCTEUR PLG</v>
          </cell>
          <cell r="F1786">
            <v>7.78</v>
          </cell>
          <cell r="G1786">
            <v>7.78</v>
          </cell>
          <cell r="H1786">
            <v>7.78</v>
          </cell>
          <cell r="I1786">
            <v>7.78</v>
          </cell>
        </row>
        <row r="1787">
          <cell r="D1787">
            <v>1.1399999999999999</v>
          </cell>
          <cell r="E1787" t="str">
            <v>TUBE PVC PRESSION 63X4.7 PN16</v>
          </cell>
          <cell r="F1787">
            <v>3.45</v>
          </cell>
          <cell r="G1787">
            <v>3.9329999999999998</v>
          </cell>
          <cell r="H1787">
            <v>12.909000000000001</v>
          </cell>
          <cell r="I1787">
            <v>14.71626</v>
          </cell>
        </row>
        <row r="1788">
          <cell r="D1788">
            <v>1</v>
          </cell>
          <cell r="E1788" t="str">
            <v>PILOTE LED INTERMITENTE ROUGE</v>
          </cell>
          <cell r="F1788">
            <v>6.05</v>
          </cell>
          <cell r="G1788">
            <v>6.05</v>
          </cell>
          <cell r="H1788">
            <v>6.05</v>
          </cell>
          <cell r="I1788">
            <v>6.05</v>
          </cell>
        </row>
        <row r="1789">
          <cell r="D1789">
            <v>1</v>
          </cell>
          <cell r="E1789" t="str">
            <v>VANNE A BILLE FEM/FEM ORION D63</v>
          </cell>
          <cell r="F1789">
            <v>7.63</v>
          </cell>
          <cell r="G1789">
            <v>7.63</v>
          </cell>
          <cell r="H1789">
            <v>9.5576000000000008</v>
          </cell>
          <cell r="I1789">
            <v>9.5576000000000008</v>
          </cell>
        </row>
        <row r="1790">
          <cell r="D1790">
            <v>1</v>
          </cell>
          <cell r="E1790" t="str">
            <v>TRAVERSEE DE PAROI 50/63X2""""""""""""""""</v>
          </cell>
          <cell r="F1790">
            <v>9.33</v>
          </cell>
          <cell r="G1790">
            <v>9.33</v>
          </cell>
          <cell r="H1790">
            <v>9.6374999999999993</v>
          </cell>
          <cell r="I1790">
            <v>9.6374999999999993</v>
          </cell>
        </row>
        <row r="1791">
          <cell r="D1791">
            <v>1</v>
          </cell>
          <cell r="E1791" t="str">
            <v>CONTACT AUX 101F 4A</v>
          </cell>
          <cell r="F1791">
            <v>7.73</v>
          </cell>
          <cell r="G1791">
            <v>7.73</v>
          </cell>
          <cell r="H1791">
            <v>7.73</v>
          </cell>
          <cell r="I1791">
            <v>7.73</v>
          </cell>
        </row>
        <row r="1792">
          <cell r="D1792">
            <v>1</v>
          </cell>
          <cell r="E1792" t="str">
            <v>DISJONCTEUR MAGNETO THERMIQUE 6.3/2</v>
          </cell>
          <cell r="F1792">
            <v>27</v>
          </cell>
          <cell r="G1792">
            <v>27</v>
          </cell>
          <cell r="H1792">
            <v>27</v>
          </cell>
          <cell r="I1792">
            <v>27</v>
          </cell>
        </row>
        <row r="1793">
          <cell r="C1793" t="str">
            <v>SPR1500V75</v>
          </cell>
          <cell r="G1793">
            <v>937.89950000000022</v>
          </cell>
          <cell r="I1793">
            <v>953.64467500000012</v>
          </cell>
        </row>
        <row r="1794">
          <cell r="D1794">
            <v>1</v>
          </cell>
          <cell r="E1794" t="str">
            <v>PRESSE ETOUPE PG13</v>
          </cell>
          <cell r="F1794">
            <v>0.68</v>
          </cell>
          <cell r="G1794">
            <v>0.68</v>
          </cell>
          <cell r="H1794">
            <v>0.68</v>
          </cell>
          <cell r="I1794">
            <v>0.68</v>
          </cell>
        </row>
        <row r="1795">
          <cell r="D1795">
            <v>1</v>
          </cell>
          <cell r="E1795" t="str">
            <v xml:space="preserve">CROCHET INOX </v>
          </cell>
          <cell r="F1795">
            <v>2.2400000000000002</v>
          </cell>
          <cell r="G1795">
            <v>2.2400000000000002</v>
          </cell>
          <cell r="H1795">
            <v>2.2400000000000002</v>
          </cell>
          <cell r="I1795">
            <v>2.2400000000000002</v>
          </cell>
        </row>
        <row r="1796">
          <cell r="D1796">
            <v>1</v>
          </cell>
          <cell r="E1796" t="str">
            <v>CLAPET Y D40</v>
          </cell>
          <cell r="F1796">
            <v>16.8</v>
          </cell>
          <cell r="G1796">
            <v>16.8</v>
          </cell>
          <cell r="H1796">
            <v>20.308199999999999</v>
          </cell>
          <cell r="I1796">
            <v>20.308199999999999</v>
          </cell>
        </row>
        <row r="1797">
          <cell r="D1797">
            <v>1.2</v>
          </cell>
          <cell r="E1797" t="str">
            <v>CORDAGE POLYPRO DIAM 8</v>
          </cell>
          <cell r="F1797">
            <v>0</v>
          </cell>
          <cell r="G1797">
            <v>0</v>
          </cell>
          <cell r="H1797">
            <v>0.49</v>
          </cell>
          <cell r="I1797">
            <v>0.58799999999999997</v>
          </cell>
        </row>
        <row r="1798">
          <cell r="D1798">
            <v>1</v>
          </cell>
          <cell r="E1798" t="str">
            <v>COUDE 90 PVC D40 FEM/FEM</v>
          </cell>
          <cell r="F1798">
            <v>0.6</v>
          </cell>
          <cell r="G1798">
            <v>0.6</v>
          </cell>
          <cell r="H1798">
            <v>0.59800000000000009</v>
          </cell>
          <cell r="I1798">
            <v>0.59800000000000009</v>
          </cell>
        </row>
        <row r="1799">
          <cell r="D1799">
            <v>1</v>
          </cell>
          <cell r="E1799" t="str">
            <v>EMBOUT ADAPTATION 40X50X1 1/4""""""""""""""""</v>
          </cell>
          <cell r="F1799">
            <v>0</v>
          </cell>
          <cell r="G1799">
            <v>0</v>
          </cell>
          <cell r="H1799">
            <v>0.86450000000000005</v>
          </cell>
          <cell r="I1799">
            <v>0.86450000000000005</v>
          </cell>
        </row>
        <row r="1800">
          <cell r="D1800">
            <v>1</v>
          </cell>
          <cell r="E1800" t="str">
            <v xml:space="preserve">CUVE DE RELEVAGE D600 + COUVERCLE </v>
          </cell>
          <cell r="F1800">
            <v>206.99</v>
          </cell>
          <cell r="G1800">
            <v>206.99</v>
          </cell>
          <cell r="H1800">
            <v>206.99</v>
          </cell>
          <cell r="I1800">
            <v>206.99</v>
          </cell>
        </row>
        <row r="1801">
          <cell r="D1801">
            <v>1</v>
          </cell>
          <cell r="E1801" t="str">
            <v>JOINT FORSHEDA DIAMETRE 100</v>
          </cell>
          <cell r="F1801">
            <v>4.87</v>
          </cell>
          <cell r="G1801">
            <v>4.87</v>
          </cell>
          <cell r="H1801">
            <v>4.87</v>
          </cell>
          <cell r="I1801">
            <v>4.87</v>
          </cell>
        </row>
        <row r="1802">
          <cell r="D1802">
            <v>1</v>
          </cell>
          <cell r="E1802" t="str">
            <v>JOINT FORSHEDA D50</v>
          </cell>
          <cell r="F1802">
            <v>4.9400000000000004</v>
          </cell>
          <cell r="G1802">
            <v>4.9400000000000004</v>
          </cell>
          <cell r="H1802">
            <v>4.9400000000000004</v>
          </cell>
          <cell r="I1802">
            <v>4.9400000000000004</v>
          </cell>
        </row>
        <row r="1803">
          <cell r="D1803">
            <v>0.94</v>
          </cell>
          <cell r="E1803" t="str">
            <v>MAIN D'OEUVRE ATELIER</v>
          </cell>
          <cell r="F1803">
            <v>75</v>
          </cell>
          <cell r="G1803">
            <v>70.5</v>
          </cell>
          <cell r="H1803">
            <v>75</v>
          </cell>
          <cell r="I1803">
            <v>70.5</v>
          </cell>
        </row>
        <row r="1804">
          <cell r="D1804">
            <v>1</v>
          </cell>
          <cell r="E1804" t="str">
            <v>ELECTROPOMPE OPTIMA  EAUX CLAIRES</v>
          </cell>
          <cell r="F1804">
            <v>119.89</v>
          </cell>
          <cell r="G1804">
            <v>119.89</v>
          </cell>
          <cell r="H1804">
            <v>119.89</v>
          </cell>
          <cell r="I1804">
            <v>119.89</v>
          </cell>
        </row>
        <row r="1805">
          <cell r="D1805">
            <v>1</v>
          </cell>
          <cell r="E1805" t="str">
            <v>REHAUSSE DE CUVE DE RELEVAGE D600</v>
          </cell>
          <cell r="F1805">
            <v>30.45</v>
          </cell>
          <cell r="G1805">
            <v>30.45</v>
          </cell>
          <cell r="H1805">
            <v>30.45</v>
          </cell>
          <cell r="I1805">
            <v>30.45</v>
          </cell>
        </row>
        <row r="1806">
          <cell r="D1806">
            <v>1.2</v>
          </cell>
          <cell r="E1806" t="str">
            <v>TUBE PVC PRESSION 40X3 PN16</v>
          </cell>
          <cell r="F1806">
            <v>1.76</v>
          </cell>
          <cell r="G1806">
            <v>2.1120000000000001</v>
          </cell>
          <cell r="H1806">
            <v>5.5918200000000002</v>
          </cell>
          <cell r="I1806">
            <v>6.7101839999999999</v>
          </cell>
        </row>
        <row r="1807">
          <cell r="D1807">
            <v>1</v>
          </cell>
          <cell r="E1807" t="str">
            <v>VANNE A BOISSEAU A COLLER PVC PRESSION _ 40</v>
          </cell>
          <cell r="F1807">
            <v>6.47</v>
          </cell>
          <cell r="G1807">
            <v>6.47</v>
          </cell>
          <cell r="H1807">
            <v>6.9271800000000008</v>
          </cell>
          <cell r="I1807">
            <v>6.9271800000000008</v>
          </cell>
        </row>
        <row r="1808">
          <cell r="D1808">
            <v>1</v>
          </cell>
          <cell r="E1808" t="str">
            <v>TRAVERSEE DE PAROI 40/50X1 3/4""""""""""""""""</v>
          </cell>
          <cell r="F1808">
            <v>8.24</v>
          </cell>
          <cell r="G1808">
            <v>8.24</v>
          </cell>
          <cell r="H1808">
            <v>8.5124999999999993</v>
          </cell>
          <cell r="I1808">
            <v>8.5124999999999993</v>
          </cell>
        </row>
        <row r="1809">
          <cell r="C1809" t="str">
            <v>ECSPR-1500</v>
          </cell>
          <cell r="G1809">
            <v>474.78200000000004</v>
          </cell>
          <cell r="I1809">
            <v>485.06856400000004</v>
          </cell>
        </row>
        <row r="1810">
          <cell r="D1810">
            <v>3</v>
          </cell>
          <cell r="E1810" t="str">
            <v>PRESSE ETOUPE PG13</v>
          </cell>
          <cell r="F1810">
            <v>0.68</v>
          </cell>
          <cell r="G1810">
            <v>2.04</v>
          </cell>
          <cell r="H1810">
            <v>0.68</v>
          </cell>
          <cell r="I1810">
            <v>2.04</v>
          </cell>
        </row>
        <row r="1811">
          <cell r="D1811">
            <v>3</v>
          </cell>
          <cell r="E1811" t="str">
            <v>PRESSE ETOUPE PG13</v>
          </cell>
          <cell r="F1811">
            <v>0.68</v>
          </cell>
          <cell r="G1811">
            <v>2.04</v>
          </cell>
          <cell r="H1811">
            <v>0.68</v>
          </cell>
          <cell r="I1811">
            <v>2.04</v>
          </cell>
        </row>
        <row r="1812">
          <cell r="D1812">
            <v>1</v>
          </cell>
          <cell r="E1812" t="str">
            <v xml:space="preserve">CROCHET INOX </v>
          </cell>
          <cell r="F1812">
            <v>2.2400000000000002</v>
          </cell>
          <cell r="G1812">
            <v>2.2400000000000002</v>
          </cell>
          <cell r="H1812">
            <v>2.2400000000000002</v>
          </cell>
          <cell r="I1812">
            <v>2.2400000000000002</v>
          </cell>
        </row>
        <row r="1813">
          <cell r="D1813">
            <v>1</v>
          </cell>
          <cell r="E1813" t="str">
            <v xml:space="preserve">CLAPET Y D63 </v>
          </cell>
          <cell r="F1813">
            <v>38.799999999999997</v>
          </cell>
          <cell r="G1813">
            <v>38.799999999999997</v>
          </cell>
          <cell r="H1813">
            <v>39.21555</v>
          </cell>
          <cell r="I1813">
            <v>39.21555</v>
          </cell>
        </row>
        <row r="1814">
          <cell r="D1814">
            <v>1</v>
          </cell>
          <cell r="E1814" t="str">
            <v>COFFRET 6P EATON IP65</v>
          </cell>
          <cell r="F1814">
            <v>38.67</v>
          </cell>
          <cell r="G1814">
            <v>38.67</v>
          </cell>
          <cell r="H1814">
            <v>38.67</v>
          </cell>
          <cell r="I1814">
            <v>38.67</v>
          </cell>
        </row>
        <row r="1815">
          <cell r="D1815">
            <v>2.2000000000000002</v>
          </cell>
          <cell r="E1815" t="str">
            <v>TUBE INOX DIAM26.9X1.6 (LE ML)</v>
          </cell>
          <cell r="F1815">
            <v>7.23</v>
          </cell>
          <cell r="G1815">
            <v>15.906000000000002</v>
          </cell>
          <cell r="H1815">
            <v>7.41</v>
          </cell>
          <cell r="I1815">
            <v>16.302000000000003</v>
          </cell>
        </row>
        <row r="1816">
          <cell r="D1816">
            <v>1</v>
          </cell>
          <cell r="E1816" t="str">
            <v>CHAINE INOX DIAM 4 32/8 (LE ML)</v>
          </cell>
          <cell r="F1816">
            <v>3.85</v>
          </cell>
          <cell r="G1816">
            <v>3.85</v>
          </cell>
          <cell r="H1816">
            <v>4.3499999999999996</v>
          </cell>
          <cell r="I1816">
            <v>4.3499999999999996</v>
          </cell>
        </row>
        <row r="1817">
          <cell r="D1817">
            <v>1</v>
          </cell>
          <cell r="E1817" t="str">
            <v>DW VOX 75 A 20M DE CABLE</v>
          </cell>
          <cell r="F1817">
            <v>330.98</v>
          </cell>
          <cell r="G1817">
            <v>330.98</v>
          </cell>
          <cell r="H1817">
            <v>330.98</v>
          </cell>
          <cell r="I1817">
            <v>330.98</v>
          </cell>
        </row>
        <row r="1818">
          <cell r="D1818">
            <v>1</v>
          </cell>
          <cell r="E1818" t="str">
            <v>FLOTTEUR JAUNE 20M DE CABLE+LEST</v>
          </cell>
          <cell r="F1818">
            <v>38.61</v>
          </cell>
          <cell r="G1818">
            <v>38.61</v>
          </cell>
          <cell r="H1818">
            <v>38.61</v>
          </cell>
          <cell r="I1818">
            <v>38.61</v>
          </cell>
        </row>
        <row r="1819">
          <cell r="D1819">
            <v>1</v>
          </cell>
          <cell r="E1819" t="str">
            <v>COUDE 90 PVC D50 FEM/FEM</v>
          </cell>
          <cell r="F1819">
            <v>0.46</v>
          </cell>
          <cell r="G1819">
            <v>0.46</v>
          </cell>
          <cell r="H1819">
            <v>0.46799999999999997</v>
          </cell>
          <cell r="I1819">
            <v>0.46799999999999997</v>
          </cell>
        </row>
        <row r="1820">
          <cell r="D1820">
            <v>1</v>
          </cell>
          <cell r="E1820" t="str">
            <v>COUDE 90  PVC D63 FEM/FEM</v>
          </cell>
          <cell r="F1820">
            <v>0.92</v>
          </cell>
          <cell r="G1820">
            <v>0.92</v>
          </cell>
          <cell r="H1820">
            <v>0.96199999999999997</v>
          </cell>
          <cell r="I1820">
            <v>0.96199999999999997</v>
          </cell>
        </row>
        <row r="1821">
          <cell r="D1821">
            <v>1</v>
          </cell>
          <cell r="E1821" t="str">
            <v>COUDE 90 REDUIT M/F 63X50</v>
          </cell>
          <cell r="F1821">
            <v>3.76</v>
          </cell>
          <cell r="G1821">
            <v>3.76</v>
          </cell>
          <cell r="H1821">
            <v>3.76</v>
          </cell>
          <cell r="I1821">
            <v>3.76</v>
          </cell>
        </row>
        <row r="1822">
          <cell r="D1822">
            <v>1</v>
          </cell>
          <cell r="E1822" t="str">
            <v>CUVE RELEVAGE HT1500</v>
          </cell>
          <cell r="F1822">
            <v>277.7</v>
          </cell>
          <cell r="G1822">
            <v>277.7</v>
          </cell>
          <cell r="H1822">
            <v>277.7</v>
          </cell>
          <cell r="I1822">
            <v>277.7</v>
          </cell>
        </row>
        <row r="1823">
          <cell r="D1823">
            <v>1</v>
          </cell>
          <cell r="E1823" t="str">
            <v>AERATEUR A MEMBRANE D 50</v>
          </cell>
          <cell r="F1823">
            <v>11.02</v>
          </cell>
          <cell r="G1823">
            <v>11.02</v>
          </cell>
          <cell r="H1823">
            <v>11.22</v>
          </cell>
          <cell r="I1823">
            <v>11.22</v>
          </cell>
        </row>
        <row r="1824">
          <cell r="D1824">
            <v>1</v>
          </cell>
          <cell r="E1824" t="str">
            <v>EMBOUT ADAPTATION 63X50X2""""""""""""""""</v>
          </cell>
          <cell r="F1824">
            <v>0.68</v>
          </cell>
          <cell r="G1824">
            <v>0.68</v>
          </cell>
          <cell r="H1824">
            <v>0.77349999999999997</v>
          </cell>
          <cell r="I1824">
            <v>0.77349999999999997</v>
          </cell>
        </row>
        <row r="1825">
          <cell r="D1825">
            <v>1</v>
          </cell>
          <cell r="E1825" t="str">
            <v>COUDE 45 PVC EVAC MF D100</v>
          </cell>
          <cell r="F1825">
            <v>1.87</v>
          </cell>
          <cell r="G1825">
            <v>1.87</v>
          </cell>
          <cell r="H1825">
            <v>2.0619999999999998</v>
          </cell>
          <cell r="I1825">
            <v>2.0619999999999998</v>
          </cell>
        </row>
        <row r="1826">
          <cell r="D1826">
            <v>0.4</v>
          </cell>
          <cell r="E1826" t="str">
            <v>FIL RIGIDE 1.5 BLEU</v>
          </cell>
          <cell r="F1826">
            <v>0.37</v>
          </cell>
          <cell r="G1826">
            <v>0.14799999999999999</v>
          </cell>
          <cell r="H1826">
            <v>0.40920000000000001</v>
          </cell>
          <cell r="I1826">
            <v>0.16368000000000002</v>
          </cell>
        </row>
        <row r="1827">
          <cell r="D1827">
            <v>1.05</v>
          </cell>
          <cell r="E1827" t="str">
            <v>FIL RIGIDE 1.5 ROUGE</v>
          </cell>
          <cell r="F1827">
            <v>0.37</v>
          </cell>
          <cell r="G1827">
            <v>0.38850000000000001</v>
          </cell>
          <cell r="H1827">
            <v>0.40920000000000001</v>
          </cell>
          <cell r="I1827">
            <v>0.42966000000000004</v>
          </cell>
        </row>
        <row r="1828">
          <cell r="D1828">
            <v>2</v>
          </cell>
          <cell r="E1828" t="str">
            <v>BLOC PASS.VIS 1 JONCT.2,5 GRIS</v>
          </cell>
          <cell r="F1828">
            <v>1.29</v>
          </cell>
          <cell r="G1828">
            <v>2.58</v>
          </cell>
          <cell r="H1828">
            <v>1.4151500000000001</v>
          </cell>
          <cell r="I1828">
            <v>2.8303000000000003</v>
          </cell>
        </row>
        <row r="1829">
          <cell r="D1829">
            <v>1</v>
          </cell>
          <cell r="E1829" t="str">
            <v xml:space="preserve">FICHE PRISE  2P+T LEGRAND </v>
          </cell>
          <cell r="F1829">
            <v>5.23</v>
          </cell>
          <cell r="G1829">
            <v>5.23</v>
          </cell>
          <cell r="H1829">
            <v>5.2343500000000001</v>
          </cell>
          <cell r="I1829">
            <v>5.2343500000000001</v>
          </cell>
        </row>
        <row r="1830">
          <cell r="D1830">
            <v>1</v>
          </cell>
          <cell r="E1830" t="str">
            <v>MANCHON FEM/FEM A COLLER D50</v>
          </cell>
          <cell r="F1830">
            <v>0.4</v>
          </cell>
          <cell r="G1830">
            <v>0.4</v>
          </cell>
          <cell r="H1830">
            <v>0.44070000000000004</v>
          </cell>
          <cell r="I1830">
            <v>0.44070000000000004</v>
          </cell>
        </row>
        <row r="1831">
          <cell r="D1831">
            <v>1.5</v>
          </cell>
          <cell r="E1831" t="str">
            <v>CABLE ELECTRIQUE H07RNF 3G1.5</v>
          </cell>
          <cell r="F1831">
            <v>1.22</v>
          </cell>
          <cell r="G1831">
            <v>1.83</v>
          </cell>
          <cell r="H1831">
            <v>1.5174500000000002</v>
          </cell>
          <cell r="I1831">
            <v>2.2761750000000003</v>
          </cell>
        </row>
        <row r="1832">
          <cell r="D1832">
            <v>1</v>
          </cell>
          <cell r="E1832" t="str">
            <v>JOINT FORSHEDA DIAMETRE 100</v>
          </cell>
          <cell r="F1832">
            <v>4.87</v>
          </cell>
          <cell r="G1832">
            <v>4.87</v>
          </cell>
          <cell r="H1832">
            <v>4.87</v>
          </cell>
          <cell r="I1832">
            <v>4.87</v>
          </cell>
        </row>
        <row r="1833">
          <cell r="D1833">
            <v>1</v>
          </cell>
          <cell r="E1833" t="str">
            <v>JOINT FORSHEDA D50</v>
          </cell>
          <cell r="F1833">
            <v>4.9400000000000004</v>
          </cell>
          <cell r="G1833">
            <v>4.9400000000000004</v>
          </cell>
          <cell r="H1833">
            <v>4.9400000000000004</v>
          </cell>
          <cell r="I1833">
            <v>4.9400000000000004</v>
          </cell>
        </row>
        <row r="1834">
          <cell r="D1834">
            <v>1</v>
          </cell>
          <cell r="E1834" t="str">
            <v>MANCHON SORTIE POSTE RELEVAGE PVC PRES D63</v>
          </cell>
          <cell r="F1834">
            <v>1.1000000000000001</v>
          </cell>
          <cell r="G1834">
            <v>1.1000000000000001</v>
          </cell>
          <cell r="H1834">
            <v>1.2687999999999999</v>
          </cell>
          <cell r="I1834">
            <v>1.2687999999999999</v>
          </cell>
        </row>
        <row r="1835">
          <cell r="D1835">
            <v>0.72</v>
          </cell>
          <cell r="E1835" t="str">
            <v>MAIN D'OEUVRE ATELIER</v>
          </cell>
          <cell r="F1835">
            <v>75</v>
          </cell>
          <cell r="G1835">
            <v>54</v>
          </cell>
          <cell r="H1835">
            <v>75</v>
          </cell>
          <cell r="I1835">
            <v>54</v>
          </cell>
        </row>
        <row r="1836">
          <cell r="D1836">
            <v>1</v>
          </cell>
          <cell r="E1836" t="str">
            <v>PA DW FONTE 2''</v>
          </cell>
          <cell r="F1836">
            <v>83.19</v>
          </cell>
          <cell r="G1836">
            <v>83.19</v>
          </cell>
          <cell r="H1836">
            <v>83.19</v>
          </cell>
          <cell r="I1836">
            <v>83.19</v>
          </cell>
        </row>
        <row r="1837">
          <cell r="D1837">
            <v>1</v>
          </cell>
          <cell r="E1837" t="str">
            <v xml:space="preserve">SUPPORT BAS INOX </v>
          </cell>
          <cell r="F1837">
            <v>21.71</v>
          </cell>
          <cell r="G1837">
            <v>21.71</v>
          </cell>
          <cell r="H1837">
            <v>21.71</v>
          </cell>
          <cell r="I1837">
            <v>21.71</v>
          </cell>
        </row>
        <row r="1838">
          <cell r="D1838">
            <v>1</v>
          </cell>
          <cell r="E1838" t="str">
            <v>SUPPORT HAUT INOX 510MM</v>
          </cell>
          <cell r="F1838">
            <v>19.91</v>
          </cell>
          <cell r="G1838">
            <v>19.91</v>
          </cell>
          <cell r="H1838">
            <v>19.91</v>
          </cell>
          <cell r="I1838">
            <v>19.91</v>
          </cell>
        </row>
        <row r="1839">
          <cell r="D1839">
            <v>1</v>
          </cell>
          <cell r="E1839" t="str">
            <v>TOLE SUPPORT FLOTTEUR ALARME</v>
          </cell>
          <cell r="F1839">
            <v>4.1900000000000004</v>
          </cell>
          <cell r="G1839">
            <v>4.1900000000000004</v>
          </cell>
          <cell r="H1839">
            <v>4.1900000000000004</v>
          </cell>
          <cell r="I1839">
            <v>4.1900000000000004</v>
          </cell>
        </row>
        <row r="1840">
          <cell r="D1840">
            <v>1</v>
          </cell>
          <cell r="E1840" t="str">
            <v>DISJONCTEUR PLG</v>
          </cell>
          <cell r="F1840">
            <v>7.78</v>
          </cell>
          <cell r="G1840">
            <v>7.78</v>
          </cell>
          <cell r="H1840">
            <v>7.78</v>
          </cell>
          <cell r="I1840">
            <v>7.78</v>
          </cell>
        </row>
        <row r="1841">
          <cell r="D1841">
            <v>1</v>
          </cell>
          <cell r="E1841" t="str">
            <v>TUBE PVC PRESSION 63X4.7 PN16</v>
          </cell>
          <cell r="F1841">
            <v>3.45</v>
          </cell>
          <cell r="G1841">
            <v>3.45</v>
          </cell>
          <cell r="H1841">
            <v>12.909000000000001</v>
          </cell>
          <cell r="I1841">
            <v>12.909000000000001</v>
          </cell>
        </row>
        <row r="1842">
          <cell r="D1842">
            <v>1</v>
          </cell>
          <cell r="E1842" t="str">
            <v>PILOTE LED INTERMITENTE ROUGE</v>
          </cell>
          <cell r="F1842">
            <v>6.05</v>
          </cell>
          <cell r="G1842">
            <v>6.05</v>
          </cell>
          <cell r="H1842">
            <v>6.05</v>
          </cell>
          <cell r="I1842">
            <v>6.05</v>
          </cell>
        </row>
        <row r="1843">
          <cell r="D1843">
            <v>1</v>
          </cell>
          <cell r="E1843" t="str">
            <v>VANNE A BILLE FEM/FEM ORION D63</v>
          </cell>
          <cell r="F1843">
            <v>7.63</v>
          </cell>
          <cell r="G1843">
            <v>7.63</v>
          </cell>
          <cell r="H1843">
            <v>9.5576000000000008</v>
          </cell>
          <cell r="I1843">
            <v>9.5576000000000008</v>
          </cell>
        </row>
        <row r="1844">
          <cell r="D1844">
            <v>1</v>
          </cell>
          <cell r="E1844" t="str">
            <v>TRAVERSEE DE PAROI 50/63X2""""""""""""""""</v>
          </cell>
          <cell r="F1844">
            <v>9.33</v>
          </cell>
          <cell r="G1844">
            <v>9.33</v>
          </cell>
          <cell r="H1844">
            <v>9.6374999999999993</v>
          </cell>
          <cell r="I1844">
            <v>9.6374999999999993</v>
          </cell>
        </row>
        <row r="1845">
          <cell r="D1845">
            <v>1</v>
          </cell>
          <cell r="E1845" t="str">
            <v>CONTACT AUX 101F 4A</v>
          </cell>
          <cell r="F1845">
            <v>7.73</v>
          </cell>
          <cell r="G1845">
            <v>7.73</v>
          </cell>
          <cell r="H1845">
            <v>7.73</v>
          </cell>
          <cell r="I1845">
            <v>7.73</v>
          </cell>
        </row>
        <row r="1846">
          <cell r="D1846">
            <v>1</v>
          </cell>
          <cell r="E1846" t="str">
            <v>DISJONCTEUR MAGNETO THERMIQUE 6.3/2</v>
          </cell>
          <cell r="F1846">
            <v>27</v>
          </cell>
          <cell r="G1846">
            <v>27</v>
          </cell>
          <cell r="H1846">
            <v>27</v>
          </cell>
          <cell r="I1846">
            <v>27</v>
          </cell>
        </row>
        <row r="1847">
          <cell r="C1847" t="str">
            <v>SPR1500V75BG</v>
          </cell>
          <cell r="G1847">
            <v>1043.0025000000001</v>
          </cell>
          <cell r="I1847">
            <v>1057.5108149999999</v>
          </cell>
        </row>
        <row r="1848">
          <cell r="D1848">
            <v>3</v>
          </cell>
          <cell r="E1848" t="str">
            <v>PRESSE ETOUPE PG13</v>
          </cell>
          <cell r="F1848">
            <v>0.68</v>
          </cell>
          <cell r="G1848">
            <v>2.04</v>
          </cell>
          <cell r="H1848">
            <v>0.68</v>
          </cell>
          <cell r="I1848">
            <v>2.04</v>
          </cell>
        </row>
        <row r="1849">
          <cell r="D1849">
            <v>3</v>
          </cell>
          <cell r="E1849" t="str">
            <v>PRESSE ETOUPE PG13</v>
          </cell>
          <cell r="F1849">
            <v>0.68</v>
          </cell>
          <cell r="G1849">
            <v>2.04</v>
          </cell>
          <cell r="H1849">
            <v>0.68</v>
          </cell>
          <cell r="I1849">
            <v>2.04</v>
          </cell>
        </row>
        <row r="1850">
          <cell r="D1850">
            <v>1</v>
          </cell>
          <cell r="E1850" t="str">
            <v xml:space="preserve">CROCHET INOX </v>
          </cell>
          <cell r="F1850">
            <v>2.2400000000000002</v>
          </cell>
          <cell r="G1850">
            <v>2.2400000000000002</v>
          </cell>
          <cell r="H1850">
            <v>2.2400000000000002</v>
          </cell>
          <cell r="I1850">
            <v>2.2400000000000002</v>
          </cell>
        </row>
        <row r="1851">
          <cell r="D1851">
            <v>1</v>
          </cell>
          <cell r="E1851" t="str">
            <v xml:space="preserve">CLAPET Y D63 </v>
          </cell>
          <cell r="F1851">
            <v>38.799999999999997</v>
          </cell>
          <cell r="G1851">
            <v>38.799999999999997</v>
          </cell>
          <cell r="H1851">
            <v>39.21555</v>
          </cell>
          <cell r="I1851">
            <v>39.21555</v>
          </cell>
        </row>
        <row r="1852">
          <cell r="D1852">
            <v>1</v>
          </cell>
          <cell r="E1852" t="str">
            <v>COFFRET 6P EATON IP65</v>
          </cell>
          <cell r="F1852">
            <v>38.67</v>
          </cell>
          <cell r="G1852">
            <v>38.67</v>
          </cell>
          <cell r="H1852">
            <v>38.67</v>
          </cell>
          <cell r="I1852">
            <v>38.67</v>
          </cell>
        </row>
        <row r="1853">
          <cell r="D1853">
            <v>3</v>
          </cell>
          <cell r="E1853" t="str">
            <v>TUBE INOX DIAM26.9X1.6 (LE ML)</v>
          </cell>
          <cell r="F1853">
            <v>7.23</v>
          </cell>
          <cell r="G1853">
            <v>21.69</v>
          </cell>
          <cell r="H1853">
            <v>7.41</v>
          </cell>
          <cell r="I1853">
            <v>22.23</v>
          </cell>
        </row>
        <row r="1854">
          <cell r="D1854">
            <v>1</v>
          </cell>
          <cell r="E1854" t="str">
            <v>CHAINE INOX DIAM 4 32/8 (LE ML)</v>
          </cell>
          <cell r="F1854">
            <v>3.85</v>
          </cell>
          <cell r="G1854">
            <v>3.85</v>
          </cell>
          <cell r="H1854">
            <v>4.3499999999999996</v>
          </cell>
          <cell r="I1854">
            <v>4.3499999999999996</v>
          </cell>
        </row>
        <row r="1855">
          <cell r="D1855">
            <v>1</v>
          </cell>
          <cell r="E1855" t="str">
            <v>FLOTTEUR JAUNE 20M DE CABLE+LEST</v>
          </cell>
          <cell r="F1855">
            <v>38.61</v>
          </cell>
          <cell r="G1855">
            <v>38.61</v>
          </cell>
          <cell r="H1855">
            <v>38.61</v>
          </cell>
          <cell r="I1855">
            <v>38.61</v>
          </cell>
        </row>
        <row r="1856">
          <cell r="D1856">
            <v>1</v>
          </cell>
          <cell r="E1856" t="str">
            <v>COUDE 90 PVC D50 FEM/FEM</v>
          </cell>
          <cell r="F1856">
            <v>0.46</v>
          </cell>
          <cell r="G1856">
            <v>0.46</v>
          </cell>
          <cell r="H1856">
            <v>0.46799999999999997</v>
          </cell>
          <cell r="I1856">
            <v>0.46799999999999997</v>
          </cell>
        </row>
        <row r="1857">
          <cell r="D1857">
            <v>1</v>
          </cell>
          <cell r="E1857" t="str">
            <v>COUDE 90  PVC D63 FEM/FEM</v>
          </cell>
          <cell r="F1857">
            <v>0.92</v>
          </cell>
          <cell r="G1857">
            <v>0.92</v>
          </cell>
          <cell r="H1857">
            <v>0.96199999999999997</v>
          </cell>
          <cell r="I1857">
            <v>0.96199999999999997</v>
          </cell>
        </row>
        <row r="1858">
          <cell r="D1858">
            <v>1</v>
          </cell>
          <cell r="E1858" t="str">
            <v>COUDE 90 REDUIT M/F 63X50</v>
          </cell>
          <cell r="F1858">
            <v>3.76</v>
          </cell>
          <cell r="G1858">
            <v>3.76</v>
          </cell>
          <cell r="H1858">
            <v>3.76</v>
          </cell>
          <cell r="I1858">
            <v>3.76</v>
          </cell>
        </row>
        <row r="1859">
          <cell r="D1859">
            <v>1</v>
          </cell>
          <cell r="E1859" t="str">
            <v>CUVE RELEVAGE HT1500</v>
          </cell>
          <cell r="F1859">
            <v>277.7</v>
          </cell>
          <cell r="G1859">
            <v>277.7</v>
          </cell>
          <cell r="H1859">
            <v>277.7</v>
          </cell>
          <cell r="I1859">
            <v>277.7</v>
          </cell>
        </row>
        <row r="1860">
          <cell r="D1860">
            <v>1</v>
          </cell>
          <cell r="E1860" t="str">
            <v>AERATEUR A MEMBRANE D 50</v>
          </cell>
          <cell r="F1860">
            <v>11.02</v>
          </cell>
          <cell r="G1860">
            <v>11.02</v>
          </cell>
          <cell r="H1860">
            <v>11.22</v>
          </cell>
          <cell r="I1860">
            <v>11.22</v>
          </cell>
        </row>
        <row r="1861">
          <cell r="D1861">
            <v>1</v>
          </cell>
          <cell r="E1861" t="str">
            <v>EMBOUT ADAPTATION 63X50X2""""""""""""""""</v>
          </cell>
          <cell r="F1861">
            <v>0.68</v>
          </cell>
          <cell r="G1861">
            <v>0.68</v>
          </cell>
          <cell r="H1861">
            <v>0.77349999999999997</v>
          </cell>
          <cell r="I1861">
            <v>0.77349999999999997</v>
          </cell>
        </row>
        <row r="1862">
          <cell r="D1862">
            <v>1</v>
          </cell>
          <cell r="E1862" t="str">
            <v>COUDE 45 PVC EVAC MF D100</v>
          </cell>
          <cell r="F1862">
            <v>1.87</v>
          </cell>
          <cell r="G1862">
            <v>1.87</v>
          </cell>
          <cell r="H1862">
            <v>2.0619999999999998</v>
          </cell>
          <cell r="I1862">
            <v>2.0619999999999998</v>
          </cell>
        </row>
        <row r="1863">
          <cell r="D1863">
            <v>0.4</v>
          </cell>
          <cell r="E1863" t="str">
            <v>FIL RIGIDE 1.5 BLEU</v>
          </cell>
          <cell r="F1863">
            <v>0.37</v>
          </cell>
          <cell r="G1863">
            <v>0.14799999999999999</v>
          </cell>
          <cell r="H1863">
            <v>0.40920000000000001</v>
          </cell>
          <cell r="I1863">
            <v>0.16368000000000002</v>
          </cell>
        </row>
        <row r="1864">
          <cell r="D1864">
            <v>1.05</v>
          </cell>
          <cell r="E1864" t="str">
            <v>FIL RIGIDE 1.5 ROUGE</v>
          </cell>
          <cell r="F1864">
            <v>0.37</v>
          </cell>
          <cell r="G1864">
            <v>0.38850000000000001</v>
          </cell>
          <cell r="H1864">
            <v>0.40920000000000001</v>
          </cell>
          <cell r="I1864">
            <v>0.42966000000000004</v>
          </cell>
        </row>
        <row r="1865">
          <cell r="D1865">
            <v>2</v>
          </cell>
          <cell r="E1865" t="str">
            <v>BLOC PASS.VIS 1 JONCT.2,5 GRIS</v>
          </cell>
          <cell r="F1865">
            <v>1.29</v>
          </cell>
          <cell r="G1865">
            <v>2.58</v>
          </cell>
          <cell r="H1865">
            <v>1.4151500000000001</v>
          </cell>
          <cell r="I1865">
            <v>2.8303000000000003</v>
          </cell>
        </row>
        <row r="1866">
          <cell r="D1866">
            <v>1</v>
          </cell>
          <cell r="E1866" t="str">
            <v xml:space="preserve">FICHE PRISE  2P+T LEGRAND </v>
          </cell>
          <cell r="F1866">
            <v>5.23</v>
          </cell>
          <cell r="G1866">
            <v>5.23</v>
          </cell>
          <cell r="H1866">
            <v>5.2343500000000001</v>
          </cell>
          <cell r="I1866">
            <v>5.2343500000000001</v>
          </cell>
        </row>
        <row r="1867">
          <cell r="D1867">
            <v>1</v>
          </cell>
          <cell r="E1867" t="str">
            <v>MANCHON FEM/FEM A COLLER D50</v>
          </cell>
          <cell r="F1867">
            <v>0.4</v>
          </cell>
          <cell r="G1867">
            <v>0.4</v>
          </cell>
          <cell r="H1867">
            <v>0.44070000000000004</v>
          </cell>
          <cell r="I1867">
            <v>0.44070000000000004</v>
          </cell>
        </row>
        <row r="1868">
          <cell r="D1868">
            <v>1.5</v>
          </cell>
          <cell r="E1868" t="str">
            <v>CABLE ELECTRIQUE H07RNF 3G1.5</v>
          </cell>
          <cell r="F1868">
            <v>1.22</v>
          </cell>
          <cell r="G1868">
            <v>1.83</v>
          </cell>
          <cell r="H1868">
            <v>1.5174500000000002</v>
          </cell>
          <cell r="I1868">
            <v>2.2761750000000003</v>
          </cell>
        </row>
        <row r="1869">
          <cell r="D1869">
            <v>1</v>
          </cell>
          <cell r="E1869" t="str">
            <v>ELECTROPOMPE DW VOX M 100 D63 FILETE</v>
          </cell>
          <cell r="F1869">
            <v>431.65</v>
          </cell>
          <cell r="G1869">
            <v>431.65</v>
          </cell>
          <cell r="H1869">
            <v>431.65</v>
          </cell>
          <cell r="I1869">
            <v>431.65</v>
          </cell>
        </row>
        <row r="1870">
          <cell r="D1870">
            <v>1</v>
          </cell>
          <cell r="E1870" t="str">
            <v>JOINT FORSHEDA DIAMETRE 100</v>
          </cell>
          <cell r="F1870">
            <v>4.87</v>
          </cell>
          <cell r="G1870">
            <v>4.87</v>
          </cell>
          <cell r="H1870">
            <v>4.87</v>
          </cell>
          <cell r="I1870">
            <v>4.87</v>
          </cell>
        </row>
        <row r="1871">
          <cell r="D1871">
            <v>1</v>
          </cell>
          <cell r="E1871" t="str">
            <v>JOINT FORSHEDA D50</v>
          </cell>
          <cell r="F1871">
            <v>4.9400000000000004</v>
          </cell>
          <cell r="G1871">
            <v>4.9400000000000004</v>
          </cell>
          <cell r="H1871">
            <v>4.9400000000000004</v>
          </cell>
          <cell r="I1871">
            <v>4.9400000000000004</v>
          </cell>
        </row>
        <row r="1872">
          <cell r="D1872">
            <v>1</v>
          </cell>
          <cell r="E1872" t="str">
            <v>MANCHON SORTIE POSTE RELEVAGE PVC PRES D63</v>
          </cell>
          <cell r="F1872">
            <v>1.1000000000000001</v>
          </cell>
          <cell r="G1872">
            <v>1.1000000000000001</v>
          </cell>
          <cell r="H1872">
            <v>1.2687999999999999</v>
          </cell>
          <cell r="I1872">
            <v>1.2687999999999999</v>
          </cell>
        </row>
        <row r="1873">
          <cell r="D1873">
            <v>2.16</v>
          </cell>
          <cell r="E1873" t="str">
            <v>MAIN D'OEUVRE ATELIER</v>
          </cell>
          <cell r="F1873">
            <v>75</v>
          </cell>
          <cell r="G1873">
            <v>162</v>
          </cell>
          <cell r="H1873">
            <v>75</v>
          </cell>
          <cell r="I1873">
            <v>162</v>
          </cell>
        </row>
        <row r="1874">
          <cell r="D1874">
            <v>1</v>
          </cell>
          <cell r="E1874" t="str">
            <v>PA DW FONTE 2''</v>
          </cell>
          <cell r="F1874">
            <v>83.19</v>
          </cell>
          <cell r="G1874">
            <v>83.19</v>
          </cell>
          <cell r="H1874">
            <v>83.19</v>
          </cell>
          <cell r="I1874">
            <v>83.19</v>
          </cell>
        </row>
        <row r="1875">
          <cell r="D1875">
            <v>1</v>
          </cell>
          <cell r="E1875" t="str">
            <v xml:space="preserve">SUPPORT BAS INOX </v>
          </cell>
          <cell r="F1875">
            <v>21.71</v>
          </cell>
          <cell r="G1875">
            <v>21.71</v>
          </cell>
          <cell r="H1875">
            <v>21.71</v>
          </cell>
          <cell r="I1875">
            <v>21.71</v>
          </cell>
        </row>
        <row r="1876">
          <cell r="D1876">
            <v>1</v>
          </cell>
          <cell r="E1876" t="str">
            <v>SUPPORT HAUT INOX 510MM</v>
          </cell>
          <cell r="F1876">
            <v>19.91</v>
          </cell>
          <cell r="G1876">
            <v>19.91</v>
          </cell>
          <cell r="H1876">
            <v>19.91</v>
          </cell>
          <cell r="I1876">
            <v>19.91</v>
          </cell>
        </row>
        <row r="1877">
          <cell r="D1877">
            <v>1</v>
          </cell>
          <cell r="E1877" t="str">
            <v>TOLE SUPPORT FLOTTEUR ALARME</v>
          </cell>
          <cell r="F1877">
            <v>4.1900000000000004</v>
          </cell>
          <cell r="G1877">
            <v>4.1900000000000004</v>
          </cell>
          <cell r="H1877">
            <v>4.1900000000000004</v>
          </cell>
          <cell r="I1877">
            <v>4.1900000000000004</v>
          </cell>
        </row>
        <row r="1878">
          <cell r="D1878">
            <v>1</v>
          </cell>
          <cell r="E1878" t="str">
            <v>DISJONCTEUR PLG</v>
          </cell>
          <cell r="F1878">
            <v>7.78</v>
          </cell>
          <cell r="G1878">
            <v>7.78</v>
          </cell>
          <cell r="H1878">
            <v>7.78</v>
          </cell>
          <cell r="I1878">
            <v>7.78</v>
          </cell>
        </row>
        <row r="1879">
          <cell r="D1879">
            <v>1</v>
          </cell>
          <cell r="E1879" t="str">
            <v>TUBE PVC PRESSION 63X4.7 PN16</v>
          </cell>
          <cell r="F1879">
            <v>3.45</v>
          </cell>
          <cell r="G1879">
            <v>3.45</v>
          </cell>
          <cell r="H1879">
            <v>12.909000000000001</v>
          </cell>
          <cell r="I1879">
            <v>12.909000000000001</v>
          </cell>
        </row>
        <row r="1880">
          <cell r="D1880">
            <v>1</v>
          </cell>
          <cell r="E1880" t="str">
            <v>REHAUSSE DE CUVE HT400</v>
          </cell>
          <cell r="F1880">
            <v>90.27</v>
          </cell>
          <cell r="G1880">
            <v>90.27</v>
          </cell>
          <cell r="H1880">
            <v>90.27</v>
          </cell>
          <cell r="I1880">
            <v>90.27</v>
          </cell>
        </row>
        <row r="1881">
          <cell r="D1881">
            <v>1</v>
          </cell>
          <cell r="E1881" t="str">
            <v>PILOTE LED INTERMITENTE ROUGE</v>
          </cell>
          <cell r="F1881">
            <v>6.05</v>
          </cell>
          <cell r="G1881">
            <v>6.05</v>
          </cell>
          <cell r="H1881">
            <v>6.05</v>
          </cell>
          <cell r="I1881">
            <v>6.05</v>
          </cell>
        </row>
        <row r="1882">
          <cell r="D1882">
            <v>1</v>
          </cell>
          <cell r="E1882" t="str">
            <v>VANNE A BILLE FEM/FEM ORION D63</v>
          </cell>
          <cell r="F1882">
            <v>7.63</v>
          </cell>
          <cell r="G1882">
            <v>7.63</v>
          </cell>
          <cell r="H1882">
            <v>9.5576000000000008</v>
          </cell>
          <cell r="I1882">
            <v>9.5576000000000008</v>
          </cell>
        </row>
        <row r="1883">
          <cell r="D1883">
            <v>1</v>
          </cell>
          <cell r="E1883" t="str">
            <v>TRAVERSEE DE PAROI 50/63X2""""""""""""""""</v>
          </cell>
          <cell r="F1883">
            <v>9.33</v>
          </cell>
          <cell r="G1883">
            <v>9.33</v>
          </cell>
          <cell r="H1883">
            <v>9.6374999999999993</v>
          </cell>
          <cell r="I1883">
            <v>9.6374999999999993</v>
          </cell>
        </row>
        <row r="1884">
          <cell r="D1884">
            <v>1</v>
          </cell>
          <cell r="E1884" t="str">
            <v>CONTACT AUX 101F 4A</v>
          </cell>
          <cell r="F1884">
            <v>7.73</v>
          </cell>
          <cell r="G1884">
            <v>7.73</v>
          </cell>
          <cell r="H1884">
            <v>7.73</v>
          </cell>
          <cell r="I1884">
            <v>7.73</v>
          </cell>
        </row>
        <row r="1885">
          <cell r="D1885">
            <v>1</v>
          </cell>
          <cell r="E1885" t="str">
            <v>DISJONCTEUR MAGNETO THERMIQUE 6.3/2</v>
          </cell>
          <cell r="F1885">
            <v>27</v>
          </cell>
          <cell r="G1885">
            <v>27</v>
          </cell>
          <cell r="H1885">
            <v>27</v>
          </cell>
          <cell r="I1885">
            <v>27</v>
          </cell>
        </row>
        <row r="1886">
          <cell r="C1886" t="str">
            <v>SPR1900V100BG</v>
          </cell>
          <cell r="G1886">
            <v>1347.7265000000002</v>
          </cell>
          <cell r="I1886">
            <v>1362.3788150000005</v>
          </cell>
        </row>
        <row r="1887">
          <cell r="D1887">
            <v>3</v>
          </cell>
          <cell r="E1887" t="str">
            <v>PRESSE ETOUPE PG13</v>
          </cell>
          <cell r="F1887">
            <v>0.68</v>
          </cell>
          <cell r="G1887">
            <v>2.04</v>
          </cell>
          <cell r="H1887">
            <v>0.68</v>
          </cell>
          <cell r="I1887">
            <v>2.04</v>
          </cell>
        </row>
        <row r="1888">
          <cell r="D1888">
            <v>3</v>
          </cell>
          <cell r="E1888" t="str">
            <v>PRESSE ETOUPE PG13</v>
          </cell>
          <cell r="F1888">
            <v>0.68</v>
          </cell>
          <cell r="G1888">
            <v>2.04</v>
          </cell>
          <cell r="H1888">
            <v>0.68</v>
          </cell>
          <cell r="I1888">
            <v>2.04</v>
          </cell>
        </row>
        <row r="1889">
          <cell r="D1889">
            <v>1</v>
          </cell>
          <cell r="E1889" t="str">
            <v xml:space="preserve">CROCHET INOX </v>
          </cell>
          <cell r="F1889">
            <v>2.2400000000000002</v>
          </cell>
          <cell r="G1889">
            <v>2.2400000000000002</v>
          </cell>
          <cell r="H1889">
            <v>2.2400000000000002</v>
          </cell>
          <cell r="I1889">
            <v>2.2400000000000002</v>
          </cell>
        </row>
        <row r="1890">
          <cell r="D1890">
            <v>1</v>
          </cell>
          <cell r="E1890" t="str">
            <v xml:space="preserve">CLAPET Y D63 </v>
          </cell>
          <cell r="F1890">
            <v>38.799999999999997</v>
          </cell>
          <cell r="G1890">
            <v>38.799999999999997</v>
          </cell>
          <cell r="H1890">
            <v>39.21555</v>
          </cell>
          <cell r="I1890">
            <v>39.21555</v>
          </cell>
        </row>
        <row r="1891">
          <cell r="D1891">
            <v>1</v>
          </cell>
          <cell r="E1891" t="str">
            <v>COFFRET 6P EATON IP65</v>
          </cell>
          <cell r="F1891">
            <v>38.67</v>
          </cell>
          <cell r="G1891">
            <v>38.67</v>
          </cell>
          <cell r="H1891">
            <v>38.67</v>
          </cell>
          <cell r="I1891">
            <v>38.67</v>
          </cell>
        </row>
        <row r="1892">
          <cell r="D1892">
            <v>1</v>
          </cell>
          <cell r="E1892" t="str">
            <v>TUBE INOX DIAM26.9X1.6 (LE ML)</v>
          </cell>
          <cell r="F1892">
            <v>7.23</v>
          </cell>
          <cell r="G1892">
            <v>7.23</v>
          </cell>
          <cell r="H1892">
            <v>7.41</v>
          </cell>
          <cell r="I1892">
            <v>7.41</v>
          </cell>
        </row>
        <row r="1893">
          <cell r="D1893">
            <v>1</v>
          </cell>
          <cell r="E1893" t="str">
            <v>CHAINE INOX DIAM 4 32/8 (LE ML)</v>
          </cell>
          <cell r="F1893">
            <v>3.85</v>
          </cell>
          <cell r="G1893">
            <v>3.85</v>
          </cell>
          <cell r="H1893">
            <v>4.3499999999999996</v>
          </cell>
          <cell r="I1893">
            <v>4.3499999999999996</v>
          </cell>
        </row>
        <row r="1894">
          <cell r="D1894">
            <v>1</v>
          </cell>
          <cell r="E1894" t="str">
            <v>FLOTTEUR JAUNE 20M DE CABLE+LEST</v>
          </cell>
          <cell r="F1894">
            <v>38.61</v>
          </cell>
          <cell r="G1894">
            <v>38.61</v>
          </cell>
          <cell r="H1894">
            <v>38.61</v>
          </cell>
          <cell r="I1894">
            <v>38.61</v>
          </cell>
        </row>
        <row r="1895">
          <cell r="D1895">
            <v>1</v>
          </cell>
          <cell r="E1895" t="str">
            <v>COUDE 90 PVC D50 FEM/FEM</v>
          </cell>
          <cell r="F1895">
            <v>0.46</v>
          </cell>
          <cell r="G1895">
            <v>0.46</v>
          </cell>
          <cell r="H1895">
            <v>0.46799999999999997</v>
          </cell>
          <cell r="I1895">
            <v>0.46799999999999997</v>
          </cell>
        </row>
        <row r="1896">
          <cell r="D1896">
            <v>1</v>
          </cell>
          <cell r="E1896" t="str">
            <v>COUDE 90  PVC D63 FEM/FEM</v>
          </cell>
          <cell r="F1896">
            <v>0.92</v>
          </cell>
          <cell r="G1896">
            <v>0.92</v>
          </cell>
          <cell r="H1896">
            <v>0.96199999999999997</v>
          </cell>
          <cell r="I1896">
            <v>0.96199999999999997</v>
          </cell>
        </row>
        <row r="1897">
          <cell r="D1897">
            <v>1</v>
          </cell>
          <cell r="E1897" t="str">
            <v>COUDE 90 REDUIT M/F 63X50</v>
          </cell>
          <cell r="F1897">
            <v>3.76</v>
          </cell>
          <cell r="G1897">
            <v>3.76</v>
          </cell>
          <cell r="H1897">
            <v>3.76</v>
          </cell>
          <cell r="I1897">
            <v>3.76</v>
          </cell>
        </row>
        <row r="1898">
          <cell r="D1898">
            <v>1</v>
          </cell>
          <cell r="E1898" t="str">
            <v>CUVE RELEVAGE HT1500</v>
          </cell>
          <cell r="F1898">
            <v>277.7</v>
          </cell>
          <cell r="G1898">
            <v>277.7</v>
          </cell>
          <cell r="H1898">
            <v>277.7</v>
          </cell>
          <cell r="I1898">
            <v>277.7</v>
          </cell>
        </row>
        <row r="1899">
          <cell r="D1899">
            <v>1</v>
          </cell>
          <cell r="E1899" t="str">
            <v>AERATEUR A MEMBRANE D 50</v>
          </cell>
          <cell r="F1899">
            <v>11.02</v>
          </cell>
          <cell r="G1899">
            <v>11.02</v>
          </cell>
          <cell r="H1899">
            <v>11.22</v>
          </cell>
          <cell r="I1899">
            <v>11.22</v>
          </cell>
        </row>
        <row r="1900">
          <cell r="D1900">
            <v>1</v>
          </cell>
          <cell r="E1900" t="str">
            <v>EMBOUT ADAPTATION 63X50X2""""""""""""""""</v>
          </cell>
          <cell r="F1900">
            <v>0.68</v>
          </cell>
          <cell r="G1900">
            <v>0.68</v>
          </cell>
          <cell r="H1900">
            <v>0.77349999999999997</v>
          </cell>
          <cell r="I1900">
            <v>0.77349999999999997</v>
          </cell>
        </row>
        <row r="1901">
          <cell r="D1901">
            <v>1</v>
          </cell>
          <cell r="E1901" t="str">
            <v>COUDE 45 PVC EVAC MF D100</v>
          </cell>
          <cell r="F1901">
            <v>1.87</v>
          </cell>
          <cell r="G1901">
            <v>1.87</v>
          </cell>
          <cell r="H1901">
            <v>2.0619999999999998</v>
          </cell>
          <cell r="I1901">
            <v>2.0619999999999998</v>
          </cell>
        </row>
        <row r="1902">
          <cell r="D1902">
            <v>0.4</v>
          </cell>
          <cell r="E1902" t="str">
            <v>FIL RIGIDE 1.5 BLEU</v>
          </cell>
          <cell r="F1902">
            <v>0.37</v>
          </cell>
          <cell r="G1902">
            <v>0.14799999999999999</v>
          </cell>
          <cell r="H1902">
            <v>0.40920000000000001</v>
          </cell>
          <cell r="I1902">
            <v>0.16368000000000002</v>
          </cell>
        </row>
        <row r="1903">
          <cell r="D1903">
            <v>1.05</v>
          </cell>
          <cell r="E1903" t="str">
            <v>FIL RIGIDE 1.5 ROUGE</v>
          </cell>
          <cell r="F1903">
            <v>0.37</v>
          </cell>
          <cell r="G1903">
            <v>0.38850000000000001</v>
          </cell>
          <cell r="H1903">
            <v>0.40920000000000001</v>
          </cell>
          <cell r="I1903">
            <v>0.42966000000000004</v>
          </cell>
        </row>
        <row r="1904">
          <cell r="D1904">
            <v>2</v>
          </cell>
          <cell r="E1904" t="str">
            <v>BLOC PASS.VIS 1 JONCT.2,5 GRIS</v>
          </cell>
          <cell r="F1904">
            <v>1.29</v>
          </cell>
          <cell r="G1904">
            <v>2.58</v>
          </cell>
          <cell r="H1904">
            <v>1.4151500000000001</v>
          </cell>
          <cell r="I1904">
            <v>2.8303000000000003</v>
          </cell>
        </row>
        <row r="1905">
          <cell r="D1905">
            <v>1</v>
          </cell>
          <cell r="E1905" t="str">
            <v xml:space="preserve">FICHE PRISE  2P+T LEGRAND </v>
          </cell>
          <cell r="F1905">
            <v>5.23</v>
          </cell>
          <cell r="G1905">
            <v>5.23</v>
          </cell>
          <cell r="H1905">
            <v>5.2343500000000001</v>
          </cell>
          <cell r="I1905">
            <v>5.2343500000000001</v>
          </cell>
        </row>
        <row r="1906">
          <cell r="D1906">
            <v>1</v>
          </cell>
          <cell r="E1906" t="str">
            <v>MANCHON FEM/FEM A COLLER D50</v>
          </cell>
          <cell r="F1906">
            <v>0.4</v>
          </cell>
          <cell r="G1906">
            <v>0.4</v>
          </cell>
          <cell r="H1906">
            <v>0.44070000000000004</v>
          </cell>
          <cell r="I1906">
            <v>0.44070000000000004</v>
          </cell>
        </row>
        <row r="1907">
          <cell r="D1907">
            <v>1.5</v>
          </cell>
          <cell r="E1907" t="str">
            <v>CABLE ELECTRIQUE H07RNF 3G1.5</v>
          </cell>
          <cell r="F1907">
            <v>1.22</v>
          </cell>
          <cell r="G1907">
            <v>1.83</v>
          </cell>
          <cell r="H1907">
            <v>1.5174500000000002</v>
          </cell>
          <cell r="I1907">
            <v>2.2761750000000003</v>
          </cell>
        </row>
        <row r="1908">
          <cell r="D1908">
            <v>1</v>
          </cell>
          <cell r="E1908" t="str">
            <v>ELECTROPOMPE DW VOX M 150 D63 FILETE</v>
          </cell>
          <cell r="F1908">
            <v>441.73</v>
          </cell>
          <cell r="G1908">
            <v>441.73</v>
          </cell>
          <cell r="H1908">
            <v>441.73</v>
          </cell>
          <cell r="I1908">
            <v>441.73</v>
          </cell>
        </row>
        <row r="1909">
          <cell r="D1909">
            <v>1</v>
          </cell>
          <cell r="E1909" t="str">
            <v>JOINT FORSHEDA DIAMETRE 100</v>
          </cell>
          <cell r="F1909">
            <v>4.87</v>
          </cell>
          <cell r="G1909">
            <v>4.87</v>
          </cell>
          <cell r="H1909">
            <v>4.87</v>
          </cell>
          <cell r="I1909">
            <v>4.87</v>
          </cell>
        </row>
        <row r="1910">
          <cell r="D1910">
            <v>1</v>
          </cell>
          <cell r="E1910" t="str">
            <v>JOINT FORSHEDA D50</v>
          </cell>
          <cell r="F1910">
            <v>4.9400000000000004</v>
          </cell>
          <cell r="G1910">
            <v>4.9400000000000004</v>
          </cell>
          <cell r="H1910">
            <v>4.9400000000000004</v>
          </cell>
          <cell r="I1910">
            <v>4.9400000000000004</v>
          </cell>
        </row>
        <row r="1911">
          <cell r="D1911">
            <v>1</v>
          </cell>
          <cell r="E1911" t="str">
            <v>MANCHON SORTIE POSTE RELEVAGE PVC PRES D63</v>
          </cell>
          <cell r="F1911">
            <v>1.1000000000000001</v>
          </cell>
          <cell r="G1911">
            <v>1.1000000000000001</v>
          </cell>
          <cell r="H1911">
            <v>1.2687999999999999</v>
          </cell>
          <cell r="I1911">
            <v>1.2687999999999999</v>
          </cell>
        </row>
        <row r="1912">
          <cell r="D1912">
            <v>2.16</v>
          </cell>
          <cell r="E1912" t="str">
            <v>MAIN D'OEUVRE ATELIER</v>
          </cell>
          <cell r="F1912">
            <v>75</v>
          </cell>
          <cell r="G1912">
            <v>162</v>
          </cell>
          <cell r="H1912">
            <v>75</v>
          </cell>
          <cell r="I1912">
            <v>162</v>
          </cell>
        </row>
        <row r="1913">
          <cell r="D1913">
            <v>1</v>
          </cell>
          <cell r="E1913" t="str">
            <v>PA DW FONTE 2''</v>
          </cell>
          <cell r="F1913">
            <v>83.19</v>
          </cell>
          <cell r="G1913">
            <v>83.19</v>
          </cell>
          <cell r="H1913">
            <v>83.19</v>
          </cell>
          <cell r="I1913">
            <v>83.19</v>
          </cell>
        </row>
        <row r="1914">
          <cell r="D1914">
            <v>1</v>
          </cell>
          <cell r="E1914" t="str">
            <v xml:space="preserve">SUPPORT BAS INOX </v>
          </cell>
          <cell r="F1914">
            <v>21.71</v>
          </cell>
          <cell r="G1914">
            <v>21.71</v>
          </cell>
          <cell r="H1914">
            <v>21.71</v>
          </cell>
          <cell r="I1914">
            <v>21.71</v>
          </cell>
        </row>
        <row r="1915">
          <cell r="D1915">
            <v>1</v>
          </cell>
          <cell r="E1915" t="str">
            <v>SUPPORT HAUT INOX 510MM</v>
          </cell>
          <cell r="F1915">
            <v>19.91</v>
          </cell>
          <cell r="G1915">
            <v>19.91</v>
          </cell>
          <cell r="H1915">
            <v>19.91</v>
          </cell>
          <cell r="I1915">
            <v>19.91</v>
          </cell>
        </row>
        <row r="1916">
          <cell r="D1916">
            <v>1</v>
          </cell>
          <cell r="E1916" t="str">
            <v>TOLE SUPPORT FLOTTEUR ALARME</v>
          </cell>
          <cell r="F1916">
            <v>4.1900000000000004</v>
          </cell>
          <cell r="G1916">
            <v>4.1900000000000004</v>
          </cell>
          <cell r="H1916">
            <v>4.1900000000000004</v>
          </cell>
          <cell r="I1916">
            <v>4.1900000000000004</v>
          </cell>
        </row>
        <row r="1917">
          <cell r="D1917">
            <v>1</v>
          </cell>
          <cell r="E1917" t="str">
            <v>DISJONCTEUR PLG</v>
          </cell>
          <cell r="F1917">
            <v>7.78</v>
          </cell>
          <cell r="G1917">
            <v>7.78</v>
          </cell>
          <cell r="H1917">
            <v>7.78</v>
          </cell>
          <cell r="I1917">
            <v>7.78</v>
          </cell>
        </row>
        <row r="1918">
          <cell r="D1918">
            <v>1</v>
          </cell>
          <cell r="E1918" t="str">
            <v>TUBE PVC PRESSION 63X4.7 PN16</v>
          </cell>
          <cell r="F1918">
            <v>3.45</v>
          </cell>
          <cell r="G1918">
            <v>3.45</v>
          </cell>
          <cell r="H1918">
            <v>12.909000000000001</v>
          </cell>
          <cell r="I1918">
            <v>12.909000000000001</v>
          </cell>
        </row>
        <row r="1919">
          <cell r="D1919">
            <v>1</v>
          </cell>
          <cell r="E1919" t="str">
            <v>REHAUSSE DE CUVE HT400</v>
          </cell>
          <cell r="F1919">
            <v>90.27</v>
          </cell>
          <cell r="G1919">
            <v>90.27</v>
          </cell>
          <cell r="H1919">
            <v>90.27</v>
          </cell>
          <cell r="I1919">
            <v>90.27</v>
          </cell>
        </row>
        <row r="1920">
          <cell r="D1920">
            <v>1</v>
          </cell>
          <cell r="E1920" t="str">
            <v>PILOTE LED INTERMITENTE ROUGE</v>
          </cell>
          <cell r="F1920">
            <v>6.05</v>
          </cell>
          <cell r="G1920">
            <v>6.05</v>
          </cell>
          <cell r="H1920">
            <v>6.05</v>
          </cell>
          <cell r="I1920">
            <v>6.05</v>
          </cell>
        </row>
        <row r="1921">
          <cell r="D1921">
            <v>1</v>
          </cell>
          <cell r="E1921" t="str">
            <v>VANNE A BILLE FEM/FEM ORION D63</v>
          </cell>
          <cell r="F1921">
            <v>7.63</v>
          </cell>
          <cell r="G1921">
            <v>7.63</v>
          </cell>
          <cell r="H1921">
            <v>9.5576000000000008</v>
          </cell>
          <cell r="I1921">
            <v>9.5576000000000008</v>
          </cell>
        </row>
        <row r="1922">
          <cell r="D1922">
            <v>1</v>
          </cell>
          <cell r="E1922" t="str">
            <v>TRAVERSEE DE PAROI 50/63X2""""""""""""""""</v>
          </cell>
          <cell r="F1922">
            <v>9.33</v>
          </cell>
          <cell r="G1922">
            <v>9.33</v>
          </cell>
          <cell r="H1922">
            <v>9.6374999999999993</v>
          </cell>
          <cell r="I1922">
            <v>9.6374999999999993</v>
          </cell>
        </row>
        <row r="1923">
          <cell r="D1923">
            <v>1</v>
          </cell>
          <cell r="E1923" t="str">
            <v>CONTACT AUX 101F 4A</v>
          </cell>
          <cell r="F1923">
            <v>7.73</v>
          </cell>
          <cell r="G1923">
            <v>7.73</v>
          </cell>
          <cell r="H1923">
            <v>7.73</v>
          </cell>
          <cell r="I1923">
            <v>7.73</v>
          </cell>
        </row>
        <row r="1924">
          <cell r="D1924">
            <v>1</v>
          </cell>
          <cell r="E1924" t="str">
            <v>DISJONCTEUR MAGNETO THERMIQUE 6.3/2</v>
          </cell>
          <cell r="F1924">
            <v>27</v>
          </cell>
          <cell r="G1924">
            <v>27</v>
          </cell>
          <cell r="H1924">
            <v>27</v>
          </cell>
          <cell r="I1924">
            <v>27</v>
          </cell>
        </row>
        <row r="1925">
          <cell r="C1925" t="str">
            <v>SPR1900V150BG</v>
          </cell>
          <cell r="G1925">
            <v>1343.3465000000003</v>
          </cell>
          <cell r="I1925">
            <v>1357.6388150000007</v>
          </cell>
        </row>
        <row r="1926">
          <cell r="D1926">
            <v>3</v>
          </cell>
          <cell r="E1926" t="str">
            <v>PRESSE ETOUPE PG13</v>
          </cell>
          <cell r="F1926">
            <v>0.68</v>
          </cell>
          <cell r="G1926">
            <v>2.04</v>
          </cell>
          <cell r="H1926">
            <v>0.68</v>
          </cell>
          <cell r="I1926">
            <v>2.04</v>
          </cell>
        </row>
        <row r="1927">
          <cell r="D1927">
            <v>3</v>
          </cell>
          <cell r="E1927" t="str">
            <v>PRESSE ETOUPE PG13</v>
          </cell>
          <cell r="F1927">
            <v>0.68</v>
          </cell>
          <cell r="G1927">
            <v>2.04</v>
          </cell>
          <cell r="H1927">
            <v>0.68</v>
          </cell>
          <cell r="I1927">
            <v>2.04</v>
          </cell>
        </row>
        <row r="1928">
          <cell r="D1928">
            <v>1</v>
          </cell>
          <cell r="E1928" t="str">
            <v xml:space="preserve">CROCHET INOX </v>
          </cell>
          <cell r="F1928">
            <v>2.2400000000000002</v>
          </cell>
          <cell r="G1928">
            <v>2.2400000000000002</v>
          </cell>
          <cell r="H1928">
            <v>2.2400000000000002</v>
          </cell>
          <cell r="I1928">
            <v>2.2400000000000002</v>
          </cell>
        </row>
        <row r="1929">
          <cell r="D1929">
            <v>1</v>
          </cell>
          <cell r="E1929" t="str">
            <v xml:space="preserve">CLAPET Y D63 </v>
          </cell>
          <cell r="F1929">
            <v>38.799999999999997</v>
          </cell>
          <cell r="G1929">
            <v>38.799999999999997</v>
          </cell>
          <cell r="H1929">
            <v>39.21555</v>
          </cell>
          <cell r="I1929">
            <v>39.21555</v>
          </cell>
        </row>
        <row r="1930">
          <cell r="D1930">
            <v>1</v>
          </cell>
          <cell r="E1930" t="str">
            <v>COFFRET 6P EATON IP65</v>
          </cell>
          <cell r="F1930">
            <v>38.67</v>
          </cell>
          <cell r="G1930">
            <v>38.67</v>
          </cell>
          <cell r="H1930">
            <v>38.67</v>
          </cell>
          <cell r="I1930">
            <v>38.67</v>
          </cell>
        </row>
        <row r="1931">
          <cell r="D1931">
            <v>3</v>
          </cell>
          <cell r="E1931" t="str">
            <v>TUBE INOX DIAM26.9X1.6 (LE ML)</v>
          </cell>
          <cell r="F1931">
            <v>7.23</v>
          </cell>
          <cell r="G1931">
            <v>21.69</v>
          </cell>
          <cell r="H1931">
            <v>7.41</v>
          </cell>
          <cell r="I1931">
            <v>22.23</v>
          </cell>
        </row>
        <row r="1932">
          <cell r="D1932">
            <v>1.5</v>
          </cell>
          <cell r="E1932" t="str">
            <v>CHAINE INOX DIAM 4 32/8 (LE ML)</v>
          </cell>
          <cell r="F1932">
            <v>3.85</v>
          </cell>
          <cell r="G1932">
            <v>5.7750000000000004</v>
          </cell>
          <cell r="H1932">
            <v>4.3499999999999996</v>
          </cell>
          <cell r="I1932">
            <v>6.5249999999999995</v>
          </cell>
        </row>
        <row r="1933">
          <cell r="D1933">
            <v>1</v>
          </cell>
          <cell r="E1933" t="str">
            <v>DW VOX 75 A 20M DE CABLE</v>
          </cell>
          <cell r="F1933">
            <v>330.98</v>
          </cell>
          <cell r="G1933">
            <v>330.98</v>
          </cell>
          <cell r="H1933">
            <v>330.98</v>
          </cell>
          <cell r="I1933">
            <v>330.98</v>
          </cell>
        </row>
        <row r="1934">
          <cell r="D1934">
            <v>1</v>
          </cell>
          <cell r="E1934" t="str">
            <v>FLOTTEUR JAUNE 20M DE CABLE+LEST</v>
          </cell>
          <cell r="F1934">
            <v>38.61</v>
          </cell>
          <cell r="G1934">
            <v>38.61</v>
          </cell>
          <cell r="H1934">
            <v>38.61</v>
          </cell>
          <cell r="I1934">
            <v>38.61</v>
          </cell>
        </row>
        <row r="1935">
          <cell r="D1935">
            <v>1</v>
          </cell>
          <cell r="E1935" t="str">
            <v>COUDE 90 PVC D50 FEM/FEM</v>
          </cell>
          <cell r="F1935">
            <v>0.46</v>
          </cell>
          <cell r="G1935">
            <v>0.46</v>
          </cell>
          <cell r="H1935">
            <v>0.46799999999999997</v>
          </cell>
          <cell r="I1935">
            <v>0.46799999999999997</v>
          </cell>
        </row>
        <row r="1936">
          <cell r="D1936">
            <v>1</v>
          </cell>
          <cell r="E1936" t="str">
            <v>COUDE 90  PVC D63 FEM/FEM</v>
          </cell>
          <cell r="F1936">
            <v>0.92</v>
          </cell>
          <cell r="G1936">
            <v>0.92</v>
          </cell>
          <cell r="H1936">
            <v>0.96199999999999997</v>
          </cell>
          <cell r="I1936">
            <v>0.96199999999999997</v>
          </cell>
        </row>
        <row r="1937">
          <cell r="D1937">
            <v>1</v>
          </cell>
          <cell r="E1937" t="str">
            <v>COUDE 90 REDUIT M/F 63X50</v>
          </cell>
          <cell r="F1937">
            <v>3.76</v>
          </cell>
          <cell r="G1937">
            <v>3.76</v>
          </cell>
          <cell r="H1937">
            <v>3.76</v>
          </cell>
          <cell r="I1937">
            <v>3.76</v>
          </cell>
        </row>
        <row r="1938">
          <cell r="D1938">
            <v>1</v>
          </cell>
          <cell r="E1938" t="str">
            <v>CUVE RELEVAGE HT1500</v>
          </cell>
          <cell r="F1938">
            <v>277.7</v>
          </cell>
          <cell r="G1938">
            <v>277.7</v>
          </cell>
          <cell r="H1938">
            <v>277.7</v>
          </cell>
          <cell r="I1938">
            <v>277.7</v>
          </cell>
        </row>
        <row r="1939">
          <cell r="D1939">
            <v>1</v>
          </cell>
          <cell r="E1939" t="str">
            <v>AERATEUR A MEMBRANE D 50</v>
          </cell>
          <cell r="F1939">
            <v>11.02</v>
          </cell>
          <cell r="G1939">
            <v>11.02</v>
          </cell>
          <cell r="H1939">
            <v>11.22</v>
          </cell>
          <cell r="I1939">
            <v>11.22</v>
          </cell>
        </row>
        <row r="1940">
          <cell r="D1940">
            <v>1</v>
          </cell>
          <cell r="E1940" t="str">
            <v>EMBOUT ADAPTATION 63X50X2""""""""""""""""</v>
          </cell>
          <cell r="F1940">
            <v>0.68</v>
          </cell>
          <cell r="G1940">
            <v>0.68</v>
          </cell>
          <cell r="H1940">
            <v>0.77349999999999997</v>
          </cell>
          <cell r="I1940">
            <v>0.77349999999999997</v>
          </cell>
        </row>
        <row r="1941">
          <cell r="D1941">
            <v>1</v>
          </cell>
          <cell r="E1941" t="str">
            <v>COUDE 45 PVC EVAC MF D100</v>
          </cell>
          <cell r="F1941">
            <v>1.87</v>
          </cell>
          <cell r="G1941">
            <v>1.87</v>
          </cell>
          <cell r="H1941">
            <v>2.0619999999999998</v>
          </cell>
          <cell r="I1941">
            <v>2.0619999999999998</v>
          </cell>
        </row>
        <row r="1942">
          <cell r="D1942">
            <v>0.4</v>
          </cell>
          <cell r="E1942" t="str">
            <v>FIL RIGIDE 1.5 BLEU</v>
          </cell>
          <cell r="F1942">
            <v>0.37</v>
          </cell>
          <cell r="G1942">
            <v>0.14799999999999999</v>
          </cell>
          <cell r="H1942">
            <v>0.40920000000000001</v>
          </cell>
          <cell r="I1942">
            <v>0.16368000000000002</v>
          </cell>
        </row>
        <row r="1943">
          <cell r="D1943">
            <v>1.05</v>
          </cell>
          <cell r="E1943" t="str">
            <v>FIL RIGIDE 1.5 ROUGE</v>
          </cell>
          <cell r="F1943">
            <v>0.37</v>
          </cell>
          <cell r="G1943">
            <v>0.38850000000000001</v>
          </cell>
          <cell r="H1943">
            <v>0.40920000000000001</v>
          </cell>
          <cell r="I1943">
            <v>0.42966000000000004</v>
          </cell>
        </row>
        <row r="1944">
          <cell r="D1944">
            <v>2</v>
          </cell>
          <cell r="E1944" t="str">
            <v>BLOC PASS.VIS 1 JONCT.2,5 GRIS</v>
          </cell>
          <cell r="F1944">
            <v>1.29</v>
          </cell>
          <cell r="G1944">
            <v>2.58</v>
          </cell>
          <cell r="H1944">
            <v>1.4151500000000001</v>
          </cell>
          <cell r="I1944">
            <v>2.8303000000000003</v>
          </cell>
        </row>
        <row r="1945">
          <cell r="D1945">
            <v>1</v>
          </cell>
          <cell r="E1945" t="str">
            <v xml:space="preserve">FICHE PRISE  2P+T LEGRAND </v>
          </cell>
          <cell r="F1945">
            <v>5.23</v>
          </cell>
          <cell r="G1945">
            <v>5.23</v>
          </cell>
          <cell r="H1945">
            <v>5.2343500000000001</v>
          </cell>
          <cell r="I1945">
            <v>5.2343500000000001</v>
          </cell>
        </row>
        <row r="1946">
          <cell r="D1946">
            <v>1</v>
          </cell>
          <cell r="E1946" t="str">
            <v>MANCHON FEM/FEM A COLLER D50</v>
          </cell>
          <cell r="F1946">
            <v>0.4</v>
          </cell>
          <cell r="G1946">
            <v>0.4</v>
          </cell>
          <cell r="H1946">
            <v>0.44070000000000004</v>
          </cell>
          <cell r="I1946">
            <v>0.44070000000000004</v>
          </cell>
        </row>
        <row r="1947">
          <cell r="D1947">
            <v>1</v>
          </cell>
          <cell r="E1947" t="str">
            <v>CABLE ELECTRIQUE H07RNF 3G1.5</v>
          </cell>
          <cell r="F1947">
            <v>1.22</v>
          </cell>
          <cell r="G1947">
            <v>1.22</v>
          </cell>
          <cell r="H1947">
            <v>1.5174500000000002</v>
          </cell>
          <cell r="I1947">
            <v>1.5174500000000002</v>
          </cell>
        </row>
        <row r="1948">
          <cell r="D1948">
            <v>1</v>
          </cell>
          <cell r="E1948" t="str">
            <v>JOINT FORSHEDA DIAMETRE 100</v>
          </cell>
          <cell r="F1948">
            <v>4.87</v>
          </cell>
          <cell r="G1948">
            <v>4.87</v>
          </cell>
          <cell r="H1948">
            <v>4.87</v>
          </cell>
          <cell r="I1948">
            <v>4.87</v>
          </cell>
        </row>
        <row r="1949">
          <cell r="D1949">
            <v>1</v>
          </cell>
          <cell r="E1949" t="str">
            <v>JOINT FORSHEDA D50</v>
          </cell>
          <cell r="F1949">
            <v>4.9400000000000004</v>
          </cell>
          <cell r="G1949">
            <v>4.9400000000000004</v>
          </cell>
          <cell r="H1949">
            <v>4.9400000000000004</v>
          </cell>
          <cell r="I1949">
            <v>4.9400000000000004</v>
          </cell>
        </row>
        <row r="1950">
          <cell r="D1950">
            <v>1</v>
          </cell>
          <cell r="E1950" t="str">
            <v>MANCHON SORTIE POSTE RELEVAGE PVC PRES D63</v>
          </cell>
          <cell r="F1950">
            <v>1.1000000000000001</v>
          </cell>
          <cell r="G1950">
            <v>1.1000000000000001</v>
          </cell>
          <cell r="H1950">
            <v>1.2687999999999999</v>
          </cell>
          <cell r="I1950">
            <v>1.2687999999999999</v>
          </cell>
        </row>
        <row r="1951">
          <cell r="D1951">
            <v>2.16</v>
          </cell>
          <cell r="E1951" t="str">
            <v>MAIN D'OEUVRE ATELIER</v>
          </cell>
          <cell r="F1951">
            <v>75</v>
          </cell>
          <cell r="G1951">
            <v>162</v>
          </cell>
          <cell r="H1951">
            <v>75</v>
          </cell>
          <cell r="I1951">
            <v>162</v>
          </cell>
        </row>
        <row r="1952">
          <cell r="D1952">
            <v>1</v>
          </cell>
          <cell r="E1952" t="str">
            <v>PA DW FONTE 2''</v>
          </cell>
          <cell r="F1952">
            <v>83.19</v>
          </cell>
          <cell r="G1952">
            <v>83.19</v>
          </cell>
          <cell r="H1952">
            <v>83.19</v>
          </cell>
          <cell r="I1952">
            <v>83.19</v>
          </cell>
        </row>
        <row r="1953">
          <cell r="D1953">
            <v>1</v>
          </cell>
          <cell r="E1953" t="str">
            <v xml:space="preserve">SUPPORT BAS INOX </v>
          </cell>
          <cell r="F1953">
            <v>21.71</v>
          </cell>
          <cell r="G1953">
            <v>21.71</v>
          </cell>
          <cell r="H1953">
            <v>21.71</v>
          </cell>
          <cell r="I1953">
            <v>21.71</v>
          </cell>
        </row>
        <row r="1954">
          <cell r="D1954">
            <v>1</v>
          </cell>
          <cell r="E1954" t="str">
            <v>SUPPORT HAUT INOX 510MM</v>
          </cell>
          <cell r="F1954">
            <v>19.91</v>
          </cell>
          <cell r="G1954">
            <v>19.91</v>
          </cell>
          <cell r="H1954">
            <v>19.91</v>
          </cell>
          <cell r="I1954">
            <v>19.91</v>
          </cell>
        </row>
        <row r="1955">
          <cell r="D1955">
            <v>1</v>
          </cell>
          <cell r="E1955" t="str">
            <v>TOLE SUPPORT FLOTTEUR ALARME</v>
          </cell>
          <cell r="F1955">
            <v>4.1900000000000004</v>
          </cell>
          <cell r="G1955">
            <v>4.1900000000000004</v>
          </cell>
          <cell r="H1955">
            <v>4.1900000000000004</v>
          </cell>
          <cell r="I1955">
            <v>4.1900000000000004</v>
          </cell>
        </row>
        <row r="1956">
          <cell r="D1956">
            <v>1</v>
          </cell>
          <cell r="E1956" t="str">
            <v>DISJONCTEUR PLG</v>
          </cell>
          <cell r="F1956">
            <v>7.78</v>
          </cell>
          <cell r="G1956">
            <v>7.78</v>
          </cell>
          <cell r="H1956">
            <v>7.78</v>
          </cell>
          <cell r="I1956">
            <v>7.78</v>
          </cell>
        </row>
        <row r="1957">
          <cell r="D1957">
            <v>1</v>
          </cell>
          <cell r="E1957" t="str">
            <v>TUBE PVC PRESSION 63X4.7 PN16</v>
          </cell>
          <cell r="F1957">
            <v>3.45</v>
          </cell>
          <cell r="G1957">
            <v>3.45</v>
          </cell>
          <cell r="H1957">
            <v>12.909000000000001</v>
          </cell>
          <cell r="I1957">
            <v>12.909000000000001</v>
          </cell>
        </row>
        <row r="1958">
          <cell r="D1958">
            <v>1</v>
          </cell>
          <cell r="E1958" t="str">
            <v>REHAUSSE DE CUVE HT400</v>
          </cell>
          <cell r="F1958">
            <v>90.27</v>
          </cell>
          <cell r="G1958">
            <v>90.27</v>
          </cell>
          <cell r="H1958">
            <v>90.27</v>
          </cell>
          <cell r="I1958">
            <v>90.27</v>
          </cell>
        </row>
        <row r="1959">
          <cell r="D1959">
            <v>1</v>
          </cell>
          <cell r="E1959" t="str">
            <v>PILOTE LED INTERMITENTE ROUGE</v>
          </cell>
          <cell r="F1959">
            <v>6.05</v>
          </cell>
          <cell r="G1959">
            <v>6.05</v>
          </cell>
          <cell r="H1959">
            <v>6.05</v>
          </cell>
          <cell r="I1959">
            <v>6.05</v>
          </cell>
        </row>
        <row r="1960">
          <cell r="D1960">
            <v>1</v>
          </cell>
          <cell r="E1960" t="str">
            <v>VANNE A BILLE FEM/FEM ORION D63</v>
          </cell>
          <cell r="F1960">
            <v>7.63</v>
          </cell>
          <cell r="G1960">
            <v>7.63</v>
          </cell>
          <cell r="H1960">
            <v>9.5576000000000008</v>
          </cell>
          <cell r="I1960">
            <v>9.5576000000000008</v>
          </cell>
        </row>
        <row r="1961">
          <cell r="D1961">
            <v>1</v>
          </cell>
          <cell r="E1961" t="str">
            <v>TRAVERSEE DE PAROI 50/63X2""""""""""""""""</v>
          </cell>
          <cell r="F1961">
            <v>9.33</v>
          </cell>
          <cell r="G1961">
            <v>9.33</v>
          </cell>
          <cell r="H1961">
            <v>9.6374999999999993</v>
          </cell>
          <cell r="I1961">
            <v>9.6374999999999993</v>
          </cell>
        </row>
        <row r="1962">
          <cell r="D1962">
            <v>1</v>
          </cell>
          <cell r="E1962" t="str">
            <v>CONTACT AUX 101F 4A</v>
          </cell>
          <cell r="F1962">
            <v>7.73</v>
          </cell>
          <cell r="G1962">
            <v>7.73</v>
          </cell>
          <cell r="H1962">
            <v>7.73</v>
          </cell>
          <cell r="I1962">
            <v>7.73</v>
          </cell>
        </row>
        <row r="1963">
          <cell r="D1963">
            <v>1</v>
          </cell>
          <cell r="E1963" t="str">
            <v>DISJONCTEUR MAGNETO THERMIQUE 6.3/2</v>
          </cell>
          <cell r="F1963">
            <v>27</v>
          </cell>
          <cell r="G1963">
            <v>27</v>
          </cell>
          <cell r="H1963">
            <v>27</v>
          </cell>
          <cell r="I1963">
            <v>27</v>
          </cell>
        </row>
        <row r="1964">
          <cell r="C1964" t="str">
            <v>SPR1900V75BG</v>
          </cell>
          <cell r="G1964">
            <v>1248.3715000000002</v>
          </cell>
          <cell r="I1964">
            <v>1263.1250900000005</v>
          </cell>
        </row>
        <row r="1965">
          <cell r="D1965">
            <v>3</v>
          </cell>
          <cell r="E1965" t="str">
            <v>PRESSE ETOUPE PG13</v>
          </cell>
          <cell r="F1965">
            <v>0.68</v>
          </cell>
          <cell r="G1965">
            <v>2.04</v>
          </cell>
          <cell r="H1965">
            <v>0.68</v>
          </cell>
          <cell r="I1965">
            <v>2.04</v>
          </cell>
        </row>
        <row r="1966">
          <cell r="D1966">
            <v>3</v>
          </cell>
          <cell r="E1966" t="str">
            <v>PRESSE ETOUPE PG13</v>
          </cell>
          <cell r="F1966">
            <v>0.68</v>
          </cell>
          <cell r="G1966">
            <v>2.04</v>
          </cell>
          <cell r="H1966">
            <v>0.68</v>
          </cell>
          <cell r="I1966">
            <v>2.04</v>
          </cell>
        </row>
        <row r="1967">
          <cell r="D1967">
            <v>1</v>
          </cell>
          <cell r="E1967" t="str">
            <v xml:space="preserve">CROCHET INOX </v>
          </cell>
          <cell r="F1967">
            <v>2.2400000000000002</v>
          </cell>
          <cell r="G1967">
            <v>2.2400000000000002</v>
          </cell>
          <cell r="H1967">
            <v>2.2400000000000002</v>
          </cell>
          <cell r="I1967">
            <v>2.2400000000000002</v>
          </cell>
        </row>
        <row r="1968">
          <cell r="D1968">
            <v>1</v>
          </cell>
          <cell r="E1968" t="str">
            <v xml:space="preserve">CLAPET Y D63 </v>
          </cell>
          <cell r="F1968">
            <v>38.799999999999997</v>
          </cell>
          <cell r="G1968">
            <v>38.799999999999997</v>
          </cell>
          <cell r="H1968">
            <v>39.21555</v>
          </cell>
          <cell r="I1968">
            <v>39.21555</v>
          </cell>
        </row>
        <row r="1969">
          <cell r="D1969">
            <v>1</v>
          </cell>
          <cell r="E1969" t="str">
            <v>COFFRET 6P EATON IP65</v>
          </cell>
          <cell r="F1969">
            <v>38.67</v>
          </cell>
          <cell r="G1969">
            <v>38.67</v>
          </cell>
          <cell r="H1969">
            <v>38.67</v>
          </cell>
          <cell r="I1969">
            <v>38.67</v>
          </cell>
        </row>
        <row r="1970">
          <cell r="D1970">
            <v>0.75</v>
          </cell>
          <cell r="E1970" t="str">
            <v>CHAINE INOX DIAM 4 32/8 (LE ML)</v>
          </cell>
          <cell r="F1970">
            <v>3.85</v>
          </cell>
          <cell r="G1970">
            <v>2.8875000000000002</v>
          </cell>
          <cell r="H1970">
            <v>4.3499999999999996</v>
          </cell>
          <cell r="I1970">
            <v>3.2624999999999997</v>
          </cell>
        </row>
        <row r="1971">
          <cell r="D1971">
            <v>1</v>
          </cell>
          <cell r="E1971" t="str">
            <v>FLOTTEUR JAUNE 20M DE CABLE+LEST</v>
          </cell>
          <cell r="F1971">
            <v>38.61</v>
          </cell>
          <cell r="G1971">
            <v>38.61</v>
          </cell>
          <cell r="H1971">
            <v>38.61</v>
          </cell>
          <cell r="I1971">
            <v>38.61</v>
          </cell>
        </row>
        <row r="1972">
          <cell r="D1972">
            <v>1</v>
          </cell>
          <cell r="E1972" t="str">
            <v>COUDE 90 PVC D50 FEM/FEM</v>
          </cell>
          <cell r="F1972">
            <v>0.46</v>
          </cell>
          <cell r="G1972">
            <v>0.46</v>
          </cell>
          <cell r="H1972">
            <v>0.46799999999999997</v>
          </cell>
          <cell r="I1972">
            <v>0.46799999999999997</v>
          </cell>
        </row>
        <row r="1973">
          <cell r="D1973">
            <v>1</v>
          </cell>
          <cell r="E1973" t="str">
            <v>COUDE 90  PVC D63 FEM/FEM</v>
          </cell>
          <cell r="F1973">
            <v>0.92</v>
          </cell>
          <cell r="G1973">
            <v>0.92</v>
          </cell>
          <cell r="H1973">
            <v>0.96199999999999997</v>
          </cell>
          <cell r="I1973">
            <v>0.96199999999999997</v>
          </cell>
        </row>
        <row r="1974">
          <cell r="D1974">
            <v>1</v>
          </cell>
          <cell r="E1974" t="str">
            <v>COUDE 90 REDUIT M/F 63X50</v>
          </cell>
          <cell r="F1974">
            <v>3.76</v>
          </cell>
          <cell r="G1974">
            <v>3.76</v>
          </cell>
          <cell r="H1974">
            <v>3.76</v>
          </cell>
          <cell r="I1974">
            <v>3.76</v>
          </cell>
        </row>
        <row r="1975">
          <cell r="D1975">
            <v>1</v>
          </cell>
          <cell r="E1975" t="str">
            <v>CUVE RELEVAGE HT900</v>
          </cell>
          <cell r="F1975">
            <v>213.44</v>
          </cell>
          <cell r="G1975">
            <v>213.44</v>
          </cell>
          <cell r="H1975">
            <v>213.44</v>
          </cell>
          <cell r="I1975">
            <v>213.44</v>
          </cell>
        </row>
        <row r="1976">
          <cell r="D1976">
            <v>1</v>
          </cell>
          <cell r="E1976" t="str">
            <v>AERATEUR A MEMBRANE D 50</v>
          </cell>
          <cell r="F1976">
            <v>11.02</v>
          </cell>
          <cell r="G1976">
            <v>11.02</v>
          </cell>
          <cell r="H1976">
            <v>11.22</v>
          </cell>
          <cell r="I1976">
            <v>11.22</v>
          </cell>
        </row>
        <row r="1977">
          <cell r="D1977">
            <v>1</v>
          </cell>
          <cell r="E1977" t="str">
            <v>EMBOUT ADAPTATION 63X50X2""""""""""""""""</v>
          </cell>
          <cell r="F1977">
            <v>0.68</v>
          </cell>
          <cell r="G1977">
            <v>0.68</v>
          </cell>
          <cell r="H1977">
            <v>0.77349999999999997</v>
          </cell>
          <cell r="I1977">
            <v>0.77349999999999997</v>
          </cell>
        </row>
        <row r="1978">
          <cell r="D1978">
            <v>1</v>
          </cell>
          <cell r="E1978" t="str">
            <v>COUDE 45 PVC EVAC MF D100</v>
          </cell>
          <cell r="F1978">
            <v>1.87</v>
          </cell>
          <cell r="G1978">
            <v>1.87</v>
          </cell>
          <cell r="H1978">
            <v>2.0619999999999998</v>
          </cell>
          <cell r="I1978">
            <v>2.0619999999999998</v>
          </cell>
        </row>
        <row r="1979">
          <cell r="D1979">
            <v>0.4</v>
          </cell>
          <cell r="E1979" t="str">
            <v>FIL RIGIDE 1.5 BLEU</v>
          </cell>
          <cell r="F1979">
            <v>0.37</v>
          </cell>
          <cell r="G1979">
            <v>0.14799999999999999</v>
          </cell>
          <cell r="H1979">
            <v>0.40920000000000001</v>
          </cell>
          <cell r="I1979">
            <v>0.16368000000000002</v>
          </cell>
        </row>
        <row r="1980">
          <cell r="D1980">
            <v>1.05</v>
          </cell>
          <cell r="E1980" t="str">
            <v>FIL RIGIDE 1.5 ROUGE</v>
          </cell>
          <cell r="F1980">
            <v>0.37</v>
          </cell>
          <cell r="G1980">
            <v>0.38850000000000001</v>
          </cell>
          <cell r="H1980">
            <v>0.40920000000000001</v>
          </cell>
          <cell r="I1980">
            <v>0.42966000000000004</v>
          </cell>
        </row>
        <row r="1981">
          <cell r="D1981">
            <v>2</v>
          </cell>
          <cell r="E1981" t="str">
            <v>BLOC PASS.VIS 1 JONCT.2,5 GRIS</v>
          </cell>
          <cell r="F1981">
            <v>1.29</v>
          </cell>
          <cell r="G1981">
            <v>2.58</v>
          </cell>
          <cell r="H1981">
            <v>1.4151500000000001</v>
          </cell>
          <cell r="I1981">
            <v>2.8303000000000003</v>
          </cell>
        </row>
        <row r="1982">
          <cell r="D1982">
            <v>1</v>
          </cell>
          <cell r="E1982" t="str">
            <v xml:space="preserve">FICHE PRISE  2P+T LEGRAND </v>
          </cell>
          <cell r="F1982">
            <v>5.23</v>
          </cell>
          <cell r="G1982">
            <v>5.23</v>
          </cell>
          <cell r="H1982">
            <v>5.2343500000000001</v>
          </cell>
          <cell r="I1982">
            <v>5.2343500000000001</v>
          </cell>
        </row>
        <row r="1983">
          <cell r="D1983">
            <v>1</v>
          </cell>
          <cell r="E1983" t="str">
            <v>MANCHON FEM/FEM A COLLER D50</v>
          </cell>
          <cell r="F1983">
            <v>0.4</v>
          </cell>
          <cell r="G1983">
            <v>0.4</v>
          </cell>
          <cell r="H1983">
            <v>0.44070000000000004</v>
          </cell>
          <cell r="I1983">
            <v>0.44070000000000004</v>
          </cell>
        </row>
        <row r="1984">
          <cell r="D1984">
            <v>1.5</v>
          </cell>
          <cell r="E1984" t="str">
            <v>CABLE ELECTRIQUE H07RNF 3G1.5</v>
          </cell>
          <cell r="F1984">
            <v>1.22</v>
          </cell>
          <cell r="G1984">
            <v>1.83</v>
          </cell>
          <cell r="H1984">
            <v>1.5174500000000002</v>
          </cell>
          <cell r="I1984">
            <v>2.2761750000000003</v>
          </cell>
        </row>
        <row r="1985">
          <cell r="D1985">
            <v>1</v>
          </cell>
          <cell r="E1985" t="str">
            <v>ELECTROPOMPE DW VOX M 100 D63 FILETE</v>
          </cell>
          <cell r="F1985">
            <v>431.65</v>
          </cell>
          <cell r="G1985">
            <v>431.65</v>
          </cell>
          <cell r="H1985">
            <v>431.65</v>
          </cell>
          <cell r="I1985">
            <v>431.65</v>
          </cell>
        </row>
        <row r="1986">
          <cell r="D1986">
            <v>1</v>
          </cell>
          <cell r="E1986" t="str">
            <v>JOINT FORSHEDA DIAMETRE 100</v>
          </cell>
          <cell r="F1986">
            <v>4.87</v>
          </cell>
          <cell r="G1986">
            <v>4.87</v>
          </cell>
          <cell r="H1986">
            <v>4.87</v>
          </cell>
          <cell r="I1986">
            <v>4.87</v>
          </cell>
        </row>
        <row r="1987">
          <cell r="D1987">
            <v>1</v>
          </cell>
          <cell r="E1987" t="str">
            <v>JOINT FORSHEDA D50</v>
          </cell>
          <cell r="F1987">
            <v>4.9400000000000004</v>
          </cell>
          <cell r="G1987">
            <v>4.9400000000000004</v>
          </cell>
          <cell r="H1987">
            <v>4.9400000000000004</v>
          </cell>
          <cell r="I1987">
            <v>4.9400000000000004</v>
          </cell>
        </row>
        <row r="1988">
          <cell r="D1988">
            <v>1</v>
          </cell>
          <cell r="E1988" t="str">
            <v>MANCHON SORTIE POSTE RELEVAGE PVC PRES D63</v>
          </cell>
          <cell r="F1988">
            <v>1.1000000000000001</v>
          </cell>
          <cell r="G1988">
            <v>1.1000000000000001</v>
          </cell>
          <cell r="H1988">
            <v>1.2687999999999999</v>
          </cell>
          <cell r="I1988">
            <v>1.2687999999999999</v>
          </cell>
        </row>
        <row r="1989">
          <cell r="D1989">
            <v>1.1000000000000001</v>
          </cell>
          <cell r="E1989" t="str">
            <v>MAIN D'OEUVRE ATELIER</v>
          </cell>
          <cell r="F1989">
            <v>75</v>
          </cell>
          <cell r="G1989">
            <v>82.5</v>
          </cell>
          <cell r="H1989">
            <v>75</v>
          </cell>
          <cell r="I1989">
            <v>82.5</v>
          </cell>
        </row>
        <row r="1990">
          <cell r="D1990">
            <v>1</v>
          </cell>
          <cell r="E1990" t="str">
            <v>TOLE SUPPORT FLOTTEUR ALARME</v>
          </cell>
          <cell r="F1990">
            <v>4.1900000000000004</v>
          </cell>
          <cell r="G1990">
            <v>4.1900000000000004</v>
          </cell>
          <cell r="H1990">
            <v>4.1900000000000004</v>
          </cell>
          <cell r="I1990">
            <v>4.1900000000000004</v>
          </cell>
        </row>
        <row r="1991">
          <cell r="D1991">
            <v>1</v>
          </cell>
          <cell r="E1991" t="str">
            <v>DISJONCTEUR PLG</v>
          </cell>
          <cell r="F1991">
            <v>7.78</v>
          </cell>
          <cell r="G1991">
            <v>7.78</v>
          </cell>
          <cell r="H1991">
            <v>7.78</v>
          </cell>
          <cell r="I1991">
            <v>7.78</v>
          </cell>
        </row>
        <row r="1992">
          <cell r="D1992">
            <v>1</v>
          </cell>
          <cell r="E1992" t="str">
            <v>TUBE PVC PRESSION 63X4.7 PN16</v>
          </cell>
          <cell r="F1992">
            <v>3.45</v>
          </cell>
          <cell r="G1992">
            <v>3.45</v>
          </cell>
          <cell r="H1992">
            <v>12.909000000000001</v>
          </cell>
          <cell r="I1992">
            <v>12.909000000000001</v>
          </cell>
        </row>
        <row r="1993">
          <cell r="D1993">
            <v>1</v>
          </cell>
          <cell r="E1993" t="str">
            <v>PILOTE LED INTERMITENTE ROUGE</v>
          </cell>
          <cell r="F1993">
            <v>6.05</v>
          </cell>
          <cell r="G1993">
            <v>6.05</v>
          </cell>
          <cell r="H1993">
            <v>6.05</v>
          </cell>
          <cell r="I1993">
            <v>6.05</v>
          </cell>
        </row>
        <row r="1994">
          <cell r="D1994">
            <v>1</v>
          </cell>
          <cell r="E1994" t="str">
            <v>VANNE A BILLE FEM/FEM ORION D63</v>
          </cell>
          <cell r="F1994">
            <v>7.63</v>
          </cell>
          <cell r="G1994">
            <v>7.63</v>
          </cell>
          <cell r="H1994">
            <v>9.5576000000000008</v>
          </cell>
          <cell r="I1994">
            <v>9.5576000000000008</v>
          </cell>
        </row>
        <row r="1995">
          <cell r="D1995">
            <v>1</v>
          </cell>
          <cell r="E1995" t="str">
            <v>TRAVERSEE DE PAROI 50/63X2""""""""""""""""</v>
          </cell>
          <cell r="F1995">
            <v>9.33</v>
          </cell>
          <cell r="G1995">
            <v>9.33</v>
          </cell>
          <cell r="H1995">
            <v>9.6374999999999993</v>
          </cell>
          <cell r="I1995">
            <v>9.6374999999999993</v>
          </cell>
        </row>
        <row r="1996">
          <cell r="D1996">
            <v>1</v>
          </cell>
          <cell r="E1996" t="str">
            <v>CONTACT AUX 101F 4A</v>
          </cell>
          <cell r="F1996">
            <v>7.73</v>
          </cell>
          <cell r="G1996">
            <v>7.73</v>
          </cell>
          <cell r="H1996">
            <v>7.73</v>
          </cell>
          <cell r="I1996">
            <v>7.73</v>
          </cell>
        </row>
        <row r="1997">
          <cell r="D1997">
            <v>1</v>
          </cell>
          <cell r="E1997" t="str">
            <v>DISJONCTEUR MAGNETO THERMIQUE 6.3/2</v>
          </cell>
          <cell r="F1997">
            <v>27</v>
          </cell>
          <cell r="G1997">
            <v>27</v>
          </cell>
          <cell r="H1997">
            <v>27</v>
          </cell>
          <cell r="I1997">
            <v>27</v>
          </cell>
        </row>
        <row r="1998">
          <cell r="C1998" t="str">
            <v>SPR900V100</v>
          </cell>
          <cell r="G1998">
            <v>966.23400000000015</v>
          </cell>
          <cell r="I1998">
            <v>980.22131500000023</v>
          </cell>
        </row>
        <row r="1999">
          <cell r="D1999">
            <v>3</v>
          </cell>
          <cell r="E1999" t="str">
            <v>PRESSE ETOUPE PG13</v>
          </cell>
          <cell r="F1999">
            <v>0.68</v>
          </cell>
          <cell r="G1999">
            <v>2.04</v>
          </cell>
          <cell r="H1999">
            <v>0.68</v>
          </cell>
          <cell r="I1999">
            <v>2.04</v>
          </cell>
        </row>
        <row r="2000">
          <cell r="D2000">
            <v>3</v>
          </cell>
          <cell r="E2000" t="str">
            <v>PRESSE ETOUPE PG13</v>
          </cell>
          <cell r="F2000">
            <v>0.68</v>
          </cell>
          <cell r="G2000">
            <v>2.04</v>
          </cell>
          <cell r="H2000">
            <v>0.68</v>
          </cell>
          <cell r="I2000">
            <v>2.04</v>
          </cell>
        </row>
        <row r="2001">
          <cell r="D2001">
            <v>1</v>
          </cell>
          <cell r="E2001" t="str">
            <v xml:space="preserve">CROCHET INOX </v>
          </cell>
          <cell r="F2001">
            <v>2.2400000000000002</v>
          </cell>
          <cell r="G2001">
            <v>2.2400000000000002</v>
          </cell>
          <cell r="H2001">
            <v>2.2400000000000002</v>
          </cell>
          <cell r="I2001">
            <v>2.2400000000000002</v>
          </cell>
        </row>
        <row r="2002">
          <cell r="D2002">
            <v>1</v>
          </cell>
          <cell r="E2002" t="str">
            <v xml:space="preserve">CLAPET Y D63 </v>
          </cell>
          <cell r="F2002">
            <v>38.799999999999997</v>
          </cell>
          <cell r="G2002">
            <v>38.799999999999997</v>
          </cell>
          <cell r="H2002">
            <v>39.21555</v>
          </cell>
          <cell r="I2002">
            <v>39.21555</v>
          </cell>
        </row>
        <row r="2003">
          <cell r="D2003">
            <v>1</v>
          </cell>
          <cell r="E2003" t="str">
            <v>COFFRET 6P EATON IP65</v>
          </cell>
          <cell r="F2003">
            <v>38.67</v>
          </cell>
          <cell r="G2003">
            <v>38.67</v>
          </cell>
          <cell r="H2003">
            <v>38.67</v>
          </cell>
          <cell r="I2003">
            <v>38.67</v>
          </cell>
        </row>
        <row r="2004">
          <cell r="D2004">
            <v>1</v>
          </cell>
          <cell r="E2004" t="str">
            <v>TUBE INOX DIAM26.9X1.6 (LE ML)</v>
          </cell>
          <cell r="F2004">
            <v>7.23</v>
          </cell>
          <cell r="G2004">
            <v>7.23</v>
          </cell>
          <cell r="H2004">
            <v>7.41</v>
          </cell>
          <cell r="I2004">
            <v>7.41</v>
          </cell>
        </row>
        <row r="2005">
          <cell r="D2005">
            <v>1</v>
          </cell>
          <cell r="E2005" t="str">
            <v>CHAINE INOX DIAM 4 32/8 (LE ML)</v>
          </cell>
          <cell r="F2005">
            <v>3.85</v>
          </cell>
          <cell r="G2005">
            <v>3.85</v>
          </cell>
          <cell r="H2005">
            <v>4.3499999999999996</v>
          </cell>
          <cell r="I2005">
            <v>4.3499999999999996</v>
          </cell>
        </row>
        <row r="2006">
          <cell r="D2006">
            <v>1</v>
          </cell>
          <cell r="E2006" t="str">
            <v>ELECTROPOMPE DW VOX M 100 D63 FILETE</v>
          </cell>
          <cell r="F2006">
            <v>431.65</v>
          </cell>
          <cell r="G2006">
            <v>431.65</v>
          </cell>
          <cell r="H2006">
            <v>431.65</v>
          </cell>
          <cell r="I2006">
            <v>431.65</v>
          </cell>
        </row>
        <row r="2007">
          <cell r="D2007">
            <v>1</v>
          </cell>
          <cell r="E2007" t="str">
            <v>MANILLE INOX</v>
          </cell>
          <cell r="F2007">
            <v>1.36</v>
          </cell>
          <cell r="G2007">
            <v>1.36</v>
          </cell>
          <cell r="H2007">
            <v>1.5686</v>
          </cell>
          <cell r="I2007">
            <v>1.5686</v>
          </cell>
        </row>
        <row r="2008">
          <cell r="D2008">
            <v>1</v>
          </cell>
          <cell r="E2008" t="str">
            <v>FLOTTEUR JAUNE 20M DE CABLE+LEST</v>
          </cell>
          <cell r="F2008">
            <v>38.61</v>
          </cell>
          <cell r="G2008">
            <v>38.61</v>
          </cell>
          <cell r="H2008">
            <v>38.61</v>
          </cell>
          <cell r="I2008">
            <v>38.61</v>
          </cell>
        </row>
        <row r="2009">
          <cell r="D2009">
            <v>1</v>
          </cell>
          <cell r="E2009" t="str">
            <v>COUDE 90 PVC D50 FEM/FEM</v>
          </cell>
          <cell r="F2009">
            <v>0.46</v>
          </cell>
          <cell r="G2009">
            <v>0.46</v>
          </cell>
          <cell r="H2009">
            <v>0.46799999999999997</v>
          </cell>
          <cell r="I2009">
            <v>0.46799999999999997</v>
          </cell>
        </row>
        <row r="2010">
          <cell r="D2010">
            <v>1</v>
          </cell>
          <cell r="E2010" t="str">
            <v>COUDE 90  PVC D63 FEM/FEM</v>
          </cell>
          <cell r="F2010">
            <v>0.92</v>
          </cell>
          <cell r="G2010">
            <v>0.92</v>
          </cell>
          <cell r="H2010">
            <v>0.96199999999999997</v>
          </cell>
          <cell r="I2010">
            <v>0.96199999999999997</v>
          </cell>
        </row>
        <row r="2011">
          <cell r="D2011">
            <v>1</v>
          </cell>
          <cell r="E2011" t="str">
            <v>COUDE 90 REDUIT M/F 63X50</v>
          </cell>
          <cell r="F2011">
            <v>3.76</v>
          </cell>
          <cell r="G2011">
            <v>3.76</v>
          </cell>
          <cell r="H2011">
            <v>3.76</v>
          </cell>
          <cell r="I2011">
            <v>3.76</v>
          </cell>
        </row>
        <row r="2012">
          <cell r="D2012">
            <v>1</v>
          </cell>
          <cell r="E2012" t="str">
            <v>CUVE RELEVAGE HT900</v>
          </cell>
          <cell r="F2012">
            <v>213.44</v>
          </cell>
          <cell r="G2012">
            <v>213.44</v>
          </cell>
          <cell r="H2012">
            <v>213.44</v>
          </cell>
          <cell r="I2012">
            <v>213.44</v>
          </cell>
        </row>
        <row r="2013">
          <cell r="D2013">
            <v>1</v>
          </cell>
          <cell r="E2013" t="str">
            <v>AERATEUR A MEMBRANE D 50</v>
          </cell>
          <cell r="F2013">
            <v>11.02</v>
          </cell>
          <cell r="G2013">
            <v>11.02</v>
          </cell>
          <cell r="H2013">
            <v>11.22</v>
          </cell>
          <cell r="I2013">
            <v>11.22</v>
          </cell>
        </row>
        <row r="2014">
          <cell r="D2014">
            <v>1</v>
          </cell>
          <cell r="E2014" t="str">
            <v>EMBOUT ADAPTATION 63X50X2""""""""""""""""</v>
          </cell>
          <cell r="F2014">
            <v>0.68</v>
          </cell>
          <cell r="G2014">
            <v>0.68</v>
          </cell>
          <cell r="H2014">
            <v>0.77349999999999997</v>
          </cell>
          <cell r="I2014">
            <v>0.77349999999999997</v>
          </cell>
        </row>
        <row r="2015">
          <cell r="D2015">
            <v>1</v>
          </cell>
          <cell r="E2015" t="str">
            <v>COUDE 45 PVC EVAC MF D100</v>
          </cell>
          <cell r="F2015">
            <v>1.87</v>
          </cell>
          <cell r="G2015">
            <v>1.87</v>
          </cell>
          <cell r="H2015">
            <v>2.0619999999999998</v>
          </cell>
          <cell r="I2015">
            <v>2.0619999999999998</v>
          </cell>
        </row>
        <row r="2016">
          <cell r="D2016">
            <v>0.4</v>
          </cell>
          <cell r="E2016" t="str">
            <v>FIL RIGIDE 1.5 BLEU</v>
          </cell>
          <cell r="F2016">
            <v>0.37</v>
          </cell>
          <cell r="G2016">
            <v>0.14799999999999999</v>
          </cell>
          <cell r="H2016">
            <v>0.40920000000000001</v>
          </cell>
          <cell r="I2016">
            <v>0.16368000000000002</v>
          </cell>
        </row>
        <row r="2017">
          <cell r="D2017">
            <v>1.05</v>
          </cell>
          <cell r="E2017" t="str">
            <v>FIL RIGIDE 1.5 ROUGE</v>
          </cell>
          <cell r="F2017">
            <v>0.37</v>
          </cell>
          <cell r="G2017">
            <v>0.38850000000000001</v>
          </cell>
          <cell r="H2017">
            <v>0.40920000000000001</v>
          </cell>
          <cell r="I2017">
            <v>0.42966000000000004</v>
          </cell>
        </row>
        <row r="2018">
          <cell r="D2018">
            <v>2</v>
          </cell>
          <cell r="E2018" t="str">
            <v>BLOC PASS.VIS 1 JONCT.2,5 GRIS</v>
          </cell>
          <cell r="F2018">
            <v>1.29</v>
          </cell>
          <cell r="G2018">
            <v>2.58</v>
          </cell>
          <cell r="H2018">
            <v>1.4151500000000001</v>
          </cell>
          <cell r="I2018">
            <v>2.8303000000000003</v>
          </cell>
        </row>
        <row r="2019">
          <cell r="D2019">
            <v>1</v>
          </cell>
          <cell r="E2019" t="str">
            <v xml:space="preserve">FICHE PRISE  2P+T LEGRAND </v>
          </cell>
          <cell r="F2019">
            <v>5.23</v>
          </cell>
          <cell r="G2019">
            <v>5.23</v>
          </cell>
          <cell r="H2019">
            <v>5.2343500000000001</v>
          </cell>
          <cell r="I2019">
            <v>5.2343500000000001</v>
          </cell>
        </row>
        <row r="2020">
          <cell r="D2020">
            <v>1</v>
          </cell>
          <cell r="E2020" t="str">
            <v>MANCHON FEM/FEM A COLLER D50</v>
          </cell>
          <cell r="F2020">
            <v>0.4</v>
          </cell>
          <cell r="G2020">
            <v>0.4</v>
          </cell>
          <cell r="H2020">
            <v>0.44070000000000004</v>
          </cell>
          <cell r="I2020">
            <v>0.44070000000000004</v>
          </cell>
        </row>
        <row r="2021">
          <cell r="D2021">
            <v>1.5</v>
          </cell>
          <cell r="E2021" t="str">
            <v>CABLE ELECTRIQUE H07RNF 3G1.5</v>
          </cell>
          <cell r="F2021">
            <v>1.22</v>
          </cell>
          <cell r="G2021">
            <v>1.83</v>
          </cell>
          <cell r="H2021">
            <v>1.5174500000000002</v>
          </cell>
          <cell r="I2021">
            <v>2.2761750000000003</v>
          </cell>
        </row>
        <row r="2022">
          <cell r="D2022">
            <v>1</v>
          </cell>
          <cell r="E2022" t="str">
            <v>JOINT FORSHEDA DIAMETRE 100</v>
          </cell>
          <cell r="F2022">
            <v>4.87</v>
          </cell>
          <cell r="G2022">
            <v>4.87</v>
          </cell>
          <cell r="H2022">
            <v>4.87</v>
          </cell>
          <cell r="I2022">
            <v>4.87</v>
          </cell>
        </row>
        <row r="2023">
          <cell r="D2023">
            <v>1</v>
          </cell>
          <cell r="E2023" t="str">
            <v>JOINT FORSHEDA D50</v>
          </cell>
          <cell r="F2023">
            <v>4.9400000000000004</v>
          </cell>
          <cell r="G2023">
            <v>4.9400000000000004</v>
          </cell>
          <cell r="H2023">
            <v>4.9400000000000004</v>
          </cell>
          <cell r="I2023">
            <v>4.9400000000000004</v>
          </cell>
        </row>
        <row r="2024">
          <cell r="D2024">
            <v>1</v>
          </cell>
          <cell r="E2024" t="str">
            <v>MANCHON SORTIE POSTE RELEVAGE PVC PRES D63</v>
          </cell>
          <cell r="F2024">
            <v>1.1000000000000001</v>
          </cell>
          <cell r="G2024">
            <v>1.1000000000000001</v>
          </cell>
          <cell r="H2024">
            <v>1.2687999999999999</v>
          </cell>
          <cell r="I2024">
            <v>1.2687999999999999</v>
          </cell>
        </row>
        <row r="2025">
          <cell r="D2025">
            <v>1</v>
          </cell>
          <cell r="E2025" t="str">
            <v>PA DW FONTE 2''</v>
          </cell>
          <cell r="F2025">
            <v>83.19</v>
          </cell>
          <cell r="G2025">
            <v>83.19</v>
          </cell>
          <cell r="H2025">
            <v>83.19</v>
          </cell>
          <cell r="I2025">
            <v>83.19</v>
          </cell>
        </row>
        <row r="2026">
          <cell r="D2026">
            <v>1</v>
          </cell>
          <cell r="E2026" t="str">
            <v xml:space="preserve">SUPPORT BAS INOX </v>
          </cell>
          <cell r="F2026">
            <v>21.71</v>
          </cell>
          <cell r="G2026">
            <v>21.71</v>
          </cell>
          <cell r="H2026">
            <v>21.71</v>
          </cell>
          <cell r="I2026">
            <v>21.71</v>
          </cell>
        </row>
        <row r="2027">
          <cell r="D2027">
            <v>1</v>
          </cell>
          <cell r="E2027" t="str">
            <v>SUPPORT HAUT INOX 510MM</v>
          </cell>
          <cell r="F2027">
            <v>19.91</v>
          </cell>
          <cell r="G2027">
            <v>19.91</v>
          </cell>
          <cell r="H2027">
            <v>19.91</v>
          </cell>
          <cell r="I2027">
            <v>19.91</v>
          </cell>
        </row>
        <row r="2028">
          <cell r="D2028">
            <v>1</v>
          </cell>
          <cell r="E2028" t="str">
            <v>TOLE SUPPORT FLOTTEUR ALARME</v>
          </cell>
          <cell r="F2028">
            <v>4.1900000000000004</v>
          </cell>
          <cell r="G2028">
            <v>4.1900000000000004</v>
          </cell>
          <cell r="H2028">
            <v>4.1900000000000004</v>
          </cell>
          <cell r="I2028">
            <v>4.1900000000000004</v>
          </cell>
        </row>
        <row r="2029">
          <cell r="D2029">
            <v>1</v>
          </cell>
          <cell r="E2029" t="str">
            <v>DISJONCTEUR PLG</v>
          </cell>
          <cell r="F2029">
            <v>7.78</v>
          </cell>
          <cell r="G2029">
            <v>7.78</v>
          </cell>
          <cell r="H2029">
            <v>7.78</v>
          </cell>
          <cell r="I2029">
            <v>7.78</v>
          </cell>
        </row>
        <row r="2030">
          <cell r="D2030">
            <v>1</v>
          </cell>
          <cell r="E2030" t="str">
            <v>PILOTE LED INTERMITENTE ROUGE</v>
          </cell>
          <cell r="F2030">
            <v>6.05</v>
          </cell>
          <cell r="G2030">
            <v>6.05</v>
          </cell>
          <cell r="H2030">
            <v>6.05</v>
          </cell>
          <cell r="I2030">
            <v>6.05</v>
          </cell>
        </row>
        <row r="2031">
          <cell r="D2031">
            <v>1</v>
          </cell>
          <cell r="E2031" t="str">
            <v>VANNE A BILLE FEM/FEM ORION D63</v>
          </cell>
          <cell r="F2031">
            <v>7.63</v>
          </cell>
          <cell r="G2031">
            <v>7.63</v>
          </cell>
          <cell r="H2031">
            <v>9.5576000000000008</v>
          </cell>
          <cell r="I2031">
            <v>9.5576000000000008</v>
          </cell>
        </row>
        <row r="2032">
          <cell r="D2032">
            <v>1</v>
          </cell>
          <cell r="E2032" t="str">
            <v>TRAVERSEE DE PAROI 50/63X2""""""""""""""""</v>
          </cell>
          <cell r="F2032">
            <v>9.33</v>
          </cell>
          <cell r="G2032">
            <v>9.33</v>
          </cell>
          <cell r="H2032">
            <v>9.6374999999999993</v>
          </cell>
          <cell r="I2032">
            <v>9.6374999999999993</v>
          </cell>
        </row>
        <row r="2033">
          <cell r="D2033">
            <v>1</v>
          </cell>
          <cell r="E2033" t="str">
            <v>CONTACT AUX 101F 4A</v>
          </cell>
          <cell r="F2033">
            <v>7.73</v>
          </cell>
          <cell r="G2033">
            <v>7.73</v>
          </cell>
          <cell r="H2033">
            <v>7.73</v>
          </cell>
          <cell r="I2033">
            <v>7.73</v>
          </cell>
        </row>
        <row r="2034">
          <cell r="D2034">
            <v>1</v>
          </cell>
          <cell r="E2034" t="str">
            <v>DISJONCTEUR MAGNETO THERMIQUE 6.3/2</v>
          </cell>
          <cell r="F2034">
            <v>27</v>
          </cell>
          <cell r="G2034">
            <v>27</v>
          </cell>
          <cell r="H2034">
            <v>27</v>
          </cell>
          <cell r="I2034">
            <v>27</v>
          </cell>
        </row>
        <row r="2035">
          <cell r="D2035">
            <v>0.97</v>
          </cell>
          <cell r="E2035" t="str">
            <v>MAIN D'OEUVRE ATELIER</v>
          </cell>
          <cell r="F2035">
            <v>75</v>
          </cell>
          <cell r="G2035">
            <v>72.75</v>
          </cell>
          <cell r="H2035">
            <v>75</v>
          </cell>
          <cell r="I2035">
            <v>72.75</v>
          </cell>
        </row>
        <row r="2036">
          <cell r="C2036" t="str">
            <v>SPR900V100BG</v>
          </cell>
          <cell r="G2036">
            <v>1087.3965000000003</v>
          </cell>
          <cell r="I2036">
            <v>1092.4384149999998</v>
          </cell>
        </row>
        <row r="2037">
          <cell r="D2037">
            <v>3</v>
          </cell>
          <cell r="E2037" t="str">
            <v>PRESSE ETOUPE PG13</v>
          </cell>
          <cell r="F2037">
            <v>0.68</v>
          </cell>
          <cell r="G2037">
            <v>2.04</v>
          </cell>
          <cell r="H2037">
            <v>0.68</v>
          </cell>
          <cell r="I2037">
            <v>2.04</v>
          </cell>
        </row>
        <row r="2038">
          <cell r="D2038">
            <v>3</v>
          </cell>
          <cell r="E2038" t="str">
            <v>PRESSE ETOUPE PG13</v>
          </cell>
          <cell r="F2038">
            <v>0.68</v>
          </cell>
          <cell r="G2038">
            <v>2.04</v>
          </cell>
          <cell r="H2038">
            <v>0.68</v>
          </cell>
          <cell r="I2038">
            <v>2.04</v>
          </cell>
        </row>
        <row r="2039">
          <cell r="D2039">
            <v>1</v>
          </cell>
          <cell r="E2039" t="str">
            <v xml:space="preserve">CROCHET INOX </v>
          </cell>
          <cell r="F2039">
            <v>2.2400000000000002</v>
          </cell>
          <cell r="G2039">
            <v>2.2400000000000002</v>
          </cell>
          <cell r="H2039">
            <v>2.2400000000000002</v>
          </cell>
          <cell r="I2039">
            <v>2.2400000000000002</v>
          </cell>
        </row>
        <row r="2040">
          <cell r="D2040">
            <v>1</v>
          </cell>
          <cell r="E2040" t="str">
            <v xml:space="preserve">CLAPET Y D63 </v>
          </cell>
          <cell r="F2040">
            <v>38.799999999999997</v>
          </cell>
          <cell r="G2040">
            <v>38.799999999999997</v>
          </cell>
          <cell r="H2040">
            <v>39.21555</v>
          </cell>
          <cell r="I2040">
            <v>39.21555</v>
          </cell>
        </row>
        <row r="2041">
          <cell r="D2041">
            <v>1</v>
          </cell>
          <cell r="E2041" t="str">
            <v>COFFRET 6P EATON IP65</v>
          </cell>
          <cell r="F2041">
            <v>38.67</v>
          </cell>
          <cell r="G2041">
            <v>38.67</v>
          </cell>
          <cell r="H2041">
            <v>38.67</v>
          </cell>
          <cell r="I2041">
            <v>38.67</v>
          </cell>
        </row>
        <row r="2042">
          <cell r="D2042">
            <v>0.75</v>
          </cell>
          <cell r="E2042" t="str">
            <v>CHAINE INOX DIAM 4 32/8 (LE ML)</v>
          </cell>
          <cell r="F2042">
            <v>3.85</v>
          </cell>
          <cell r="G2042">
            <v>2.8875000000000002</v>
          </cell>
          <cell r="H2042">
            <v>4.3499999999999996</v>
          </cell>
          <cell r="I2042">
            <v>3.2624999999999997</v>
          </cell>
        </row>
        <row r="2043">
          <cell r="D2043">
            <v>1</v>
          </cell>
          <cell r="E2043" t="str">
            <v>FLOTTEUR JAUNE 20M DE CABLE+LEST</v>
          </cell>
          <cell r="F2043">
            <v>38.61</v>
          </cell>
          <cell r="G2043">
            <v>38.61</v>
          </cell>
          <cell r="H2043">
            <v>38.61</v>
          </cell>
          <cell r="I2043">
            <v>38.61</v>
          </cell>
        </row>
        <row r="2044">
          <cell r="D2044">
            <v>1</v>
          </cell>
          <cell r="E2044" t="str">
            <v>COUDE 90 PVC D50 FEM/FEM</v>
          </cell>
          <cell r="F2044">
            <v>0.46</v>
          </cell>
          <cell r="G2044">
            <v>0.46</v>
          </cell>
          <cell r="H2044">
            <v>0.46799999999999997</v>
          </cell>
          <cell r="I2044">
            <v>0.46799999999999997</v>
          </cell>
        </row>
        <row r="2045">
          <cell r="D2045">
            <v>1</v>
          </cell>
          <cell r="E2045" t="str">
            <v>COUDE 90  PVC D63 FEM/FEM</v>
          </cell>
          <cell r="F2045">
            <v>0.92</v>
          </cell>
          <cell r="G2045">
            <v>0.92</v>
          </cell>
          <cell r="H2045">
            <v>0.96199999999999997</v>
          </cell>
          <cell r="I2045">
            <v>0.96199999999999997</v>
          </cell>
        </row>
        <row r="2046">
          <cell r="D2046">
            <v>1</v>
          </cell>
          <cell r="E2046" t="str">
            <v>COUDE 90 REDUIT M/F 63X50</v>
          </cell>
          <cell r="F2046">
            <v>3.76</v>
          </cell>
          <cell r="G2046">
            <v>3.76</v>
          </cell>
          <cell r="H2046">
            <v>3.76</v>
          </cell>
          <cell r="I2046">
            <v>3.76</v>
          </cell>
        </row>
        <row r="2047">
          <cell r="D2047">
            <v>1</v>
          </cell>
          <cell r="E2047" t="str">
            <v>CUVE RELEVAGE HT900</v>
          </cell>
          <cell r="F2047">
            <v>213.44</v>
          </cell>
          <cell r="G2047">
            <v>213.44</v>
          </cell>
          <cell r="H2047">
            <v>213.44</v>
          </cell>
          <cell r="I2047">
            <v>213.44</v>
          </cell>
        </row>
        <row r="2048">
          <cell r="D2048">
            <v>1</v>
          </cell>
          <cell r="E2048" t="str">
            <v>AERATEUR A MEMBRANE D 50</v>
          </cell>
          <cell r="F2048">
            <v>11.02</v>
          </cell>
          <cell r="G2048">
            <v>11.02</v>
          </cell>
          <cell r="H2048">
            <v>11.22</v>
          </cell>
          <cell r="I2048">
            <v>11.22</v>
          </cell>
        </row>
        <row r="2049">
          <cell r="D2049">
            <v>1</v>
          </cell>
          <cell r="E2049" t="str">
            <v>EMBOUT ADAPTATION 63X50X2""""""""""""""""</v>
          </cell>
          <cell r="F2049">
            <v>0.68</v>
          </cell>
          <cell r="G2049">
            <v>0.68</v>
          </cell>
          <cell r="H2049">
            <v>0.77349999999999997</v>
          </cell>
          <cell r="I2049">
            <v>0.77349999999999997</v>
          </cell>
        </row>
        <row r="2050">
          <cell r="D2050">
            <v>1</v>
          </cell>
          <cell r="E2050" t="str">
            <v>COUDE 45 PVC EVAC MF D100</v>
          </cell>
          <cell r="F2050">
            <v>1.87</v>
          </cell>
          <cell r="G2050">
            <v>1.87</v>
          </cell>
          <cell r="H2050">
            <v>2.0619999999999998</v>
          </cell>
          <cell r="I2050">
            <v>2.0619999999999998</v>
          </cell>
        </row>
        <row r="2051">
          <cell r="D2051">
            <v>0.4</v>
          </cell>
          <cell r="E2051" t="str">
            <v>FIL RIGIDE 1.5 BLEU</v>
          </cell>
          <cell r="F2051">
            <v>0.37</v>
          </cell>
          <cell r="G2051">
            <v>0.14799999999999999</v>
          </cell>
          <cell r="H2051">
            <v>0.40920000000000001</v>
          </cell>
          <cell r="I2051">
            <v>0.16368000000000002</v>
          </cell>
        </row>
        <row r="2052">
          <cell r="D2052">
            <v>1.05</v>
          </cell>
          <cell r="E2052" t="str">
            <v>FIL RIGIDE 1.5 ROUGE</v>
          </cell>
          <cell r="F2052">
            <v>0.37</v>
          </cell>
          <cell r="G2052">
            <v>0.38850000000000001</v>
          </cell>
          <cell r="H2052">
            <v>0.40920000000000001</v>
          </cell>
          <cell r="I2052">
            <v>0.42966000000000004</v>
          </cell>
        </row>
        <row r="2053">
          <cell r="D2053">
            <v>2</v>
          </cell>
          <cell r="E2053" t="str">
            <v>BLOC PASS.VIS 1 JONCT.2,5 GRIS</v>
          </cell>
          <cell r="F2053">
            <v>1.29</v>
          </cell>
          <cell r="G2053">
            <v>2.58</v>
          </cell>
          <cell r="H2053">
            <v>1.4151500000000001</v>
          </cell>
          <cell r="I2053">
            <v>2.8303000000000003</v>
          </cell>
        </row>
        <row r="2054">
          <cell r="D2054">
            <v>1</v>
          </cell>
          <cell r="E2054" t="str">
            <v xml:space="preserve">FICHE PRISE  2P+T LEGRAND </v>
          </cell>
          <cell r="F2054">
            <v>5.23</v>
          </cell>
          <cell r="G2054">
            <v>5.23</v>
          </cell>
          <cell r="H2054">
            <v>5.2343500000000001</v>
          </cell>
          <cell r="I2054">
            <v>5.2343500000000001</v>
          </cell>
        </row>
        <row r="2055">
          <cell r="D2055">
            <v>1</v>
          </cell>
          <cell r="E2055" t="str">
            <v>MANCHON FEM/FEM A COLLER D50</v>
          </cell>
          <cell r="F2055">
            <v>0.4</v>
          </cell>
          <cell r="G2055">
            <v>0.4</v>
          </cell>
          <cell r="H2055">
            <v>0.44070000000000004</v>
          </cell>
          <cell r="I2055">
            <v>0.44070000000000004</v>
          </cell>
        </row>
        <row r="2056">
          <cell r="D2056">
            <v>1.5</v>
          </cell>
          <cell r="E2056" t="str">
            <v>CABLE ELECTRIQUE H07RNF 3G1.5</v>
          </cell>
          <cell r="F2056">
            <v>1.22</v>
          </cell>
          <cell r="G2056">
            <v>1.83</v>
          </cell>
          <cell r="H2056">
            <v>1.5174500000000002</v>
          </cell>
          <cell r="I2056">
            <v>2.2761750000000003</v>
          </cell>
        </row>
        <row r="2057">
          <cell r="D2057">
            <v>1</v>
          </cell>
          <cell r="E2057" t="str">
            <v>ELECTROPOMPE DW VOX M 150 D63 FILETE</v>
          </cell>
          <cell r="F2057">
            <v>441.73</v>
          </cell>
          <cell r="G2057">
            <v>441.73</v>
          </cell>
          <cell r="H2057">
            <v>441.73</v>
          </cell>
          <cell r="I2057">
            <v>441.73</v>
          </cell>
        </row>
        <row r="2058">
          <cell r="D2058">
            <v>1</v>
          </cell>
          <cell r="E2058" t="str">
            <v>JOINT FORSHEDA DIAMETRE 100</v>
          </cell>
          <cell r="F2058">
            <v>4.87</v>
          </cell>
          <cell r="G2058">
            <v>4.87</v>
          </cell>
          <cell r="H2058">
            <v>4.87</v>
          </cell>
          <cell r="I2058">
            <v>4.87</v>
          </cell>
        </row>
        <row r="2059">
          <cell r="D2059">
            <v>1</v>
          </cell>
          <cell r="E2059" t="str">
            <v>JOINT FORSHEDA D50</v>
          </cell>
          <cell r="F2059">
            <v>4.9400000000000004</v>
          </cell>
          <cell r="G2059">
            <v>4.9400000000000004</v>
          </cell>
          <cell r="H2059">
            <v>4.9400000000000004</v>
          </cell>
          <cell r="I2059">
            <v>4.9400000000000004</v>
          </cell>
        </row>
        <row r="2060">
          <cell r="D2060">
            <v>1</v>
          </cell>
          <cell r="E2060" t="str">
            <v>MANCHON SORTIE POSTE RELEVAGE PVC PRES D63</v>
          </cell>
          <cell r="F2060">
            <v>1.1000000000000001</v>
          </cell>
          <cell r="G2060">
            <v>1.1000000000000001</v>
          </cell>
          <cell r="H2060">
            <v>1.2687999999999999</v>
          </cell>
          <cell r="I2060">
            <v>1.2687999999999999</v>
          </cell>
        </row>
        <row r="2061">
          <cell r="D2061">
            <v>1.1399999999999999</v>
          </cell>
          <cell r="E2061" t="str">
            <v>MAIN D'OEUVRE ATELIER</v>
          </cell>
          <cell r="F2061">
            <v>75</v>
          </cell>
          <cell r="G2061">
            <v>85.499999999999986</v>
          </cell>
          <cell r="H2061">
            <v>75</v>
          </cell>
          <cell r="I2061">
            <v>85.499999999999986</v>
          </cell>
        </row>
        <row r="2062">
          <cell r="D2062">
            <v>1</v>
          </cell>
          <cell r="E2062" t="str">
            <v>TOLE SUPPORT FLOTTEUR ALARME</v>
          </cell>
          <cell r="F2062">
            <v>4.1900000000000004</v>
          </cell>
          <cell r="G2062">
            <v>4.1900000000000004</v>
          </cell>
          <cell r="H2062">
            <v>4.1900000000000004</v>
          </cell>
          <cell r="I2062">
            <v>4.1900000000000004</v>
          </cell>
        </row>
        <row r="2063">
          <cell r="D2063">
            <v>1</v>
          </cell>
          <cell r="E2063" t="str">
            <v>DISJONCTEUR PLG</v>
          </cell>
          <cell r="F2063">
            <v>7.78</v>
          </cell>
          <cell r="G2063">
            <v>7.78</v>
          </cell>
          <cell r="H2063">
            <v>7.78</v>
          </cell>
          <cell r="I2063">
            <v>7.78</v>
          </cell>
        </row>
        <row r="2064">
          <cell r="D2064">
            <v>1</v>
          </cell>
          <cell r="E2064" t="str">
            <v>TUBE PVC PRESSION 63X4.7 PN16</v>
          </cell>
          <cell r="F2064">
            <v>3.45</v>
          </cell>
          <cell r="G2064">
            <v>3.45</v>
          </cell>
          <cell r="H2064">
            <v>12.909000000000001</v>
          </cell>
          <cell r="I2064">
            <v>12.909000000000001</v>
          </cell>
        </row>
        <row r="2065">
          <cell r="D2065">
            <v>1</v>
          </cell>
          <cell r="E2065" t="str">
            <v>PILOTE LED INTERMITENTE ROUGE</v>
          </cell>
          <cell r="F2065">
            <v>6.05</v>
          </cell>
          <cell r="G2065">
            <v>6.05</v>
          </cell>
          <cell r="H2065">
            <v>6.05</v>
          </cell>
          <cell r="I2065">
            <v>6.05</v>
          </cell>
        </row>
        <row r="2066">
          <cell r="D2066">
            <v>1</v>
          </cell>
          <cell r="E2066" t="str">
            <v>VANNE A BILLE FEM/FEM ORION D63</v>
          </cell>
          <cell r="F2066">
            <v>7.63</v>
          </cell>
          <cell r="G2066">
            <v>7.63</v>
          </cell>
          <cell r="H2066">
            <v>9.5576000000000008</v>
          </cell>
          <cell r="I2066">
            <v>9.5576000000000008</v>
          </cell>
        </row>
        <row r="2067">
          <cell r="D2067">
            <v>1</v>
          </cell>
          <cell r="E2067" t="str">
            <v>TRAVERSEE DE PAROI 50/63X2""""""""""""""""</v>
          </cell>
          <cell r="F2067">
            <v>9.33</v>
          </cell>
          <cell r="G2067">
            <v>9.33</v>
          </cell>
          <cell r="H2067">
            <v>9.6374999999999993</v>
          </cell>
          <cell r="I2067">
            <v>9.6374999999999993</v>
          </cell>
        </row>
        <row r="2068">
          <cell r="D2068">
            <v>1</v>
          </cell>
          <cell r="E2068" t="str">
            <v>CONTACT AUX 101F 4A</v>
          </cell>
          <cell r="F2068">
            <v>7.73</v>
          </cell>
          <cell r="G2068">
            <v>7.73</v>
          </cell>
          <cell r="H2068">
            <v>7.73</v>
          </cell>
          <cell r="I2068">
            <v>7.73</v>
          </cell>
        </row>
        <row r="2069">
          <cell r="D2069">
            <v>1</v>
          </cell>
          <cell r="E2069" t="str">
            <v>DISJONCTEUR MAGNETO THERMIQUE 6.3/2</v>
          </cell>
          <cell r="F2069">
            <v>27</v>
          </cell>
          <cell r="G2069">
            <v>27</v>
          </cell>
          <cell r="H2069">
            <v>27</v>
          </cell>
          <cell r="I2069">
            <v>27</v>
          </cell>
        </row>
        <row r="2070">
          <cell r="C2070" t="str">
            <v>SPR900V150</v>
          </cell>
          <cell r="G2070">
            <v>979.31400000000008</v>
          </cell>
          <cell r="I2070">
            <v>993.30131500000027</v>
          </cell>
        </row>
        <row r="2071">
          <cell r="D2071">
            <v>3</v>
          </cell>
          <cell r="E2071" t="str">
            <v>PRESSE ETOUPE PG13</v>
          </cell>
          <cell r="F2071">
            <v>0.68</v>
          </cell>
          <cell r="G2071">
            <v>2.04</v>
          </cell>
          <cell r="H2071">
            <v>0.68</v>
          </cell>
          <cell r="I2071">
            <v>2.04</v>
          </cell>
        </row>
        <row r="2072">
          <cell r="D2072">
            <v>3</v>
          </cell>
          <cell r="E2072" t="str">
            <v>PRESSE ETOUPE PG13</v>
          </cell>
          <cell r="F2072">
            <v>0.68</v>
          </cell>
          <cell r="G2072">
            <v>2.04</v>
          </cell>
          <cell r="H2072">
            <v>0.68</v>
          </cell>
          <cell r="I2072">
            <v>2.04</v>
          </cell>
        </row>
        <row r="2073">
          <cell r="D2073">
            <v>1</v>
          </cell>
          <cell r="E2073" t="str">
            <v xml:space="preserve">CROCHET INOX </v>
          </cell>
          <cell r="F2073">
            <v>2.2400000000000002</v>
          </cell>
          <cell r="G2073">
            <v>2.2400000000000002</v>
          </cell>
          <cell r="H2073">
            <v>2.2400000000000002</v>
          </cell>
          <cell r="I2073">
            <v>2.2400000000000002</v>
          </cell>
        </row>
        <row r="2074">
          <cell r="D2074">
            <v>1</v>
          </cell>
          <cell r="E2074" t="str">
            <v xml:space="preserve">CLAPET Y D63 </v>
          </cell>
          <cell r="F2074">
            <v>38.799999999999997</v>
          </cell>
          <cell r="G2074">
            <v>38.799999999999997</v>
          </cell>
          <cell r="H2074">
            <v>39.21555</v>
          </cell>
          <cell r="I2074">
            <v>39.21555</v>
          </cell>
        </row>
        <row r="2075">
          <cell r="D2075">
            <v>1</v>
          </cell>
          <cell r="E2075" t="str">
            <v>COFFRET 6P EATON IP65</v>
          </cell>
          <cell r="F2075">
            <v>38.67</v>
          </cell>
          <cell r="G2075">
            <v>38.67</v>
          </cell>
          <cell r="H2075">
            <v>38.67</v>
          </cell>
          <cell r="I2075">
            <v>38.67</v>
          </cell>
        </row>
        <row r="2076">
          <cell r="D2076">
            <v>1</v>
          </cell>
          <cell r="E2076" t="str">
            <v>TUBE INOX DIAM26.9X1.6 (LE ML)</v>
          </cell>
          <cell r="F2076">
            <v>7.23</v>
          </cell>
          <cell r="G2076">
            <v>7.23</v>
          </cell>
          <cell r="H2076">
            <v>7.41</v>
          </cell>
          <cell r="I2076">
            <v>7.41</v>
          </cell>
        </row>
        <row r="2077">
          <cell r="D2077">
            <v>1</v>
          </cell>
          <cell r="E2077" t="str">
            <v>CHAINE INOX DIAM 4 32/8 (LE ML)</v>
          </cell>
          <cell r="F2077">
            <v>3.85</v>
          </cell>
          <cell r="G2077">
            <v>3.85</v>
          </cell>
          <cell r="H2077">
            <v>4.3499999999999996</v>
          </cell>
          <cell r="I2077">
            <v>4.3499999999999996</v>
          </cell>
        </row>
        <row r="2078">
          <cell r="D2078">
            <v>1</v>
          </cell>
          <cell r="E2078" t="str">
            <v>ELECTROPOMPE DW VOX M 150 D63 FILETE</v>
          </cell>
          <cell r="F2078">
            <v>441.73</v>
          </cell>
          <cell r="G2078">
            <v>441.73</v>
          </cell>
          <cell r="H2078">
            <v>441.73</v>
          </cell>
          <cell r="I2078">
            <v>441.73</v>
          </cell>
        </row>
        <row r="2079">
          <cell r="D2079">
            <v>1</v>
          </cell>
          <cell r="E2079" t="str">
            <v>MANILLE INOX</v>
          </cell>
          <cell r="F2079">
            <v>1.36</v>
          </cell>
          <cell r="G2079">
            <v>1.36</v>
          </cell>
          <cell r="H2079">
            <v>1.5686</v>
          </cell>
          <cell r="I2079">
            <v>1.5686</v>
          </cell>
        </row>
        <row r="2080">
          <cell r="D2080">
            <v>1</v>
          </cell>
          <cell r="E2080" t="str">
            <v>FLOTTEUR JAUNE 20M DE CABLE+LEST</v>
          </cell>
          <cell r="F2080">
            <v>38.61</v>
          </cell>
          <cell r="G2080">
            <v>38.61</v>
          </cell>
          <cell r="H2080">
            <v>38.61</v>
          </cell>
          <cell r="I2080">
            <v>38.61</v>
          </cell>
        </row>
        <row r="2081">
          <cell r="D2081">
            <v>1</v>
          </cell>
          <cell r="E2081" t="str">
            <v>COUDE 90 PVC D50 FEM/FEM</v>
          </cell>
          <cell r="F2081">
            <v>0.46</v>
          </cell>
          <cell r="G2081">
            <v>0.46</v>
          </cell>
          <cell r="H2081">
            <v>0.46799999999999997</v>
          </cell>
          <cell r="I2081">
            <v>0.46799999999999997</v>
          </cell>
        </row>
        <row r="2082">
          <cell r="D2082">
            <v>1</v>
          </cell>
          <cell r="E2082" t="str">
            <v>COUDE 90  PVC D63 FEM/FEM</v>
          </cell>
          <cell r="F2082">
            <v>0.92</v>
          </cell>
          <cell r="G2082">
            <v>0.92</v>
          </cell>
          <cell r="H2082">
            <v>0.96199999999999997</v>
          </cell>
          <cell r="I2082">
            <v>0.96199999999999997</v>
          </cell>
        </row>
        <row r="2083">
          <cell r="D2083">
            <v>1</v>
          </cell>
          <cell r="E2083" t="str">
            <v>COUDE 90 REDUIT M/F 63X50</v>
          </cell>
          <cell r="F2083">
            <v>3.76</v>
          </cell>
          <cell r="G2083">
            <v>3.76</v>
          </cell>
          <cell r="H2083">
            <v>3.76</v>
          </cell>
          <cell r="I2083">
            <v>3.76</v>
          </cell>
        </row>
        <row r="2084">
          <cell r="D2084">
            <v>1</v>
          </cell>
          <cell r="E2084" t="str">
            <v>CUVE RELEVAGE HT900</v>
          </cell>
          <cell r="F2084">
            <v>213.44</v>
          </cell>
          <cell r="G2084">
            <v>213.44</v>
          </cell>
          <cell r="H2084">
            <v>213.44</v>
          </cell>
          <cell r="I2084">
            <v>213.44</v>
          </cell>
        </row>
        <row r="2085">
          <cell r="D2085">
            <v>1</v>
          </cell>
          <cell r="E2085" t="str">
            <v>AERATEUR A MEMBRANE D 50</v>
          </cell>
          <cell r="F2085">
            <v>11.02</v>
          </cell>
          <cell r="G2085">
            <v>11.02</v>
          </cell>
          <cell r="H2085">
            <v>11.22</v>
          </cell>
          <cell r="I2085">
            <v>11.22</v>
          </cell>
        </row>
        <row r="2086">
          <cell r="D2086">
            <v>1</v>
          </cell>
          <cell r="E2086" t="str">
            <v>EMBOUT ADAPTATION 63X50X2""""""""""""""""</v>
          </cell>
          <cell r="F2086">
            <v>0.68</v>
          </cell>
          <cell r="G2086">
            <v>0.68</v>
          </cell>
          <cell r="H2086">
            <v>0.77349999999999997</v>
          </cell>
          <cell r="I2086">
            <v>0.77349999999999997</v>
          </cell>
        </row>
        <row r="2087">
          <cell r="D2087">
            <v>1</v>
          </cell>
          <cell r="E2087" t="str">
            <v>COUDE 45 PVC EVAC MF D100</v>
          </cell>
          <cell r="F2087">
            <v>1.87</v>
          </cell>
          <cell r="G2087">
            <v>1.87</v>
          </cell>
          <cell r="H2087">
            <v>2.0619999999999998</v>
          </cell>
          <cell r="I2087">
            <v>2.0619999999999998</v>
          </cell>
        </row>
        <row r="2088">
          <cell r="D2088">
            <v>0.4</v>
          </cell>
          <cell r="E2088" t="str">
            <v>FIL RIGIDE 1.5 BLEU</v>
          </cell>
          <cell r="F2088">
            <v>0.37</v>
          </cell>
          <cell r="G2088">
            <v>0.14799999999999999</v>
          </cell>
          <cell r="H2088">
            <v>0.40920000000000001</v>
          </cell>
          <cell r="I2088">
            <v>0.16368000000000002</v>
          </cell>
        </row>
        <row r="2089">
          <cell r="D2089">
            <v>1.05</v>
          </cell>
          <cell r="E2089" t="str">
            <v>FIL RIGIDE 1.5 ROUGE</v>
          </cell>
          <cell r="F2089">
            <v>0.37</v>
          </cell>
          <cell r="G2089">
            <v>0.38850000000000001</v>
          </cell>
          <cell r="H2089">
            <v>0.40920000000000001</v>
          </cell>
          <cell r="I2089">
            <v>0.42966000000000004</v>
          </cell>
        </row>
        <row r="2090">
          <cell r="D2090">
            <v>2</v>
          </cell>
          <cell r="E2090" t="str">
            <v>BLOC PASS.VIS 1 JONCT.2,5 GRIS</v>
          </cell>
          <cell r="F2090">
            <v>1.29</v>
          </cell>
          <cell r="G2090">
            <v>2.58</v>
          </cell>
          <cell r="H2090">
            <v>1.4151500000000001</v>
          </cell>
          <cell r="I2090">
            <v>2.8303000000000003</v>
          </cell>
        </row>
        <row r="2091">
          <cell r="D2091">
            <v>1</v>
          </cell>
          <cell r="E2091" t="str">
            <v xml:space="preserve">FICHE PRISE  2P+T LEGRAND </v>
          </cell>
          <cell r="F2091">
            <v>5.23</v>
          </cell>
          <cell r="G2091">
            <v>5.23</v>
          </cell>
          <cell r="H2091">
            <v>5.2343500000000001</v>
          </cell>
          <cell r="I2091">
            <v>5.2343500000000001</v>
          </cell>
        </row>
        <row r="2092">
          <cell r="D2092">
            <v>1</v>
          </cell>
          <cell r="E2092" t="str">
            <v>MANCHON FEM/FEM A COLLER D50</v>
          </cell>
          <cell r="F2092">
            <v>0.4</v>
          </cell>
          <cell r="G2092">
            <v>0.4</v>
          </cell>
          <cell r="H2092">
            <v>0.44070000000000004</v>
          </cell>
          <cell r="I2092">
            <v>0.44070000000000004</v>
          </cell>
        </row>
        <row r="2093">
          <cell r="D2093">
            <v>1.5</v>
          </cell>
          <cell r="E2093" t="str">
            <v>CABLE ELECTRIQUE H07RNF 3G1.5</v>
          </cell>
          <cell r="F2093">
            <v>1.22</v>
          </cell>
          <cell r="G2093">
            <v>1.83</v>
          </cell>
          <cell r="H2093">
            <v>1.5174500000000002</v>
          </cell>
          <cell r="I2093">
            <v>2.2761750000000003</v>
          </cell>
        </row>
        <row r="2094">
          <cell r="D2094">
            <v>1</v>
          </cell>
          <cell r="E2094" t="str">
            <v>JOINT FORSHEDA DIAMETRE 100</v>
          </cell>
          <cell r="F2094">
            <v>4.87</v>
          </cell>
          <cell r="G2094">
            <v>4.87</v>
          </cell>
          <cell r="H2094">
            <v>4.87</v>
          </cell>
          <cell r="I2094">
            <v>4.87</v>
          </cell>
        </row>
        <row r="2095">
          <cell r="D2095">
            <v>1</v>
          </cell>
          <cell r="E2095" t="str">
            <v>JOINT FORSHEDA D50</v>
          </cell>
          <cell r="F2095">
            <v>4.9400000000000004</v>
          </cell>
          <cell r="G2095">
            <v>4.9400000000000004</v>
          </cell>
          <cell r="H2095">
            <v>4.9400000000000004</v>
          </cell>
          <cell r="I2095">
            <v>4.9400000000000004</v>
          </cell>
        </row>
        <row r="2096">
          <cell r="D2096">
            <v>1</v>
          </cell>
          <cell r="E2096" t="str">
            <v>MANCHON SORTIE POSTE RELEVAGE PVC PRES D63</v>
          </cell>
          <cell r="F2096">
            <v>1.1000000000000001</v>
          </cell>
          <cell r="G2096">
            <v>1.1000000000000001</v>
          </cell>
          <cell r="H2096">
            <v>1.2687999999999999</v>
          </cell>
          <cell r="I2096">
            <v>1.2687999999999999</v>
          </cell>
        </row>
        <row r="2097">
          <cell r="D2097">
            <v>1</v>
          </cell>
          <cell r="E2097" t="str">
            <v>PA DW FONTE 2''</v>
          </cell>
          <cell r="F2097">
            <v>83.19</v>
          </cell>
          <cell r="G2097">
            <v>83.19</v>
          </cell>
          <cell r="H2097">
            <v>83.19</v>
          </cell>
          <cell r="I2097">
            <v>83.19</v>
          </cell>
        </row>
        <row r="2098">
          <cell r="D2098">
            <v>1</v>
          </cell>
          <cell r="E2098" t="str">
            <v xml:space="preserve">SUPPORT BAS INOX </v>
          </cell>
          <cell r="F2098">
            <v>21.71</v>
          </cell>
          <cell r="G2098">
            <v>21.71</v>
          </cell>
          <cell r="H2098">
            <v>21.71</v>
          </cell>
          <cell r="I2098">
            <v>21.71</v>
          </cell>
        </row>
        <row r="2099">
          <cell r="D2099">
            <v>1</v>
          </cell>
          <cell r="E2099" t="str">
            <v>SUPPORT HAUT INOX 510MM</v>
          </cell>
          <cell r="F2099">
            <v>19.91</v>
          </cell>
          <cell r="G2099">
            <v>19.91</v>
          </cell>
          <cell r="H2099">
            <v>19.91</v>
          </cell>
          <cell r="I2099">
            <v>19.91</v>
          </cell>
        </row>
        <row r="2100">
          <cell r="D2100">
            <v>1</v>
          </cell>
          <cell r="E2100" t="str">
            <v>TOLE SUPPORT FLOTTEUR ALARME</v>
          </cell>
          <cell r="F2100">
            <v>4.1900000000000004</v>
          </cell>
          <cell r="G2100">
            <v>4.1900000000000004</v>
          </cell>
          <cell r="H2100">
            <v>4.1900000000000004</v>
          </cell>
          <cell r="I2100">
            <v>4.1900000000000004</v>
          </cell>
        </row>
        <row r="2101">
          <cell r="D2101">
            <v>1</v>
          </cell>
          <cell r="E2101" t="str">
            <v>DISJONCTEUR PLG</v>
          </cell>
          <cell r="F2101">
            <v>7.78</v>
          </cell>
          <cell r="G2101">
            <v>7.78</v>
          </cell>
          <cell r="H2101">
            <v>7.78</v>
          </cell>
          <cell r="I2101">
            <v>7.78</v>
          </cell>
        </row>
        <row r="2102">
          <cell r="D2102">
            <v>1</v>
          </cell>
          <cell r="E2102" t="str">
            <v>PILOTE LED INTERMITENTE ROUGE</v>
          </cell>
          <cell r="F2102">
            <v>6.05</v>
          </cell>
          <cell r="G2102">
            <v>6.05</v>
          </cell>
          <cell r="H2102">
            <v>6.05</v>
          </cell>
          <cell r="I2102">
            <v>6.05</v>
          </cell>
        </row>
        <row r="2103">
          <cell r="D2103">
            <v>1</v>
          </cell>
          <cell r="E2103" t="str">
            <v>VANNE A BILLE FEM/FEM ORION D63</v>
          </cell>
          <cell r="F2103">
            <v>7.63</v>
          </cell>
          <cell r="G2103">
            <v>7.63</v>
          </cell>
          <cell r="H2103">
            <v>9.5576000000000008</v>
          </cell>
          <cell r="I2103">
            <v>9.5576000000000008</v>
          </cell>
        </row>
        <row r="2104">
          <cell r="D2104">
            <v>1</v>
          </cell>
          <cell r="E2104" t="str">
            <v>TRAVERSEE DE PAROI 50/63X2""""""""""""""""</v>
          </cell>
          <cell r="F2104">
            <v>9.33</v>
          </cell>
          <cell r="G2104">
            <v>9.33</v>
          </cell>
          <cell r="H2104">
            <v>9.6374999999999993</v>
          </cell>
          <cell r="I2104">
            <v>9.6374999999999993</v>
          </cell>
        </row>
        <row r="2105">
          <cell r="D2105">
            <v>1</v>
          </cell>
          <cell r="E2105" t="str">
            <v>CONTACT AUX 101F 4A</v>
          </cell>
          <cell r="F2105">
            <v>7.73</v>
          </cell>
          <cell r="G2105">
            <v>7.73</v>
          </cell>
          <cell r="H2105">
            <v>7.73</v>
          </cell>
          <cell r="I2105">
            <v>7.73</v>
          </cell>
        </row>
        <row r="2106">
          <cell r="D2106">
            <v>1</v>
          </cell>
          <cell r="E2106" t="str">
            <v>DISJONCTEUR MAGNETO THERMIQUE 6.3/2</v>
          </cell>
          <cell r="F2106">
            <v>27</v>
          </cell>
          <cell r="G2106">
            <v>27</v>
          </cell>
          <cell r="H2106">
            <v>27</v>
          </cell>
          <cell r="I2106">
            <v>27</v>
          </cell>
        </row>
        <row r="2107">
          <cell r="D2107">
            <v>0.91</v>
          </cell>
          <cell r="E2107" t="str">
            <v>MAIN D'OEUVRE ATELIER</v>
          </cell>
          <cell r="F2107">
            <v>75</v>
          </cell>
          <cell r="G2107">
            <v>68.25</v>
          </cell>
          <cell r="H2107">
            <v>75</v>
          </cell>
          <cell r="I2107">
            <v>68.25</v>
          </cell>
        </row>
        <row r="2108">
          <cell r="C2108" t="str">
            <v>SPR900V150BG</v>
          </cell>
          <cell r="G2108">
            <v>1092.9765000000002</v>
          </cell>
          <cell r="I2108">
            <v>1098.018415</v>
          </cell>
        </row>
        <row r="2109">
          <cell r="D2109">
            <v>1</v>
          </cell>
          <cell r="E2109" t="str">
            <v>MANILLE INOX</v>
          </cell>
          <cell r="F2109">
            <v>1.36</v>
          </cell>
          <cell r="G2109">
            <v>1.36</v>
          </cell>
          <cell r="H2109">
            <v>1.5686</v>
          </cell>
          <cell r="I2109">
            <v>1.5686</v>
          </cell>
        </row>
        <row r="2110">
          <cell r="D2110">
            <v>1</v>
          </cell>
          <cell r="E2110" t="str">
            <v>MANCHON SORTIE POSTE RELEVAGE PVC PRES D63</v>
          </cell>
          <cell r="F2110">
            <v>1.1000000000000001</v>
          </cell>
          <cell r="G2110">
            <v>1.1000000000000001</v>
          </cell>
          <cell r="H2110">
            <v>1.2687999999999999</v>
          </cell>
          <cell r="I2110">
            <v>1.2687999999999999</v>
          </cell>
        </row>
        <row r="2111">
          <cell r="D2111">
            <v>1</v>
          </cell>
          <cell r="E2111" t="str">
            <v>CUVE RELEVAGE HT900</v>
          </cell>
          <cell r="F2111">
            <v>213.44</v>
          </cell>
          <cell r="G2111">
            <v>213.44</v>
          </cell>
          <cell r="H2111">
            <v>213.44</v>
          </cell>
          <cell r="I2111">
            <v>213.44</v>
          </cell>
        </row>
        <row r="2112">
          <cell r="D2112">
            <v>1</v>
          </cell>
          <cell r="E2112" t="str">
            <v>DW VOX 75 A 20M DE CABLE</v>
          </cell>
          <cell r="F2112">
            <v>330.98</v>
          </cell>
          <cell r="G2112">
            <v>330.98</v>
          </cell>
          <cell r="H2112">
            <v>330.98</v>
          </cell>
          <cell r="I2112">
            <v>330.98</v>
          </cell>
        </row>
        <row r="2113">
          <cell r="D2113">
            <v>3</v>
          </cell>
          <cell r="E2113" t="str">
            <v>PRESSE ETOUPE PG13</v>
          </cell>
          <cell r="F2113">
            <v>0.68</v>
          </cell>
          <cell r="G2113">
            <v>2.04</v>
          </cell>
          <cell r="H2113">
            <v>0.68</v>
          </cell>
          <cell r="I2113">
            <v>2.04</v>
          </cell>
        </row>
        <row r="2114">
          <cell r="D2114">
            <v>3</v>
          </cell>
          <cell r="E2114" t="str">
            <v>PRESSE ETOUPE PG13</v>
          </cell>
          <cell r="F2114">
            <v>0.68</v>
          </cell>
          <cell r="G2114">
            <v>2.04</v>
          </cell>
          <cell r="H2114">
            <v>0.68</v>
          </cell>
          <cell r="I2114">
            <v>2.04</v>
          </cell>
        </row>
        <row r="2115">
          <cell r="D2115">
            <v>1</v>
          </cell>
          <cell r="E2115" t="str">
            <v>COFFRET 6P EATON IP65</v>
          </cell>
          <cell r="F2115">
            <v>38.67</v>
          </cell>
          <cell r="G2115">
            <v>38.67</v>
          </cell>
          <cell r="H2115">
            <v>38.67</v>
          </cell>
          <cell r="I2115">
            <v>38.67</v>
          </cell>
        </row>
        <row r="2116">
          <cell r="D2116">
            <v>1</v>
          </cell>
          <cell r="E2116" t="str">
            <v>TUBE PVC PRESSION 63X4.7 PN16</v>
          </cell>
          <cell r="F2116">
            <v>3.45</v>
          </cell>
          <cell r="G2116">
            <v>3.45</v>
          </cell>
          <cell r="H2116">
            <v>12.909000000000001</v>
          </cell>
          <cell r="I2116">
            <v>12.909000000000001</v>
          </cell>
        </row>
        <row r="2117">
          <cell r="D2117">
            <v>0.4</v>
          </cell>
          <cell r="E2117" t="str">
            <v>FIL RIGIDE 1.5 BLEU</v>
          </cell>
          <cell r="F2117">
            <v>0.37</v>
          </cell>
          <cell r="G2117">
            <v>0.14799999999999999</v>
          </cell>
          <cell r="H2117">
            <v>0.40920000000000001</v>
          </cell>
          <cell r="I2117">
            <v>0.16368000000000002</v>
          </cell>
        </row>
        <row r="2118">
          <cell r="D2118">
            <v>1</v>
          </cell>
          <cell r="E2118" t="str">
            <v>COUDE 90 REDUIT M/F 63X50</v>
          </cell>
          <cell r="F2118">
            <v>3.76</v>
          </cell>
          <cell r="G2118">
            <v>3.76</v>
          </cell>
          <cell r="H2118">
            <v>3.76</v>
          </cell>
          <cell r="I2118">
            <v>3.76</v>
          </cell>
        </row>
        <row r="2119">
          <cell r="D2119">
            <v>1.05</v>
          </cell>
          <cell r="E2119" t="str">
            <v>FIL RIGIDE 1.5 ROUGE</v>
          </cell>
          <cell r="F2119">
            <v>0.37</v>
          </cell>
          <cell r="G2119">
            <v>0.38850000000000001</v>
          </cell>
          <cell r="H2119">
            <v>0.40920000000000001</v>
          </cell>
          <cell r="I2119">
            <v>0.42966000000000004</v>
          </cell>
        </row>
        <row r="2120">
          <cell r="D2120">
            <v>1</v>
          </cell>
          <cell r="E2120" t="str">
            <v>COUDE 90  PVC D63 FEM/FEM</v>
          </cell>
          <cell r="F2120">
            <v>0.92</v>
          </cell>
          <cell r="G2120">
            <v>0.92</v>
          </cell>
          <cell r="H2120">
            <v>0.96199999999999997</v>
          </cell>
          <cell r="I2120">
            <v>0.96199999999999997</v>
          </cell>
        </row>
        <row r="2121">
          <cell r="D2121">
            <v>2</v>
          </cell>
          <cell r="E2121" t="str">
            <v>BLOC PASS.VIS 1 JONCT.2,5 GRIS</v>
          </cell>
          <cell r="F2121">
            <v>1.29</v>
          </cell>
          <cell r="G2121">
            <v>2.58</v>
          </cell>
          <cell r="H2121">
            <v>1.4151500000000001</v>
          </cell>
          <cell r="I2121">
            <v>2.8303000000000003</v>
          </cell>
        </row>
        <row r="2122">
          <cell r="D2122">
            <v>1</v>
          </cell>
          <cell r="E2122" t="str">
            <v xml:space="preserve">CLAPET Y D63 </v>
          </cell>
          <cell r="F2122">
            <v>38.799999999999997</v>
          </cell>
          <cell r="G2122">
            <v>38.799999999999997</v>
          </cell>
          <cell r="H2122">
            <v>39.21555</v>
          </cell>
          <cell r="I2122">
            <v>39.21555</v>
          </cell>
        </row>
        <row r="2123">
          <cell r="D2123">
            <v>1</v>
          </cell>
          <cell r="E2123" t="str">
            <v xml:space="preserve">FICHE PRISE  2P+T LEGRAND </v>
          </cell>
          <cell r="F2123">
            <v>5.23</v>
          </cell>
          <cell r="G2123">
            <v>5.23</v>
          </cell>
          <cell r="H2123">
            <v>5.2343500000000001</v>
          </cell>
          <cell r="I2123">
            <v>5.2343500000000001</v>
          </cell>
        </row>
        <row r="2124">
          <cell r="D2124">
            <v>1</v>
          </cell>
          <cell r="E2124" t="str">
            <v>VANNE A BILLE FEM/FEM ORION D63</v>
          </cell>
          <cell r="F2124">
            <v>7.63</v>
          </cell>
          <cell r="G2124">
            <v>7.63</v>
          </cell>
          <cell r="H2124">
            <v>9.5576000000000008</v>
          </cell>
          <cell r="I2124">
            <v>9.5576000000000008</v>
          </cell>
        </row>
        <row r="2125">
          <cell r="D2125">
            <v>1.5</v>
          </cell>
          <cell r="E2125" t="str">
            <v>CABLE ELECTRIQUE H07RNF 3G1.5</v>
          </cell>
          <cell r="F2125">
            <v>1.22</v>
          </cell>
          <cell r="G2125">
            <v>1.83</v>
          </cell>
          <cell r="H2125">
            <v>1.5174500000000002</v>
          </cell>
          <cell r="I2125">
            <v>2.2761750000000003</v>
          </cell>
        </row>
        <row r="2126">
          <cell r="D2126">
            <v>1</v>
          </cell>
          <cell r="E2126" t="str">
            <v>TRAVERSEE DE PAROI 50/63X2""""""""""""""""</v>
          </cell>
          <cell r="F2126">
            <v>9.33</v>
          </cell>
          <cell r="G2126">
            <v>9.33</v>
          </cell>
          <cell r="H2126">
            <v>9.6374999999999993</v>
          </cell>
          <cell r="I2126">
            <v>9.6374999999999993</v>
          </cell>
        </row>
        <row r="2127">
          <cell r="D2127">
            <v>1</v>
          </cell>
          <cell r="E2127" t="str">
            <v>DISJONCTEUR PLG</v>
          </cell>
          <cell r="F2127">
            <v>7.78</v>
          </cell>
          <cell r="G2127">
            <v>7.78</v>
          </cell>
          <cell r="H2127">
            <v>7.78</v>
          </cell>
          <cell r="I2127">
            <v>7.78</v>
          </cell>
        </row>
        <row r="2128">
          <cell r="D2128">
            <v>0.6</v>
          </cell>
          <cell r="E2128" t="str">
            <v>CHAINE INOX DIAM 4 32/8 (LE ML)</v>
          </cell>
          <cell r="F2128">
            <v>3.85</v>
          </cell>
          <cell r="G2128">
            <v>2.31</v>
          </cell>
          <cell r="H2128">
            <v>4.3499999999999996</v>
          </cell>
          <cell r="I2128">
            <v>2.61</v>
          </cell>
        </row>
        <row r="2129">
          <cell r="D2129">
            <v>1</v>
          </cell>
          <cell r="E2129" t="str">
            <v>PILOTE LED INTERMITENTE ROUGE</v>
          </cell>
          <cell r="F2129">
            <v>6.05</v>
          </cell>
          <cell r="G2129">
            <v>6.05</v>
          </cell>
          <cell r="H2129">
            <v>6.05</v>
          </cell>
          <cell r="I2129">
            <v>6.05</v>
          </cell>
        </row>
        <row r="2130">
          <cell r="D2130">
            <v>1</v>
          </cell>
          <cell r="E2130" t="str">
            <v xml:space="preserve">CROCHET INOX </v>
          </cell>
          <cell r="F2130">
            <v>2.2400000000000002</v>
          </cell>
          <cell r="G2130">
            <v>2.2400000000000002</v>
          </cell>
          <cell r="H2130">
            <v>2.2400000000000002</v>
          </cell>
          <cell r="I2130">
            <v>2.2400000000000002</v>
          </cell>
        </row>
        <row r="2131">
          <cell r="D2131">
            <v>1</v>
          </cell>
          <cell r="E2131" t="str">
            <v>CONTACT AUX 101F 4A</v>
          </cell>
          <cell r="F2131">
            <v>7.73</v>
          </cell>
          <cell r="G2131">
            <v>7.73</v>
          </cell>
          <cell r="H2131">
            <v>7.73</v>
          </cell>
          <cell r="I2131">
            <v>7.73</v>
          </cell>
        </row>
        <row r="2132">
          <cell r="D2132">
            <v>1</v>
          </cell>
          <cell r="E2132" t="str">
            <v>FLOTTEUR JAUNE 20M DE CABLE+LEST</v>
          </cell>
          <cell r="F2132">
            <v>38.61</v>
          </cell>
          <cell r="G2132">
            <v>38.61</v>
          </cell>
          <cell r="H2132">
            <v>38.61</v>
          </cell>
          <cell r="I2132">
            <v>38.61</v>
          </cell>
        </row>
        <row r="2133">
          <cell r="D2133">
            <v>1</v>
          </cell>
          <cell r="E2133" t="str">
            <v>DISJONCTEUR MAGNETO THERMIQUE 6.3/2</v>
          </cell>
          <cell r="F2133">
            <v>27</v>
          </cell>
          <cell r="G2133">
            <v>27</v>
          </cell>
          <cell r="H2133">
            <v>27</v>
          </cell>
          <cell r="I2133">
            <v>27</v>
          </cell>
        </row>
        <row r="2134">
          <cell r="D2134">
            <v>1</v>
          </cell>
          <cell r="E2134" t="str">
            <v>TOLE SUPPORT FLOTTEUR ALARME</v>
          </cell>
          <cell r="F2134">
            <v>4.1900000000000004</v>
          </cell>
          <cell r="G2134">
            <v>4.1900000000000004</v>
          </cell>
          <cell r="H2134">
            <v>4.1900000000000004</v>
          </cell>
          <cell r="I2134">
            <v>4.1900000000000004</v>
          </cell>
        </row>
        <row r="2135">
          <cell r="D2135">
            <v>1</v>
          </cell>
          <cell r="E2135" t="str">
            <v>EMBOUT ADAPTATION 63X50X2""""""""""""""""</v>
          </cell>
          <cell r="F2135">
            <v>0.68</v>
          </cell>
          <cell r="G2135">
            <v>0.68</v>
          </cell>
          <cell r="H2135">
            <v>0.77349999999999997</v>
          </cell>
          <cell r="I2135">
            <v>0.77349999999999997</v>
          </cell>
        </row>
        <row r="2136">
          <cell r="D2136">
            <v>1</v>
          </cell>
          <cell r="E2136" t="str">
            <v>JOINT FORSHEDA DIAMETRE 100</v>
          </cell>
          <cell r="F2136">
            <v>4.87</v>
          </cell>
          <cell r="G2136">
            <v>4.87</v>
          </cell>
          <cell r="H2136">
            <v>4.87</v>
          </cell>
          <cell r="I2136">
            <v>4.87</v>
          </cell>
        </row>
        <row r="2137">
          <cell r="D2137">
            <v>1</v>
          </cell>
          <cell r="E2137" t="str">
            <v>JOINT FORSHEDA D50</v>
          </cell>
          <cell r="F2137">
            <v>4.9400000000000004</v>
          </cell>
          <cell r="G2137">
            <v>4.9400000000000004</v>
          </cell>
          <cell r="H2137">
            <v>4.9400000000000004</v>
          </cell>
          <cell r="I2137">
            <v>4.9400000000000004</v>
          </cell>
        </row>
        <row r="2138">
          <cell r="D2138">
            <v>1</v>
          </cell>
          <cell r="E2138" t="str">
            <v>COUDE 90 PVC D50 FEM/FEM</v>
          </cell>
          <cell r="F2138">
            <v>0.46</v>
          </cell>
          <cell r="G2138">
            <v>0.46</v>
          </cell>
          <cell r="H2138">
            <v>0.46799999999999997</v>
          </cell>
          <cell r="I2138">
            <v>0.46799999999999997</v>
          </cell>
        </row>
        <row r="2139">
          <cell r="D2139">
            <v>1</v>
          </cell>
          <cell r="E2139" t="str">
            <v>MANCHON FEM/FEM A COLLER D50</v>
          </cell>
          <cell r="F2139">
            <v>0.4</v>
          </cell>
          <cell r="G2139">
            <v>0.4</v>
          </cell>
          <cell r="H2139">
            <v>0.44070000000000004</v>
          </cell>
          <cell r="I2139">
            <v>0.44070000000000004</v>
          </cell>
        </row>
        <row r="2140">
          <cell r="D2140">
            <v>1</v>
          </cell>
          <cell r="E2140" t="str">
            <v>AERATEUR A MEMBRANE D 50</v>
          </cell>
          <cell r="F2140">
            <v>11.02</v>
          </cell>
          <cell r="G2140">
            <v>11.02</v>
          </cell>
          <cell r="H2140">
            <v>11.22</v>
          </cell>
          <cell r="I2140">
            <v>11.22</v>
          </cell>
        </row>
        <row r="2141">
          <cell r="D2141">
            <v>1</v>
          </cell>
          <cell r="E2141" t="str">
            <v>COUDE 45 PVC EVAC MF D100</v>
          </cell>
          <cell r="F2141">
            <v>1.87</v>
          </cell>
          <cell r="G2141">
            <v>1.87</v>
          </cell>
          <cell r="H2141">
            <v>2.0619999999999998</v>
          </cell>
          <cell r="I2141">
            <v>2.0619999999999998</v>
          </cell>
        </row>
        <row r="2142">
          <cell r="D2142">
            <v>1.35</v>
          </cell>
          <cell r="E2142" t="str">
            <v>MAIN D'OEUVRE ATELIER</v>
          </cell>
          <cell r="F2142">
            <v>75</v>
          </cell>
          <cell r="G2142">
            <v>101.25</v>
          </cell>
          <cell r="H2142">
            <v>75</v>
          </cell>
          <cell r="I2142">
            <v>101.25</v>
          </cell>
        </row>
        <row r="2143">
          <cell r="C2143" t="str">
            <v>SPR900V75</v>
          </cell>
          <cell r="G2143">
            <v>885.09649999999999</v>
          </cell>
          <cell r="I2143">
            <v>899.21741499999985</v>
          </cell>
        </row>
        <row r="2144">
          <cell r="D2144">
            <v>3</v>
          </cell>
          <cell r="E2144" t="str">
            <v>PRESSE ETOUPE PG13</v>
          </cell>
          <cell r="F2144">
            <v>0.68</v>
          </cell>
          <cell r="G2144">
            <v>2.04</v>
          </cell>
          <cell r="H2144">
            <v>0.68</v>
          </cell>
          <cell r="I2144">
            <v>2.04</v>
          </cell>
        </row>
        <row r="2145">
          <cell r="D2145">
            <v>3</v>
          </cell>
          <cell r="E2145" t="str">
            <v>PRESSE ETOUPE PG13</v>
          </cell>
          <cell r="F2145">
            <v>0.68</v>
          </cell>
          <cell r="G2145">
            <v>2.04</v>
          </cell>
          <cell r="H2145">
            <v>0.68</v>
          </cell>
          <cell r="I2145">
            <v>2.04</v>
          </cell>
        </row>
        <row r="2146">
          <cell r="D2146">
            <v>1</v>
          </cell>
          <cell r="E2146" t="str">
            <v xml:space="preserve">CROCHET INOX </v>
          </cell>
          <cell r="F2146">
            <v>2.2400000000000002</v>
          </cell>
          <cell r="G2146">
            <v>2.2400000000000002</v>
          </cell>
          <cell r="H2146">
            <v>2.2400000000000002</v>
          </cell>
          <cell r="I2146">
            <v>2.2400000000000002</v>
          </cell>
        </row>
        <row r="2147">
          <cell r="D2147">
            <v>1</v>
          </cell>
          <cell r="E2147" t="str">
            <v xml:space="preserve">CLAPET Y D63 </v>
          </cell>
          <cell r="F2147">
            <v>38.799999999999997</v>
          </cell>
          <cell r="G2147">
            <v>38.799999999999997</v>
          </cell>
          <cell r="H2147">
            <v>39.21555</v>
          </cell>
          <cell r="I2147">
            <v>39.21555</v>
          </cell>
        </row>
        <row r="2148">
          <cell r="D2148">
            <v>1</v>
          </cell>
          <cell r="E2148" t="str">
            <v>COFFRET 6P EATON IP65</v>
          </cell>
          <cell r="F2148">
            <v>38.67</v>
          </cell>
          <cell r="G2148">
            <v>38.67</v>
          </cell>
          <cell r="H2148">
            <v>38.67</v>
          </cell>
          <cell r="I2148">
            <v>38.67</v>
          </cell>
        </row>
        <row r="2149">
          <cell r="D2149">
            <v>1</v>
          </cell>
          <cell r="E2149" t="str">
            <v>TUBE INOX DIAM26.9X1.6 (LE ML)</v>
          </cell>
          <cell r="F2149">
            <v>7.23</v>
          </cell>
          <cell r="G2149">
            <v>7.23</v>
          </cell>
          <cell r="H2149">
            <v>7.41</v>
          </cell>
          <cell r="I2149">
            <v>7.41</v>
          </cell>
        </row>
        <row r="2150">
          <cell r="D2150">
            <v>1</v>
          </cell>
          <cell r="E2150" t="str">
            <v>CHAINE INOX DIAM 4 32/8 (LE ML)</v>
          </cell>
          <cell r="F2150">
            <v>3.85</v>
          </cell>
          <cell r="G2150">
            <v>3.85</v>
          </cell>
          <cell r="H2150">
            <v>4.3499999999999996</v>
          </cell>
          <cell r="I2150">
            <v>4.3499999999999996</v>
          </cell>
        </row>
        <row r="2151">
          <cell r="D2151">
            <v>1</v>
          </cell>
          <cell r="E2151" t="str">
            <v>DW VOX 75 A 20M DE CABLE</v>
          </cell>
          <cell r="F2151">
            <v>330.98</v>
          </cell>
          <cell r="G2151">
            <v>330.98</v>
          </cell>
          <cell r="H2151">
            <v>330.98</v>
          </cell>
          <cell r="I2151">
            <v>330.98</v>
          </cell>
        </row>
        <row r="2152">
          <cell r="D2152">
            <v>1</v>
          </cell>
          <cell r="E2152" t="str">
            <v>MANILLE INOX</v>
          </cell>
          <cell r="F2152">
            <v>1.36</v>
          </cell>
          <cell r="G2152">
            <v>1.36</v>
          </cell>
          <cell r="H2152">
            <v>1.5686</v>
          </cell>
          <cell r="I2152">
            <v>1.5686</v>
          </cell>
        </row>
        <row r="2153">
          <cell r="D2153">
            <v>1</v>
          </cell>
          <cell r="E2153" t="str">
            <v>FLOTTEUR JAUNE 20M DE CABLE+LEST</v>
          </cell>
          <cell r="F2153">
            <v>38.61</v>
          </cell>
          <cell r="G2153">
            <v>38.61</v>
          </cell>
          <cell r="H2153">
            <v>38.61</v>
          </cell>
          <cell r="I2153">
            <v>38.61</v>
          </cell>
        </row>
        <row r="2154">
          <cell r="D2154">
            <v>1</v>
          </cell>
          <cell r="E2154" t="str">
            <v>COUDE 90 PVC D50 FEM/FEM</v>
          </cell>
          <cell r="F2154">
            <v>0.46</v>
          </cell>
          <cell r="G2154">
            <v>0.46</v>
          </cell>
          <cell r="H2154">
            <v>0.46799999999999997</v>
          </cell>
          <cell r="I2154">
            <v>0.46799999999999997</v>
          </cell>
        </row>
        <row r="2155">
          <cell r="D2155">
            <v>1</v>
          </cell>
          <cell r="E2155" t="str">
            <v>COUDE 90  PVC D63 FEM/FEM</v>
          </cell>
          <cell r="F2155">
            <v>0.92</v>
          </cell>
          <cell r="G2155">
            <v>0.92</v>
          </cell>
          <cell r="H2155">
            <v>0.96199999999999997</v>
          </cell>
          <cell r="I2155">
            <v>0.96199999999999997</v>
          </cell>
        </row>
        <row r="2156">
          <cell r="D2156">
            <v>1</v>
          </cell>
          <cell r="E2156" t="str">
            <v>COUDE 90 REDUIT M/F 63X50</v>
          </cell>
          <cell r="F2156">
            <v>3.76</v>
          </cell>
          <cell r="G2156">
            <v>3.76</v>
          </cell>
          <cell r="H2156">
            <v>3.76</v>
          </cell>
          <cell r="I2156">
            <v>3.76</v>
          </cell>
        </row>
        <row r="2157">
          <cell r="D2157">
            <v>1</v>
          </cell>
          <cell r="E2157" t="str">
            <v>CUVE RELEVAGE HT900</v>
          </cell>
          <cell r="F2157">
            <v>213.44</v>
          </cell>
          <cell r="G2157">
            <v>213.44</v>
          </cell>
          <cell r="H2157">
            <v>213.44</v>
          </cell>
          <cell r="I2157">
            <v>213.44</v>
          </cell>
        </row>
        <row r="2158">
          <cell r="D2158">
            <v>1</v>
          </cell>
          <cell r="E2158" t="str">
            <v>AERATEUR A MEMBRANE D 50</v>
          </cell>
          <cell r="F2158">
            <v>11.02</v>
          </cell>
          <cell r="G2158">
            <v>11.02</v>
          </cell>
          <cell r="H2158">
            <v>11.22</v>
          </cell>
          <cell r="I2158">
            <v>11.22</v>
          </cell>
        </row>
        <row r="2159">
          <cell r="D2159">
            <v>1</v>
          </cell>
          <cell r="E2159" t="str">
            <v>EMBOUT ADAPTATION 63X50X2""""""""""""""""</v>
          </cell>
          <cell r="F2159">
            <v>0.68</v>
          </cell>
          <cell r="G2159">
            <v>0.68</v>
          </cell>
          <cell r="H2159">
            <v>0.77349999999999997</v>
          </cell>
          <cell r="I2159">
            <v>0.77349999999999997</v>
          </cell>
        </row>
        <row r="2160">
          <cell r="D2160">
            <v>1</v>
          </cell>
          <cell r="E2160" t="str">
            <v>COUDE 45 PVC EVAC MF D100</v>
          </cell>
          <cell r="F2160">
            <v>1.87</v>
          </cell>
          <cell r="G2160">
            <v>1.87</v>
          </cell>
          <cell r="H2160">
            <v>2.0619999999999998</v>
          </cell>
          <cell r="I2160">
            <v>2.0619999999999998</v>
          </cell>
        </row>
        <row r="2161">
          <cell r="D2161">
            <v>0.4</v>
          </cell>
          <cell r="E2161" t="str">
            <v>FIL RIGIDE 1.5 BLEU</v>
          </cell>
          <cell r="F2161">
            <v>0.37</v>
          </cell>
          <cell r="G2161">
            <v>0.14799999999999999</v>
          </cell>
          <cell r="H2161">
            <v>0.40920000000000001</v>
          </cell>
          <cell r="I2161">
            <v>0.16368000000000002</v>
          </cell>
        </row>
        <row r="2162">
          <cell r="D2162">
            <v>1.05</v>
          </cell>
          <cell r="E2162" t="str">
            <v>FIL RIGIDE 1.5 ROUGE</v>
          </cell>
          <cell r="F2162">
            <v>0.37</v>
          </cell>
          <cell r="G2162">
            <v>0.38850000000000001</v>
          </cell>
          <cell r="H2162">
            <v>0.40920000000000001</v>
          </cell>
          <cell r="I2162">
            <v>0.42966000000000004</v>
          </cell>
        </row>
        <row r="2163">
          <cell r="D2163">
            <v>2</v>
          </cell>
          <cell r="E2163" t="str">
            <v>BLOC PASS.VIS 1 JONCT.2,5 GRIS</v>
          </cell>
          <cell r="F2163">
            <v>1.29</v>
          </cell>
          <cell r="G2163">
            <v>2.58</v>
          </cell>
          <cell r="H2163">
            <v>1.4151500000000001</v>
          </cell>
          <cell r="I2163">
            <v>2.8303000000000003</v>
          </cell>
        </row>
        <row r="2164">
          <cell r="D2164">
            <v>1</v>
          </cell>
          <cell r="E2164" t="str">
            <v xml:space="preserve">FICHE PRISE  2P+T LEGRAND </v>
          </cell>
          <cell r="F2164">
            <v>5.23</v>
          </cell>
          <cell r="G2164">
            <v>5.23</v>
          </cell>
          <cell r="H2164">
            <v>5.2343500000000001</v>
          </cell>
          <cell r="I2164">
            <v>5.2343500000000001</v>
          </cell>
        </row>
        <row r="2165">
          <cell r="D2165">
            <v>1</v>
          </cell>
          <cell r="E2165" t="str">
            <v>MANCHON FEM/FEM A COLLER D50</v>
          </cell>
          <cell r="F2165">
            <v>0.4</v>
          </cell>
          <cell r="G2165">
            <v>0.4</v>
          </cell>
          <cell r="H2165">
            <v>0.44070000000000004</v>
          </cell>
          <cell r="I2165">
            <v>0.44070000000000004</v>
          </cell>
        </row>
        <row r="2166">
          <cell r="D2166">
            <v>1.5</v>
          </cell>
          <cell r="E2166" t="str">
            <v>CABLE ELECTRIQUE H07RNF 3G1.5</v>
          </cell>
          <cell r="F2166">
            <v>1.22</v>
          </cell>
          <cell r="G2166">
            <v>1.83</v>
          </cell>
          <cell r="H2166">
            <v>1.5174500000000002</v>
          </cell>
          <cell r="I2166">
            <v>2.2761750000000003</v>
          </cell>
        </row>
        <row r="2167">
          <cell r="D2167">
            <v>1</v>
          </cell>
          <cell r="E2167" t="str">
            <v>JOINT FORSHEDA DIAMETRE 100</v>
          </cell>
          <cell r="F2167">
            <v>4.87</v>
          </cell>
          <cell r="G2167">
            <v>4.87</v>
          </cell>
          <cell r="H2167">
            <v>4.87</v>
          </cell>
          <cell r="I2167">
            <v>4.87</v>
          </cell>
        </row>
        <row r="2168">
          <cell r="D2168">
            <v>1</v>
          </cell>
          <cell r="E2168" t="str">
            <v>JOINT FORSHEDA D50</v>
          </cell>
          <cell r="F2168">
            <v>4.9400000000000004</v>
          </cell>
          <cell r="G2168">
            <v>4.9400000000000004</v>
          </cell>
          <cell r="H2168">
            <v>4.9400000000000004</v>
          </cell>
          <cell r="I2168">
            <v>4.9400000000000004</v>
          </cell>
        </row>
        <row r="2169">
          <cell r="D2169">
            <v>1</v>
          </cell>
          <cell r="E2169" t="str">
            <v>MANCHON SORTIE POSTE RELEVAGE PVC PRES D63</v>
          </cell>
          <cell r="F2169">
            <v>1.1000000000000001</v>
          </cell>
          <cell r="G2169">
            <v>1.1000000000000001</v>
          </cell>
          <cell r="H2169">
            <v>1.2687999999999999</v>
          </cell>
          <cell r="I2169">
            <v>1.2687999999999999</v>
          </cell>
        </row>
        <row r="2170">
          <cell r="D2170">
            <v>0.86</v>
          </cell>
          <cell r="E2170" t="str">
            <v>MAIN D'OEUVRE ATELIER</v>
          </cell>
          <cell r="F2170">
            <v>75</v>
          </cell>
          <cell r="G2170">
            <v>64.5</v>
          </cell>
          <cell r="H2170">
            <v>75</v>
          </cell>
          <cell r="I2170">
            <v>64.5</v>
          </cell>
        </row>
        <row r="2171">
          <cell r="D2171">
            <v>1</v>
          </cell>
          <cell r="E2171" t="str">
            <v>PA DW FONTE 2''</v>
          </cell>
          <cell r="F2171">
            <v>83.19</v>
          </cell>
          <cell r="G2171">
            <v>83.19</v>
          </cell>
          <cell r="H2171">
            <v>83.19</v>
          </cell>
          <cell r="I2171">
            <v>83.19</v>
          </cell>
        </row>
        <row r="2172">
          <cell r="D2172">
            <v>1</v>
          </cell>
          <cell r="E2172" t="str">
            <v xml:space="preserve">SUPPORT BAS INOX </v>
          </cell>
          <cell r="F2172">
            <v>21.71</v>
          </cell>
          <cell r="G2172">
            <v>21.71</v>
          </cell>
          <cell r="H2172">
            <v>21.71</v>
          </cell>
          <cell r="I2172">
            <v>21.71</v>
          </cell>
        </row>
        <row r="2173">
          <cell r="D2173">
            <v>1</v>
          </cell>
          <cell r="E2173" t="str">
            <v>SUPPORT HAUT INOX 510MM</v>
          </cell>
          <cell r="F2173">
            <v>19.91</v>
          </cell>
          <cell r="G2173">
            <v>19.91</v>
          </cell>
          <cell r="H2173">
            <v>19.91</v>
          </cell>
          <cell r="I2173">
            <v>19.91</v>
          </cell>
        </row>
        <row r="2174">
          <cell r="D2174">
            <v>1</v>
          </cell>
          <cell r="E2174" t="str">
            <v>TOLE SUPPORT FLOTTEUR ALARME</v>
          </cell>
          <cell r="F2174">
            <v>4.1900000000000004</v>
          </cell>
          <cell r="G2174">
            <v>4.1900000000000004</v>
          </cell>
          <cell r="H2174">
            <v>4.1900000000000004</v>
          </cell>
          <cell r="I2174">
            <v>4.1900000000000004</v>
          </cell>
        </row>
        <row r="2175">
          <cell r="D2175">
            <v>1</v>
          </cell>
          <cell r="E2175" t="str">
            <v>DISJONCTEUR PLG</v>
          </cell>
          <cell r="F2175">
            <v>7.78</v>
          </cell>
          <cell r="G2175">
            <v>7.78</v>
          </cell>
          <cell r="H2175">
            <v>7.78</v>
          </cell>
          <cell r="I2175">
            <v>7.78</v>
          </cell>
        </row>
        <row r="2176">
          <cell r="D2176">
            <v>1</v>
          </cell>
          <cell r="E2176" t="str">
            <v>PILOTE LED INTERMITENTE ROUGE</v>
          </cell>
          <cell r="F2176">
            <v>6.05</v>
          </cell>
          <cell r="G2176">
            <v>6.05</v>
          </cell>
          <cell r="H2176">
            <v>6.05</v>
          </cell>
          <cell r="I2176">
            <v>6.05</v>
          </cell>
        </row>
        <row r="2177">
          <cell r="D2177">
            <v>1</v>
          </cell>
          <cell r="E2177" t="str">
            <v>VANNE A BILLE FEM/FEM ORION D63</v>
          </cell>
          <cell r="F2177">
            <v>7.63</v>
          </cell>
          <cell r="G2177">
            <v>7.63</v>
          </cell>
          <cell r="H2177">
            <v>9.5576000000000008</v>
          </cell>
          <cell r="I2177">
            <v>9.5576000000000008</v>
          </cell>
        </row>
        <row r="2178">
          <cell r="D2178">
            <v>1</v>
          </cell>
          <cell r="E2178" t="str">
            <v>TRAVERSEE DE PAROI 50/63X2""""""""""""""""</v>
          </cell>
          <cell r="F2178">
            <v>9.33</v>
          </cell>
          <cell r="G2178">
            <v>9.33</v>
          </cell>
          <cell r="H2178">
            <v>9.6374999999999993</v>
          </cell>
          <cell r="I2178">
            <v>9.6374999999999993</v>
          </cell>
        </row>
        <row r="2179">
          <cell r="D2179">
            <v>1</v>
          </cell>
          <cell r="E2179" t="str">
            <v>CONTACT AUX 101F 4A</v>
          </cell>
          <cell r="F2179">
            <v>7.73</v>
          </cell>
          <cell r="G2179">
            <v>7.73</v>
          </cell>
          <cell r="H2179">
            <v>7.73</v>
          </cell>
          <cell r="I2179">
            <v>7.73</v>
          </cell>
        </row>
        <row r="2180">
          <cell r="D2180">
            <v>1</v>
          </cell>
          <cell r="E2180" t="str">
            <v>DISJONCTEUR MAGNETO THERMIQUE 6.3/2</v>
          </cell>
          <cell r="F2180">
            <v>27</v>
          </cell>
          <cell r="G2180">
            <v>27</v>
          </cell>
          <cell r="H2180">
            <v>27</v>
          </cell>
          <cell r="I2180">
            <v>27</v>
          </cell>
        </row>
        <row r="2181">
          <cell r="C2181" t="str">
            <v>SPR900V75BG</v>
          </cell>
          <cell r="G2181">
            <v>978.47650000000033</v>
          </cell>
          <cell r="I2181">
            <v>983.518415</v>
          </cell>
        </row>
        <row r="2182">
          <cell r="D2182">
            <v>1</v>
          </cell>
          <cell r="E2182" t="str">
            <v>PRESSE ETOUPE PG13</v>
          </cell>
          <cell r="F2182">
            <v>0.68</v>
          </cell>
          <cell r="G2182">
            <v>0.68</v>
          </cell>
          <cell r="H2182">
            <v>0.68</v>
          </cell>
          <cell r="I2182">
            <v>0.68</v>
          </cell>
        </row>
        <row r="2183">
          <cell r="D2183">
            <v>1</v>
          </cell>
          <cell r="E2183" t="str">
            <v xml:space="preserve">CROCHET INOX </v>
          </cell>
          <cell r="F2183">
            <v>2.2400000000000002</v>
          </cell>
          <cell r="G2183">
            <v>2.2400000000000002</v>
          </cell>
          <cell r="H2183">
            <v>2.2400000000000002</v>
          </cell>
          <cell r="I2183">
            <v>2.2400000000000002</v>
          </cell>
        </row>
        <row r="2184">
          <cell r="D2184">
            <v>1</v>
          </cell>
          <cell r="E2184" t="str">
            <v>CLAPET Y D40</v>
          </cell>
          <cell r="F2184">
            <v>16.8</v>
          </cell>
          <cell r="G2184">
            <v>16.8</v>
          </cell>
          <cell r="H2184">
            <v>20.308199999999999</v>
          </cell>
          <cell r="I2184">
            <v>20.308199999999999</v>
          </cell>
        </row>
        <row r="2185">
          <cell r="D2185">
            <v>1.4</v>
          </cell>
          <cell r="E2185" t="str">
            <v>CORDAGE POLYPRO DIAM 8</v>
          </cell>
          <cell r="F2185">
            <v>0</v>
          </cell>
          <cell r="G2185">
            <v>0</v>
          </cell>
          <cell r="H2185">
            <v>0.49</v>
          </cell>
          <cell r="I2185">
            <v>0.68599999999999994</v>
          </cell>
        </row>
        <row r="2186">
          <cell r="D2186">
            <v>1</v>
          </cell>
          <cell r="E2186" t="str">
            <v>COUDE 90 PVC D40 FEM/FEM</v>
          </cell>
          <cell r="F2186">
            <v>0.6</v>
          </cell>
          <cell r="G2186">
            <v>0.6</v>
          </cell>
          <cell r="H2186">
            <v>0.59800000000000009</v>
          </cell>
          <cell r="I2186">
            <v>0.59800000000000009</v>
          </cell>
        </row>
        <row r="2187">
          <cell r="D2187">
            <v>1</v>
          </cell>
          <cell r="E2187" t="str">
            <v>EMBOUT ADAPTATION 40X50X1 1/4""""""""""""""""</v>
          </cell>
          <cell r="F2187">
            <v>0</v>
          </cell>
          <cell r="G2187">
            <v>0</v>
          </cell>
          <cell r="H2187">
            <v>0.86450000000000005</v>
          </cell>
          <cell r="I2187">
            <v>0.86450000000000005</v>
          </cell>
        </row>
        <row r="2188">
          <cell r="D2188">
            <v>1</v>
          </cell>
          <cell r="E2188" t="str">
            <v xml:space="preserve">CUVE DE RELEVAGE D600 + COUVERCLE </v>
          </cell>
          <cell r="F2188">
            <v>206.99</v>
          </cell>
          <cell r="G2188">
            <v>206.99</v>
          </cell>
          <cell r="H2188">
            <v>206.99</v>
          </cell>
          <cell r="I2188">
            <v>206.99</v>
          </cell>
        </row>
        <row r="2189">
          <cell r="D2189">
            <v>1</v>
          </cell>
          <cell r="E2189" t="str">
            <v>JOINT FORSHEDA DIAMETRE 100</v>
          </cell>
          <cell r="F2189">
            <v>4.87</v>
          </cell>
          <cell r="G2189">
            <v>4.87</v>
          </cell>
          <cell r="H2189">
            <v>4.87</v>
          </cell>
          <cell r="I2189">
            <v>4.87</v>
          </cell>
        </row>
        <row r="2190">
          <cell r="D2190">
            <v>1</v>
          </cell>
          <cell r="E2190" t="str">
            <v>JOINT FORSHEDA D50</v>
          </cell>
          <cell r="F2190">
            <v>4.9400000000000004</v>
          </cell>
          <cell r="G2190">
            <v>4.9400000000000004</v>
          </cell>
          <cell r="H2190">
            <v>4.9400000000000004</v>
          </cell>
          <cell r="I2190">
            <v>4.9400000000000004</v>
          </cell>
        </row>
        <row r="2191">
          <cell r="D2191">
            <v>1.0900000000000001</v>
          </cell>
          <cell r="E2191" t="str">
            <v>MAIN D'OEUVRE ATELIER</v>
          </cell>
          <cell r="F2191">
            <v>75</v>
          </cell>
          <cell r="G2191">
            <v>81.75</v>
          </cell>
          <cell r="H2191">
            <v>75</v>
          </cell>
          <cell r="I2191">
            <v>81.75</v>
          </cell>
        </row>
        <row r="2192">
          <cell r="D2192">
            <v>1</v>
          </cell>
          <cell r="E2192" t="str">
            <v>ELECTROPOMPE OPTIMA  EAUX CLAIRES</v>
          </cell>
          <cell r="F2192">
            <v>119.89</v>
          </cell>
          <cell r="G2192">
            <v>119.89</v>
          </cell>
          <cell r="H2192">
            <v>119.89</v>
          </cell>
          <cell r="I2192">
            <v>119.89</v>
          </cell>
        </row>
        <row r="2193">
          <cell r="D2193">
            <v>2</v>
          </cell>
          <cell r="E2193" t="str">
            <v>REHAUSSE DE CUVE DE RELEVAGE D600</v>
          </cell>
          <cell r="F2193">
            <v>30.45</v>
          </cell>
          <cell r="G2193">
            <v>60.9</v>
          </cell>
          <cell r="H2193">
            <v>30.45</v>
          </cell>
          <cell r="I2193">
            <v>60.9</v>
          </cell>
        </row>
        <row r="2194">
          <cell r="D2194">
            <v>1.4</v>
          </cell>
          <cell r="E2194" t="str">
            <v>TUBE PVC PRESSION 40X3 PN16</v>
          </cell>
          <cell r="F2194">
            <v>1.76</v>
          </cell>
          <cell r="G2194">
            <v>2.464</v>
          </cell>
          <cell r="H2194">
            <v>5.5918200000000002</v>
          </cell>
          <cell r="I2194">
            <v>7.8285479999999996</v>
          </cell>
        </row>
        <row r="2195">
          <cell r="D2195">
            <v>1</v>
          </cell>
          <cell r="E2195" t="str">
            <v>VANNE A BOISSEAU A COLLER PVC PRESSION _ 40</v>
          </cell>
          <cell r="F2195">
            <v>6.47</v>
          </cell>
          <cell r="G2195">
            <v>6.47</v>
          </cell>
          <cell r="H2195">
            <v>6.9271800000000008</v>
          </cell>
          <cell r="I2195">
            <v>6.9271800000000008</v>
          </cell>
        </row>
        <row r="2196">
          <cell r="D2196">
            <v>1</v>
          </cell>
          <cell r="E2196" t="str">
            <v>TRAVERSEE DE PAROI 40/50X1 3/4""""""""""""""""</v>
          </cell>
          <cell r="F2196">
            <v>8.24</v>
          </cell>
          <cell r="G2196">
            <v>8.24</v>
          </cell>
          <cell r="H2196">
            <v>8.5124999999999993</v>
          </cell>
          <cell r="I2196">
            <v>8.5124999999999993</v>
          </cell>
        </row>
        <row r="2197">
          <cell r="C2197" t="str">
            <v>ECSPR-1800</v>
          </cell>
          <cell r="G2197">
            <v>516.83399999999995</v>
          </cell>
          <cell r="I2197">
            <v>527.98492799999997</v>
          </cell>
        </row>
        <row r="2198">
          <cell r="D2198">
            <v>1</v>
          </cell>
          <cell r="E2198" t="str">
            <v>CHAPEAU D100</v>
          </cell>
          <cell r="F2198">
            <v>24.03</v>
          </cell>
          <cell r="G2198">
            <v>24.03</v>
          </cell>
          <cell r="H2198">
            <v>24.03</v>
          </cell>
          <cell r="I2198">
            <v>24.03</v>
          </cell>
        </row>
        <row r="2199">
          <cell r="D2199">
            <v>1.7</v>
          </cell>
          <cell r="E2199" t="str">
            <v>DRAIN EPANDAGE ODPRO VERT D100</v>
          </cell>
          <cell r="F2199">
            <v>2.6</v>
          </cell>
          <cell r="G2199">
            <v>4.42</v>
          </cell>
          <cell r="H2199">
            <v>4.0049999999999999</v>
          </cell>
          <cell r="I2199">
            <v>6.8084999999999996</v>
          </cell>
        </row>
        <row r="2200">
          <cell r="D2200">
            <v>0.6</v>
          </cell>
          <cell r="E2200" t="str">
            <v>TUYAU PVC D 100</v>
          </cell>
          <cell r="F2200">
            <v>1.79</v>
          </cell>
          <cell r="G2200">
            <v>1.0740000000000001</v>
          </cell>
          <cell r="H2200">
            <v>2.847</v>
          </cell>
          <cell r="I2200">
            <v>1.7081999999999999</v>
          </cell>
        </row>
        <row r="2201">
          <cell r="D2201">
            <v>1</v>
          </cell>
          <cell r="E2201" t="str">
            <v>COUDE 45 PVC EVAC MF D100</v>
          </cell>
          <cell r="F2201">
            <v>1.87</v>
          </cell>
          <cell r="G2201">
            <v>1.87</v>
          </cell>
          <cell r="H2201">
            <v>2.0619999999999998</v>
          </cell>
          <cell r="I2201">
            <v>2.0619999999999998</v>
          </cell>
        </row>
        <row r="2202">
          <cell r="D2202">
            <v>1</v>
          </cell>
          <cell r="E2202" t="str">
            <v>COUDE 45 FF PVC EVAC D100</v>
          </cell>
          <cell r="F2202">
            <v>1.87</v>
          </cell>
          <cell r="G2202">
            <v>1.87</v>
          </cell>
          <cell r="H2202">
            <v>2.0100000000000002</v>
          </cell>
          <cell r="I2202">
            <v>2.0100000000000002</v>
          </cell>
        </row>
        <row r="2203">
          <cell r="D2203">
            <v>1</v>
          </cell>
          <cell r="E2203" t="str">
            <v>MANCHON A BUTEE FF PVC EVAC D100</v>
          </cell>
          <cell r="F2203">
            <v>1.34</v>
          </cell>
          <cell r="G2203">
            <v>1.34</v>
          </cell>
          <cell r="H2203">
            <v>1.4338000000000002</v>
          </cell>
          <cell r="I2203">
            <v>1.4338000000000002</v>
          </cell>
        </row>
        <row r="2204">
          <cell r="D2204">
            <v>8</v>
          </cell>
          <cell r="E2204" t="str">
            <v>VIS ZEBRA AUTOFORANTE</v>
          </cell>
          <cell r="F2204">
            <v>0.3</v>
          </cell>
          <cell r="G2204">
            <v>2.4</v>
          </cell>
          <cell r="H2204">
            <v>0.33</v>
          </cell>
          <cell r="I2204">
            <v>2.64</v>
          </cell>
        </row>
        <row r="2205">
          <cell r="D2205">
            <v>1</v>
          </cell>
          <cell r="E2205" t="str">
            <v>JOINT FORSHEDA DIAMETRE 100</v>
          </cell>
          <cell r="F2205">
            <v>4.87</v>
          </cell>
          <cell r="G2205">
            <v>4.87</v>
          </cell>
          <cell r="H2205">
            <v>4.87</v>
          </cell>
          <cell r="I2205">
            <v>4.87</v>
          </cell>
        </row>
        <row r="2206">
          <cell r="D2206">
            <v>0.15</v>
          </cell>
          <cell r="E2206" t="str">
            <v>MAIN D'OEUVRE ATELIER</v>
          </cell>
          <cell r="F2206">
            <v>75</v>
          </cell>
          <cell r="G2206">
            <v>11.25</v>
          </cell>
          <cell r="H2206">
            <v>75</v>
          </cell>
          <cell r="I2206">
            <v>11.25</v>
          </cell>
        </row>
        <row r="2207">
          <cell r="C2207" t="str">
            <v>ZDR1</v>
          </cell>
          <cell r="G2207">
            <v>53.124000000000002</v>
          </cell>
          <cell r="I2207">
            <v>56.812499999999993</v>
          </cell>
        </row>
        <row r="2208">
          <cell r="D2208">
            <v>16</v>
          </cell>
          <cell r="E2208" t="str">
            <v>VIS ZEBRA AUTOFORANTE</v>
          </cell>
          <cell r="F2208">
            <v>0.3</v>
          </cell>
          <cell r="G2208">
            <v>4.8</v>
          </cell>
          <cell r="H2208">
            <v>0.33</v>
          </cell>
          <cell r="I2208">
            <v>5.28</v>
          </cell>
        </row>
        <row r="2209">
          <cell r="D2209">
            <v>1.2</v>
          </cell>
          <cell r="E2209" t="str">
            <v>TUYAU PVC D 100</v>
          </cell>
          <cell r="F2209">
            <v>1.79</v>
          </cell>
          <cell r="G2209">
            <v>2.1480000000000001</v>
          </cell>
          <cell r="H2209">
            <v>2.847</v>
          </cell>
          <cell r="I2209">
            <v>3.4163999999999999</v>
          </cell>
        </row>
        <row r="2210">
          <cell r="D2210">
            <v>2</v>
          </cell>
          <cell r="E2210" t="str">
            <v>CHAPEAU D100</v>
          </cell>
          <cell r="F2210">
            <v>24.03</v>
          </cell>
          <cell r="G2210">
            <v>48.06</v>
          </cell>
          <cell r="H2210">
            <v>24.03</v>
          </cell>
          <cell r="I2210">
            <v>48.06</v>
          </cell>
        </row>
        <row r="2211">
          <cell r="D2211">
            <v>2</v>
          </cell>
          <cell r="E2211" t="str">
            <v>COUDE 45 FF PVC EVAC D100</v>
          </cell>
          <cell r="F2211">
            <v>1.87</v>
          </cell>
          <cell r="G2211">
            <v>3.74</v>
          </cell>
          <cell r="H2211">
            <v>2.0100000000000002</v>
          </cell>
          <cell r="I2211">
            <v>4.0200000000000005</v>
          </cell>
        </row>
        <row r="2212">
          <cell r="D2212">
            <v>2</v>
          </cell>
          <cell r="E2212" t="str">
            <v>COUDE 45 PVC EVAC MF D100</v>
          </cell>
          <cell r="F2212">
            <v>1.87</v>
          </cell>
          <cell r="G2212">
            <v>3.74</v>
          </cell>
          <cell r="H2212">
            <v>2.0619999999999998</v>
          </cell>
          <cell r="I2212">
            <v>4.1239999999999997</v>
          </cell>
        </row>
        <row r="2213">
          <cell r="D2213">
            <v>2</v>
          </cell>
          <cell r="E2213" t="str">
            <v>MANCHON A BUTEE FF PVC EVAC D100</v>
          </cell>
          <cell r="F2213">
            <v>1.34</v>
          </cell>
          <cell r="G2213">
            <v>2.68</v>
          </cell>
          <cell r="H2213">
            <v>1.4338000000000002</v>
          </cell>
          <cell r="I2213">
            <v>2.8676000000000004</v>
          </cell>
        </row>
        <row r="2214">
          <cell r="D2214">
            <v>2</v>
          </cell>
          <cell r="E2214" t="str">
            <v>JOINT FORSHEDA DIAMETRE 100</v>
          </cell>
          <cell r="F2214">
            <v>4.87</v>
          </cell>
          <cell r="G2214">
            <v>9.74</v>
          </cell>
          <cell r="H2214">
            <v>4.87</v>
          </cell>
          <cell r="I2214">
            <v>9.74</v>
          </cell>
        </row>
        <row r="2215">
          <cell r="D2215">
            <v>0.3</v>
          </cell>
          <cell r="E2215" t="str">
            <v>MAIN D'OEUVRE ATELIER</v>
          </cell>
          <cell r="F2215">
            <v>75</v>
          </cell>
          <cell r="G2215">
            <v>22.5</v>
          </cell>
          <cell r="H2215">
            <v>75</v>
          </cell>
          <cell r="I2215">
            <v>22.5</v>
          </cell>
        </row>
        <row r="2216">
          <cell r="D2216">
            <v>3.4</v>
          </cell>
          <cell r="E2216" t="str">
            <v>DRAIN EPANDAGE ODPRO VERT D100</v>
          </cell>
          <cell r="F2216">
            <v>2.6</v>
          </cell>
          <cell r="G2216">
            <v>8.84</v>
          </cell>
          <cell r="H2216">
            <v>4.0049999999999999</v>
          </cell>
          <cell r="I2216">
            <v>13.616999999999999</v>
          </cell>
        </row>
        <row r="2217">
          <cell r="C2217" t="str">
            <v>ZDR2</v>
          </cell>
          <cell r="G2217">
            <v>106.248</v>
          </cell>
          <cell r="I2217">
            <v>113.625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29"/>
  <sheetViews>
    <sheetView topLeftCell="C1" workbookViewId="0">
      <selection activeCell="L16" sqref="L16"/>
    </sheetView>
  </sheetViews>
  <sheetFormatPr baseColWidth="10" defaultRowHeight="15" x14ac:dyDescent="0.25"/>
  <cols>
    <col min="1" max="1" width="25" customWidth="1"/>
    <col min="2" max="2" width="8.85546875" customWidth="1"/>
    <col min="3" max="4" width="17.140625" customWidth="1"/>
    <col min="5" max="5" width="25" customWidth="1"/>
    <col min="6" max="6" width="25" style="30" customWidth="1"/>
    <col min="7" max="8" width="25" customWidth="1"/>
  </cols>
  <sheetData>
    <row r="1" spans="1:15" ht="1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9" t="s">
        <v>4381</v>
      </c>
      <c r="G1" t="s">
        <v>5</v>
      </c>
      <c r="H1" t="s">
        <v>6</v>
      </c>
      <c r="K1" t="s">
        <v>3964</v>
      </c>
      <c r="L1" t="s">
        <v>4383</v>
      </c>
      <c r="N1" s="28" t="s">
        <v>4386</v>
      </c>
      <c r="O1" t="s">
        <v>3971</v>
      </c>
    </row>
    <row r="2" spans="1:15" ht="18" customHeight="1" x14ac:dyDescent="0.25">
      <c r="A2">
        <v>10</v>
      </c>
      <c r="B2" t="s">
        <v>1</v>
      </c>
      <c r="C2" t="s">
        <v>7</v>
      </c>
      <c r="D2" t="s">
        <v>8</v>
      </c>
      <c r="E2" t="s">
        <v>9</v>
      </c>
      <c r="F2" s="30">
        <f>VLOOKUP(G2,[1]ARTICLES!$A$2:$V$636,22,FALSE)</f>
        <v>141.36000000000001</v>
      </c>
      <c r="G2" t="s">
        <v>10</v>
      </c>
      <c r="H2" t="s">
        <v>11</v>
      </c>
      <c r="K2" t="str">
        <f>SUBSTITUTE(IF(F2&gt;2,ROUND(F2,2),ROUND(F2,5)),",",".")</f>
        <v>141.36</v>
      </c>
      <c r="L2">
        <f>VALUE(SUBSTITUTE(E2,".",","))</f>
        <v>141.36000000000001</v>
      </c>
      <c r="M2" t="str">
        <f t="shared" ref="M2:M33" si="0">IF(ROUND(F2,2)=ROUND(L2,2),"IDEM","")</f>
        <v>IDEM</v>
      </c>
      <c r="N2" t="str">
        <f>IF(M2="IDEM","",SUBSTITUTE(SUBSTITUTE($N$1,"#P#",K2),"#ID#",A2))</f>
        <v/>
      </c>
      <c r="O2" t="str">
        <f>IF(M2="IDEM","",SUBSTITUTE(SUBSTITUTE($O$1,"#P#",K2),"#ID#",A2))</f>
        <v/>
      </c>
    </row>
    <row r="3" spans="1:15" x14ac:dyDescent="0.25">
      <c r="A3">
        <v>12</v>
      </c>
      <c r="B3" t="s">
        <v>1</v>
      </c>
      <c r="C3" t="s">
        <v>12</v>
      </c>
      <c r="D3" t="s">
        <v>13</v>
      </c>
      <c r="E3" t="s">
        <v>3972</v>
      </c>
      <c r="F3" s="30">
        <f>VLOOKUP(G3,[1]ARTICLES!$A$2:$V$636,22,FALSE)</f>
        <v>49</v>
      </c>
      <c r="G3" t="s">
        <v>15</v>
      </c>
      <c r="H3" t="s">
        <v>16</v>
      </c>
      <c r="K3" t="str">
        <f t="shared" ref="K3:K66" si="1">SUBSTITUTE(IF(F3&gt;2,ROUND(F3,2),ROUND(F3,5)),",",".")</f>
        <v>49</v>
      </c>
      <c r="L3">
        <f t="shared" ref="L3:L66" si="2">VALUE(SUBSTITUTE(E3,".",","))</f>
        <v>38.799999999999997</v>
      </c>
      <c r="M3" t="str">
        <f t="shared" si="0"/>
        <v/>
      </c>
      <c r="N3" t="str">
        <f t="shared" ref="N3:N66" si="3">IF(M3="IDEM","",SUBSTITUTE(SUBSTITUTE($N$1,"#P#",K3),"#ID#",A3))</f>
        <v>UPDATE saskitps_product p set p.price = 49, p.date_upd=now() where p.id_product = 12 ;
UPDATE saskitps_product_shop p set p.price = 49, p.date_upd=now() where p.id_product = 12 ;</v>
      </c>
      <c r="O3" t="str">
        <f t="shared" ref="O3:O66" si="4">IF(M3="IDEM","",SUBSTITUTE(SUBSTITUTE($O$1,"#P#",K3),"#ID#",A3))</f>
        <v>UPDATE TSaskit sas set sas.OldPrix = sas.PrixMagasin, sas.PrixMagasin = 49, sas.DateModification = NOW() where sas.RefPrestashop = 12 ;</v>
      </c>
    </row>
    <row r="4" spans="1:15" x14ac:dyDescent="0.25">
      <c r="A4">
        <v>13</v>
      </c>
      <c r="B4" t="s">
        <v>1</v>
      </c>
      <c r="C4" t="s">
        <v>17</v>
      </c>
      <c r="D4" t="s">
        <v>18</v>
      </c>
      <c r="E4" t="s">
        <v>19</v>
      </c>
      <c r="F4" s="30">
        <f>VLOOKUP(G4,[1]ARTICLES!$A$2:$V$636,22,FALSE)</f>
        <v>11.25</v>
      </c>
      <c r="G4" t="s">
        <v>20</v>
      </c>
      <c r="H4" t="s">
        <v>11</v>
      </c>
      <c r="K4" t="str">
        <f t="shared" si="1"/>
        <v>11.25</v>
      </c>
      <c r="L4">
        <f t="shared" si="2"/>
        <v>11.25</v>
      </c>
      <c r="M4" t="str">
        <f t="shared" si="0"/>
        <v>IDEM</v>
      </c>
      <c r="N4" t="str">
        <f t="shared" si="3"/>
        <v/>
      </c>
      <c r="O4" t="str">
        <f t="shared" si="4"/>
        <v/>
      </c>
    </row>
    <row r="5" spans="1:15" x14ac:dyDescent="0.25">
      <c r="A5">
        <v>14</v>
      </c>
      <c r="B5" t="s">
        <v>1</v>
      </c>
      <c r="C5" t="s">
        <v>21</v>
      </c>
      <c r="D5" t="s">
        <v>22</v>
      </c>
      <c r="E5" t="s">
        <v>23</v>
      </c>
      <c r="F5" s="30">
        <f>VLOOKUP(G5,[1]ARTICLES!$A$2:$V$636,22,FALSE)</f>
        <v>21.32</v>
      </c>
      <c r="G5" t="s">
        <v>24</v>
      </c>
      <c r="H5" t="s">
        <v>25</v>
      </c>
      <c r="I5" s="9" t="s">
        <v>4373</v>
      </c>
      <c r="K5" t="str">
        <f t="shared" si="1"/>
        <v>21.32</v>
      </c>
      <c r="L5">
        <f t="shared" si="2"/>
        <v>20.3</v>
      </c>
      <c r="M5" t="str">
        <f t="shared" si="0"/>
        <v/>
      </c>
      <c r="N5" t="str">
        <f t="shared" si="3"/>
        <v>UPDATE saskitps_product p set p.price = 21.32, p.date_upd=now() where p.id_product = 14 ;
UPDATE saskitps_product_shop p set p.price = 21.32, p.date_upd=now() where p.id_product = 14 ;</v>
      </c>
      <c r="O5" t="str">
        <f t="shared" si="4"/>
        <v>UPDATE TSaskit sas set sas.OldPrix = sas.PrixMagasin, sas.PrixMagasin = 21.32, sas.DateModification = NOW() where sas.RefPrestashop = 14 ;</v>
      </c>
    </row>
    <row r="6" spans="1:15" x14ac:dyDescent="0.25">
      <c r="A6">
        <v>15</v>
      </c>
      <c r="B6" t="s">
        <v>1</v>
      </c>
      <c r="C6" t="s">
        <v>26</v>
      </c>
      <c r="D6" t="s">
        <v>27</v>
      </c>
      <c r="E6" t="s">
        <v>3973</v>
      </c>
      <c r="F6" s="30">
        <f>VLOOKUP(G6,[1]ARTICLES!$A$2:$V$636,22,FALSE)</f>
        <v>38.369999999999997</v>
      </c>
      <c r="G6" t="s">
        <v>29</v>
      </c>
      <c r="H6" t="s">
        <v>30</v>
      </c>
      <c r="K6" t="str">
        <f t="shared" si="1"/>
        <v>38.37</v>
      </c>
      <c r="L6">
        <f t="shared" si="2"/>
        <v>38.369999999999997</v>
      </c>
      <c r="M6" t="str">
        <f t="shared" si="0"/>
        <v>IDEM</v>
      </c>
      <c r="N6" t="str">
        <f t="shared" si="3"/>
        <v/>
      </c>
      <c r="O6" t="str">
        <f t="shared" si="4"/>
        <v/>
      </c>
    </row>
    <row r="7" spans="1:15" x14ac:dyDescent="0.25">
      <c r="A7">
        <v>16</v>
      </c>
      <c r="B7" t="s">
        <v>1</v>
      </c>
      <c r="C7" t="s">
        <v>31</v>
      </c>
      <c r="D7" t="s">
        <v>32</v>
      </c>
      <c r="E7" t="s">
        <v>3974</v>
      </c>
      <c r="F7" s="30">
        <f>VLOOKUP(G7,[1]ARTICLES!$A$2:$V$636,22,FALSE)</f>
        <v>34.53</v>
      </c>
      <c r="G7" t="s">
        <v>34</v>
      </c>
      <c r="H7" t="s">
        <v>35</v>
      </c>
      <c r="K7" t="str">
        <f t="shared" si="1"/>
        <v>34.53</v>
      </c>
      <c r="L7">
        <f t="shared" si="2"/>
        <v>34.53</v>
      </c>
      <c r="M7" t="str">
        <f t="shared" si="0"/>
        <v>IDEM</v>
      </c>
      <c r="N7" t="str">
        <f t="shared" si="3"/>
        <v/>
      </c>
      <c r="O7" t="str">
        <f t="shared" si="4"/>
        <v/>
      </c>
    </row>
    <row r="8" spans="1:15" x14ac:dyDescent="0.25">
      <c r="A8">
        <v>56</v>
      </c>
      <c r="B8" t="s">
        <v>1</v>
      </c>
      <c r="C8" t="s">
        <v>44</v>
      </c>
      <c r="D8" t="s">
        <v>45</v>
      </c>
      <c r="E8" t="s">
        <v>3975</v>
      </c>
      <c r="F8" s="30">
        <f>VLOOKUP(G8,[1]ARTICLES!$A$2:$V$636,22,FALSE)</f>
        <v>4.9400000000000004</v>
      </c>
      <c r="G8" t="s">
        <v>47</v>
      </c>
      <c r="H8" t="s">
        <v>48</v>
      </c>
      <c r="K8" t="str">
        <f t="shared" si="1"/>
        <v>4.94</v>
      </c>
      <c r="L8">
        <f t="shared" si="2"/>
        <v>4.9400000000000004</v>
      </c>
      <c r="M8" t="str">
        <f t="shared" si="0"/>
        <v>IDEM</v>
      </c>
      <c r="N8" t="str">
        <f t="shared" si="3"/>
        <v/>
      </c>
      <c r="O8" t="str">
        <f t="shared" si="4"/>
        <v/>
      </c>
    </row>
    <row r="9" spans="1:15" x14ac:dyDescent="0.25">
      <c r="A9">
        <v>58</v>
      </c>
      <c r="B9" t="s">
        <v>1</v>
      </c>
      <c r="C9" t="s">
        <v>49</v>
      </c>
      <c r="D9" t="s">
        <v>50</v>
      </c>
      <c r="E9" t="s">
        <v>3976</v>
      </c>
      <c r="F9" s="30">
        <f>VLOOKUP(G9,[1]ARTICLES!$A$2:$V$636,22,FALSE)</f>
        <v>4.2640000000000002</v>
      </c>
      <c r="G9" t="s">
        <v>52</v>
      </c>
      <c r="H9" t="s">
        <v>48</v>
      </c>
      <c r="K9" t="str">
        <f t="shared" si="1"/>
        <v>4.26</v>
      </c>
      <c r="L9">
        <f t="shared" si="2"/>
        <v>4.18</v>
      </c>
      <c r="M9" t="str">
        <f t="shared" si="0"/>
        <v/>
      </c>
      <c r="N9" t="str">
        <f t="shared" si="3"/>
        <v>UPDATE saskitps_product p set p.price = 4.26, p.date_upd=now() where p.id_product = 58 ;
UPDATE saskitps_product_shop p set p.price = 4.26, p.date_upd=now() where p.id_product = 58 ;</v>
      </c>
      <c r="O9" t="str">
        <f t="shared" si="4"/>
        <v>UPDATE TSaskit sas set sas.OldPrix = sas.PrixMagasin, sas.PrixMagasin = 4.26, sas.DateModification = NOW() where sas.RefPrestashop = 58 ;</v>
      </c>
    </row>
    <row r="10" spans="1:15" x14ac:dyDescent="0.25">
      <c r="A10">
        <v>59</v>
      </c>
      <c r="B10" t="s">
        <v>1</v>
      </c>
      <c r="C10" t="s">
        <v>53</v>
      </c>
      <c r="D10" t="s">
        <v>54</v>
      </c>
      <c r="E10" t="s">
        <v>55</v>
      </c>
      <c r="F10" s="30">
        <f>VLOOKUP(G10,[1]ARTICLES!$A$2:$V$636,22,FALSE)</f>
        <v>4.734</v>
      </c>
      <c r="G10" t="s">
        <v>56</v>
      </c>
      <c r="H10" t="s">
        <v>48</v>
      </c>
      <c r="K10" t="str">
        <f t="shared" si="1"/>
        <v>4.73</v>
      </c>
      <c r="L10">
        <f t="shared" si="2"/>
        <v>4.63</v>
      </c>
      <c r="M10" t="str">
        <f t="shared" si="0"/>
        <v/>
      </c>
      <c r="N10" t="str">
        <f t="shared" si="3"/>
        <v>UPDATE saskitps_product p set p.price = 4.73, p.date_upd=now() where p.id_product = 59 ;
UPDATE saskitps_product_shop p set p.price = 4.73, p.date_upd=now() where p.id_product = 59 ;</v>
      </c>
      <c r="O10" t="str">
        <f t="shared" si="4"/>
        <v>UPDATE TSaskit sas set sas.OldPrix = sas.PrixMagasin, sas.PrixMagasin = 4.73, sas.DateModification = NOW() where sas.RefPrestashop = 59 ;</v>
      </c>
    </row>
    <row r="11" spans="1:15" x14ac:dyDescent="0.25">
      <c r="A11">
        <v>61</v>
      </c>
      <c r="B11" t="s">
        <v>1</v>
      </c>
      <c r="C11" t="s">
        <v>57</v>
      </c>
      <c r="D11" t="s">
        <v>58</v>
      </c>
      <c r="E11" t="s">
        <v>59</v>
      </c>
      <c r="F11" s="30">
        <f>VLOOKUP(G11,[1]ARTICLES!$A$2:$V$636,22,FALSE)</f>
        <v>6.17</v>
      </c>
      <c r="G11" t="s">
        <v>60</v>
      </c>
      <c r="H11" t="s">
        <v>61</v>
      </c>
      <c r="K11" t="str">
        <f t="shared" si="1"/>
        <v>6.17</v>
      </c>
      <c r="L11">
        <f t="shared" si="2"/>
        <v>6.17</v>
      </c>
      <c r="M11" t="str">
        <f t="shared" si="0"/>
        <v>IDEM</v>
      </c>
      <c r="N11" t="str">
        <f t="shared" si="3"/>
        <v/>
      </c>
      <c r="O11" t="str">
        <f t="shared" si="4"/>
        <v/>
      </c>
    </row>
    <row r="12" spans="1:15" x14ac:dyDescent="0.25">
      <c r="A12">
        <v>62</v>
      </c>
      <c r="B12" t="s">
        <v>1</v>
      </c>
      <c r="C12" t="s">
        <v>62</v>
      </c>
      <c r="D12" t="s">
        <v>63</v>
      </c>
      <c r="E12" t="s">
        <v>64</v>
      </c>
      <c r="F12" s="30">
        <f>VLOOKUP(G12,[1]ARTICLES!$A$2:$V$636,22,FALSE)</f>
        <v>24.825000000000003</v>
      </c>
      <c r="G12" t="s">
        <v>65</v>
      </c>
      <c r="H12" t="s">
        <v>66</v>
      </c>
      <c r="K12" t="str">
        <f t="shared" si="1"/>
        <v>24.83</v>
      </c>
      <c r="L12">
        <f t="shared" si="2"/>
        <v>24</v>
      </c>
      <c r="M12" t="str">
        <f t="shared" si="0"/>
        <v/>
      </c>
      <c r="N12" t="str">
        <f t="shared" si="3"/>
        <v>UPDATE saskitps_product p set p.price = 24.83, p.date_upd=now() where p.id_product = 62 ;
UPDATE saskitps_product_shop p set p.price = 24.83, p.date_upd=now() where p.id_product = 62 ;</v>
      </c>
      <c r="O12" t="str">
        <f t="shared" si="4"/>
        <v>UPDATE TSaskit sas set sas.OldPrix = sas.PrixMagasin, sas.PrixMagasin = 24.83, sas.DateModification = NOW() where sas.RefPrestashop = 62 ;</v>
      </c>
    </row>
    <row r="13" spans="1:15" x14ac:dyDescent="0.25">
      <c r="A13">
        <v>63</v>
      </c>
      <c r="B13" t="s">
        <v>1</v>
      </c>
      <c r="C13" t="s">
        <v>67</v>
      </c>
      <c r="D13" t="s">
        <v>68</v>
      </c>
      <c r="E13" t="s">
        <v>3977</v>
      </c>
      <c r="F13" s="30">
        <f>VLOOKUP(G13,[1]ARTICLES!$A$2:$V$636,22,FALSE)</f>
        <v>32.479999999999997</v>
      </c>
      <c r="G13" t="s">
        <v>70</v>
      </c>
      <c r="H13" t="s">
        <v>71</v>
      </c>
      <c r="K13" t="str">
        <f t="shared" si="1"/>
        <v>32.48</v>
      </c>
      <c r="L13">
        <f t="shared" si="2"/>
        <v>32.479999999999997</v>
      </c>
      <c r="M13" t="str">
        <f t="shared" si="0"/>
        <v>IDEM</v>
      </c>
      <c r="N13" t="str">
        <f t="shared" si="3"/>
        <v/>
      </c>
      <c r="O13" t="str">
        <f t="shared" si="4"/>
        <v/>
      </c>
    </row>
    <row r="14" spans="1:15" x14ac:dyDescent="0.25">
      <c r="A14">
        <v>64</v>
      </c>
      <c r="B14" t="s">
        <v>1</v>
      </c>
      <c r="C14" t="s">
        <v>72</v>
      </c>
      <c r="D14" t="s">
        <v>73</v>
      </c>
      <c r="E14" t="s">
        <v>3978</v>
      </c>
      <c r="F14" s="30">
        <f>VLOOKUP(G14,[1]ARTICLES!$A$2:$V$636,22,FALSE)</f>
        <v>55.83</v>
      </c>
      <c r="G14" t="s">
        <v>75</v>
      </c>
      <c r="H14" t="s">
        <v>76</v>
      </c>
      <c r="K14" t="str">
        <f t="shared" si="1"/>
        <v>55.83</v>
      </c>
      <c r="L14">
        <f t="shared" si="2"/>
        <v>55.83</v>
      </c>
      <c r="M14" t="str">
        <f t="shared" si="0"/>
        <v>IDEM</v>
      </c>
      <c r="N14" t="str">
        <f t="shared" si="3"/>
        <v/>
      </c>
      <c r="O14" t="str">
        <f t="shared" si="4"/>
        <v/>
      </c>
    </row>
    <row r="15" spans="1:15" x14ac:dyDescent="0.25">
      <c r="A15">
        <v>97</v>
      </c>
      <c r="B15" t="s">
        <v>1</v>
      </c>
      <c r="C15" t="s">
        <v>81</v>
      </c>
      <c r="D15" t="s">
        <v>82</v>
      </c>
      <c r="E15" t="s">
        <v>3979</v>
      </c>
      <c r="F15" s="30">
        <f>VLOOKUP(G15,[1]ARTICLES!$A$2:$V$636,22,FALSE)</f>
        <v>4.87</v>
      </c>
      <c r="G15" t="s">
        <v>84</v>
      </c>
      <c r="H15" t="s">
        <v>48</v>
      </c>
      <c r="K15" t="str">
        <f t="shared" si="1"/>
        <v>4.87</v>
      </c>
      <c r="L15">
        <f t="shared" si="2"/>
        <v>4.87</v>
      </c>
      <c r="M15" t="str">
        <f t="shared" si="0"/>
        <v>IDEM</v>
      </c>
      <c r="N15" t="str">
        <f t="shared" si="3"/>
        <v/>
      </c>
      <c r="O15" t="str">
        <f t="shared" si="4"/>
        <v/>
      </c>
    </row>
    <row r="16" spans="1:15" x14ac:dyDescent="0.25">
      <c r="A16">
        <v>98</v>
      </c>
      <c r="B16" t="s">
        <v>1</v>
      </c>
      <c r="C16" t="s">
        <v>85</v>
      </c>
      <c r="D16" t="s">
        <v>86</v>
      </c>
      <c r="E16" t="s">
        <v>3975</v>
      </c>
      <c r="F16" s="30">
        <f>VLOOKUP(G16,[1]ARTICLES!$A$2:$V$636,22,FALSE)</f>
        <v>4.9400000000000004</v>
      </c>
      <c r="G16" t="s">
        <v>87</v>
      </c>
      <c r="H16" t="s">
        <v>48</v>
      </c>
      <c r="K16" t="str">
        <f t="shared" si="1"/>
        <v>4.94</v>
      </c>
      <c r="L16">
        <f t="shared" si="2"/>
        <v>4.9400000000000004</v>
      </c>
      <c r="M16" t="str">
        <f t="shared" si="0"/>
        <v>IDEM</v>
      </c>
      <c r="N16" t="str">
        <f t="shared" si="3"/>
        <v/>
      </c>
      <c r="O16" t="str">
        <f t="shared" si="4"/>
        <v/>
      </c>
    </row>
    <row r="17" spans="1:15" x14ac:dyDescent="0.25">
      <c r="A17">
        <v>99</v>
      </c>
      <c r="B17" t="s">
        <v>1</v>
      </c>
      <c r="C17" t="s">
        <v>88</v>
      </c>
      <c r="D17" t="s">
        <v>89</v>
      </c>
      <c r="E17" t="s">
        <v>3980</v>
      </c>
      <c r="F17" s="30">
        <f>VLOOKUP(G17,[1]ARTICLES!$A$2:$V$636,22,FALSE)</f>
        <v>98.54</v>
      </c>
      <c r="G17" t="s">
        <v>91</v>
      </c>
      <c r="H17" t="s">
        <v>92</v>
      </c>
      <c r="I17" s="9" t="s">
        <v>4373</v>
      </c>
      <c r="K17" t="str">
        <f t="shared" si="1"/>
        <v>98.54</v>
      </c>
      <c r="L17">
        <f t="shared" si="2"/>
        <v>97.13</v>
      </c>
      <c r="M17" t="str">
        <f t="shared" si="0"/>
        <v/>
      </c>
      <c r="N17" t="str">
        <f t="shared" si="3"/>
        <v>UPDATE saskitps_product p set p.price = 98.54, p.date_upd=now() where p.id_product = 99 ;
UPDATE saskitps_product_shop p set p.price = 98.54, p.date_upd=now() where p.id_product = 99 ;</v>
      </c>
      <c r="O17" t="str">
        <f t="shared" si="4"/>
        <v>UPDATE TSaskit sas set sas.OldPrix = sas.PrixMagasin, sas.PrixMagasin = 98.54, sas.DateModification = NOW() where sas.RefPrestashop = 99 ;</v>
      </c>
    </row>
    <row r="18" spans="1:15" x14ac:dyDescent="0.25">
      <c r="A18">
        <v>100</v>
      </c>
      <c r="B18" t="s">
        <v>1</v>
      </c>
      <c r="C18" t="s">
        <v>93</v>
      </c>
      <c r="D18" t="s">
        <v>94</v>
      </c>
      <c r="E18" t="s">
        <v>3981</v>
      </c>
      <c r="F18" s="30">
        <f>VLOOKUP(G18,[1]ARTICLES!$A$2:$V$636,22,FALSE)</f>
        <v>114.73650000000001</v>
      </c>
      <c r="G18" t="s">
        <v>96</v>
      </c>
      <c r="H18" t="s">
        <v>92</v>
      </c>
      <c r="K18" t="str">
        <f t="shared" si="1"/>
        <v>114.74</v>
      </c>
      <c r="L18">
        <f t="shared" si="2"/>
        <v>111.83</v>
      </c>
      <c r="M18" t="str">
        <f t="shared" si="0"/>
        <v/>
      </c>
      <c r="N18" t="str">
        <f t="shared" si="3"/>
        <v>UPDATE saskitps_product p set p.price = 114.74, p.date_upd=now() where p.id_product = 100 ;
UPDATE saskitps_product_shop p set p.price = 114.74, p.date_upd=now() where p.id_product = 100 ;</v>
      </c>
      <c r="O18" t="str">
        <f t="shared" si="4"/>
        <v>UPDATE TSaskit sas set sas.OldPrix = sas.PrixMagasin, sas.PrixMagasin = 114.74, sas.DateModification = NOW() where sas.RefPrestashop = 100 ;</v>
      </c>
    </row>
    <row r="19" spans="1:15" x14ac:dyDescent="0.25">
      <c r="A19">
        <v>103</v>
      </c>
      <c r="B19" t="s">
        <v>1</v>
      </c>
      <c r="C19" t="s">
        <v>97</v>
      </c>
      <c r="D19" t="s">
        <v>98</v>
      </c>
      <c r="E19" t="s">
        <v>99</v>
      </c>
      <c r="F19" s="30">
        <f>VLOOKUP(G19,[1]ARTICLES!$A$2:$V$636,22,FALSE)</f>
        <v>90.885000000000005</v>
      </c>
      <c r="G19" t="s">
        <v>100</v>
      </c>
      <c r="H19" t="s">
        <v>101</v>
      </c>
      <c r="K19" t="str">
        <f t="shared" si="1"/>
        <v>90.89</v>
      </c>
      <c r="L19">
        <f t="shared" si="2"/>
        <v>90</v>
      </c>
      <c r="M19" t="str">
        <f t="shared" si="0"/>
        <v/>
      </c>
      <c r="N19" t="str">
        <f t="shared" si="3"/>
        <v>UPDATE saskitps_product p set p.price = 90.89, p.date_upd=now() where p.id_product = 103 ;
UPDATE saskitps_product_shop p set p.price = 90.89, p.date_upd=now() where p.id_product = 103 ;</v>
      </c>
      <c r="O19" t="str">
        <f t="shared" si="4"/>
        <v>UPDATE TSaskit sas set sas.OldPrix = sas.PrixMagasin, sas.PrixMagasin = 90.89, sas.DateModification = NOW() where sas.RefPrestashop = 103 ;</v>
      </c>
    </row>
    <row r="20" spans="1:15" x14ac:dyDescent="0.25">
      <c r="A20">
        <v>104</v>
      </c>
      <c r="B20" t="s">
        <v>1</v>
      </c>
      <c r="C20" t="s">
        <v>102</v>
      </c>
      <c r="D20" t="s">
        <v>103</v>
      </c>
      <c r="E20" t="s">
        <v>104</v>
      </c>
      <c r="F20" s="30">
        <f>VLOOKUP(G20,[1]ARTICLES!$A$2:$V$636,22,FALSE)</f>
        <v>35.664000000000001</v>
      </c>
      <c r="G20" t="s">
        <v>105</v>
      </c>
      <c r="H20" t="s">
        <v>106</v>
      </c>
      <c r="K20" t="str">
        <f t="shared" si="1"/>
        <v>35.66</v>
      </c>
      <c r="L20">
        <f t="shared" si="2"/>
        <v>35</v>
      </c>
      <c r="M20" t="str">
        <f t="shared" si="0"/>
        <v/>
      </c>
      <c r="N20" t="str">
        <f t="shared" si="3"/>
        <v>UPDATE saskitps_product p set p.price = 35.66, p.date_upd=now() where p.id_product = 104 ;
UPDATE saskitps_product_shop p set p.price = 35.66, p.date_upd=now() where p.id_product = 104 ;</v>
      </c>
      <c r="O20" t="str">
        <f t="shared" si="4"/>
        <v>UPDATE TSaskit sas set sas.OldPrix = sas.PrixMagasin, sas.PrixMagasin = 35.66, sas.DateModification = NOW() where sas.RefPrestashop = 104 ;</v>
      </c>
    </row>
    <row r="21" spans="1:15" x14ac:dyDescent="0.25">
      <c r="A21">
        <v>113</v>
      </c>
      <c r="B21" t="s">
        <v>1</v>
      </c>
      <c r="C21" t="s">
        <v>107</v>
      </c>
      <c r="D21" t="s">
        <v>108</v>
      </c>
      <c r="E21" t="s">
        <v>109</v>
      </c>
      <c r="F21" s="30">
        <f>VLOOKUP(G21,[1]ARTICLES!$A$2:$V$636,22,FALSE)</f>
        <v>200.70600000000002</v>
      </c>
      <c r="G21" t="s">
        <v>110</v>
      </c>
      <c r="H21" t="s">
        <v>111</v>
      </c>
      <c r="K21" t="str">
        <f t="shared" si="1"/>
        <v>200.71</v>
      </c>
      <c r="L21">
        <f t="shared" si="2"/>
        <v>200</v>
      </c>
      <c r="M21" t="str">
        <f t="shared" si="0"/>
        <v/>
      </c>
      <c r="N21" t="str">
        <f t="shared" si="3"/>
        <v>UPDATE saskitps_product p set p.price = 200.71, p.date_upd=now() where p.id_product = 113 ;
UPDATE saskitps_product_shop p set p.price = 200.71, p.date_upd=now() where p.id_product = 113 ;</v>
      </c>
      <c r="O21" t="str">
        <f t="shared" si="4"/>
        <v>UPDATE TSaskit sas set sas.OldPrix = sas.PrixMagasin, sas.PrixMagasin = 200.71, sas.DateModification = NOW() where sas.RefPrestashop = 113 ;</v>
      </c>
    </row>
    <row r="22" spans="1:15" x14ac:dyDescent="0.25">
      <c r="A22">
        <v>114</v>
      </c>
      <c r="B22" t="s">
        <v>1</v>
      </c>
      <c r="C22" t="s">
        <v>112</v>
      </c>
      <c r="D22" t="s">
        <v>113</v>
      </c>
      <c r="E22" t="s">
        <v>3982</v>
      </c>
      <c r="F22" s="30">
        <f>VLOOKUP(G22,[1]ARTICLES!$A$2:$V$636,22,FALSE)</f>
        <v>185.05432999999999</v>
      </c>
      <c r="G22" t="s">
        <v>115</v>
      </c>
      <c r="H22" t="s">
        <v>116</v>
      </c>
      <c r="K22" t="str">
        <f t="shared" si="1"/>
        <v>185.05</v>
      </c>
      <c r="L22">
        <f t="shared" si="2"/>
        <v>182.76</v>
      </c>
      <c r="M22" t="str">
        <f t="shared" si="0"/>
        <v/>
      </c>
      <c r="N22" t="str">
        <f t="shared" si="3"/>
        <v>UPDATE saskitps_product p set p.price = 185.05, p.date_upd=now() where p.id_product = 114 ;
UPDATE saskitps_product_shop p set p.price = 185.05, p.date_upd=now() where p.id_product = 114 ;</v>
      </c>
      <c r="O22" t="str">
        <f t="shared" si="4"/>
        <v>UPDATE TSaskit sas set sas.OldPrix = sas.PrixMagasin, sas.PrixMagasin = 185.05, sas.DateModification = NOW() where sas.RefPrestashop = 114 ;</v>
      </c>
    </row>
    <row r="23" spans="1:15" x14ac:dyDescent="0.25">
      <c r="A23">
        <v>115</v>
      </c>
      <c r="B23" t="s">
        <v>1</v>
      </c>
      <c r="C23" t="s">
        <v>117</v>
      </c>
      <c r="D23" t="s">
        <v>118</v>
      </c>
      <c r="E23" t="s">
        <v>3983</v>
      </c>
      <c r="F23" s="30">
        <f>VLOOKUP(G23,[1]ARTICLES!$A$2:$V$636,22,FALSE)</f>
        <v>124</v>
      </c>
      <c r="G23" t="s">
        <v>120</v>
      </c>
      <c r="H23" t="s">
        <v>121</v>
      </c>
      <c r="K23" t="str">
        <f t="shared" si="1"/>
        <v>124</v>
      </c>
      <c r="L23">
        <f t="shared" si="2"/>
        <v>124</v>
      </c>
      <c r="M23" t="str">
        <f t="shared" si="0"/>
        <v>IDEM</v>
      </c>
      <c r="N23" t="str">
        <f t="shared" si="3"/>
        <v/>
      </c>
      <c r="O23" t="str">
        <f t="shared" si="4"/>
        <v/>
      </c>
    </row>
    <row r="24" spans="1:15" x14ac:dyDescent="0.25">
      <c r="A24">
        <v>116</v>
      </c>
      <c r="B24" t="s">
        <v>1</v>
      </c>
      <c r="C24" t="s">
        <v>122</v>
      </c>
      <c r="D24" t="s">
        <v>123</v>
      </c>
      <c r="E24" t="s">
        <v>685</v>
      </c>
      <c r="F24" s="30">
        <f>VLOOKUP(G24,[1]ARTICLES!$A$2:$V$636,22,FALSE)</f>
        <v>168</v>
      </c>
      <c r="G24" t="s">
        <v>125</v>
      </c>
      <c r="H24" t="s">
        <v>126</v>
      </c>
      <c r="K24" t="str">
        <f t="shared" si="1"/>
        <v>168</v>
      </c>
      <c r="L24">
        <f t="shared" si="2"/>
        <v>168</v>
      </c>
      <c r="M24" t="str">
        <f t="shared" si="0"/>
        <v>IDEM</v>
      </c>
      <c r="N24" t="str">
        <f t="shared" si="3"/>
        <v/>
      </c>
      <c r="O24" t="str">
        <f t="shared" si="4"/>
        <v/>
      </c>
    </row>
    <row r="25" spans="1:15" x14ac:dyDescent="0.25">
      <c r="A25">
        <v>118</v>
      </c>
      <c r="B25" t="s">
        <v>1</v>
      </c>
      <c r="C25" t="s">
        <v>127</v>
      </c>
      <c r="D25" t="s">
        <v>128</v>
      </c>
      <c r="E25" t="s">
        <v>3984</v>
      </c>
      <c r="F25" s="30">
        <f>VLOOKUP(G25,[1]ARTICLES!$A$2:$V$636,22,FALSE)</f>
        <v>53.8</v>
      </c>
      <c r="G25" t="s">
        <v>129</v>
      </c>
      <c r="H25" t="s">
        <v>130</v>
      </c>
      <c r="K25" t="str">
        <f t="shared" si="1"/>
        <v>53.8</v>
      </c>
      <c r="L25">
        <f t="shared" si="2"/>
        <v>54</v>
      </c>
      <c r="M25" t="str">
        <f t="shared" si="0"/>
        <v/>
      </c>
      <c r="N25" t="str">
        <f t="shared" si="3"/>
        <v>UPDATE saskitps_product p set p.price = 53.8, p.date_upd=now() where p.id_product = 118 ;
UPDATE saskitps_product_shop p set p.price = 53.8, p.date_upd=now() where p.id_product = 118 ;</v>
      </c>
      <c r="O25" t="str">
        <f t="shared" si="4"/>
        <v>UPDATE TSaskit sas set sas.OldPrix = sas.PrixMagasin, sas.PrixMagasin = 53.8, sas.DateModification = NOW() where sas.RefPrestashop = 118 ;</v>
      </c>
    </row>
    <row r="26" spans="1:15" x14ac:dyDescent="0.25">
      <c r="A26">
        <v>120</v>
      </c>
      <c r="B26" t="s">
        <v>1</v>
      </c>
      <c r="C26" t="s">
        <v>133</v>
      </c>
      <c r="D26" t="s">
        <v>134</v>
      </c>
      <c r="E26" t="s">
        <v>135</v>
      </c>
      <c r="F26" s="30">
        <f>VLOOKUP(G26,[1]ARTICLES!$A$2:$V$636,22,FALSE)</f>
        <v>200.60650000000001</v>
      </c>
      <c r="G26" t="s">
        <v>136</v>
      </c>
      <c r="H26" t="s">
        <v>132</v>
      </c>
      <c r="I26" s="9" t="s">
        <v>4373</v>
      </c>
      <c r="K26" t="str">
        <f t="shared" si="1"/>
        <v>200.61</v>
      </c>
      <c r="L26">
        <f t="shared" si="2"/>
        <v>187</v>
      </c>
      <c r="M26" t="str">
        <f t="shared" si="0"/>
        <v/>
      </c>
      <c r="N26" t="str">
        <f t="shared" si="3"/>
        <v>UPDATE saskitps_product p set p.price = 200.61, p.date_upd=now() where p.id_product = 120 ;
UPDATE saskitps_product_shop p set p.price = 200.61, p.date_upd=now() where p.id_product = 120 ;</v>
      </c>
      <c r="O26" t="str">
        <f t="shared" si="4"/>
        <v>UPDATE TSaskit sas set sas.OldPrix = sas.PrixMagasin, sas.PrixMagasin = 200.61, sas.DateModification = NOW() where sas.RefPrestashop = 120 ;</v>
      </c>
    </row>
    <row r="27" spans="1:15" x14ac:dyDescent="0.25">
      <c r="A27">
        <v>121</v>
      </c>
      <c r="B27" t="s">
        <v>1</v>
      </c>
      <c r="C27" t="s">
        <v>137</v>
      </c>
      <c r="D27" t="s">
        <v>138</v>
      </c>
      <c r="E27" t="s">
        <v>3985</v>
      </c>
      <c r="F27" s="30">
        <f>VLOOKUP(G27,[1]ARTICLES!$A$2:$V$636,22,FALSE)</f>
        <v>759.15000000000009</v>
      </c>
      <c r="G27" t="s">
        <v>140</v>
      </c>
      <c r="H27" t="s">
        <v>141</v>
      </c>
      <c r="K27" t="str">
        <f t="shared" si="1"/>
        <v>759.15</v>
      </c>
      <c r="L27">
        <f t="shared" si="2"/>
        <v>715</v>
      </c>
      <c r="M27" t="str">
        <f t="shared" si="0"/>
        <v/>
      </c>
      <c r="N27" t="str">
        <f t="shared" si="3"/>
        <v>UPDATE saskitps_product p set p.price = 759.15, p.date_upd=now() where p.id_product = 121 ;
UPDATE saskitps_product_shop p set p.price = 759.15, p.date_upd=now() where p.id_product = 121 ;</v>
      </c>
      <c r="O27" t="str">
        <f t="shared" si="4"/>
        <v>UPDATE TSaskit sas set sas.OldPrix = sas.PrixMagasin, sas.PrixMagasin = 759.15, sas.DateModification = NOW() where sas.RefPrestashop = 121 ;</v>
      </c>
    </row>
    <row r="28" spans="1:15" x14ac:dyDescent="0.25">
      <c r="A28">
        <v>123</v>
      </c>
      <c r="B28" t="s">
        <v>1</v>
      </c>
      <c r="C28" t="s">
        <v>142</v>
      </c>
      <c r="D28" t="s">
        <v>143</v>
      </c>
      <c r="E28" t="s">
        <v>144</v>
      </c>
      <c r="F28" s="30">
        <f>VLOOKUP(G28,[1]ARTICLES!$A$2:$V$636,22,FALSE)</f>
        <v>136.32000000000002</v>
      </c>
      <c r="G28" t="s">
        <v>145</v>
      </c>
      <c r="H28" t="s">
        <v>146</v>
      </c>
      <c r="I28" s="9" t="s">
        <v>4373</v>
      </c>
      <c r="K28" t="str">
        <f t="shared" si="1"/>
        <v>136.32</v>
      </c>
      <c r="L28">
        <f t="shared" si="2"/>
        <v>130</v>
      </c>
      <c r="M28" t="str">
        <f t="shared" si="0"/>
        <v/>
      </c>
      <c r="N28" t="str">
        <f t="shared" si="3"/>
        <v>UPDATE saskitps_product p set p.price = 136.32, p.date_upd=now() where p.id_product = 123 ;
UPDATE saskitps_product_shop p set p.price = 136.32, p.date_upd=now() where p.id_product = 123 ;</v>
      </c>
      <c r="O28" t="str">
        <f t="shared" si="4"/>
        <v>UPDATE TSaskit sas set sas.OldPrix = sas.PrixMagasin, sas.PrixMagasin = 136.32, sas.DateModification = NOW() where sas.RefPrestashop = 123 ;</v>
      </c>
    </row>
    <row r="29" spans="1:15" x14ac:dyDescent="0.25">
      <c r="A29">
        <v>124</v>
      </c>
      <c r="B29" t="s">
        <v>1</v>
      </c>
      <c r="C29" t="s">
        <v>147</v>
      </c>
      <c r="D29" t="s">
        <v>148</v>
      </c>
      <c r="E29" t="s">
        <v>135</v>
      </c>
      <c r="F29" s="30">
        <f>VLOOKUP(G29,[1]ARTICLES!$A$2:$V$636,22,FALSE)</f>
        <v>187.75800000000001</v>
      </c>
      <c r="G29" t="s">
        <v>150</v>
      </c>
      <c r="H29" t="s">
        <v>151</v>
      </c>
      <c r="K29" t="str">
        <f t="shared" si="1"/>
        <v>187.76</v>
      </c>
      <c r="L29">
        <f t="shared" si="2"/>
        <v>187</v>
      </c>
      <c r="M29" t="str">
        <f t="shared" si="0"/>
        <v/>
      </c>
      <c r="N29" t="str">
        <f t="shared" si="3"/>
        <v>UPDATE saskitps_product p set p.price = 187.76, p.date_upd=now() where p.id_product = 124 ;
UPDATE saskitps_product_shop p set p.price = 187.76, p.date_upd=now() where p.id_product = 124 ;</v>
      </c>
      <c r="O29" t="str">
        <f t="shared" si="4"/>
        <v>UPDATE TSaskit sas set sas.OldPrix = sas.PrixMagasin, sas.PrixMagasin = 187.76, sas.DateModification = NOW() where sas.RefPrestashop = 124 ;</v>
      </c>
    </row>
    <row r="30" spans="1:15" x14ac:dyDescent="0.25">
      <c r="A30">
        <v>125</v>
      </c>
      <c r="B30" t="s">
        <v>1</v>
      </c>
      <c r="C30" t="s">
        <v>152</v>
      </c>
      <c r="D30" t="s">
        <v>153</v>
      </c>
      <c r="E30" t="s">
        <v>3986</v>
      </c>
      <c r="F30" s="30">
        <f>VLOOKUP(G30,[1]ARTICLES!$A$2:$V$636,22,FALSE)</f>
        <v>107.62</v>
      </c>
      <c r="G30" t="s">
        <v>155</v>
      </c>
      <c r="H30" t="s">
        <v>156</v>
      </c>
      <c r="K30" t="str">
        <f t="shared" si="1"/>
        <v>107.62</v>
      </c>
      <c r="L30">
        <f>VALUE(SUBSTITUTE(E30,".",","))</f>
        <v>107.62</v>
      </c>
      <c r="M30" t="str">
        <f t="shared" si="0"/>
        <v>IDEM</v>
      </c>
      <c r="N30" t="str">
        <f t="shared" si="3"/>
        <v/>
      </c>
      <c r="O30" t="str">
        <f t="shared" si="4"/>
        <v/>
      </c>
    </row>
    <row r="31" spans="1:15" x14ac:dyDescent="0.25">
      <c r="A31">
        <v>126</v>
      </c>
      <c r="B31" t="s">
        <v>1</v>
      </c>
      <c r="C31" t="s">
        <v>157</v>
      </c>
      <c r="D31" t="s">
        <v>158</v>
      </c>
      <c r="E31" t="s">
        <v>3987</v>
      </c>
      <c r="F31" s="30">
        <f>VLOOKUP(G31,[1]ARTICLES!$A$2:$V$636,22,FALSE)</f>
        <v>71.05</v>
      </c>
      <c r="G31" t="s">
        <v>160</v>
      </c>
      <c r="H31" t="s">
        <v>161</v>
      </c>
      <c r="K31" t="str">
        <f t="shared" si="1"/>
        <v>71.05</v>
      </c>
      <c r="L31">
        <f t="shared" si="2"/>
        <v>71.05</v>
      </c>
      <c r="M31" t="str">
        <f t="shared" si="0"/>
        <v>IDEM</v>
      </c>
      <c r="N31" t="str">
        <f t="shared" si="3"/>
        <v/>
      </c>
      <c r="O31" t="str">
        <f t="shared" si="4"/>
        <v/>
      </c>
    </row>
    <row r="32" spans="1:15" x14ac:dyDescent="0.25">
      <c r="A32">
        <v>127</v>
      </c>
      <c r="B32" t="s">
        <v>1</v>
      </c>
      <c r="C32" t="s">
        <v>162</v>
      </c>
      <c r="D32" t="s">
        <v>163</v>
      </c>
      <c r="E32" t="s">
        <v>3988</v>
      </c>
      <c r="F32" s="30">
        <f>VLOOKUP(G32,[1]ARTICLES!$A$2:$V$636,22,FALSE)</f>
        <v>100.31</v>
      </c>
      <c r="G32" t="s">
        <v>165</v>
      </c>
      <c r="H32" t="s">
        <v>166</v>
      </c>
      <c r="K32" t="str">
        <f t="shared" si="1"/>
        <v>100.31</v>
      </c>
      <c r="L32">
        <f t="shared" si="2"/>
        <v>100.31</v>
      </c>
      <c r="M32" t="str">
        <f t="shared" si="0"/>
        <v>IDEM</v>
      </c>
      <c r="N32" t="str">
        <f t="shared" si="3"/>
        <v/>
      </c>
      <c r="O32" t="str">
        <f t="shared" si="4"/>
        <v/>
      </c>
    </row>
    <row r="33" spans="1:15" x14ac:dyDescent="0.25">
      <c r="A33">
        <v>131</v>
      </c>
      <c r="B33" t="s">
        <v>1</v>
      </c>
      <c r="C33" t="s">
        <v>167</v>
      </c>
      <c r="D33" t="s">
        <v>168</v>
      </c>
      <c r="E33" t="s">
        <v>3989</v>
      </c>
      <c r="F33" s="30">
        <f>VLOOKUP(G33,[1]ARTICLES!$A$2:$V$636,22,FALSE)</f>
        <v>6.370000000000001</v>
      </c>
      <c r="G33" t="s">
        <v>170</v>
      </c>
      <c r="H33" t="s">
        <v>48</v>
      </c>
      <c r="K33" t="str">
        <f t="shared" si="1"/>
        <v>6.37</v>
      </c>
      <c r="L33">
        <f t="shared" si="2"/>
        <v>6.34</v>
      </c>
      <c r="M33" t="str">
        <f t="shared" si="0"/>
        <v/>
      </c>
      <c r="N33" t="str">
        <f t="shared" si="3"/>
        <v>UPDATE saskitps_product p set p.price = 6.37, p.date_upd=now() where p.id_product = 131 ;
UPDATE saskitps_product_shop p set p.price = 6.37, p.date_upd=now() where p.id_product = 131 ;</v>
      </c>
      <c r="O33" t="str">
        <f t="shared" si="4"/>
        <v>UPDATE TSaskit sas set sas.OldPrix = sas.PrixMagasin, sas.PrixMagasin = 6.37, sas.DateModification = NOW() where sas.RefPrestashop = 131 ;</v>
      </c>
    </row>
    <row r="34" spans="1:15" x14ac:dyDescent="0.25">
      <c r="A34">
        <v>137</v>
      </c>
      <c r="B34" t="s">
        <v>1</v>
      </c>
      <c r="C34" t="s">
        <v>176</v>
      </c>
      <c r="D34" t="s">
        <v>177</v>
      </c>
      <c r="E34" t="s">
        <v>3990</v>
      </c>
      <c r="F34" s="30">
        <f>VLOOKUP(G34,[1]ARTICLES!$A$2:$V$636,22,FALSE)</f>
        <v>56.699999999999996</v>
      </c>
      <c r="G34" t="s">
        <v>179</v>
      </c>
      <c r="H34" t="s">
        <v>11</v>
      </c>
      <c r="K34" t="str">
        <f t="shared" si="1"/>
        <v>56.7</v>
      </c>
      <c r="L34">
        <f t="shared" si="2"/>
        <v>47.94</v>
      </c>
      <c r="M34" t="str">
        <f t="shared" ref="M34:M65" si="5">IF(ROUND(F34,2)=ROUND(L34,2),"IDEM","")</f>
        <v/>
      </c>
      <c r="N34" t="str">
        <f t="shared" si="3"/>
        <v>UPDATE saskitps_product p set p.price = 56.7, p.date_upd=now() where p.id_product = 137 ;
UPDATE saskitps_product_shop p set p.price = 56.7, p.date_upd=now() where p.id_product = 137 ;</v>
      </c>
      <c r="O34" t="str">
        <f t="shared" si="4"/>
        <v>UPDATE TSaskit sas set sas.OldPrix = sas.PrixMagasin, sas.PrixMagasin = 56.7, sas.DateModification = NOW() where sas.RefPrestashop = 137 ;</v>
      </c>
    </row>
    <row r="35" spans="1:15" x14ac:dyDescent="0.25">
      <c r="A35">
        <v>138</v>
      </c>
      <c r="B35" t="s">
        <v>1</v>
      </c>
      <c r="C35" t="s">
        <v>180</v>
      </c>
      <c r="D35" t="s">
        <v>181</v>
      </c>
      <c r="E35" t="s">
        <v>3991</v>
      </c>
      <c r="F35" s="30">
        <f>VLOOKUP(G35,[1]ARTICLES!$A$2:$V$636,22,FALSE)</f>
        <v>639.08000000000004</v>
      </c>
      <c r="G35" t="s">
        <v>183</v>
      </c>
      <c r="H35" t="s">
        <v>184</v>
      </c>
      <c r="I35" s="9" t="s">
        <v>4373</v>
      </c>
      <c r="K35" t="str">
        <f t="shared" si="1"/>
        <v>639.08</v>
      </c>
      <c r="L35">
        <f t="shared" si="2"/>
        <v>594.83000000000004</v>
      </c>
      <c r="M35" t="str">
        <f t="shared" si="5"/>
        <v/>
      </c>
      <c r="N35" t="str">
        <f t="shared" si="3"/>
        <v>UPDATE saskitps_product p set p.price = 639.08, p.date_upd=now() where p.id_product = 138 ;
UPDATE saskitps_product_shop p set p.price = 639.08, p.date_upd=now() where p.id_product = 138 ;</v>
      </c>
      <c r="O35" t="str">
        <f t="shared" si="4"/>
        <v>UPDATE TSaskit sas set sas.OldPrix = sas.PrixMagasin, sas.PrixMagasin = 639.08, sas.DateModification = NOW() where sas.RefPrestashop = 138 ;</v>
      </c>
    </row>
    <row r="36" spans="1:15" x14ac:dyDescent="0.25">
      <c r="A36">
        <v>139</v>
      </c>
      <c r="B36" t="s">
        <v>1</v>
      </c>
      <c r="C36" t="s">
        <v>185</v>
      </c>
      <c r="D36" t="s">
        <v>186</v>
      </c>
      <c r="E36" t="s">
        <v>3992</v>
      </c>
      <c r="F36" s="30">
        <f>VLOOKUP(G36,[1]ARTICLES!$A$2:$V$636,22,FALSE)</f>
        <v>681.44700000000012</v>
      </c>
      <c r="G36" t="s">
        <v>188</v>
      </c>
      <c r="H36" t="s">
        <v>184</v>
      </c>
      <c r="I36" s="9" t="s">
        <v>4373</v>
      </c>
      <c r="K36" t="str">
        <f t="shared" si="1"/>
        <v>681.45</v>
      </c>
      <c r="L36">
        <f t="shared" si="2"/>
        <v>640.38</v>
      </c>
      <c r="M36" t="str">
        <f t="shared" si="5"/>
        <v/>
      </c>
      <c r="N36" t="str">
        <f t="shared" si="3"/>
        <v>UPDATE saskitps_product p set p.price = 681.45, p.date_upd=now() where p.id_product = 139 ;
UPDATE saskitps_product_shop p set p.price = 681.45, p.date_upd=now() where p.id_product = 139 ;</v>
      </c>
      <c r="O36" t="str">
        <f t="shared" si="4"/>
        <v>UPDATE TSaskit sas set sas.OldPrix = sas.PrixMagasin, sas.PrixMagasin = 681.45, sas.DateModification = NOW() where sas.RefPrestashop = 139 ;</v>
      </c>
    </row>
    <row r="37" spans="1:15" x14ac:dyDescent="0.25">
      <c r="A37">
        <v>140</v>
      </c>
      <c r="B37" t="s">
        <v>1</v>
      </c>
      <c r="C37" t="s">
        <v>189</v>
      </c>
      <c r="D37" t="s">
        <v>190</v>
      </c>
      <c r="E37" t="s">
        <v>3993</v>
      </c>
      <c r="F37" s="30">
        <f>VLOOKUP(G37,[1]ARTICLES!$A$2:$V$636,22,FALSE)</f>
        <v>41.1</v>
      </c>
      <c r="G37" t="s">
        <v>192</v>
      </c>
      <c r="H37" t="s">
        <v>193</v>
      </c>
      <c r="K37" t="str">
        <f t="shared" si="1"/>
        <v>41.1</v>
      </c>
      <c r="L37">
        <f t="shared" si="2"/>
        <v>41.1</v>
      </c>
      <c r="M37" t="str">
        <f t="shared" si="5"/>
        <v>IDEM</v>
      </c>
      <c r="N37" t="str">
        <f t="shared" si="3"/>
        <v/>
      </c>
      <c r="O37" t="str">
        <f t="shared" si="4"/>
        <v/>
      </c>
    </row>
    <row r="38" spans="1:15" x14ac:dyDescent="0.25">
      <c r="A38">
        <v>141</v>
      </c>
      <c r="B38" t="s">
        <v>1</v>
      </c>
      <c r="C38" t="s">
        <v>194</v>
      </c>
      <c r="D38" t="s">
        <v>195</v>
      </c>
      <c r="E38" t="s">
        <v>3994</v>
      </c>
      <c r="F38" s="30">
        <f>VLOOKUP(G38,[1]ARTICLES!$A$2:$V$636,22,FALSE)</f>
        <v>3811.1400000000003</v>
      </c>
      <c r="G38" t="s">
        <v>197</v>
      </c>
      <c r="H38" t="s">
        <v>11</v>
      </c>
      <c r="I38" s="9" t="s">
        <v>4373</v>
      </c>
      <c r="K38" t="str">
        <f t="shared" si="1"/>
        <v>3811.14</v>
      </c>
      <c r="L38">
        <f t="shared" si="2"/>
        <v>3811.14</v>
      </c>
      <c r="M38" t="str">
        <f t="shared" si="5"/>
        <v>IDEM</v>
      </c>
      <c r="N38" t="str">
        <f t="shared" si="3"/>
        <v/>
      </c>
      <c r="O38" t="str">
        <f t="shared" si="4"/>
        <v/>
      </c>
    </row>
    <row r="39" spans="1:15" x14ac:dyDescent="0.25">
      <c r="A39">
        <v>142</v>
      </c>
      <c r="B39" t="s">
        <v>1</v>
      </c>
      <c r="C39" t="s">
        <v>198</v>
      </c>
      <c r="D39" t="s">
        <v>199</v>
      </c>
      <c r="E39" t="s">
        <v>3995</v>
      </c>
      <c r="F39" s="30">
        <f>VLOOKUP(G39,[1]ARTICLES!$A$2:$V$636,22,FALSE)</f>
        <v>119.89</v>
      </c>
      <c r="G39" t="s">
        <v>201</v>
      </c>
      <c r="H39" t="s">
        <v>11</v>
      </c>
      <c r="K39" t="str">
        <f t="shared" si="1"/>
        <v>119.89</v>
      </c>
      <c r="L39">
        <f t="shared" si="2"/>
        <v>119.89</v>
      </c>
      <c r="M39" t="str">
        <f t="shared" si="5"/>
        <v>IDEM</v>
      </c>
      <c r="N39" t="str">
        <f t="shared" si="3"/>
        <v/>
      </c>
      <c r="O39" t="str">
        <f t="shared" si="4"/>
        <v/>
      </c>
    </row>
    <row r="40" spans="1:15" x14ac:dyDescent="0.25">
      <c r="A40">
        <v>143</v>
      </c>
      <c r="B40" t="s">
        <v>1</v>
      </c>
      <c r="C40" t="s">
        <v>202</v>
      </c>
      <c r="D40" t="s">
        <v>203</v>
      </c>
      <c r="E40" t="s">
        <v>3996</v>
      </c>
      <c r="F40" s="30">
        <f>VLOOKUP(G40,[1]ARTICLES!$A$2:$V$636,22,FALSE)</f>
        <v>138.13</v>
      </c>
      <c r="G40" t="s">
        <v>205</v>
      </c>
      <c r="H40" t="s">
        <v>206</v>
      </c>
      <c r="K40" t="str">
        <f t="shared" si="1"/>
        <v>138.13</v>
      </c>
      <c r="L40">
        <f t="shared" si="2"/>
        <v>138.13</v>
      </c>
      <c r="M40" t="str">
        <f t="shared" si="5"/>
        <v>IDEM</v>
      </c>
      <c r="N40" t="str">
        <f t="shared" si="3"/>
        <v/>
      </c>
      <c r="O40" t="str">
        <f t="shared" si="4"/>
        <v/>
      </c>
    </row>
    <row r="41" spans="1:15" x14ac:dyDescent="0.25">
      <c r="A41">
        <v>144</v>
      </c>
      <c r="B41" t="s">
        <v>1</v>
      </c>
      <c r="C41" t="s">
        <v>207</v>
      </c>
      <c r="D41" t="s">
        <v>208</v>
      </c>
      <c r="E41" t="s">
        <v>3997</v>
      </c>
      <c r="F41" s="30">
        <f>VLOOKUP(G41,[1]ARTICLES!$A$2:$V$636,22,FALSE)</f>
        <v>191.42</v>
      </c>
      <c r="G41" t="s">
        <v>210</v>
      </c>
      <c r="H41" t="s">
        <v>211</v>
      </c>
      <c r="K41" t="str">
        <f t="shared" si="1"/>
        <v>191.42</v>
      </c>
      <c r="L41">
        <f t="shared" si="2"/>
        <v>191.42</v>
      </c>
      <c r="M41" t="str">
        <f t="shared" si="5"/>
        <v>IDEM</v>
      </c>
      <c r="N41" t="str">
        <f t="shared" si="3"/>
        <v/>
      </c>
      <c r="O41" t="str">
        <f t="shared" si="4"/>
        <v/>
      </c>
    </row>
    <row r="42" spans="1:15" x14ac:dyDescent="0.25">
      <c r="A42">
        <v>145</v>
      </c>
      <c r="B42" t="s">
        <v>1</v>
      </c>
      <c r="C42" t="s">
        <v>212</v>
      </c>
      <c r="D42" t="s">
        <v>213</v>
      </c>
      <c r="E42" t="s">
        <v>3998</v>
      </c>
      <c r="F42" s="30">
        <f>VLOOKUP(G42,[1]ARTICLES!$A$2:$V$636,22,FALSE)</f>
        <v>237.1</v>
      </c>
      <c r="G42" t="s">
        <v>215</v>
      </c>
      <c r="H42" t="s">
        <v>216</v>
      </c>
      <c r="K42" t="str">
        <f t="shared" si="1"/>
        <v>237.1</v>
      </c>
      <c r="L42">
        <f t="shared" si="2"/>
        <v>237.1</v>
      </c>
      <c r="M42" t="str">
        <f t="shared" si="5"/>
        <v>IDEM</v>
      </c>
      <c r="N42" t="str">
        <f t="shared" si="3"/>
        <v/>
      </c>
      <c r="O42" t="str">
        <f t="shared" si="4"/>
        <v/>
      </c>
    </row>
    <row r="43" spans="1:15" x14ac:dyDescent="0.25">
      <c r="A43">
        <v>146</v>
      </c>
      <c r="B43" t="s">
        <v>1</v>
      </c>
      <c r="C43" t="s">
        <v>217</v>
      </c>
      <c r="D43" t="s">
        <v>218</v>
      </c>
      <c r="E43" t="s">
        <v>3999</v>
      </c>
      <c r="F43" s="30">
        <f>VLOOKUP(G43,[1]ARTICLES!$A$2:$V$636,22,FALSE)</f>
        <v>315.06</v>
      </c>
      <c r="G43" t="s">
        <v>220</v>
      </c>
      <c r="H43" t="s">
        <v>221</v>
      </c>
      <c r="K43" t="str">
        <f t="shared" si="1"/>
        <v>315.06</v>
      </c>
      <c r="L43">
        <f t="shared" si="2"/>
        <v>315.06</v>
      </c>
      <c r="M43" t="str">
        <f t="shared" si="5"/>
        <v>IDEM</v>
      </c>
      <c r="N43" t="str">
        <f t="shared" si="3"/>
        <v/>
      </c>
      <c r="O43" t="str">
        <f t="shared" si="4"/>
        <v/>
      </c>
    </row>
    <row r="44" spans="1:15" x14ac:dyDescent="0.25">
      <c r="A44">
        <v>147</v>
      </c>
      <c r="B44" t="s">
        <v>1</v>
      </c>
      <c r="C44" t="s">
        <v>222</v>
      </c>
      <c r="D44" t="s">
        <v>223</v>
      </c>
      <c r="E44" t="s">
        <v>4000</v>
      </c>
      <c r="F44" s="30">
        <f>VLOOKUP(G44,[1]ARTICLES!$A$2:$V$636,22,FALSE)</f>
        <v>431.65</v>
      </c>
      <c r="G44" t="s">
        <v>225</v>
      </c>
      <c r="H44" t="s">
        <v>226</v>
      </c>
      <c r="K44" t="str">
        <f t="shared" si="1"/>
        <v>431.65</v>
      </c>
      <c r="L44">
        <f t="shared" si="2"/>
        <v>431.65</v>
      </c>
      <c r="M44" t="str">
        <f t="shared" si="5"/>
        <v>IDEM</v>
      </c>
      <c r="N44" t="str">
        <f t="shared" si="3"/>
        <v/>
      </c>
      <c r="O44" t="str">
        <f t="shared" si="4"/>
        <v/>
      </c>
    </row>
    <row r="45" spans="1:15" x14ac:dyDescent="0.25">
      <c r="A45">
        <v>148</v>
      </c>
      <c r="B45" t="s">
        <v>1</v>
      </c>
      <c r="C45" t="s">
        <v>227</v>
      </c>
      <c r="D45" t="s">
        <v>228</v>
      </c>
      <c r="E45" t="s">
        <v>4001</v>
      </c>
      <c r="F45" s="30">
        <f>VLOOKUP(G45,[1]ARTICLES!$A$2:$V$636,22,FALSE)</f>
        <v>441.73</v>
      </c>
      <c r="G45" t="s">
        <v>230</v>
      </c>
      <c r="H45" t="s">
        <v>231</v>
      </c>
      <c r="K45" t="str">
        <f t="shared" si="1"/>
        <v>441.73</v>
      </c>
      <c r="L45">
        <f t="shared" si="2"/>
        <v>441.73</v>
      </c>
      <c r="M45" t="str">
        <f t="shared" si="5"/>
        <v>IDEM</v>
      </c>
      <c r="N45" t="str">
        <f t="shared" si="3"/>
        <v/>
      </c>
      <c r="O45" t="str">
        <f t="shared" si="4"/>
        <v/>
      </c>
    </row>
    <row r="46" spans="1:15" x14ac:dyDescent="0.25">
      <c r="A46">
        <v>188</v>
      </c>
      <c r="B46" t="s">
        <v>1</v>
      </c>
      <c r="C46" t="s">
        <v>240</v>
      </c>
      <c r="D46" t="s">
        <v>241</v>
      </c>
      <c r="E46" t="s">
        <v>4002</v>
      </c>
      <c r="F46" s="30">
        <f>VLOOKUP(G46,[1]ARTICLES!$A$2:$V$636,22,FALSE)</f>
        <v>20.774999999999999</v>
      </c>
      <c r="G46" t="s">
        <v>243</v>
      </c>
      <c r="H46" t="s">
        <v>244</v>
      </c>
      <c r="K46" t="str">
        <f t="shared" si="1"/>
        <v>20.78</v>
      </c>
      <c r="L46">
        <f t="shared" si="2"/>
        <v>16.5</v>
      </c>
      <c r="M46" t="str">
        <f t="shared" si="5"/>
        <v/>
      </c>
      <c r="N46" t="str">
        <f t="shared" si="3"/>
        <v>UPDATE saskitps_product p set p.price = 20.78, p.date_upd=now() where p.id_product = 188 ;
UPDATE saskitps_product_shop p set p.price = 20.78, p.date_upd=now() where p.id_product = 188 ;</v>
      </c>
      <c r="O46" t="str">
        <f t="shared" si="4"/>
        <v>UPDATE TSaskit sas set sas.OldPrix = sas.PrixMagasin, sas.PrixMagasin = 20.78, sas.DateModification = NOW() where sas.RefPrestashop = 188 ;</v>
      </c>
    </row>
    <row r="47" spans="1:15" x14ac:dyDescent="0.25">
      <c r="A47">
        <v>189</v>
      </c>
      <c r="B47" t="s">
        <v>1</v>
      </c>
      <c r="C47" t="s">
        <v>245</v>
      </c>
      <c r="D47" t="s">
        <v>246</v>
      </c>
      <c r="E47" t="s">
        <v>4003</v>
      </c>
      <c r="F47" s="30">
        <f>VLOOKUP(G47,[1]ARTICLES!$A$2:$V$636,22,FALSE)</f>
        <v>16.725000000000001</v>
      </c>
      <c r="G47" t="s">
        <v>247</v>
      </c>
      <c r="H47" t="s">
        <v>244</v>
      </c>
      <c r="K47" t="str">
        <f t="shared" si="1"/>
        <v>16.73</v>
      </c>
      <c r="L47">
        <f t="shared" si="2"/>
        <v>12.1</v>
      </c>
      <c r="M47" t="str">
        <f t="shared" si="5"/>
        <v/>
      </c>
      <c r="N47" t="str">
        <f t="shared" si="3"/>
        <v>UPDATE saskitps_product p set p.price = 16.73, p.date_upd=now() where p.id_product = 189 ;
UPDATE saskitps_product_shop p set p.price = 16.73, p.date_upd=now() where p.id_product = 189 ;</v>
      </c>
      <c r="O47" t="str">
        <f t="shared" si="4"/>
        <v>UPDATE TSaskit sas set sas.OldPrix = sas.PrixMagasin, sas.PrixMagasin = 16.73, sas.DateModification = NOW() where sas.RefPrestashop = 189 ;</v>
      </c>
    </row>
    <row r="48" spans="1:15" x14ac:dyDescent="0.25">
      <c r="A48">
        <v>190</v>
      </c>
      <c r="B48" t="s">
        <v>1</v>
      </c>
      <c r="C48" t="s">
        <v>248</v>
      </c>
      <c r="D48" t="s">
        <v>249</v>
      </c>
      <c r="E48" t="s">
        <v>4004</v>
      </c>
      <c r="F48" s="30">
        <f>VLOOKUP(G48,[1]ARTICLES!$A$2:$V$636,22,FALSE)</f>
        <v>13.274999999999999</v>
      </c>
      <c r="G48" t="s">
        <v>251</v>
      </c>
      <c r="H48" t="s">
        <v>244</v>
      </c>
      <c r="K48" t="str">
        <f t="shared" si="1"/>
        <v>13.28</v>
      </c>
      <c r="L48">
        <f t="shared" si="2"/>
        <v>9.9</v>
      </c>
      <c r="M48" t="str">
        <f t="shared" si="5"/>
        <v/>
      </c>
      <c r="N48" t="str">
        <f t="shared" si="3"/>
        <v>UPDATE saskitps_product p set p.price = 13.28, p.date_upd=now() where p.id_product = 190 ;
UPDATE saskitps_product_shop p set p.price = 13.28, p.date_upd=now() where p.id_product = 190 ;</v>
      </c>
      <c r="O48" t="str">
        <f t="shared" si="4"/>
        <v>UPDATE TSaskit sas set sas.OldPrix = sas.PrixMagasin, sas.PrixMagasin = 13.28, sas.DateModification = NOW() where sas.RefPrestashop = 190 ;</v>
      </c>
    </row>
    <row r="49" spans="1:15" x14ac:dyDescent="0.25">
      <c r="A49">
        <v>193</v>
      </c>
      <c r="B49" t="s">
        <v>1</v>
      </c>
      <c r="C49" t="s">
        <v>252</v>
      </c>
      <c r="D49" t="s">
        <v>253</v>
      </c>
      <c r="E49" t="s">
        <v>254</v>
      </c>
      <c r="F49" s="30">
        <f>VLOOKUP(G49,[1]ARTICLES!$A$2:$V$636,22,FALSE)</f>
        <v>25.039300000000004</v>
      </c>
      <c r="G49" t="s">
        <v>255</v>
      </c>
      <c r="H49" t="s">
        <v>11</v>
      </c>
      <c r="K49" t="str">
        <f t="shared" si="1"/>
        <v>25.04</v>
      </c>
      <c r="L49">
        <f t="shared" si="2"/>
        <v>22.82</v>
      </c>
      <c r="M49" t="str">
        <f t="shared" si="5"/>
        <v/>
      </c>
      <c r="N49" t="str">
        <f t="shared" si="3"/>
        <v>UPDATE saskitps_product p set p.price = 25.04, p.date_upd=now() where p.id_product = 193 ;
UPDATE saskitps_product_shop p set p.price = 25.04, p.date_upd=now() where p.id_product = 193 ;</v>
      </c>
      <c r="O49" t="str">
        <f t="shared" si="4"/>
        <v>UPDATE TSaskit sas set sas.OldPrix = sas.PrixMagasin, sas.PrixMagasin = 25.04, sas.DateModification = NOW() where sas.RefPrestashop = 193 ;</v>
      </c>
    </row>
    <row r="50" spans="1:15" x14ac:dyDescent="0.25">
      <c r="A50">
        <v>194</v>
      </c>
      <c r="B50" t="s">
        <v>1</v>
      </c>
      <c r="C50" t="s">
        <v>256</v>
      </c>
      <c r="D50" t="s">
        <v>257</v>
      </c>
      <c r="E50" t="s">
        <v>258</v>
      </c>
      <c r="F50" s="30">
        <f>VLOOKUP(G50,[1]ARTICLES!$A$2:$V$636,22,FALSE)</f>
        <v>16.6617</v>
      </c>
      <c r="G50" t="s">
        <v>259</v>
      </c>
      <c r="H50" t="s">
        <v>11</v>
      </c>
      <c r="K50" t="str">
        <f t="shared" si="1"/>
        <v>16.66</v>
      </c>
      <c r="L50">
        <f t="shared" si="2"/>
        <v>14.9</v>
      </c>
      <c r="M50" t="str">
        <f t="shared" si="5"/>
        <v/>
      </c>
      <c r="N50" t="str">
        <f t="shared" si="3"/>
        <v>UPDATE saskitps_product p set p.price = 16.66, p.date_upd=now() where p.id_product = 194 ;
UPDATE saskitps_product_shop p set p.price = 16.66, p.date_upd=now() where p.id_product = 194 ;</v>
      </c>
      <c r="O50" t="str">
        <f t="shared" si="4"/>
        <v>UPDATE TSaskit sas set sas.OldPrix = sas.PrixMagasin, sas.PrixMagasin = 16.66, sas.DateModification = NOW() where sas.RefPrestashop = 194 ;</v>
      </c>
    </row>
    <row r="51" spans="1:15" x14ac:dyDescent="0.25">
      <c r="A51">
        <v>444</v>
      </c>
      <c r="B51" t="s">
        <v>1</v>
      </c>
      <c r="C51" t="s">
        <v>267</v>
      </c>
      <c r="D51" t="s">
        <v>268</v>
      </c>
      <c r="E51" t="s">
        <v>242</v>
      </c>
      <c r="F51" s="30">
        <f>VLOOKUP(G51,[1]ARTICLES!$A$2:$V$636,22,FALSE)</f>
        <v>15</v>
      </c>
      <c r="G51" t="s">
        <v>269</v>
      </c>
      <c r="H51" t="s">
        <v>270</v>
      </c>
      <c r="K51" t="str">
        <f t="shared" si="1"/>
        <v>15</v>
      </c>
      <c r="L51">
        <f t="shared" si="2"/>
        <v>15</v>
      </c>
      <c r="M51" t="str">
        <f t="shared" si="5"/>
        <v>IDEM</v>
      </c>
      <c r="N51" t="str">
        <f t="shared" si="3"/>
        <v/>
      </c>
      <c r="O51" t="str">
        <f t="shared" si="4"/>
        <v/>
      </c>
    </row>
    <row r="52" spans="1:15" x14ac:dyDescent="0.25">
      <c r="A52">
        <v>447</v>
      </c>
      <c r="B52" t="s">
        <v>1</v>
      </c>
      <c r="C52" t="s">
        <v>274</v>
      </c>
      <c r="D52" t="s">
        <v>275</v>
      </c>
      <c r="E52" t="s">
        <v>1043</v>
      </c>
      <c r="F52" s="30">
        <f>VLOOKUP(G52,[1]ARTICLES!$A$2:$V$636,22,FALSE)</f>
        <v>11.565</v>
      </c>
      <c r="G52" t="s">
        <v>277</v>
      </c>
      <c r="H52" t="s">
        <v>11</v>
      </c>
      <c r="K52" t="str">
        <f t="shared" si="1"/>
        <v>11.57</v>
      </c>
      <c r="L52">
        <f t="shared" si="2"/>
        <v>10.26</v>
      </c>
      <c r="M52" t="str">
        <f t="shared" si="5"/>
        <v/>
      </c>
      <c r="N52" t="str">
        <f t="shared" si="3"/>
        <v>UPDATE saskitps_product p set p.price = 11.57, p.date_upd=now() where p.id_product = 447 ;
UPDATE saskitps_product_shop p set p.price = 11.57, p.date_upd=now() where p.id_product = 447 ;</v>
      </c>
      <c r="O52" t="str">
        <f t="shared" si="4"/>
        <v>UPDATE TSaskit sas set sas.OldPrix = sas.PrixMagasin, sas.PrixMagasin = 11.57, sas.DateModification = NOW() where sas.RefPrestashop = 447 ;</v>
      </c>
    </row>
    <row r="53" spans="1:15" x14ac:dyDescent="0.25">
      <c r="A53">
        <v>448</v>
      </c>
      <c r="B53" t="s">
        <v>1</v>
      </c>
      <c r="C53" t="s">
        <v>278</v>
      </c>
      <c r="D53" t="s">
        <v>279</v>
      </c>
      <c r="E53" t="s">
        <v>4005</v>
      </c>
      <c r="F53" s="30">
        <f>VLOOKUP(G53,[1]ARTICLES!$A$2:$V$636,22,FALSE)</f>
        <v>7.44</v>
      </c>
      <c r="G53" t="s">
        <v>281</v>
      </c>
      <c r="H53" t="s">
        <v>11</v>
      </c>
      <c r="K53" t="str">
        <f t="shared" si="1"/>
        <v>7.44</v>
      </c>
      <c r="L53">
        <f t="shared" si="2"/>
        <v>7.44</v>
      </c>
      <c r="M53" t="str">
        <f t="shared" si="5"/>
        <v>IDEM</v>
      </c>
      <c r="N53" t="str">
        <f t="shared" si="3"/>
        <v/>
      </c>
      <c r="O53" t="str">
        <f t="shared" si="4"/>
        <v/>
      </c>
    </row>
    <row r="54" spans="1:15" x14ac:dyDescent="0.25">
      <c r="A54">
        <v>449</v>
      </c>
      <c r="B54" t="s">
        <v>1</v>
      </c>
      <c r="C54" t="s">
        <v>282</v>
      </c>
      <c r="D54" t="s">
        <v>283</v>
      </c>
      <c r="E54" t="s">
        <v>4006</v>
      </c>
      <c r="F54" s="30">
        <f>VLOOKUP(G54,[1]ARTICLES!$A$2:$V$636,22,FALSE)</f>
        <v>19.32</v>
      </c>
      <c r="G54" t="s">
        <v>284</v>
      </c>
      <c r="H54" t="s">
        <v>11</v>
      </c>
      <c r="K54" t="str">
        <f t="shared" si="1"/>
        <v>19.32</v>
      </c>
      <c r="L54">
        <f t="shared" si="2"/>
        <v>19.32</v>
      </c>
      <c r="M54" t="str">
        <f t="shared" si="5"/>
        <v>IDEM</v>
      </c>
      <c r="N54" t="str">
        <f t="shared" si="3"/>
        <v/>
      </c>
      <c r="O54" t="str">
        <f t="shared" si="4"/>
        <v/>
      </c>
    </row>
    <row r="55" spans="1:15" x14ac:dyDescent="0.25">
      <c r="A55">
        <v>450</v>
      </c>
      <c r="B55" t="s">
        <v>1</v>
      </c>
      <c r="C55" t="s">
        <v>285</v>
      </c>
      <c r="D55" t="s">
        <v>286</v>
      </c>
      <c r="E55" t="s">
        <v>4007</v>
      </c>
      <c r="F55" s="30">
        <f>VLOOKUP(G55,[1]ARTICLES!$A$2:$V$636,22,FALSE)</f>
        <v>120.54</v>
      </c>
      <c r="G55" t="s">
        <v>288</v>
      </c>
      <c r="H55" t="s">
        <v>289</v>
      </c>
      <c r="K55" t="str">
        <f t="shared" si="1"/>
        <v>120.54</v>
      </c>
      <c r="L55">
        <f t="shared" si="2"/>
        <v>120</v>
      </c>
      <c r="M55" t="str">
        <f t="shared" si="5"/>
        <v/>
      </c>
      <c r="N55" t="str">
        <f t="shared" si="3"/>
        <v>UPDATE saskitps_product p set p.price = 120.54, p.date_upd=now() where p.id_product = 450 ;
UPDATE saskitps_product_shop p set p.price = 120.54, p.date_upd=now() where p.id_product = 450 ;</v>
      </c>
      <c r="O55" t="str">
        <f t="shared" si="4"/>
        <v>UPDATE TSaskit sas set sas.OldPrix = sas.PrixMagasin, sas.PrixMagasin = 120.54, sas.DateModification = NOW() where sas.RefPrestashop = 450 ;</v>
      </c>
    </row>
    <row r="56" spans="1:15" x14ac:dyDescent="0.25">
      <c r="A56">
        <v>452</v>
      </c>
      <c r="B56" t="s">
        <v>1</v>
      </c>
      <c r="C56" t="s">
        <v>290</v>
      </c>
      <c r="D56" t="s">
        <v>291</v>
      </c>
      <c r="E56" t="s">
        <v>11</v>
      </c>
      <c r="F56" s="30">
        <v>0</v>
      </c>
      <c r="G56" s="12" t="s">
        <v>292</v>
      </c>
      <c r="H56" t="s">
        <v>11</v>
      </c>
      <c r="I56" s="9" t="s">
        <v>4255</v>
      </c>
      <c r="K56" t="str">
        <f t="shared" si="1"/>
        <v>0</v>
      </c>
      <c r="L56">
        <f t="shared" si="2"/>
        <v>0</v>
      </c>
      <c r="M56" t="str">
        <f t="shared" si="5"/>
        <v>IDEM</v>
      </c>
      <c r="N56" t="str">
        <f t="shared" si="3"/>
        <v/>
      </c>
      <c r="O56" t="str">
        <f t="shared" si="4"/>
        <v/>
      </c>
    </row>
    <row r="57" spans="1:15" x14ac:dyDescent="0.25">
      <c r="A57">
        <v>453</v>
      </c>
      <c r="B57" t="s">
        <v>1</v>
      </c>
      <c r="C57" t="s">
        <v>293</v>
      </c>
      <c r="D57" t="s">
        <v>294</v>
      </c>
      <c r="E57" t="s">
        <v>25</v>
      </c>
      <c r="F57" s="30">
        <f>VLOOKUP(G57,[1]ARTICLES!$A$2:$V$636,22,FALSE)</f>
        <v>1.2687999999999999</v>
      </c>
      <c r="G57" t="s">
        <v>296</v>
      </c>
      <c r="H57" t="s">
        <v>11</v>
      </c>
      <c r="K57" t="str">
        <f t="shared" si="1"/>
        <v>1.2688</v>
      </c>
      <c r="L57">
        <f t="shared" si="2"/>
        <v>1.1000000000000001</v>
      </c>
      <c r="M57" t="str">
        <f t="shared" si="5"/>
        <v/>
      </c>
      <c r="N57" t="str">
        <f t="shared" si="3"/>
        <v>UPDATE saskitps_product p set p.price = 1.2688, p.date_upd=now() where p.id_product = 453 ;
UPDATE saskitps_product_shop p set p.price = 1.2688, p.date_upd=now() where p.id_product = 453 ;</v>
      </c>
      <c r="O57" t="str">
        <f t="shared" si="4"/>
        <v>UPDATE TSaskit sas set sas.OldPrix = sas.PrixMagasin, sas.PrixMagasin = 1.2688, sas.DateModification = NOW() where sas.RefPrestashop = 453 ;</v>
      </c>
    </row>
    <row r="58" spans="1:15" x14ac:dyDescent="0.25">
      <c r="A58">
        <v>454</v>
      </c>
      <c r="B58" t="s">
        <v>1</v>
      </c>
      <c r="C58" t="s">
        <v>297</v>
      </c>
      <c r="D58" t="s">
        <v>298</v>
      </c>
      <c r="E58" t="s">
        <v>299</v>
      </c>
      <c r="F58" s="30">
        <f>VLOOKUP(G58,[1]ARTICLES!$A$2:$V$636,22,FALSE)</f>
        <v>27</v>
      </c>
      <c r="G58" t="s">
        <v>300</v>
      </c>
      <c r="H58" t="s">
        <v>244</v>
      </c>
      <c r="K58" t="str">
        <f t="shared" si="1"/>
        <v>27</v>
      </c>
      <c r="L58">
        <f t="shared" si="2"/>
        <v>27</v>
      </c>
      <c r="M58" t="str">
        <f t="shared" si="5"/>
        <v>IDEM</v>
      </c>
      <c r="N58" t="str">
        <f t="shared" si="3"/>
        <v/>
      </c>
      <c r="O58" t="str">
        <f t="shared" si="4"/>
        <v/>
      </c>
    </row>
    <row r="59" spans="1:15" x14ac:dyDescent="0.25">
      <c r="A59">
        <v>455</v>
      </c>
      <c r="B59" t="s">
        <v>1</v>
      </c>
      <c r="C59" t="s">
        <v>301</v>
      </c>
      <c r="D59" t="s">
        <v>302</v>
      </c>
      <c r="E59" t="s">
        <v>299</v>
      </c>
      <c r="F59" s="30">
        <f>VLOOKUP(G59,[1]ARTICLES!$A$2:$V$636,22,FALSE)</f>
        <v>27</v>
      </c>
      <c r="G59" t="s">
        <v>303</v>
      </c>
      <c r="H59" t="s">
        <v>244</v>
      </c>
      <c r="K59" t="str">
        <f t="shared" si="1"/>
        <v>27</v>
      </c>
      <c r="L59">
        <f t="shared" si="2"/>
        <v>27</v>
      </c>
      <c r="M59" t="str">
        <f t="shared" si="5"/>
        <v>IDEM</v>
      </c>
      <c r="N59" t="str">
        <f t="shared" si="3"/>
        <v/>
      </c>
      <c r="O59" t="str">
        <f t="shared" si="4"/>
        <v/>
      </c>
    </row>
    <row r="60" spans="1:15" x14ac:dyDescent="0.25">
      <c r="A60">
        <v>456</v>
      </c>
      <c r="B60" t="s">
        <v>1</v>
      </c>
      <c r="C60" t="s">
        <v>304</v>
      </c>
      <c r="D60" t="s">
        <v>305</v>
      </c>
      <c r="E60" t="s">
        <v>306</v>
      </c>
      <c r="F60" s="30">
        <f>VLOOKUP(G60,[1]ARTICLES!$A$2:$V$636,22,FALSE)</f>
        <v>31</v>
      </c>
      <c r="G60" t="s">
        <v>307</v>
      </c>
      <c r="H60" t="s">
        <v>244</v>
      </c>
      <c r="K60" t="str">
        <f t="shared" si="1"/>
        <v>31</v>
      </c>
      <c r="L60">
        <f t="shared" si="2"/>
        <v>31</v>
      </c>
      <c r="M60" t="str">
        <f t="shared" si="5"/>
        <v>IDEM</v>
      </c>
      <c r="N60" t="str">
        <f t="shared" si="3"/>
        <v/>
      </c>
      <c r="O60" t="str">
        <f t="shared" si="4"/>
        <v/>
      </c>
    </row>
    <row r="61" spans="1:15" x14ac:dyDescent="0.25">
      <c r="A61">
        <v>458</v>
      </c>
      <c r="B61" t="s">
        <v>1</v>
      </c>
      <c r="C61" t="s">
        <v>308</v>
      </c>
      <c r="D61" t="s">
        <v>309</v>
      </c>
      <c r="E61" t="s">
        <v>310</v>
      </c>
      <c r="F61" s="30">
        <f>VLOOKUP(G61,[1]ARTICLES!$A$2:$V$636,22,FALSE)</f>
        <v>16.489999999999998</v>
      </c>
      <c r="G61" t="s">
        <v>311</v>
      </c>
      <c r="H61" t="s">
        <v>11</v>
      </c>
      <c r="K61" t="str">
        <f t="shared" si="1"/>
        <v>16.49</v>
      </c>
      <c r="L61">
        <f t="shared" si="2"/>
        <v>16.489999999999998</v>
      </c>
      <c r="M61" t="str">
        <f t="shared" si="5"/>
        <v>IDEM</v>
      </c>
      <c r="N61" t="str">
        <f t="shared" si="3"/>
        <v/>
      </c>
      <c r="O61" t="str">
        <f t="shared" si="4"/>
        <v/>
      </c>
    </row>
    <row r="62" spans="1:15" x14ac:dyDescent="0.25">
      <c r="A62">
        <v>459</v>
      </c>
      <c r="B62" t="s">
        <v>1</v>
      </c>
      <c r="C62" t="s">
        <v>312</v>
      </c>
      <c r="D62" t="s">
        <v>313</v>
      </c>
      <c r="E62" t="s">
        <v>4008</v>
      </c>
      <c r="F62" s="30">
        <f>VLOOKUP(G62,[1]ARTICLES!$A$2:$V$636,22,FALSE)</f>
        <v>526.40700000000004</v>
      </c>
      <c r="G62" t="s">
        <v>315</v>
      </c>
      <c r="H62" t="s">
        <v>316</v>
      </c>
      <c r="K62" t="str">
        <f t="shared" si="1"/>
        <v>526.41</v>
      </c>
      <c r="L62">
        <f t="shared" si="2"/>
        <v>524.71</v>
      </c>
      <c r="M62" t="str">
        <f t="shared" si="5"/>
        <v/>
      </c>
      <c r="N62" t="str">
        <f t="shared" si="3"/>
        <v>UPDATE saskitps_product p set p.price = 526.41, p.date_upd=now() where p.id_product = 459 ;
UPDATE saskitps_product_shop p set p.price = 526.41, p.date_upd=now() where p.id_product = 459 ;</v>
      </c>
      <c r="O62" t="str">
        <f t="shared" si="4"/>
        <v>UPDATE TSaskit sas set sas.OldPrix = sas.PrixMagasin, sas.PrixMagasin = 526.41, sas.DateModification = NOW() where sas.RefPrestashop = 459 ;</v>
      </c>
    </row>
    <row r="63" spans="1:15" x14ac:dyDescent="0.25">
      <c r="A63">
        <v>462</v>
      </c>
      <c r="B63" t="s">
        <v>1</v>
      </c>
      <c r="C63" t="s">
        <v>317</v>
      </c>
      <c r="D63" t="s">
        <v>318</v>
      </c>
      <c r="E63" t="s">
        <v>319</v>
      </c>
      <c r="F63" s="30">
        <f>VLOOKUP(G63,[1]ARTICLES!$A$2:$V$636,22,FALSE)</f>
        <v>95.85</v>
      </c>
      <c r="G63" t="s">
        <v>320</v>
      </c>
      <c r="H63" t="s">
        <v>76</v>
      </c>
      <c r="K63" t="str">
        <f t="shared" si="1"/>
        <v>95.85</v>
      </c>
      <c r="L63">
        <f t="shared" si="2"/>
        <v>95.85</v>
      </c>
      <c r="M63" t="str">
        <f t="shared" si="5"/>
        <v>IDEM</v>
      </c>
      <c r="N63" t="str">
        <f t="shared" si="3"/>
        <v/>
      </c>
      <c r="O63" t="str">
        <f t="shared" si="4"/>
        <v/>
      </c>
    </row>
    <row r="64" spans="1:15" x14ac:dyDescent="0.25">
      <c r="A64">
        <v>463</v>
      </c>
      <c r="B64" t="s">
        <v>1</v>
      </c>
      <c r="C64" t="s">
        <v>321</v>
      </c>
      <c r="D64" t="s">
        <v>322</v>
      </c>
      <c r="E64" t="s">
        <v>4009</v>
      </c>
      <c r="F64" s="30">
        <f>VLOOKUP(G64,[1]ARTICLES!$A$2:$V$636,22,FALSE)</f>
        <v>59.85</v>
      </c>
      <c r="G64" t="s">
        <v>324</v>
      </c>
      <c r="H64" t="s">
        <v>130</v>
      </c>
      <c r="K64" t="str">
        <f t="shared" si="1"/>
        <v>59.85</v>
      </c>
      <c r="L64">
        <f t="shared" si="2"/>
        <v>59.85</v>
      </c>
      <c r="M64" t="str">
        <f t="shared" si="5"/>
        <v>IDEM</v>
      </c>
      <c r="N64" t="str">
        <f t="shared" si="3"/>
        <v/>
      </c>
      <c r="O64" t="str">
        <f t="shared" si="4"/>
        <v/>
      </c>
    </row>
    <row r="65" spans="1:15" x14ac:dyDescent="0.25">
      <c r="A65">
        <v>466</v>
      </c>
      <c r="B65" t="s">
        <v>1</v>
      </c>
      <c r="C65" t="s">
        <v>4010</v>
      </c>
      <c r="D65" t="s">
        <v>4011</v>
      </c>
      <c r="E65" t="s">
        <v>4012</v>
      </c>
      <c r="F65" s="30">
        <f>VLOOKUP(G65,[1]ARTICLES!$A$2:$V$636,22,FALSE)</f>
        <v>2.5680000000000001</v>
      </c>
      <c r="G65" t="s">
        <v>327</v>
      </c>
      <c r="H65" t="s">
        <v>11</v>
      </c>
      <c r="K65" t="str">
        <f t="shared" si="1"/>
        <v>2.57</v>
      </c>
      <c r="L65">
        <f t="shared" si="2"/>
        <v>2.25</v>
      </c>
      <c r="M65" t="str">
        <f t="shared" si="5"/>
        <v/>
      </c>
      <c r="N65" t="str">
        <f t="shared" si="3"/>
        <v>UPDATE saskitps_product p set p.price = 2.57, p.date_upd=now() where p.id_product = 466 ;
UPDATE saskitps_product_shop p set p.price = 2.57, p.date_upd=now() where p.id_product = 466 ;</v>
      </c>
      <c r="O65" t="str">
        <f t="shared" si="4"/>
        <v>UPDATE TSaskit sas set sas.OldPrix = sas.PrixMagasin, sas.PrixMagasin = 2.57, sas.DateModification = NOW() where sas.RefPrestashop = 466 ;</v>
      </c>
    </row>
    <row r="66" spans="1:15" x14ac:dyDescent="0.25">
      <c r="A66">
        <v>467</v>
      </c>
      <c r="B66" t="s">
        <v>1</v>
      </c>
      <c r="C66" t="s">
        <v>4013</v>
      </c>
      <c r="D66" t="s">
        <v>4014</v>
      </c>
      <c r="E66" t="s">
        <v>4015</v>
      </c>
      <c r="F66" s="30">
        <f>VLOOKUP(G66,[1]ARTICLES!$A$2:$V$636,22,FALSE)</f>
        <v>2.0100000000000002</v>
      </c>
      <c r="G66" t="s">
        <v>330</v>
      </c>
      <c r="H66" t="s">
        <v>11</v>
      </c>
      <c r="K66" t="str">
        <f t="shared" si="1"/>
        <v>2.01</v>
      </c>
      <c r="L66">
        <f t="shared" si="2"/>
        <v>1.87</v>
      </c>
      <c r="M66" t="str">
        <f t="shared" ref="M66:M97" si="6">IF(ROUND(F66,2)=ROUND(L66,2),"IDEM","")</f>
        <v/>
      </c>
      <c r="N66" t="str">
        <f t="shared" si="3"/>
        <v>UPDATE saskitps_product p set p.price = 2.01, p.date_upd=now() where p.id_product = 467 ;
UPDATE saskitps_product_shop p set p.price = 2.01, p.date_upd=now() where p.id_product = 467 ;</v>
      </c>
      <c r="O66" t="str">
        <f t="shared" si="4"/>
        <v>UPDATE TSaskit sas set sas.OldPrix = sas.PrixMagasin, sas.PrixMagasin = 2.01, sas.DateModification = NOW() where sas.RefPrestashop = 467 ;</v>
      </c>
    </row>
    <row r="67" spans="1:15" x14ac:dyDescent="0.25">
      <c r="A67">
        <v>468</v>
      </c>
      <c r="B67" t="s">
        <v>1</v>
      </c>
      <c r="C67" t="s">
        <v>4016</v>
      </c>
      <c r="D67" t="s">
        <v>4017</v>
      </c>
      <c r="E67" t="s">
        <v>4018</v>
      </c>
      <c r="F67" s="30">
        <f>VLOOKUP(G67,[1]ARTICLES!$A$2:$V$636,22,FALSE)</f>
        <v>3.1260000000000003</v>
      </c>
      <c r="G67" t="s">
        <v>333</v>
      </c>
      <c r="H67" t="s">
        <v>11</v>
      </c>
      <c r="K67" t="str">
        <f t="shared" ref="K67:K116" si="7">SUBSTITUTE(IF(F67&gt;2,ROUND(F67,2),ROUND(F67,5)),",",".")</f>
        <v>3.13</v>
      </c>
      <c r="L67">
        <f t="shared" ref="L67:L116" si="8">VALUE(SUBSTITUTE(E67,".",","))</f>
        <v>2.91</v>
      </c>
      <c r="M67" t="str">
        <f t="shared" si="6"/>
        <v/>
      </c>
      <c r="N67" t="str">
        <f t="shared" ref="N67:N116" si="9">IF(M67="IDEM","",SUBSTITUTE(SUBSTITUTE($N$1,"#P#",K67),"#ID#",A67))</f>
        <v>UPDATE saskitps_product p set p.price = 3.13, p.date_upd=now() where p.id_product = 468 ;
UPDATE saskitps_product_shop p set p.price = 3.13, p.date_upd=now() where p.id_product = 468 ;</v>
      </c>
      <c r="O67" t="str">
        <f t="shared" ref="O67:O116" si="10">IF(M67="IDEM","",SUBSTITUTE(SUBSTITUTE($O$1,"#P#",K67),"#ID#",A67))</f>
        <v>UPDATE TSaskit sas set sas.OldPrix = sas.PrixMagasin, sas.PrixMagasin = 3.13, sas.DateModification = NOW() where sas.RefPrestashop = 468 ;</v>
      </c>
    </row>
    <row r="68" spans="1:15" x14ac:dyDescent="0.25">
      <c r="A68">
        <v>469</v>
      </c>
      <c r="B68" t="s">
        <v>1</v>
      </c>
      <c r="C68" t="s">
        <v>4019</v>
      </c>
      <c r="D68" t="s">
        <v>4020</v>
      </c>
      <c r="E68" t="s">
        <v>4021</v>
      </c>
      <c r="F68" s="30">
        <f>VLOOKUP(G68,[1]ARTICLES!$A$2:$V$636,22,FALSE)</f>
        <v>2.7494999999999998</v>
      </c>
      <c r="G68" t="s">
        <v>336</v>
      </c>
      <c r="H68" t="s">
        <v>11</v>
      </c>
      <c r="K68" t="str">
        <f t="shared" si="7"/>
        <v>2.75</v>
      </c>
      <c r="L68">
        <f t="shared" si="8"/>
        <v>2.56</v>
      </c>
      <c r="M68" t="str">
        <f t="shared" si="6"/>
        <v/>
      </c>
      <c r="N68" t="str">
        <f t="shared" si="9"/>
        <v>UPDATE saskitps_product p set p.price = 2.75, p.date_upd=now() where p.id_product = 469 ;
UPDATE saskitps_product_shop p set p.price = 2.75, p.date_upd=now() where p.id_product = 469 ;</v>
      </c>
      <c r="O68" t="str">
        <f t="shared" si="10"/>
        <v>UPDATE TSaskit sas set sas.OldPrix = sas.PrixMagasin, sas.PrixMagasin = 2.75, sas.DateModification = NOW() where sas.RefPrestashop = 469 ;</v>
      </c>
    </row>
    <row r="69" spans="1:15" x14ac:dyDescent="0.25">
      <c r="A69">
        <v>470</v>
      </c>
      <c r="B69" t="s">
        <v>1</v>
      </c>
      <c r="C69" t="s">
        <v>337</v>
      </c>
      <c r="D69" t="s">
        <v>338</v>
      </c>
      <c r="E69" t="s">
        <v>4022</v>
      </c>
      <c r="F69" s="30">
        <f>VLOOKUP(G69,[1]ARTICLES!$A$2:$V$636,22,FALSE)</f>
        <v>8.5399999999999991</v>
      </c>
      <c r="G69" t="s">
        <v>340</v>
      </c>
      <c r="H69" t="s">
        <v>341</v>
      </c>
      <c r="K69" t="str">
        <f t="shared" si="7"/>
        <v>8.54</v>
      </c>
      <c r="L69">
        <f t="shared" si="8"/>
        <v>10.18</v>
      </c>
      <c r="M69" t="str">
        <f t="shared" si="6"/>
        <v/>
      </c>
      <c r="N69" t="str">
        <f t="shared" si="9"/>
        <v>UPDATE saskitps_product p set p.price = 8.54, p.date_upd=now() where p.id_product = 470 ;
UPDATE saskitps_product_shop p set p.price = 8.54, p.date_upd=now() where p.id_product = 470 ;</v>
      </c>
      <c r="O69" t="str">
        <f t="shared" si="10"/>
        <v>UPDATE TSaskit sas set sas.OldPrix = sas.PrixMagasin, sas.PrixMagasin = 8.54, sas.DateModification = NOW() where sas.RefPrestashop = 470 ;</v>
      </c>
    </row>
    <row r="70" spans="1:15" x14ac:dyDescent="0.25">
      <c r="A70">
        <v>508</v>
      </c>
      <c r="B70" t="s">
        <v>1</v>
      </c>
      <c r="C70" t="s">
        <v>407</v>
      </c>
      <c r="D70" t="s">
        <v>408</v>
      </c>
      <c r="E70" t="s">
        <v>4023</v>
      </c>
      <c r="F70" s="30">
        <f>VLOOKUP(G70,[1]ARTICLES!$A$2:$V$636,22,FALSE)</f>
        <v>27.147539999999999</v>
      </c>
      <c r="G70" t="s">
        <v>410</v>
      </c>
      <c r="H70" t="s">
        <v>16</v>
      </c>
      <c r="K70" t="str">
        <f t="shared" si="7"/>
        <v>27.15</v>
      </c>
      <c r="L70">
        <f t="shared" si="8"/>
        <v>25.14</v>
      </c>
      <c r="M70" t="str">
        <f t="shared" si="6"/>
        <v/>
      </c>
      <c r="N70" t="str">
        <f t="shared" si="9"/>
        <v>UPDATE saskitps_product p set p.price = 27.15, p.date_upd=now() where p.id_product = 508 ;
UPDATE saskitps_product_shop p set p.price = 27.15, p.date_upd=now() where p.id_product = 508 ;</v>
      </c>
      <c r="O70" t="str">
        <f t="shared" si="10"/>
        <v>UPDATE TSaskit sas set sas.OldPrix = sas.PrixMagasin, sas.PrixMagasin = 27.15, sas.DateModification = NOW() where sas.RefPrestashop = 508 ;</v>
      </c>
    </row>
    <row r="71" spans="1:15" x14ac:dyDescent="0.25">
      <c r="A71">
        <v>509</v>
      </c>
      <c r="B71" t="s">
        <v>1</v>
      </c>
      <c r="C71" t="s">
        <v>411</v>
      </c>
      <c r="D71" t="s">
        <v>412</v>
      </c>
      <c r="E71" t="s">
        <v>413</v>
      </c>
      <c r="F71" s="30">
        <f>VLOOKUP(G71,[1]ARTICLES!$A$2:$V$636,22,FALSE)</f>
        <v>14.8</v>
      </c>
      <c r="G71" t="s">
        <v>414</v>
      </c>
      <c r="H71" t="s">
        <v>130</v>
      </c>
      <c r="K71" t="str">
        <f t="shared" si="7"/>
        <v>14.8</v>
      </c>
      <c r="L71">
        <f t="shared" si="8"/>
        <v>14.8</v>
      </c>
      <c r="M71" t="str">
        <f t="shared" si="6"/>
        <v>IDEM</v>
      </c>
      <c r="N71" t="str">
        <f t="shared" si="9"/>
        <v/>
      </c>
      <c r="O71" t="str">
        <f t="shared" si="10"/>
        <v/>
      </c>
    </row>
    <row r="72" spans="1:15" x14ac:dyDescent="0.25">
      <c r="A72">
        <v>512</v>
      </c>
      <c r="B72" t="s">
        <v>1</v>
      </c>
      <c r="C72" t="s">
        <v>4024</v>
      </c>
      <c r="D72" t="s">
        <v>4025</v>
      </c>
      <c r="E72" t="s">
        <v>4012</v>
      </c>
      <c r="F72" s="30">
        <f>VLOOKUP(G72,[1]ARTICLES!$A$2:$V$636,22,FALSE)</f>
        <v>2.39785</v>
      </c>
      <c r="G72" t="s">
        <v>416</v>
      </c>
      <c r="H72" t="s">
        <v>11</v>
      </c>
      <c r="K72" t="str">
        <f t="shared" si="7"/>
        <v>2.4</v>
      </c>
      <c r="L72">
        <f t="shared" si="8"/>
        <v>2.25</v>
      </c>
      <c r="M72" t="str">
        <f t="shared" si="6"/>
        <v/>
      </c>
      <c r="N72" t="str">
        <f t="shared" si="9"/>
        <v>UPDATE saskitps_product p set p.price = 2.4, p.date_upd=now() where p.id_product = 512 ;
UPDATE saskitps_product_shop p set p.price = 2.4, p.date_upd=now() where p.id_product = 512 ;</v>
      </c>
      <c r="O72" t="str">
        <f t="shared" si="10"/>
        <v>UPDATE TSaskit sas set sas.OldPrix = sas.PrixMagasin, sas.PrixMagasin = 2.4, sas.DateModification = NOW() where sas.RefPrestashop = 512 ;</v>
      </c>
    </row>
    <row r="73" spans="1:15" x14ac:dyDescent="0.25">
      <c r="A73">
        <v>513</v>
      </c>
      <c r="B73" t="s">
        <v>1</v>
      </c>
      <c r="C73" t="s">
        <v>4026</v>
      </c>
      <c r="D73" t="s">
        <v>4027</v>
      </c>
      <c r="E73" t="s">
        <v>4015</v>
      </c>
      <c r="F73" s="30">
        <f>VLOOKUP(G73,[1]ARTICLES!$A$2:$V$636,22,FALSE)</f>
        <v>2.0619999999999998</v>
      </c>
      <c r="G73" t="s">
        <v>418</v>
      </c>
      <c r="H73" t="s">
        <v>11</v>
      </c>
      <c r="K73" t="str">
        <f t="shared" si="7"/>
        <v>2.06</v>
      </c>
      <c r="L73">
        <f t="shared" si="8"/>
        <v>1.87</v>
      </c>
      <c r="M73" t="str">
        <f t="shared" si="6"/>
        <v/>
      </c>
      <c r="N73" t="str">
        <f t="shared" si="9"/>
        <v>UPDATE saskitps_product p set p.price = 2.06, p.date_upd=now() where p.id_product = 513 ;
UPDATE saskitps_product_shop p set p.price = 2.06, p.date_upd=now() where p.id_product = 513 ;</v>
      </c>
      <c r="O73" t="str">
        <f t="shared" si="10"/>
        <v>UPDATE TSaskit sas set sas.OldPrix = sas.PrixMagasin, sas.PrixMagasin = 2.06, sas.DateModification = NOW() where sas.RefPrestashop = 513 ;</v>
      </c>
    </row>
    <row r="74" spans="1:15" x14ac:dyDescent="0.25">
      <c r="A74">
        <v>514</v>
      </c>
      <c r="B74" t="s">
        <v>1</v>
      </c>
      <c r="C74" t="s">
        <v>4028</v>
      </c>
      <c r="D74" t="s">
        <v>4029</v>
      </c>
      <c r="E74" t="s">
        <v>4030</v>
      </c>
      <c r="F74" s="30">
        <f>VLOOKUP(G74,[1]ARTICLES!$A$2:$V$636,22,FALSE)</f>
        <v>2.31</v>
      </c>
      <c r="G74" t="s">
        <v>421</v>
      </c>
      <c r="H74" t="s">
        <v>11</v>
      </c>
      <c r="K74" t="str">
        <f t="shared" si="7"/>
        <v>2.31</v>
      </c>
      <c r="L74">
        <f t="shared" si="8"/>
        <v>2.31</v>
      </c>
      <c r="M74" t="str">
        <f t="shared" si="6"/>
        <v>IDEM</v>
      </c>
      <c r="N74" t="str">
        <f t="shared" si="9"/>
        <v/>
      </c>
      <c r="O74" t="str">
        <f t="shared" si="10"/>
        <v/>
      </c>
    </row>
    <row r="75" spans="1:15" x14ac:dyDescent="0.25">
      <c r="A75">
        <v>515</v>
      </c>
      <c r="B75" t="s">
        <v>1</v>
      </c>
      <c r="C75" t="s">
        <v>4031</v>
      </c>
      <c r="D75" t="s">
        <v>4032</v>
      </c>
      <c r="E75" t="s">
        <v>4030</v>
      </c>
      <c r="F75" s="30">
        <f>VLOOKUP(G75,[1]ARTICLES!$A$2:$V$636,22,FALSE)</f>
        <v>2.31</v>
      </c>
      <c r="G75" t="s">
        <v>423</v>
      </c>
      <c r="H75" t="s">
        <v>11</v>
      </c>
      <c r="K75" t="str">
        <f t="shared" si="7"/>
        <v>2.31</v>
      </c>
      <c r="L75">
        <f t="shared" si="8"/>
        <v>2.31</v>
      </c>
      <c r="M75" t="str">
        <f t="shared" si="6"/>
        <v>IDEM</v>
      </c>
      <c r="N75" t="str">
        <f t="shared" si="9"/>
        <v/>
      </c>
      <c r="O75" t="str">
        <f t="shared" si="10"/>
        <v/>
      </c>
    </row>
    <row r="76" spans="1:15" x14ac:dyDescent="0.25">
      <c r="A76">
        <v>516</v>
      </c>
      <c r="B76" t="s">
        <v>1</v>
      </c>
      <c r="C76" t="s">
        <v>4033</v>
      </c>
      <c r="D76" t="s">
        <v>4034</v>
      </c>
      <c r="E76" t="s">
        <v>4035</v>
      </c>
      <c r="F76" s="30">
        <f>VLOOKUP(G76,[1]ARTICLES!$A$2:$V$636,22,FALSE)</f>
        <v>3.54</v>
      </c>
      <c r="G76" t="s">
        <v>426</v>
      </c>
      <c r="H76" t="s">
        <v>11</v>
      </c>
      <c r="K76" t="str">
        <f t="shared" si="7"/>
        <v>3.54</v>
      </c>
      <c r="L76">
        <f t="shared" si="8"/>
        <v>3.54</v>
      </c>
      <c r="M76" t="str">
        <f t="shared" si="6"/>
        <v>IDEM</v>
      </c>
      <c r="N76" t="str">
        <f t="shared" si="9"/>
        <v/>
      </c>
      <c r="O76" t="str">
        <f t="shared" si="10"/>
        <v/>
      </c>
    </row>
    <row r="77" spans="1:15" x14ac:dyDescent="0.25">
      <c r="A77">
        <v>517</v>
      </c>
      <c r="B77" t="s">
        <v>1</v>
      </c>
      <c r="C77" t="s">
        <v>4036</v>
      </c>
      <c r="D77" t="s">
        <v>4037</v>
      </c>
      <c r="E77" t="s">
        <v>4038</v>
      </c>
      <c r="F77" s="30">
        <f>VLOOKUP(G77,[1]ARTICLES!$A$2:$V$636,22,FALSE)</f>
        <v>2.85</v>
      </c>
      <c r="G77" t="s">
        <v>429</v>
      </c>
      <c r="H77" t="s">
        <v>11</v>
      </c>
      <c r="K77" t="str">
        <f t="shared" si="7"/>
        <v>2.85</v>
      </c>
      <c r="L77">
        <f t="shared" si="8"/>
        <v>2.85</v>
      </c>
      <c r="M77" t="str">
        <f t="shared" si="6"/>
        <v>IDEM</v>
      </c>
      <c r="N77" t="str">
        <f t="shared" si="9"/>
        <v/>
      </c>
      <c r="O77" t="str">
        <f t="shared" si="10"/>
        <v/>
      </c>
    </row>
    <row r="78" spans="1:15" x14ac:dyDescent="0.25">
      <c r="A78">
        <v>518</v>
      </c>
      <c r="B78" t="s">
        <v>1</v>
      </c>
      <c r="C78" t="s">
        <v>430</v>
      </c>
      <c r="D78" t="s">
        <v>431</v>
      </c>
      <c r="E78" t="s">
        <v>4039</v>
      </c>
      <c r="F78" s="30">
        <f>VLOOKUP(G78,[1]ARTICLES!$A$2:$V$636,22,FALSE)</f>
        <v>11.22</v>
      </c>
      <c r="G78" t="s">
        <v>433</v>
      </c>
      <c r="H78" t="s">
        <v>11</v>
      </c>
      <c r="K78" t="str">
        <f t="shared" si="7"/>
        <v>11.22</v>
      </c>
      <c r="L78">
        <f t="shared" si="8"/>
        <v>11.02</v>
      </c>
      <c r="M78" t="str">
        <f t="shared" si="6"/>
        <v/>
      </c>
      <c r="N78" t="str">
        <f t="shared" si="9"/>
        <v>UPDATE saskitps_product p set p.price = 11.22, p.date_upd=now() where p.id_product = 518 ;
UPDATE saskitps_product_shop p set p.price = 11.22, p.date_upd=now() where p.id_product = 518 ;</v>
      </c>
      <c r="O78" t="str">
        <f t="shared" si="10"/>
        <v>UPDATE TSaskit sas set sas.OldPrix = sas.PrixMagasin, sas.PrixMagasin = 11.22, sas.DateModification = NOW() where sas.RefPrestashop = 518 ;</v>
      </c>
    </row>
    <row r="79" spans="1:15" x14ac:dyDescent="0.25">
      <c r="A79">
        <v>519</v>
      </c>
      <c r="B79" t="s">
        <v>1</v>
      </c>
      <c r="C79" t="s">
        <v>434</v>
      </c>
      <c r="D79" t="s">
        <v>435</v>
      </c>
      <c r="E79" t="s">
        <v>4040</v>
      </c>
      <c r="F79" s="30">
        <f>VLOOKUP(G79,[1]ARTICLES!$A$2:$V$636,22,FALSE)</f>
        <v>11.214</v>
      </c>
      <c r="G79" t="s">
        <v>436</v>
      </c>
      <c r="H79" t="s">
        <v>11</v>
      </c>
      <c r="K79" t="str">
        <f t="shared" si="7"/>
        <v>11.21</v>
      </c>
      <c r="L79">
        <f t="shared" si="8"/>
        <v>11.03</v>
      </c>
      <c r="M79" t="str">
        <f t="shared" si="6"/>
        <v/>
      </c>
      <c r="N79" t="str">
        <f t="shared" si="9"/>
        <v>UPDATE saskitps_product p set p.price = 11.21, p.date_upd=now() where p.id_product = 519 ;
UPDATE saskitps_product_shop p set p.price = 11.21, p.date_upd=now() where p.id_product = 519 ;</v>
      </c>
      <c r="O79" t="str">
        <f t="shared" si="10"/>
        <v>UPDATE TSaskit sas set sas.OldPrix = sas.PrixMagasin, sas.PrixMagasin = 11.21, sas.DateModification = NOW() where sas.RefPrestashop = 519 ;</v>
      </c>
    </row>
    <row r="80" spans="1:15" x14ac:dyDescent="0.25">
      <c r="A80">
        <v>520</v>
      </c>
      <c r="B80" t="s">
        <v>1</v>
      </c>
      <c r="C80" t="s">
        <v>437</v>
      </c>
      <c r="D80" t="s">
        <v>438</v>
      </c>
      <c r="E80" t="s">
        <v>4041</v>
      </c>
      <c r="F80" s="30">
        <f>VLOOKUP(G80,[1]ARTICLES!$A$2:$V$636,22,FALSE)</f>
        <v>1.4338000000000002</v>
      </c>
      <c r="G80" t="s">
        <v>440</v>
      </c>
      <c r="H80" t="s">
        <v>11</v>
      </c>
      <c r="K80" t="str">
        <f t="shared" si="7"/>
        <v>1.4338</v>
      </c>
      <c r="L80">
        <f t="shared" si="8"/>
        <v>1.34</v>
      </c>
      <c r="M80" t="str">
        <f t="shared" si="6"/>
        <v/>
      </c>
      <c r="N80" t="str">
        <f t="shared" si="9"/>
        <v>UPDATE saskitps_product p set p.price = 1.4338, p.date_upd=now() where p.id_product = 520 ;
UPDATE saskitps_product_shop p set p.price = 1.4338, p.date_upd=now() where p.id_product = 520 ;</v>
      </c>
      <c r="O80" t="str">
        <f t="shared" si="10"/>
        <v>UPDATE TSaskit sas set sas.OldPrix = sas.PrixMagasin, sas.PrixMagasin = 1.4338, sas.DateModification = NOW() where sas.RefPrestashop = 520 ;</v>
      </c>
    </row>
    <row r="81" spans="1:15" x14ac:dyDescent="0.25">
      <c r="A81">
        <v>521</v>
      </c>
      <c r="B81" t="s">
        <v>1</v>
      </c>
      <c r="C81" t="s">
        <v>441</v>
      </c>
      <c r="D81" t="s">
        <v>442</v>
      </c>
      <c r="E81" t="s">
        <v>270</v>
      </c>
      <c r="F81" s="30">
        <f>VLOOKUP(G81,[1]ARTICLES!$A$2:$V$636,22,FALSE)</f>
        <v>8.0500000000000007</v>
      </c>
      <c r="G81" t="s">
        <v>443</v>
      </c>
      <c r="H81" t="s">
        <v>48</v>
      </c>
      <c r="K81" t="str">
        <f t="shared" si="7"/>
        <v>8.05</v>
      </c>
      <c r="L81">
        <f t="shared" si="8"/>
        <v>7</v>
      </c>
      <c r="M81" t="str">
        <f t="shared" si="6"/>
        <v/>
      </c>
      <c r="N81" t="str">
        <f t="shared" si="9"/>
        <v>UPDATE saskitps_product p set p.price = 8.05, p.date_upd=now() where p.id_product = 521 ;
UPDATE saskitps_product_shop p set p.price = 8.05, p.date_upd=now() where p.id_product = 521 ;</v>
      </c>
      <c r="O81" t="str">
        <f t="shared" si="10"/>
        <v>UPDATE TSaskit sas set sas.OldPrix = sas.PrixMagasin, sas.PrixMagasin = 8.05, sas.DateModification = NOW() where sas.RefPrestashop = 521 ;</v>
      </c>
    </row>
    <row r="82" spans="1:15" x14ac:dyDescent="0.25">
      <c r="A82">
        <v>522</v>
      </c>
      <c r="B82" t="s">
        <v>1</v>
      </c>
      <c r="C82" t="s">
        <v>4042</v>
      </c>
      <c r="D82" t="s">
        <v>4043</v>
      </c>
      <c r="E82" t="s">
        <v>4044</v>
      </c>
      <c r="F82" s="30">
        <f>VLOOKUP(G82,[1]ARTICLES!$A$2:$V$636,22,FALSE)</f>
        <v>3.6914999999999996</v>
      </c>
      <c r="G82" t="s">
        <v>446</v>
      </c>
      <c r="H82" t="s">
        <v>11</v>
      </c>
      <c r="K82" t="str">
        <f t="shared" si="7"/>
        <v>3.69</v>
      </c>
      <c r="L82">
        <f t="shared" si="8"/>
        <v>3.44</v>
      </c>
      <c r="M82" t="str">
        <f t="shared" si="6"/>
        <v/>
      </c>
      <c r="N82" t="str">
        <f t="shared" si="9"/>
        <v>UPDATE saskitps_product p set p.price = 3.69, p.date_upd=now() where p.id_product = 522 ;
UPDATE saskitps_product_shop p set p.price = 3.69, p.date_upd=now() where p.id_product = 522 ;</v>
      </c>
      <c r="O82" t="str">
        <f t="shared" si="10"/>
        <v>UPDATE TSaskit sas set sas.OldPrix = sas.PrixMagasin, sas.PrixMagasin = 3.69, sas.DateModification = NOW() where sas.RefPrestashop = 522 ;</v>
      </c>
    </row>
    <row r="83" spans="1:15" x14ac:dyDescent="0.25">
      <c r="A83">
        <v>523</v>
      </c>
      <c r="B83" t="s">
        <v>1</v>
      </c>
      <c r="C83" t="s">
        <v>4045</v>
      </c>
      <c r="D83" t="s">
        <v>4046</v>
      </c>
      <c r="E83" t="s">
        <v>4047</v>
      </c>
      <c r="F83" s="30">
        <f>VLOOKUP(G83,[1]ARTICLES!$A$2:$V$636,22,FALSE)</f>
        <v>3.2249999999999996</v>
      </c>
      <c r="G83" t="s">
        <v>449</v>
      </c>
      <c r="H83" t="s">
        <v>11</v>
      </c>
      <c r="K83" t="str">
        <f t="shared" si="7"/>
        <v>3.23</v>
      </c>
      <c r="L83">
        <f t="shared" si="8"/>
        <v>3.22</v>
      </c>
      <c r="M83" t="str">
        <f t="shared" si="6"/>
        <v/>
      </c>
      <c r="N83" t="str">
        <f t="shared" si="9"/>
        <v>UPDATE saskitps_product p set p.price = 3.23, p.date_upd=now() where p.id_product = 523 ;
UPDATE saskitps_product_shop p set p.price = 3.23, p.date_upd=now() where p.id_product = 523 ;</v>
      </c>
      <c r="O83" t="str">
        <f t="shared" si="10"/>
        <v>UPDATE TSaskit sas set sas.OldPrix = sas.PrixMagasin, sas.PrixMagasin = 3.23, sas.DateModification = NOW() where sas.RefPrestashop = 523 ;</v>
      </c>
    </row>
    <row r="84" spans="1:15" x14ac:dyDescent="0.25">
      <c r="A84">
        <v>524</v>
      </c>
      <c r="B84" t="s">
        <v>1</v>
      </c>
      <c r="C84" t="s">
        <v>450</v>
      </c>
      <c r="D84" t="s">
        <v>451</v>
      </c>
      <c r="E84" t="s">
        <v>4048</v>
      </c>
      <c r="F84" s="30">
        <f>VLOOKUP(G84,[1]ARTICLES!$A$2:$V$636,22,FALSE)</f>
        <v>24.03</v>
      </c>
      <c r="G84" t="s">
        <v>453</v>
      </c>
      <c r="H84" t="s">
        <v>11</v>
      </c>
      <c r="K84" t="str">
        <f t="shared" si="7"/>
        <v>24.03</v>
      </c>
      <c r="L84">
        <f t="shared" si="8"/>
        <v>24.03</v>
      </c>
      <c r="M84" t="str">
        <f t="shared" si="6"/>
        <v>IDEM</v>
      </c>
      <c r="N84" t="str">
        <f t="shared" si="9"/>
        <v/>
      </c>
      <c r="O84" t="str">
        <f t="shared" si="10"/>
        <v/>
      </c>
    </row>
    <row r="85" spans="1:15" x14ac:dyDescent="0.25">
      <c r="A85">
        <v>527</v>
      </c>
      <c r="B85" t="s">
        <v>1</v>
      </c>
      <c r="C85" t="s">
        <v>454</v>
      </c>
      <c r="D85" t="s">
        <v>455</v>
      </c>
      <c r="E85" t="s">
        <v>4049</v>
      </c>
      <c r="F85" s="30">
        <f>VLOOKUP(G85,[1]ARTICLES!$A$2:$V$636,22,FALSE)</f>
        <v>1.3117500000000002</v>
      </c>
      <c r="G85" t="s">
        <v>457</v>
      </c>
      <c r="H85" t="s">
        <v>11</v>
      </c>
      <c r="K85" t="str">
        <f t="shared" si="7"/>
        <v>1.31175</v>
      </c>
      <c r="L85">
        <f t="shared" si="8"/>
        <v>1.18</v>
      </c>
      <c r="M85" t="str">
        <f t="shared" si="6"/>
        <v/>
      </c>
      <c r="N85" t="str">
        <f t="shared" si="9"/>
        <v>UPDATE saskitps_product p set p.price = 1.31175, p.date_upd=now() where p.id_product = 527 ;
UPDATE saskitps_product_shop p set p.price = 1.31175, p.date_upd=now() where p.id_product = 527 ;</v>
      </c>
      <c r="O85" t="str">
        <f t="shared" si="10"/>
        <v>UPDATE TSaskit sas set sas.OldPrix = sas.PrixMagasin, sas.PrixMagasin = 1.31175, sas.DateModification = NOW() where sas.RefPrestashop = 527 ;</v>
      </c>
    </row>
    <row r="86" spans="1:15" x14ac:dyDescent="0.25">
      <c r="A86">
        <v>528</v>
      </c>
      <c r="B86" t="s">
        <v>1</v>
      </c>
      <c r="C86" t="s">
        <v>458</v>
      </c>
      <c r="D86" t="s">
        <v>459</v>
      </c>
      <c r="E86" t="s">
        <v>460</v>
      </c>
      <c r="F86" s="30">
        <f>VLOOKUP(G86,[1]ARTICLES!$A$2:$V$636,22,FALSE)</f>
        <v>20.625</v>
      </c>
      <c r="G86" t="s">
        <v>461</v>
      </c>
      <c r="H86" t="s">
        <v>11</v>
      </c>
      <c r="K86" t="str">
        <f t="shared" si="7"/>
        <v>20.63</v>
      </c>
      <c r="L86">
        <f t="shared" si="8"/>
        <v>20.53</v>
      </c>
      <c r="M86" t="str">
        <f t="shared" si="6"/>
        <v/>
      </c>
      <c r="N86" t="str">
        <f t="shared" si="9"/>
        <v>UPDATE saskitps_product p set p.price = 20.63, p.date_upd=now() where p.id_product = 528 ;
UPDATE saskitps_product_shop p set p.price = 20.63, p.date_upd=now() where p.id_product = 528 ;</v>
      </c>
      <c r="O86" t="str">
        <f t="shared" si="10"/>
        <v>UPDATE TSaskit sas set sas.OldPrix = sas.PrixMagasin, sas.PrixMagasin = 20.63, sas.DateModification = NOW() where sas.RefPrestashop = 528 ;</v>
      </c>
    </row>
    <row r="87" spans="1:15" x14ac:dyDescent="0.25">
      <c r="A87">
        <v>529</v>
      </c>
      <c r="B87" t="s">
        <v>1</v>
      </c>
      <c r="C87" t="s">
        <v>462</v>
      </c>
      <c r="D87" t="s">
        <v>463</v>
      </c>
      <c r="E87" t="s">
        <v>464</v>
      </c>
      <c r="F87" s="30">
        <f>VLOOKUP(G87,[1]ARTICLES!$A$2:$V$636,22,FALSE)</f>
        <v>5.72</v>
      </c>
      <c r="G87" t="s">
        <v>465</v>
      </c>
      <c r="H87" t="s">
        <v>11</v>
      </c>
      <c r="K87" t="str">
        <f t="shared" si="7"/>
        <v>5.72</v>
      </c>
      <c r="L87">
        <f t="shared" si="8"/>
        <v>5.72</v>
      </c>
      <c r="M87" t="str">
        <f t="shared" si="6"/>
        <v>IDEM</v>
      </c>
      <c r="N87" t="str">
        <f t="shared" si="9"/>
        <v/>
      </c>
      <c r="O87" t="str">
        <f t="shared" si="10"/>
        <v/>
      </c>
    </row>
    <row r="88" spans="1:15" x14ac:dyDescent="0.25">
      <c r="A88">
        <v>530</v>
      </c>
      <c r="B88" t="s">
        <v>1</v>
      </c>
      <c r="C88" t="s">
        <v>466</v>
      </c>
      <c r="D88" t="s">
        <v>467</v>
      </c>
      <c r="E88" t="s">
        <v>468</v>
      </c>
      <c r="F88" s="30">
        <f>VLOOKUP(G88,[1]ARTICLES!$A$2:$V$636,22,FALSE)</f>
        <v>7.1549999999999994</v>
      </c>
      <c r="G88" t="s">
        <v>469</v>
      </c>
      <c r="H88" t="s">
        <v>11</v>
      </c>
      <c r="K88" t="str">
        <f t="shared" si="7"/>
        <v>7.16</v>
      </c>
      <c r="L88">
        <f t="shared" si="8"/>
        <v>3.35</v>
      </c>
      <c r="M88" t="str">
        <f t="shared" si="6"/>
        <v/>
      </c>
      <c r="N88" t="str">
        <f t="shared" si="9"/>
        <v>UPDATE saskitps_product p set p.price = 7.16, p.date_upd=now() where p.id_product = 530 ;
UPDATE saskitps_product_shop p set p.price = 7.16, p.date_upd=now() where p.id_product = 530 ;</v>
      </c>
      <c r="O88" t="str">
        <f t="shared" si="10"/>
        <v>UPDATE TSaskit sas set sas.OldPrix = sas.PrixMagasin, sas.PrixMagasin = 7.16, sas.DateModification = NOW() where sas.RefPrestashop = 530 ;</v>
      </c>
    </row>
    <row r="89" spans="1:15" x14ac:dyDescent="0.25">
      <c r="A89">
        <v>533</v>
      </c>
      <c r="B89" t="s">
        <v>1</v>
      </c>
      <c r="C89" t="s">
        <v>470</v>
      </c>
      <c r="D89" t="s">
        <v>471</v>
      </c>
      <c r="E89" t="s">
        <v>472</v>
      </c>
      <c r="F89" s="30">
        <f>VLOOKUP(G89,[1]ARTICLES!$A$2:$V$636,22,FALSE)</f>
        <v>76.631687999999997</v>
      </c>
      <c r="G89" t="s">
        <v>473</v>
      </c>
      <c r="H89" t="s">
        <v>474</v>
      </c>
      <c r="K89" t="str">
        <f t="shared" si="7"/>
        <v>76.63</v>
      </c>
      <c r="L89">
        <f t="shared" si="8"/>
        <v>71.62</v>
      </c>
      <c r="M89" t="str">
        <f t="shared" si="6"/>
        <v/>
      </c>
      <c r="N89" t="str">
        <f t="shared" si="9"/>
        <v>UPDATE saskitps_product p set p.price = 76.63, p.date_upd=now() where p.id_product = 533 ;
UPDATE saskitps_product_shop p set p.price = 76.63, p.date_upd=now() where p.id_product = 533 ;</v>
      </c>
      <c r="O89" t="str">
        <f t="shared" si="10"/>
        <v>UPDATE TSaskit sas set sas.OldPrix = sas.PrixMagasin, sas.PrixMagasin = 76.63, sas.DateModification = NOW() where sas.RefPrestashop = 533 ;</v>
      </c>
    </row>
    <row r="90" spans="1:15" x14ac:dyDescent="0.25">
      <c r="A90">
        <v>534</v>
      </c>
      <c r="B90" t="s">
        <v>1</v>
      </c>
      <c r="C90" t="s">
        <v>475</v>
      </c>
      <c r="D90" t="s">
        <v>476</v>
      </c>
      <c r="E90" t="s">
        <v>477</v>
      </c>
      <c r="F90" s="30">
        <f>VLOOKUP(G90,[1]ARTICLES!$A$2:$V$636,22,FALSE)</f>
        <v>97.582716000000005</v>
      </c>
      <c r="G90" t="s">
        <v>478</v>
      </c>
      <c r="H90" t="s">
        <v>479</v>
      </c>
      <c r="K90" t="str">
        <f t="shared" si="7"/>
        <v>97.58</v>
      </c>
      <c r="L90">
        <f t="shared" si="8"/>
        <v>91.2</v>
      </c>
      <c r="M90" t="str">
        <f t="shared" si="6"/>
        <v/>
      </c>
      <c r="N90" t="str">
        <f t="shared" si="9"/>
        <v>UPDATE saskitps_product p set p.price = 97.58, p.date_upd=now() where p.id_product = 534 ;
UPDATE saskitps_product_shop p set p.price = 97.58, p.date_upd=now() where p.id_product = 534 ;</v>
      </c>
      <c r="O90" t="str">
        <f t="shared" si="10"/>
        <v>UPDATE TSaskit sas set sas.OldPrix = sas.PrixMagasin, sas.PrixMagasin = 97.58, sas.DateModification = NOW() where sas.RefPrestashop = 534 ;</v>
      </c>
    </row>
    <row r="91" spans="1:15" x14ac:dyDescent="0.25">
      <c r="A91">
        <v>535</v>
      </c>
      <c r="B91" t="s">
        <v>1</v>
      </c>
      <c r="C91" t="s">
        <v>480</v>
      </c>
      <c r="D91" t="s">
        <v>481</v>
      </c>
      <c r="E91" t="s">
        <v>482</v>
      </c>
      <c r="F91" s="30">
        <f>VLOOKUP(G91,[1]ARTICLES!$A$2:$V$636,22,FALSE)</f>
        <v>2.3320000000000003</v>
      </c>
      <c r="G91" t="s">
        <v>483</v>
      </c>
      <c r="H91" t="s">
        <v>11</v>
      </c>
      <c r="K91" t="str">
        <f t="shared" si="7"/>
        <v>2.33</v>
      </c>
      <c r="L91">
        <f t="shared" si="8"/>
        <v>2.12</v>
      </c>
      <c r="M91" t="str">
        <f t="shared" si="6"/>
        <v/>
      </c>
      <c r="N91" t="str">
        <f t="shared" si="9"/>
        <v>UPDATE saskitps_product p set p.price = 2.33, p.date_upd=now() where p.id_product = 535 ;
UPDATE saskitps_product_shop p set p.price = 2.33, p.date_upd=now() where p.id_product = 535 ;</v>
      </c>
      <c r="O91" t="str">
        <f t="shared" si="10"/>
        <v>UPDATE TSaskit sas set sas.OldPrix = sas.PrixMagasin, sas.PrixMagasin = 2.33, sas.DateModification = NOW() where sas.RefPrestashop = 535 ;</v>
      </c>
    </row>
    <row r="92" spans="1:15" x14ac:dyDescent="0.25">
      <c r="A92">
        <v>537</v>
      </c>
      <c r="B92" t="s">
        <v>1</v>
      </c>
      <c r="C92" t="s">
        <v>4050</v>
      </c>
      <c r="D92" t="s">
        <v>4051</v>
      </c>
      <c r="E92" t="s">
        <v>306</v>
      </c>
      <c r="F92" s="30">
        <f>VLOOKUP(G92,[1]ARTICLES!$A$2:$V$636,22,FALSE)</f>
        <v>31.738500000000005</v>
      </c>
      <c r="G92" t="s">
        <v>485</v>
      </c>
      <c r="H92" t="s">
        <v>11</v>
      </c>
      <c r="K92" t="str">
        <f t="shared" si="7"/>
        <v>31.74</v>
      </c>
      <c r="L92">
        <f t="shared" si="8"/>
        <v>31</v>
      </c>
      <c r="M92" t="str">
        <f t="shared" si="6"/>
        <v/>
      </c>
      <c r="N92" t="str">
        <f t="shared" si="9"/>
        <v>UPDATE saskitps_product p set p.price = 31.74, p.date_upd=now() where p.id_product = 537 ;
UPDATE saskitps_product_shop p set p.price = 31.74, p.date_upd=now() where p.id_product = 537 ;</v>
      </c>
      <c r="O92" t="str">
        <f t="shared" si="10"/>
        <v>UPDATE TSaskit sas set sas.OldPrix = sas.PrixMagasin, sas.PrixMagasin = 31.74, sas.DateModification = NOW() where sas.RefPrestashop = 537 ;</v>
      </c>
    </row>
    <row r="93" spans="1:15" x14ac:dyDescent="0.25">
      <c r="A93">
        <v>538</v>
      </c>
      <c r="B93" t="s">
        <v>1</v>
      </c>
      <c r="C93" t="s">
        <v>486</v>
      </c>
      <c r="D93" t="s">
        <v>487</v>
      </c>
      <c r="E93" t="s">
        <v>4052</v>
      </c>
      <c r="F93" s="30">
        <f>VLOOKUP(G93,[1]ARTICLES!$A$2:$V$636,22,FALSE)</f>
        <v>8.2279999999999998</v>
      </c>
      <c r="G93" t="s">
        <v>489</v>
      </c>
      <c r="H93" t="s">
        <v>11</v>
      </c>
      <c r="K93" t="str">
        <f t="shared" si="7"/>
        <v>8.23</v>
      </c>
      <c r="L93">
        <f t="shared" si="8"/>
        <v>8.23</v>
      </c>
      <c r="M93" t="str">
        <f t="shared" si="6"/>
        <v>IDEM</v>
      </c>
      <c r="N93" t="str">
        <f t="shared" si="9"/>
        <v/>
      </c>
      <c r="O93" t="str">
        <f t="shared" si="10"/>
        <v/>
      </c>
    </row>
    <row r="94" spans="1:15" x14ac:dyDescent="0.25">
      <c r="A94">
        <v>540</v>
      </c>
      <c r="B94" t="s">
        <v>1</v>
      </c>
      <c r="C94" t="s">
        <v>490</v>
      </c>
      <c r="D94" t="s">
        <v>491</v>
      </c>
      <c r="E94" t="s">
        <v>226</v>
      </c>
      <c r="F94" s="30">
        <f>VLOOKUP(G94,[1]ARTICLES!$A$2:$V$636,22,FALSE)</f>
        <v>20.808</v>
      </c>
      <c r="G94" t="s">
        <v>492</v>
      </c>
      <c r="H94" t="s">
        <v>11</v>
      </c>
      <c r="I94" s="9" t="s">
        <v>4373</v>
      </c>
      <c r="K94" t="str">
        <f t="shared" si="7"/>
        <v>20.81</v>
      </c>
      <c r="L94">
        <f t="shared" si="8"/>
        <v>18</v>
      </c>
      <c r="M94" t="str">
        <f t="shared" si="6"/>
        <v/>
      </c>
      <c r="N94" t="str">
        <f t="shared" si="9"/>
        <v>UPDATE saskitps_product p set p.price = 20.81, p.date_upd=now() where p.id_product = 540 ;
UPDATE saskitps_product_shop p set p.price = 20.81, p.date_upd=now() where p.id_product = 540 ;</v>
      </c>
      <c r="O94" t="str">
        <f t="shared" si="10"/>
        <v>UPDATE TSaskit sas set sas.OldPrix = sas.PrixMagasin, sas.PrixMagasin = 20.81, sas.DateModification = NOW() where sas.RefPrestashop = 540 ;</v>
      </c>
    </row>
    <row r="95" spans="1:15" x14ac:dyDescent="0.25">
      <c r="A95">
        <v>541</v>
      </c>
      <c r="B95" t="s">
        <v>1</v>
      </c>
      <c r="C95" t="s">
        <v>493</v>
      </c>
      <c r="D95" t="s">
        <v>494</v>
      </c>
      <c r="E95" t="s">
        <v>495</v>
      </c>
      <c r="F95" s="30">
        <f>VLOOKUP(G95,[1]ARTICLES!$A$2:$V$636,22,FALSE)</f>
        <v>21.96</v>
      </c>
      <c r="G95" t="s">
        <v>496</v>
      </c>
      <c r="H95" t="s">
        <v>497</v>
      </c>
      <c r="K95" t="str">
        <f t="shared" si="7"/>
        <v>21.96</v>
      </c>
      <c r="L95">
        <f t="shared" si="8"/>
        <v>20.91</v>
      </c>
      <c r="M95" t="str">
        <f t="shared" si="6"/>
        <v/>
      </c>
      <c r="N95" t="str">
        <f t="shared" si="9"/>
        <v>UPDATE saskitps_product p set p.price = 21.96, p.date_upd=now() where p.id_product = 541 ;
UPDATE saskitps_product_shop p set p.price = 21.96, p.date_upd=now() where p.id_product = 541 ;</v>
      </c>
      <c r="O95" t="str">
        <f t="shared" si="10"/>
        <v>UPDATE TSaskit sas set sas.OldPrix = sas.PrixMagasin, sas.PrixMagasin = 21.96, sas.DateModification = NOW() where sas.RefPrestashop = 541 ;</v>
      </c>
    </row>
    <row r="96" spans="1:15" x14ac:dyDescent="0.25">
      <c r="A96">
        <v>542</v>
      </c>
      <c r="B96" t="s">
        <v>1</v>
      </c>
      <c r="C96" t="s">
        <v>498</v>
      </c>
      <c r="D96" t="s">
        <v>499</v>
      </c>
      <c r="E96" t="s">
        <v>500</v>
      </c>
      <c r="F96" s="30">
        <f>VLOOKUP(G96,[1]ARTICLES!$A$2:$V$636,22,FALSE)</f>
        <v>27.405000000000001</v>
      </c>
      <c r="G96" t="s">
        <v>501</v>
      </c>
      <c r="H96" t="s">
        <v>76</v>
      </c>
      <c r="K96" t="str">
        <f t="shared" si="7"/>
        <v>27.41</v>
      </c>
      <c r="L96">
        <f t="shared" si="8"/>
        <v>26.09</v>
      </c>
      <c r="M96" t="str">
        <f t="shared" si="6"/>
        <v/>
      </c>
      <c r="N96" t="str">
        <f t="shared" si="9"/>
        <v>UPDATE saskitps_product p set p.price = 27.41, p.date_upd=now() where p.id_product = 542 ;
UPDATE saskitps_product_shop p set p.price = 27.41, p.date_upd=now() where p.id_product = 542 ;</v>
      </c>
      <c r="O96" t="str">
        <f t="shared" si="10"/>
        <v>UPDATE TSaskit sas set sas.OldPrix = sas.PrixMagasin, sas.PrixMagasin = 27.41, sas.DateModification = NOW() where sas.RefPrestashop = 542 ;</v>
      </c>
    </row>
    <row r="97" spans="1:15" x14ac:dyDescent="0.25">
      <c r="A97">
        <v>543</v>
      </c>
      <c r="B97" t="s">
        <v>1</v>
      </c>
      <c r="C97" t="s">
        <v>502</v>
      </c>
      <c r="D97" t="s">
        <v>503</v>
      </c>
      <c r="E97" t="s">
        <v>504</v>
      </c>
      <c r="F97" s="30">
        <f>VLOOKUP(G97,[1]ARTICLES!$A$2:$V$636,22,FALSE)</f>
        <v>10.15</v>
      </c>
      <c r="G97" t="s">
        <v>505</v>
      </c>
      <c r="H97" t="s">
        <v>506</v>
      </c>
      <c r="K97" t="str">
        <f t="shared" si="7"/>
        <v>10.15</v>
      </c>
      <c r="L97">
        <f t="shared" si="8"/>
        <v>10.15</v>
      </c>
      <c r="M97" t="str">
        <f t="shared" si="6"/>
        <v>IDEM</v>
      </c>
      <c r="N97" t="str">
        <f t="shared" si="9"/>
        <v/>
      </c>
      <c r="O97" t="str">
        <f t="shared" si="10"/>
        <v/>
      </c>
    </row>
    <row r="98" spans="1:15" x14ac:dyDescent="0.25">
      <c r="A98">
        <v>544</v>
      </c>
      <c r="B98" t="s">
        <v>1</v>
      </c>
      <c r="C98" t="s">
        <v>507</v>
      </c>
      <c r="D98" t="s">
        <v>508</v>
      </c>
      <c r="E98" t="s">
        <v>504</v>
      </c>
      <c r="F98" s="30">
        <f>VLOOKUP(G98,[1]ARTICLES!$A$2:$V$636,22,FALSE)</f>
        <v>10.15</v>
      </c>
      <c r="G98" t="s">
        <v>509</v>
      </c>
      <c r="H98" t="s">
        <v>510</v>
      </c>
      <c r="K98" t="str">
        <f t="shared" si="7"/>
        <v>10.15</v>
      </c>
      <c r="L98">
        <f t="shared" si="8"/>
        <v>10.15</v>
      </c>
      <c r="M98" t="str">
        <f t="shared" ref="M98:M129" si="11">IF(ROUND(F98,2)=ROUND(L98,2),"IDEM","")</f>
        <v>IDEM</v>
      </c>
      <c r="N98" t="str">
        <f t="shared" si="9"/>
        <v/>
      </c>
      <c r="O98" t="str">
        <f t="shared" si="10"/>
        <v/>
      </c>
    </row>
    <row r="99" spans="1:15" x14ac:dyDescent="0.25">
      <c r="A99">
        <v>545</v>
      </c>
      <c r="B99" t="s">
        <v>1</v>
      </c>
      <c r="C99" t="s">
        <v>511</v>
      </c>
      <c r="D99" t="s">
        <v>512</v>
      </c>
      <c r="E99" t="s">
        <v>504</v>
      </c>
      <c r="F99" s="30">
        <f>VLOOKUP(G99,[1]ARTICLES!$A$2:$V$636,22,FALSE)</f>
        <v>10.15</v>
      </c>
      <c r="G99" t="s">
        <v>513</v>
      </c>
      <c r="H99" t="s">
        <v>514</v>
      </c>
      <c r="K99" t="str">
        <f t="shared" si="7"/>
        <v>10.15</v>
      </c>
      <c r="L99">
        <f t="shared" si="8"/>
        <v>10.15</v>
      </c>
      <c r="M99" t="str">
        <f t="shared" si="11"/>
        <v>IDEM</v>
      </c>
      <c r="N99" t="str">
        <f t="shared" si="9"/>
        <v/>
      </c>
      <c r="O99" t="str">
        <f t="shared" si="10"/>
        <v/>
      </c>
    </row>
    <row r="100" spans="1:15" x14ac:dyDescent="0.25">
      <c r="A100">
        <v>546</v>
      </c>
      <c r="B100" t="s">
        <v>1</v>
      </c>
      <c r="C100" t="s">
        <v>515</v>
      </c>
      <c r="D100" t="s">
        <v>516</v>
      </c>
      <c r="E100" t="s">
        <v>517</v>
      </c>
      <c r="F100" s="30">
        <f>VLOOKUP(G100,[1]ARTICLES!$A$2:$V$636,22,FALSE)</f>
        <v>530.42000000000007</v>
      </c>
      <c r="G100" t="s">
        <v>518</v>
      </c>
      <c r="H100" t="s">
        <v>211</v>
      </c>
      <c r="K100" t="str">
        <f t="shared" si="7"/>
        <v>530.42</v>
      </c>
      <c r="L100">
        <f t="shared" si="8"/>
        <v>530</v>
      </c>
      <c r="M100" t="str">
        <f t="shared" si="11"/>
        <v/>
      </c>
      <c r="N100" t="str">
        <f t="shared" si="9"/>
        <v>UPDATE saskitps_product p set p.price = 530.42, p.date_upd=now() where p.id_product = 546 ;
UPDATE saskitps_product_shop p set p.price = 530.42, p.date_upd=now() where p.id_product = 546 ;</v>
      </c>
      <c r="O100" t="str">
        <f t="shared" si="10"/>
        <v>UPDATE TSaskit sas set sas.OldPrix = sas.PrixMagasin, sas.PrixMagasin = 530.42, sas.DateModification = NOW() where sas.RefPrestashop = 546 ;</v>
      </c>
    </row>
    <row r="101" spans="1:15" x14ac:dyDescent="0.25">
      <c r="A101">
        <v>548</v>
      </c>
      <c r="B101" t="s">
        <v>1</v>
      </c>
      <c r="C101" t="s">
        <v>521</v>
      </c>
      <c r="D101" t="s">
        <v>522</v>
      </c>
      <c r="E101" t="s">
        <v>4053</v>
      </c>
      <c r="F101" s="30">
        <f>VLOOKUP(G101,[1]ARTICLES!$A$2:$V$636,22,FALSE)</f>
        <v>160.19999999999999</v>
      </c>
      <c r="G101" t="s">
        <v>524</v>
      </c>
      <c r="H101" t="s">
        <v>11</v>
      </c>
      <c r="K101" t="str">
        <f t="shared" si="7"/>
        <v>160.2</v>
      </c>
      <c r="L101">
        <f t="shared" si="8"/>
        <v>139.16999999999999</v>
      </c>
      <c r="M101" t="str">
        <f t="shared" si="11"/>
        <v/>
      </c>
      <c r="N101" t="str">
        <f t="shared" si="9"/>
        <v>UPDATE saskitps_product p set p.price = 160.2, p.date_upd=now() where p.id_product = 548 ;
UPDATE saskitps_product_shop p set p.price = 160.2, p.date_upd=now() where p.id_product = 548 ;</v>
      </c>
      <c r="O101" t="str">
        <f t="shared" si="10"/>
        <v>UPDATE TSaskit sas set sas.OldPrix = sas.PrixMagasin, sas.PrixMagasin = 160.2, sas.DateModification = NOW() where sas.RefPrestashop = 548 ;</v>
      </c>
    </row>
    <row r="102" spans="1:15" x14ac:dyDescent="0.25">
      <c r="A102">
        <v>549</v>
      </c>
      <c r="B102" t="s">
        <v>1</v>
      </c>
      <c r="C102" t="s">
        <v>525</v>
      </c>
      <c r="D102" t="s">
        <v>526</v>
      </c>
      <c r="E102" t="s">
        <v>4054</v>
      </c>
      <c r="F102" s="30">
        <f>VLOOKUP(G102,[1]ARTICLES!$A$2:$V$636,22,FALSE)</f>
        <v>6.26</v>
      </c>
      <c r="G102" t="s">
        <v>528</v>
      </c>
      <c r="H102" t="s">
        <v>130</v>
      </c>
      <c r="I102" s="9" t="s">
        <v>4382</v>
      </c>
      <c r="K102" t="str">
        <f t="shared" si="7"/>
        <v>6.26</v>
      </c>
      <c r="L102">
        <f t="shared" si="8"/>
        <v>11.27</v>
      </c>
      <c r="M102" t="str">
        <f t="shared" si="11"/>
        <v/>
      </c>
      <c r="N102" t="str">
        <f t="shared" si="9"/>
        <v>UPDATE saskitps_product p set p.price = 6.26, p.date_upd=now() where p.id_product = 549 ;
UPDATE saskitps_product_shop p set p.price = 6.26, p.date_upd=now() where p.id_product = 549 ;</v>
      </c>
      <c r="O102" t="str">
        <f t="shared" si="10"/>
        <v>UPDATE TSaskit sas set sas.OldPrix = sas.PrixMagasin, sas.PrixMagasin = 6.26, sas.DateModification = NOW() where sas.RefPrestashop = 549 ;</v>
      </c>
    </row>
    <row r="103" spans="1:15" x14ac:dyDescent="0.25">
      <c r="A103">
        <v>550</v>
      </c>
      <c r="B103" t="s">
        <v>1</v>
      </c>
      <c r="C103" t="s">
        <v>529</v>
      </c>
      <c r="D103" t="s">
        <v>530</v>
      </c>
      <c r="E103" t="s">
        <v>4055</v>
      </c>
      <c r="F103" s="30">
        <f>VLOOKUP(G103,[1]ARTICLES!$A$2:$V$636,22,FALSE)</f>
        <v>13.19</v>
      </c>
      <c r="G103" t="s">
        <v>532</v>
      </c>
      <c r="H103" t="s">
        <v>11</v>
      </c>
      <c r="K103" t="str">
        <f t="shared" si="7"/>
        <v>13.19</v>
      </c>
      <c r="L103">
        <f t="shared" si="8"/>
        <v>13.19</v>
      </c>
      <c r="M103" t="str">
        <f t="shared" si="11"/>
        <v>IDEM</v>
      </c>
      <c r="N103" t="str">
        <f t="shared" si="9"/>
        <v/>
      </c>
      <c r="O103" t="str">
        <f t="shared" si="10"/>
        <v/>
      </c>
    </row>
    <row r="104" spans="1:15" x14ac:dyDescent="0.25">
      <c r="A104">
        <v>551</v>
      </c>
      <c r="B104" t="s">
        <v>1</v>
      </c>
      <c r="C104" t="s">
        <v>533</v>
      </c>
      <c r="D104" t="s">
        <v>534</v>
      </c>
      <c r="E104" t="s">
        <v>4055</v>
      </c>
      <c r="F104" s="30">
        <f>VLOOKUP(G104,[1]ARTICLES!$A$2:$V$636,22,FALSE)</f>
        <v>13.19</v>
      </c>
      <c r="G104" t="s">
        <v>536</v>
      </c>
      <c r="H104" t="s">
        <v>11</v>
      </c>
      <c r="K104" t="str">
        <f t="shared" si="7"/>
        <v>13.19</v>
      </c>
      <c r="L104">
        <f t="shared" si="8"/>
        <v>13.19</v>
      </c>
      <c r="M104" t="str">
        <f t="shared" si="11"/>
        <v>IDEM</v>
      </c>
      <c r="N104" t="str">
        <f t="shared" si="9"/>
        <v/>
      </c>
      <c r="O104" t="str">
        <f t="shared" si="10"/>
        <v/>
      </c>
    </row>
    <row r="105" spans="1:15" x14ac:dyDescent="0.25">
      <c r="A105">
        <v>552</v>
      </c>
      <c r="B105" t="s">
        <v>1</v>
      </c>
      <c r="C105" t="s">
        <v>537</v>
      </c>
      <c r="D105" t="s">
        <v>538</v>
      </c>
      <c r="E105" t="s">
        <v>4056</v>
      </c>
      <c r="F105" s="30">
        <f>VLOOKUP(G105,[1]ARTICLES!$A$2:$V$636,22,FALSE)</f>
        <v>29.78</v>
      </c>
      <c r="G105" t="s">
        <v>540</v>
      </c>
      <c r="H105" t="s">
        <v>11</v>
      </c>
      <c r="K105" t="str">
        <f t="shared" si="7"/>
        <v>29.78</v>
      </c>
      <c r="L105">
        <f t="shared" si="8"/>
        <v>29.78</v>
      </c>
      <c r="M105" t="str">
        <f t="shared" si="11"/>
        <v>IDEM</v>
      </c>
      <c r="N105" t="str">
        <f t="shared" si="9"/>
        <v/>
      </c>
      <c r="O105" t="str">
        <f t="shared" si="10"/>
        <v/>
      </c>
    </row>
    <row r="106" spans="1:15" x14ac:dyDescent="0.25">
      <c r="A106">
        <v>553</v>
      </c>
      <c r="B106" t="s">
        <v>1</v>
      </c>
      <c r="C106" t="s">
        <v>541</v>
      </c>
      <c r="D106" t="s">
        <v>542</v>
      </c>
      <c r="E106" t="s">
        <v>543</v>
      </c>
      <c r="F106" s="30">
        <f>VLOOKUP(G106,[1]ARTICLES!$A$2:$V$636,22,FALSE)</f>
        <v>63.03</v>
      </c>
      <c r="G106" t="s">
        <v>544</v>
      </c>
      <c r="H106" t="s">
        <v>545</v>
      </c>
      <c r="K106" t="str">
        <f t="shared" si="7"/>
        <v>63.03</v>
      </c>
      <c r="L106">
        <f t="shared" si="8"/>
        <v>63.03</v>
      </c>
      <c r="M106" t="str">
        <f t="shared" si="11"/>
        <v>IDEM</v>
      </c>
      <c r="N106" t="str">
        <f t="shared" si="9"/>
        <v/>
      </c>
      <c r="O106" t="str">
        <f t="shared" si="10"/>
        <v/>
      </c>
    </row>
    <row r="107" spans="1:15" x14ac:dyDescent="0.25">
      <c r="A107">
        <v>554</v>
      </c>
      <c r="B107" t="s">
        <v>1</v>
      </c>
      <c r="C107" t="s">
        <v>546</v>
      </c>
      <c r="D107" t="s">
        <v>547</v>
      </c>
      <c r="E107" t="s">
        <v>548</v>
      </c>
      <c r="F107" s="30">
        <f>VLOOKUP(G107,[1]ARTICLES!$A$2:$V$636,22,FALSE)</f>
        <v>923.64975000000004</v>
      </c>
      <c r="G107" t="s">
        <v>549</v>
      </c>
      <c r="H107" t="s">
        <v>11</v>
      </c>
      <c r="K107" t="str">
        <f t="shared" si="7"/>
        <v>923.65</v>
      </c>
      <c r="L107">
        <f t="shared" si="8"/>
        <v>920</v>
      </c>
      <c r="M107" t="str">
        <f t="shared" si="11"/>
        <v/>
      </c>
      <c r="N107" t="str">
        <f t="shared" si="9"/>
        <v>UPDATE saskitps_product p set p.price = 923.65, p.date_upd=now() where p.id_product = 554 ;
UPDATE saskitps_product_shop p set p.price = 923.65, p.date_upd=now() where p.id_product = 554 ;</v>
      </c>
      <c r="O107" t="str">
        <f t="shared" si="10"/>
        <v>UPDATE TSaskit sas set sas.OldPrix = sas.PrixMagasin, sas.PrixMagasin = 923.65, sas.DateModification = NOW() where sas.RefPrestashop = 554 ;</v>
      </c>
    </row>
    <row r="108" spans="1:15" x14ac:dyDescent="0.25">
      <c r="A108">
        <v>555</v>
      </c>
      <c r="B108" t="s">
        <v>1</v>
      </c>
      <c r="C108" t="s">
        <v>550</v>
      </c>
      <c r="D108" t="s">
        <v>551</v>
      </c>
      <c r="E108" t="s">
        <v>552</v>
      </c>
      <c r="F108" s="30">
        <f>VLOOKUP(G108,[1]ARTICLES!$A$2:$V$636,22,FALSE)</f>
        <v>38.61</v>
      </c>
      <c r="G108" t="s">
        <v>553</v>
      </c>
      <c r="H108" t="s">
        <v>11</v>
      </c>
      <c r="K108" t="str">
        <f t="shared" si="7"/>
        <v>38.61</v>
      </c>
      <c r="L108">
        <f t="shared" si="8"/>
        <v>38.61</v>
      </c>
      <c r="M108" t="str">
        <f t="shared" si="11"/>
        <v>IDEM</v>
      </c>
      <c r="N108" t="str">
        <f t="shared" si="9"/>
        <v/>
      </c>
      <c r="O108" t="str">
        <f t="shared" si="10"/>
        <v/>
      </c>
    </row>
    <row r="109" spans="1:15" x14ac:dyDescent="0.25">
      <c r="A109">
        <v>559</v>
      </c>
      <c r="B109" t="s">
        <v>1</v>
      </c>
      <c r="C109" t="s">
        <v>554</v>
      </c>
      <c r="D109" t="s">
        <v>555</v>
      </c>
      <c r="E109" t="s">
        <v>4057</v>
      </c>
      <c r="F109" s="30">
        <f>VLOOKUP(G109,[1]ARTICLES!$A$2:$V$636,22,FALSE)</f>
        <v>90.27</v>
      </c>
      <c r="G109" t="s">
        <v>557</v>
      </c>
      <c r="H109" t="s">
        <v>130</v>
      </c>
      <c r="K109" t="str">
        <f t="shared" si="7"/>
        <v>90.27</v>
      </c>
      <c r="L109">
        <f t="shared" si="8"/>
        <v>90.27</v>
      </c>
      <c r="M109" t="str">
        <f t="shared" si="11"/>
        <v>IDEM</v>
      </c>
      <c r="N109" t="str">
        <f t="shared" si="9"/>
        <v/>
      </c>
      <c r="O109" t="str">
        <f t="shared" si="10"/>
        <v/>
      </c>
    </row>
    <row r="110" spans="1:15" x14ac:dyDescent="0.25">
      <c r="A110">
        <v>561</v>
      </c>
      <c r="B110" t="s">
        <v>1</v>
      </c>
      <c r="C110" t="s">
        <v>558</v>
      </c>
      <c r="D110" t="s">
        <v>559</v>
      </c>
      <c r="E110" t="s">
        <v>104</v>
      </c>
      <c r="F110" s="30">
        <f>VLOOKUP(G110,[1]ARTICLES!$A$2:$V$636,22,FALSE)</f>
        <v>36.313000000000002</v>
      </c>
      <c r="G110" t="s">
        <v>560</v>
      </c>
      <c r="H110" t="s">
        <v>11</v>
      </c>
      <c r="K110" t="str">
        <f t="shared" si="7"/>
        <v>36.31</v>
      </c>
      <c r="L110">
        <f t="shared" si="8"/>
        <v>35</v>
      </c>
      <c r="M110" t="str">
        <f t="shared" si="11"/>
        <v/>
      </c>
      <c r="N110" t="str">
        <f t="shared" si="9"/>
        <v>UPDATE saskitps_product p set p.price = 36.31, p.date_upd=now() where p.id_product = 561 ;
UPDATE saskitps_product_shop p set p.price = 36.31, p.date_upd=now() where p.id_product = 561 ;</v>
      </c>
      <c r="O110" t="str">
        <f t="shared" si="10"/>
        <v>UPDATE TSaskit sas set sas.OldPrix = sas.PrixMagasin, sas.PrixMagasin = 36.31, sas.DateModification = NOW() where sas.RefPrestashop = 561 ;</v>
      </c>
    </row>
    <row r="111" spans="1:15" x14ac:dyDescent="0.25">
      <c r="A111">
        <v>565</v>
      </c>
      <c r="B111" t="s">
        <v>1</v>
      </c>
      <c r="C111" t="s">
        <v>561</v>
      </c>
      <c r="D111" t="s">
        <v>562</v>
      </c>
      <c r="E111" t="s">
        <v>563</v>
      </c>
      <c r="F111" s="30">
        <f>VLOOKUP(G111,[1]ARTICLES!$A$2:$V$636,22,FALSE)</f>
        <v>5.85</v>
      </c>
      <c r="G111" t="s">
        <v>564</v>
      </c>
      <c r="H111" t="s">
        <v>565</v>
      </c>
      <c r="K111" t="str">
        <f t="shared" si="7"/>
        <v>5.85</v>
      </c>
      <c r="L111">
        <f t="shared" si="8"/>
        <v>5.85</v>
      </c>
      <c r="M111" t="str">
        <f t="shared" si="11"/>
        <v>IDEM</v>
      </c>
      <c r="N111" t="str">
        <f t="shared" si="9"/>
        <v/>
      </c>
      <c r="O111" t="str">
        <f t="shared" si="10"/>
        <v/>
      </c>
    </row>
    <row r="112" spans="1:15" x14ac:dyDescent="0.25">
      <c r="A112">
        <v>570</v>
      </c>
      <c r="B112" t="s">
        <v>1</v>
      </c>
      <c r="C112" t="s">
        <v>566</v>
      </c>
      <c r="D112" t="s">
        <v>567</v>
      </c>
      <c r="E112" t="s">
        <v>568</v>
      </c>
      <c r="F112" s="30">
        <f>VLOOKUP(G112,[1]ARTICLES!$A$2:$V$636,22,FALSE)</f>
        <v>9.31</v>
      </c>
      <c r="G112" t="s">
        <v>569</v>
      </c>
      <c r="H112" t="s">
        <v>570</v>
      </c>
      <c r="K112" t="str">
        <f t="shared" si="7"/>
        <v>9.31</v>
      </c>
      <c r="L112">
        <f t="shared" si="8"/>
        <v>9.31</v>
      </c>
      <c r="M112" t="str">
        <f t="shared" si="11"/>
        <v>IDEM</v>
      </c>
      <c r="N112" t="str">
        <f t="shared" si="9"/>
        <v/>
      </c>
      <c r="O112" t="str">
        <f t="shared" si="10"/>
        <v/>
      </c>
    </row>
    <row r="113" spans="1:15" x14ac:dyDescent="0.25">
      <c r="A113">
        <v>573</v>
      </c>
      <c r="B113" t="s">
        <v>1</v>
      </c>
      <c r="C113" t="s">
        <v>571</v>
      </c>
      <c r="D113" t="s">
        <v>572</v>
      </c>
      <c r="E113" t="s">
        <v>573</v>
      </c>
      <c r="F113" s="30">
        <f>VLOOKUP(G113,[1]ARTICLES!$A$2:$V$636,22,FALSE)</f>
        <v>234.8065</v>
      </c>
      <c r="G113" t="s">
        <v>574</v>
      </c>
      <c r="H113" t="s">
        <v>575</v>
      </c>
      <c r="I113" s="9" t="s">
        <v>4373</v>
      </c>
      <c r="K113" t="str">
        <f t="shared" si="7"/>
        <v>234.81</v>
      </c>
      <c r="L113">
        <f t="shared" si="8"/>
        <v>218</v>
      </c>
      <c r="M113" t="str">
        <f t="shared" si="11"/>
        <v/>
      </c>
      <c r="N113" t="str">
        <f t="shared" si="9"/>
        <v>UPDATE saskitps_product p set p.price = 234.81, p.date_upd=now() where p.id_product = 573 ;
UPDATE saskitps_product_shop p set p.price = 234.81, p.date_upd=now() where p.id_product = 573 ;</v>
      </c>
      <c r="O113" t="str">
        <f t="shared" si="10"/>
        <v>UPDATE TSaskit sas set sas.OldPrix = sas.PrixMagasin, sas.PrixMagasin = 234.81, sas.DateModification = NOW() where sas.RefPrestashop = 573 ;</v>
      </c>
    </row>
    <row r="114" spans="1:15" x14ac:dyDescent="0.25">
      <c r="A114">
        <v>575</v>
      </c>
      <c r="B114" t="s">
        <v>1</v>
      </c>
      <c r="C114" t="s">
        <v>576</v>
      </c>
      <c r="D114" t="s">
        <v>577</v>
      </c>
      <c r="E114" t="s">
        <v>578</v>
      </c>
      <c r="F114" s="30">
        <f>VLOOKUP(G114,[1]ARTICLES!$A$2:$V$636,22,FALSE)</f>
        <v>15.51</v>
      </c>
      <c r="G114" t="s">
        <v>579</v>
      </c>
      <c r="H114" t="s">
        <v>11</v>
      </c>
      <c r="I114" s="9" t="s">
        <v>4373</v>
      </c>
      <c r="K114" t="str">
        <f t="shared" si="7"/>
        <v>15.51</v>
      </c>
      <c r="L114">
        <f t="shared" si="8"/>
        <v>15.51</v>
      </c>
      <c r="M114" t="str">
        <f t="shared" si="11"/>
        <v>IDEM</v>
      </c>
      <c r="N114" t="str">
        <f t="shared" si="9"/>
        <v/>
      </c>
      <c r="O114" t="str">
        <f t="shared" si="10"/>
        <v/>
      </c>
    </row>
    <row r="115" spans="1:15" x14ac:dyDescent="0.25">
      <c r="A115">
        <v>576</v>
      </c>
      <c r="B115" t="s">
        <v>1</v>
      </c>
      <c r="C115" t="s">
        <v>580</v>
      </c>
      <c r="D115" t="s">
        <v>581</v>
      </c>
      <c r="E115" t="s">
        <v>582</v>
      </c>
      <c r="F115" s="30">
        <f>VLOOKUP(G115,[1]ARTICLES!$A$2:$V$636,22,FALSE)</f>
        <v>4.88</v>
      </c>
      <c r="G115" t="s">
        <v>583</v>
      </c>
      <c r="H115" t="s">
        <v>48</v>
      </c>
      <c r="I115" s="9" t="s">
        <v>4373</v>
      </c>
      <c r="K115" t="str">
        <f t="shared" si="7"/>
        <v>4.88</v>
      </c>
      <c r="L115">
        <f t="shared" si="8"/>
        <v>4.88</v>
      </c>
      <c r="M115" t="str">
        <f t="shared" si="11"/>
        <v>IDEM</v>
      </c>
      <c r="N115" t="str">
        <f t="shared" si="9"/>
        <v/>
      </c>
      <c r="O115" t="str">
        <f t="shared" si="10"/>
        <v/>
      </c>
    </row>
    <row r="116" spans="1:15" x14ac:dyDescent="0.25">
      <c r="A116">
        <v>579</v>
      </c>
      <c r="B116" t="s">
        <v>1</v>
      </c>
      <c r="C116" t="s">
        <v>584</v>
      </c>
      <c r="D116" t="s">
        <v>585</v>
      </c>
      <c r="E116" t="s">
        <v>586</v>
      </c>
      <c r="F116" s="30">
        <f>VLOOKUP(G116,[1]ARTICLES!$A$2:$V$636,22,FALSE)</f>
        <v>541.99999491000005</v>
      </c>
      <c r="G116" t="s">
        <v>587</v>
      </c>
      <c r="H116" t="s">
        <v>130</v>
      </c>
      <c r="I116" s="9" t="s">
        <v>4373</v>
      </c>
      <c r="K116" t="str">
        <f t="shared" si="7"/>
        <v>542</v>
      </c>
      <c r="L116">
        <f t="shared" si="8"/>
        <v>542</v>
      </c>
      <c r="M116" t="str">
        <f t="shared" si="11"/>
        <v>IDEM</v>
      </c>
      <c r="N116" t="str">
        <f t="shared" si="9"/>
        <v/>
      </c>
      <c r="O116" t="str">
        <f t="shared" si="10"/>
        <v/>
      </c>
    </row>
    <row r="117" spans="1:15" x14ac:dyDescent="0.25">
      <c r="A117">
        <v>580</v>
      </c>
      <c r="B117" t="s">
        <v>1</v>
      </c>
      <c r="C117" t="s">
        <v>588</v>
      </c>
      <c r="D117" t="s">
        <v>589</v>
      </c>
      <c r="E117" t="s">
        <v>260</v>
      </c>
      <c r="F117" s="30">
        <v>848</v>
      </c>
      <c r="G117" s="12" t="s">
        <v>590</v>
      </c>
      <c r="H117" t="s">
        <v>262</v>
      </c>
      <c r="I117" s="9" t="s">
        <v>4373</v>
      </c>
      <c r="K117" t="str">
        <f t="shared" ref="K117:K129" si="12">SUBSTITUTE(IF(F117&gt;2,ROUND(F117,2),ROUND(F117,5)),",",".")</f>
        <v>848</v>
      </c>
      <c r="L117">
        <f t="shared" ref="L117:L120" si="13">VALUE(SUBSTITUTE(E117,".",","))</f>
        <v>848</v>
      </c>
      <c r="M117" t="str">
        <f t="shared" si="11"/>
        <v>IDEM</v>
      </c>
      <c r="N117" t="str">
        <f t="shared" ref="N117:N120" si="14">IF(M117="IDEM","",SUBSTITUTE(SUBSTITUTE($N$1,"#P#",K117),"#ID#",A117))</f>
        <v/>
      </c>
      <c r="O117" t="str">
        <f t="shared" ref="O117:O120" si="15">IF(M117="IDEM","",SUBSTITUTE(SUBSTITUTE($O$1,"#P#",K117),"#ID#",A117))</f>
        <v/>
      </c>
    </row>
    <row r="118" spans="1:15" x14ac:dyDescent="0.25">
      <c r="A118">
        <v>581</v>
      </c>
      <c r="B118" t="s">
        <v>1</v>
      </c>
      <c r="C118" t="s">
        <v>4058</v>
      </c>
      <c r="D118" t="s">
        <v>4059</v>
      </c>
      <c r="E118" t="s">
        <v>4060</v>
      </c>
      <c r="F118" s="30">
        <f>VLOOKUP(G118,[1]ARTICLES!$A$2:$V$636,22,FALSE)</f>
        <v>16.754999999999999</v>
      </c>
      <c r="G118" t="s">
        <v>3686</v>
      </c>
      <c r="H118" t="s">
        <v>4061</v>
      </c>
      <c r="I118" s="9" t="s">
        <v>4373</v>
      </c>
      <c r="K118" t="str">
        <f t="shared" si="12"/>
        <v>16.76</v>
      </c>
      <c r="L118">
        <f t="shared" si="13"/>
        <v>15.04</v>
      </c>
      <c r="M118" t="str">
        <f t="shared" si="11"/>
        <v/>
      </c>
      <c r="N118" t="str">
        <f t="shared" si="14"/>
        <v>UPDATE saskitps_product p set p.price = 16.76, p.date_upd=now() where p.id_product = 581 ;
UPDATE saskitps_product_shop p set p.price = 16.76, p.date_upd=now() where p.id_product = 581 ;</v>
      </c>
      <c r="O118" t="str">
        <f t="shared" si="15"/>
        <v>UPDATE TSaskit sas set sas.OldPrix = sas.PrixMagasin, sas.PrixMagasin = 16.76, sas.DateModification = NOW() where sas.RefPrestashop = 581 ;</v>
      </c>
    </row>
    <row r="119" spans="1:15" x14ac:dyDescent="0.25">
      <c r="A119">
        <v>586</v>
      </c>
      <c r="B119" t="s">
        <v>1</v>
      </c>
      <c r="C119" t="s">
        <v>4062</v>
      </c>
      <c r="D119" t="s">
        <v>4063</v>
      </c>
      <c r="E119" t="s">
        <v>4064</v>
      </c>
      <c r="F119" s="30">
        <v>75</v>
      </c>
      <c r="G119" s="12" t="s">
        <v>4065</v>
      </c>
      <c r="H119" t="s">
        <v>61</v>
      </c>
      <c r="I119" s="9" t="s">
        <v>4373</v>
      </c>
      <c r="K119" t="str">
        <f t="shared" si="12"/>
        <v>75</v>
      </c>
      <c r="L119">
        <f t="shared" si="13"/>
        <v>75</v>
      </c>
      <c r="M119" t="str">
        <f t="shared" si="11"/>
        <v>IDEM</v>
      </c>
      <c r="N119" t="str">
        <f t="shared" si="14"/>
        <v/>
      </c>
      <c r="O119" t="str">
        <f t="shared" si="15"/>
        <v/>
      </c>
    </row>
    <row r="120" spans="1:15" x14ac:dyDescent="0.25">
      <c r="A120">
        <v>587</v>
      </c>
      <c r="B120" t="s">
        <v>1</v>
      </c>
      <c r="C120" t="s">
        <v>4066</v>
      </c>
      <c r="D120" t="s">
        <v>4067</v>
      </c>
      <c r="E120" t="s">
        <v>4068</v>
      </c>
      <c r="F120" s="30">
        <f>VLOOKUP(G120,[1]ARTICLES!$A$2:$V$636,22,FALSE)</f>
        <v>86.346650000000011</v>
      </c>
      <c r="G120" t="s">
        <v>3738</v>
      </c>
      <c r="H120" t="s">
        <v>11</v>
      </c>
      <c r="I120" s="9" t="s">
        <v>4373</v>
      </c>
      <c r="K120" t="str">
        <f t="shared" si="12"/>
        <v>86.35</v>
      </c>
      <c r="L120">
        <f t="shared" si="13"/>
        <v>81.010000000000005</v>
      </c>
      <c r="M120" t="str">
        <f t="shared" si="11"/>
        <v/>
      </c>
      <c r="N120" t="str">
        <f t="shared" si="14"/>
        <v>UPDATE saskitps_product p set p.price = 86.35, p.date_upd=now() where p.id_product = 587 ;
UPDATE saskitps_product_shop p set p.price = 86.35, p.date_upd=now() where p.id_product = 587 ;</v>
      </c>
      <c r="O120" t="str">
        <f t="shared" si="15"/>
        <v>UPDATE TSaskit sas set sas.OldPrix = sas.PrixMagasin, sas.PrixMagasin = 86.35, sas.DateModification = NOW() where sas.RefPrestashop = 587 ;</v>
      </c>
    </row>
    <row r="121" spans="1:15" x14ac:dyDescent="0.25">
      <c r="A121">
        <v>589</v>
      </c>
      <c r="B121" t="s">
        <v>1</v>
      </c>
      <c r="C121" t="s">
        <v>4069</v>
      </c>
      <c r="D121" t="s">
        <v>4070</v>
      </c>
      <c r="E121" t="s">
        <v>4071</v>
      </c>
      <c r="F121" s="30">
        <v>9.27</v>
      </c>
      <c r="G121" s="12" t="s">
        <v>4072</v>
      </c>
      <c r="H121" t="s">
        <v>545</v>
      </c>
      <c r="I121" s="9" t="s">
        <v>4373</v>
      </c>
      <c r="K121" t="str">
        <f t="shared" si="12"/>
        <v>9.27</v>
      </c>
      <c r="L121">
        <f t="shared" ref="L121:L129" si="16">VALUE(SUBSTITUTE(E121,".",","))</f>
        <v>9.27</v>
      </c>
      <c r="M121" t="str">
        <f t="shared" ref="M121:M129" si="17">IF(ROUND(F121,2)=ROUND(L121,2),"IDEM","")</f>
        <v>IDEM</v>
      </c>
      <c r="N121" t="str">
        <f t="shared" ref="N121:N129" si="18">IF(M121="IDEM","",SUBSTITUTE(SUBSTITUTE($N$1,"#P#",K121),"#ID#",A121))</f>
        <v/>
      </c>
      <c r="O121" t="str">
        <f t="shared" ref="O121:O129" si="19">IF(M121="IDEM","",SUBSTITUTE(SUBSTITUTE($O$1,"#P#",K121),"#ID#",A121))</f>
        <v/>
      </c>
    </row>
    <row r="122" spans="1:15" x14ac:dyDescent="0.25">
      <c r="A122">
        <v>590</v>
      </c>
      <c r="B122" t="s">
        <v>1</v>
      </c>
      <c r="C122" t="s">
        <v>4073</v>
      </c>
      <c r="D122" t="s">
        <v>4074</v>
      </c>
      <c r="E122" t="s">
        <v>4075</v>
      </c>
      <c r="F122" s="30">
        <v>0.78</v>
      </c>
      <c r="G122" s="12" t="s">
        <v>4076</v>
      </c>
      <c r="H122" t="s">
        <v>193</v>
      </c>
      <c r="I122" s="9" t="s">
        <v>4373</v>
      </c>
      <c r="K122" t="str">
        <f t="shared" si="12"/>
        <v>0.78</v>
      </c>
      <c r="L122">
        <f t="shared" si="16"/>
        <v>0.78</v>
      </c>
      <c r="M122" t="str">
        <f t="shared" si="17"/>
        <v>IDEM</v>
      </c>
      <c r="N122" t="str">
        <f t="shared" si="18"/>
        <v/>
      </c>
      <c r="O122" t="str">
        <f t="shared" si="19"/>
        <v/>
      </c>
    </row>
    <row r="123" spans="1:15" x14ac:dyDescent="0.25">
      <c r="A123">
        <v>591</v>
      </c>
      <c r="B123" t="s">
        <v>1</v>
      </c>
      <c r="C123" t="s">
        <v>4077</v>
      </c>
      <c r="D123" t="s">
        <v>4078</v>
      </c>
      <c r="E123" t="s">
        <v>4079</v>
      </c>
      <c r="F123" s="30">
        <v>0.54900000000000004</v>
      </c>
      <c r="G123" s="12" t="s">
        <v>4080</v>
      </c>
      <c r="H123" t="s">
        <v>193</v>
      </c>
      <c r="I123" s="9" t="s">
        <v>4373</v>
      </c>
      <c r="K123" t="str">
        <f t="shared" si="12"/>
        <v>0.549</v>
      </c>
      <c r="L123">
        <f t="shared" si="16"/>
        <v>0.54900000000000004</v>
      </c>
      <c r="M123" t="str">
        <f t="shared" si="17"/>
        <v>IDEM</v>
      </c>
      <c r="N123" t="str">
        <f t="shared" si="18"/>
        <v/>
      </c>
      <c r="O123" t="str">
        <f t="shared" si="19"/>
        <v/>
      </c>
    </row>
    <row r="124" spans="1:15" x14ac:dyDescent="0.25">
      <c r="A124">
        <v>592</v>
      </c>
      <c r="B124" t="s">
        <v>1</v>
      </c>
      <c r="C124" t="s">
        <v>4081</v>
      </c>
      <c r="D124" t="s">
        <v>4082</v>
      </c>
      <c r="E124" t="s">
        <v>4083</v>
      </c>
      <c r="F124" s="30">
        <v>3.03</v>
      </c>
      <c r="G124" s="12" t="s">
        <v>4084</v>
      </c>
      <c r="H124" t="s">
        <v>193</v>
      </c>
      <c r="I124" s="9" t="s">
        <v>4373</v>
      </c>
      <c r="K124" t="str">
        <f t="shared" si="12"/>
        <v>3.03</v>
      </c>
      <c r="L124">
        <f t="shared" si="16"/>
        <v>3.03</v>
      </c>
      <c r="M124" t="str">
        <f t="shared" si="17"/>
        <v>IDEM</v>
      </c>
      <c r="N124" t="str">
        <f t="shared" si="18"/>
        <v/>
      </c>
      <c r="O124" t="str">
        <f t="shared" si="19"/>
        <v/>
      </c>
    </row>
    <row r="125" spans="1:15" x14ac:dyDescent="0.25">
      <c r="A125">
        <v>593</v>
      </c>
      <c r="B125" t="s">
        <v>1</v>
      </c>
      <c r="C125" t="s">
        <v>4085</v>
      </c>
      <c r="D125" t="s">
        <v>4086</v>
      </c>
      <c r="E125" t="s">
        <v>4087</v>
      </c>
      <c r="F125" s="30">
        <f>VLOOKUP(G125,[1]ARTICLES!$A$2:$V$636,22,FALSE)</f>
        <v>0.12284800000000003</v>
      </c>
      <c r="G125" s="12">
        <v>8210707018</v>
      </c>
      <c r="H125" t="s">
        <v>193</v>
      </c>
      <c r="I125" s="9" t="s">
        <v>4373</v>
      </c>
      <c r="K125" t="str">
        <f t="shared" si="12"/>
        <v>0.12285</v>
      </c>
      <c r="L125">
        <f t="shared" si="16"/>
        <v>0.158</v>
      </c>
      <c r="M125" t="str">
        <f t="shared" si="17"/>
        <v/>
      </c>
      <c r="N125" t="str">
        <f t="shared" si="18"/>
        <v>UPDATE saskitps_product p set p.price = 0.12285, p.date_upd=now() where p.id_product = 593 ;
UPDATE saskitps_product_shop p set p.price = 0.12285, p.date_upd=now() where p.id_product = 593 ;</v>
      </c>
      <c r="O125" t="str">
        <f t="shared" si="19"/>
        <v>UPDATE TSaskit sas set sas.OldPrix = sas.PrixMagasin, sas.PrixMagasin = 0.12285, sas.DateModification = NOW() where sas.RefPrestashop = 593 ;</v>
      </c>
    </row>
    <row r="126" spans="1:15" x14ac:dyDescent="0.25">
      <c r="A126">
        <v>594</v>
      </c>
      <c r="B126" t="s">
        <v>1</v>
      </c>
      <c r="C126" t="s">
        <v>4088</v>
      </c>
      <c r="D126" t="s">
        <v>4089</v>
      </c>
      <c r="E126" t="s">
        <v>4090</v>
      </c>
      <c r="F126" s="30">
        <f>VLOOKUP(G126,[1]ARTICLES!$A$2:$V$636,22,FALSE)</f>
        <v>0.38016000000000005</v>
      </c>
      <c r="G126" s="12">
        <v>8210603018</v>
      </c>
      <c r="H126" t="s">
        <v>193</v>
      </c>
      <c r="I126" s="9" t="s">
        <v>4373</v>
      </c>
      <c r="K126" t="str">
        <f t="shared" si="12"/>
        <v>0.38016</v>
      </c>
      <c r="L126">
        <f t="shared" si="16"/>
        <v>6.8000000000000005E-2</v>
      </c>
      <c r="M126" t="str">
        <f t="shared" si="17"/>
        <v/>
      </c>
      <c r="N126" t="str">
        <f t="shared" si="18"/>
        <v>UPDATE saskitps_product p set p.price = 0.38016, p.date_upd=now() where p.id_product = 594 ;
UPDATE saskitps_product_shop p set p.price = 0.38016, p.date_upd=now() where p.id_product = 594 ;</v>
      </c>
      <c r="O126" t="str">
        <f t="shared" si="19"/>
        <v>UPDATE TSaskit sas set sas.OldPrix = sas.PrixMagasin, sas.PrixMagasin = 0.38016, sas.DateModification = NOW() where sas.RefPrestashop = 594 ;</v>
      </c>
    </row>
    <row r="127" spans="1:15" x14ac:dyDescent="0.25">
      <c r="A127">
        <v>595</v>
      </c>
      <c r="B127" t="s">
        <v>1</v>
      </c>
      <c r="C127" t="s">
        <v>4091</v>
      </c>
      <c r="D127" t="s">
        <v>4092</v>
      </c>
      <c r="E127" t="s">
        <v>4093</v>
      </c>
      <c r="F127" s="30">
        <v>17</v>
      </c>
      <c r="G127" s="12" t="s">
        <v>4094</v>
      </c>
      <c r="H127" t="s">
        <v>1016</v>
      </c>
      <c r="I127" s="9" t="s">
        <v>4373</v>
      </c>
      <c r="K127" t="str">
        <f t="shared" si="12"/>
        <v>17</v>
      </c>
      <c r="L127">
        <f t="shared" si="16"/>
        <v>17</v>
      </c>
      <c r="M127" t="str">
        <f t="shared" si="17"/>
        <v>IDEM</v>
      </c>
      <c r="N127" t="str">
        <f t="shared" si="18"/>
        <v/>
      </c>
      <c r="O127" t="str">
        <f t="shared" si="19"/>
        <v/>
      </c>
    </row>
    <row r="128" spans="1:15" x14ac:dyDescent="0.25">
      <c r="A128">
        <v>597</v>
      </c>
      <c r="B128" t="s">
        <v>1</v>
      </c>
      <c r="C128" t="s">
        <v>4095</v>
      </c>
      <c r="D128" t="s">
        <v>4096</v>
      </c>
      <c r="E128" t="s">
        <v>3962</v>
      </c>
      <c r="F128" s="30">
        <v>554.02</v>
      </c>
      <c r="G128" s="12" t="s">
        <v>4097</v>
      </c>
      <c r="H128" t="s">
        <v>1068</v>
      </c>
      <c r="I128" s="9" t="s">
        <v>4373</v>
      </c>
      <c r="K128" t="str">
        <f t="shared" si="12"/>
        <v>554.02</v>
      </c>
      <c r="L128">
        <f t="shared" si="16"/>
        <v>505.5</v>
      </c>
      <c r="M128" t="str">
        <f t="shared" si="17"/>
        <v/>
      </c>
      <c r="N128" t="str">
        <f t="shared" si="18"/>
        <v>UPDATE saskitps_product p set p.price = 554.02, p.date_upd=now() where p.id_product = 597 ;
UPDATE saskitps_product_shop p set p.price = 554.02, p.date_upd=now() where p.id_product = 597 ;</v>
      </c>
      <c r="O128" t="str">
        <f t="shared" si="19"/>
        <v>UPDATE TSaskit sas set sas.OldPrix = sas.PrixMagasin, sas.PrixMagasin = 554.02, sas.DateModification = NOW() where sas.RefPrestashop = 597 ;</v>
      </c>
    </row>
    <row r="129" spans="1:15" x14ac:dyDescent="0.25">
      <c r="A129">
        <v>598</v>
      </c>
      <c r="B129" t="s">
        <v>1</v>
      </c>
      <c r="C129" t="s">
        <v>4098</v>
      </c>
      <c r="D129" t="s">
        <v>4099</v>
      </c>
      <c r="E129" t="s">
        <v>4100</v>
      </c>
      <c r="F129" s="30">
        <v>7.5</v>
      </c>
      <c r="G129" s="12" t="s">
        <v>4101</v>
      </c>
      <c r="H129" t="s">
        <v>3960</v>
      </c>
      <c r="I129" s="9" t="s">
        <v>4373</v>
      </c>
      <c r="K129" t="str">
        <f t="shared" si="12"/>
        <v>7.5</v>
      </c>
      <c r="L129">
        <f t="shared" si="16"/>
        <v>7.5</v>
      </c>
      <c r="M129" t="str">
        <f t="shared" si="17"/>
        <v>IDEM</v>
      </c>
      <c r="N129" t="str">
        <f t="shared" si="18"/>
        <v/>
      </c>
      <c r="O129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N4" sqref="N4"/>
    </sheetView>
  </sheetViews>
  <sheetFormatPr baseColWidth="10" defaultRowHeight="15" x14ac:dyDescent="0.25"/>
  <cols>
    <col min="1" max="1" width="11.5703125" style="1"/>
    <col min="2" max="2" width="8.42578125" style="1" customWidth="1"/>
    <col min="3" max="4" width="9" customWidth="1"/>
    <col min="5" max="5" width="21.5703125" customWidth="1"/>
    <col min="6" max="6" width="11.28515625" customWidth="1"/>
    <col min="7" max="7" width="27.7109375" customWidth="1"/>
    <col min="9" max="9" width="14.28515625" bestFit="1" customWidth="1"/>
  </cols>
  <sheetData>
    <row r="1" spans="1:15" x14ac:dyDescent="0.25">
      <c r="A1" s="1" t="s">
        <v>0</v>
      </c>
      <c r="C1" t="s">
        <v>1</v>
      </c>
      <c r="D1" s="4" t="s">
        <v>3944</v>
      </c>
      <c r="E1" t="s">
        <v>2</v>
      </c>
      <c r="F1" t="s">
        <v>3</v>
      </c>
      <c r="G1" s="4" t="s">
        <v>3943</v>
      </c>
      <c r="H1" t="s">
        <v>4</v>
      </c>
      <c r="I1" t="s">
        <v>5</v>
      </c>
      <c r="J1" t="s">
        <v>6</v>
      </c>
      <c r="K1" t="s">
        <v>3964</v>
      </c>
      <c r="N1" t="s">
        <v>3969</v>
      </c>
      <c r="O1" t="s">
        <v>3971</v>
      </c>
    </row>
    <row r="2" spans="1:15" x14ac:dyDescent="0.25">
      <c r="A2" s="1">
        <v>10</v>
      </c>
      <c r="B2" t="str">
        <f>VLOOKUP(A2,Feuil1!$A$2:$C$784,3,FALSE)</f>
        <v>AS113</v>
      </c>
      <c r="C2" t="s">
        <v>1</v>
      </c>
      <c r="E2" t="s">
        <v>7</v>
      </c>
      <c r="F2" t="s">
        <v>8</v>
      </c>
      <c r="G2">
        <f>VLOOKUP(A2,Feuil1!$A$2:$AH$784,34,FALSE)</f>
        <v>141.36000000000001</v>
      </c>
      <c r="H2" t="s">
        <v>9</v>
      </c>
      <c r="I2" t="s">
        <v>10</v>
      </c>
      <c r="J2" t="s">
        <v>11</v>
      </c>
      <c r="K2" t="str">
        <f>SUBSTITUTE(G2,",",".")</f>
        <v>141.36</v>
      </c>
      <c r="L2">
        <f>VALUE(SUBSTITUTE(H2,".",","))</f>
        <v>141.36000000000001</v>
      </c>
      <c r="M2" t="str">
        <f>IF(ROUND(G2,2)=ROUND(L2,2),"IDEM","")</f>
        <v>IDEM</v>
      </c>
      <c r="N2" t="str">
        <f>IF(M2="IDEM","",SUBSTITUTE(SUBSTITUTE($N$1,"#P#",K2),"#ID#",A2))</f>
        <v/>
      </c>
      <c r="O2" t="str">
        <f>IF(M2="IDEM","",SUBSTITUTE(SUBSTITUTE($O$1,"#P#",N2),"#ID#",A2))</f>
        <v/>
      </c>
    </row>
    <row r="3" spans="1:15" x14ac:dyDescent="0.25">
      <c r="A3" s="1">
        <v>12</v>
      </c>
      <c r="B3" t="str">
        <f>VLOOKUP(A3,Feuil1!$A$2:$C$784,3,FALSE)</f>
        <v>AS121</v>
      </c>
      <c r="C3" t="s">
        <v>1</v>
      </c>
      <c r="E3" t="s">
        <v>12</v>
      </c>
      <c r="F3" t="s">
        <v>13</v>
      </c>
      <c r="G3">
        <f>VLOOKUP(A3,Feuil1!$A$2:$AH$784,34,FALSE)</f>
        <v>38.799999999999997</v>
      </c>
      <c r="H3" t="s">
        <v>14</v>
      </c>
      <c r="I3" t="s">
        <v>15</v>
      </c>
      <c r="J3" t="s">
        <v>16</v>
      </c>
      <c r="K3" t="str">
        <f t="shared" ref="K3:K66" si="0">SUBSTITUTE(G3,",",".")</f>
        <v>38.8</v>
      </c>
      <c r="L3">
        <f t="shared" ref="L3:L66" si="1">VALUE(SUBSTITUTE(H3,".",","))</f>
        <v>37.61</v>
      </c>
      <c r="M3" t="str">
        <f t="shared" ref="M3:M66" si="2">IF(ROUND(G3,2)=ROUND(L3,2),"IDEM","")</f>
        <v/>
      </c>
      <c r="N3" t="str">
        <f t="shared" ref="N3:N66" si="3">IF(M3="IDEM","",SUBSTITUTE(SUBSTITUTE($N$1,"#P#",K3),"#ID#",A3))</f>
        <v>UPDATE saskitps_product p set p.price = 38.8, p.date_upd=now() where p.id_product = 12 ;</v>
      </c>
      <c r="O3" t="str">
        <f>IF(M3="IDEM","",SUBSTITUTE(SUBSTITUTE($O$1,"#P#",K3),"#ID#",A3))</f>
        <v>UPDATE TSaskit sas set sas.OldPrix = sas.PrixMagasin, sas.PrixMagasin = 38.8, sas.DateModification = NOW() where sas.RefPrestashop = 12 ;</v>
      </c>
    </row>
    <row r="4" spans="1:15" x14ac:dyDescent="0.25">
      <c r="A4" s="1">
        <v>13</v>
      </c>
      <c r="B4" t="str">
        <f>VLOOKUP(A4,Feuil1!$A$2:$C$784,3,FALSE)</f>
        <v>AS215</v>
      </c>
      <c r="C4" t="s">
        <v>1</v>
      </c>
      <c r="E4" t="s">
        <v>17</v>
      </c>
      <c r="F4" t="s">
        <v>18</v>
      </c>
      <c r="G4">
        <f>VLOOKUP(A4,Feuil1!$A$2:$AH$784,34,FALSE)</f>
        <v>11.25</v>
      </c>
      <c r="H4" t="s">
        <v>19</v>
      </c>
      <c r="I4" t="s">
        <v>20</v>
      </c>
      <c r="J4" t="s">
        <v>11</v>
      </c>
      <c r="K4" t="str">
        <f t="shared" si="0"/>
        <v>11.25</v>
      </c>
      <c r="L4">
        <f t="shared" si="1"/>
        <v>11.25</v>
      </c>
      <c r="M4" t="str">
        <f t="shared" si="2"/>
        <v>IDEM</v>
      </c>
      <c r="N4" t="str">
        <f t="shared" si="3"/>
        <v/>
      </c>
      <c r="O4" t="str">
        <f t="shared" ref="O4:O67" si="4">IF(M4="IDEM","",SUBSTITUTE(SUBSTITUTE($O$1,"#P#",K4),"#ID#",A4))</f>
        <v/>
      </c>
    </row>
    <row r="5" spans="1:15" x14ac:dyDescent="0.25">
      <c r="A5" s="1">
        <v>15</v>
      </c>
      <c r="B5" t="str">
        <f>VLOOKUP(A5,Feuil1!$A$2:$C$784,3,FALSE)</f>
        <v>AS130</v>
      </c>
      <c r="C5" t="s">
        <v>1</v>
      </c>
      <c r="E5" t="s">
        <v>26</v>
      </c>
      <c r="F5" t="s">
        <v>27</v>
      </c>
      <c r="G5">
        <f>VLOOKUP(A5,Feuil1!$A$2:$AH$784,34,FALSE)</f>
        <v>38.369999999999997</v>
      </c>
      <c r="H5" t="s">
        <v>28</v>
      </c>
      <c r="I5" t="s">
        <v>29</v>
      </c>
      <c r="J5" t="s">
        <v>30</v>
      </c>
      <c r="K5" t="str">
        <f t="shared" si="0"/>
        <v>38.37</v>
      </c>
      <c r="L5">
        <f t="shared" si="1"/>
        <v>36.54</v>
      </c>
      <c r="M5" t="str">
        <f t="shared" si="2"/>
        <v/>
      </c>
      <c r="N5" t="str">
        <f t="shared" si="3"/>
        <v>UPDATE saskitps_product p set p.price = 38.37, p.date_upd=now() where p.id_product = 15 ;</v>
      </c>
      <c r="O5" t="str">
        <f t="shared" si="4"/>
        <v>UPDATE TSaskit sas set sas.OldPrix = sas.PrixMagasin, sas.PrixMagasin = 38.37, sas.DateModification = NOW() where sas.RefPrestashop = 15 ;</v>
      </c>
    </row>
    <row r="6" spans="1:15" x14ac:dyDescent="0.25">
      <c r="A6" s="1">
        <v>16</v>
      </c>
      <c r="B6" t="str">
        <f>VLOOKUP(A6,Feuil1!$A$2:$C$784,3,FALSE)</f>
        <v>AS131</v>
      </c>
      <c r="C6" t="s">
        <v>1</v>
      </c>
      <c r="E6" t="s">
        <v>31</v>
      </c>
      <c r="F6" t="s">
        <v>32</v>
      </c>
      <c r="G6">
        <f>VLOOKUP(A6,Feuil1!$A$2:$AH$784,34,FALSE)</f>
        <v>34.53</v>
      </c>
      <c r="H6" t="s">
        <v>33</v>
      </c>
      <c r="I6" t="s">
        <v>34</v>
      </c>
      <c r="J6" t="s">
        <v>35</v>
      </c>
      <c r="K6" t="str">
        <f t="shared" si="0"/>
        <v>34.53</v>
      </c>
      <c r="L6">
        <f t="shared" si="1"/>
        <v>34.71</v>
      </c>
      <c r="M6" t="str">
        <f t="shared" si="2"/>
        <v/>
      </c>
      <c r="N6" t="str">
        <f t="shared" si="3"/>
        <v>UPDATE saskitps_product p set p.price = 34.53, p.date_upd=now() where p.id_product = 16 ;</v>
      </c>
      <c r="O6" t="str">
        <f t="shared" si="4"/>
        <v>UPDATE TSaskit sas set sas.OldPrix = sas.PrixMagasin, sas.PrixMagasin = 34.53, sas.DateModification = NOW() where sas.RefPrestashop = 16 ;</v>
      </c>
    </row>
    <row r="7" spans="1:15" x14ac:dyDescent="0.25">
      <c r="A7" s="1">
        <v>25</v>
      </c>
      <c r="B7" t="str">
        <f>VLOOKUP(A7,Feuil1!$A$2:$C$784,3,FALSE)</f>
        <v>AS159</v>
      </c>
      <c r="C7" t="s">
        <v>1</v>
      </c>
      <c r="E7" t="s">
        <v>40</v>
      </c>
      <c r="F7" t="s">
        <v>41</v>
      </c>
      <c r="G7">
        <f>VLOOKUP(A7,Feuil1!$A$2:$AH$784,34,FALSE)</f>
        <v>37.97</v>
      </c>
      <c r="H7" t="s">
        <v>42</v>
      </c>
      <c r="I7" t="s">
        <v>43</v>
      </c>
      <c r="J7" t="s">
        <v>39</v>
      </c>
      <c r="K7" t="str">
        <f t="shared" si="0"/>
        <v>37.97</v>
      </c>
      <c r="L7">
        <f t="shared" si="1"/>
        <v>37.97</v>
      </c>
      <c r="M7" t="str">
        <f t="shared" si="2"/>
        <v>IDEM</v>
      </c>
      <c r="N7" t="str">
        <f t="shared" si="3"/>
        <v/>
      </c>
      <c r="O7" t="str">
        <f t="shared" si="4"/>
        <v/>
      </c>
    </row>
    <row r="8" spans="1:15" x14ac:dyDescent="0.25">
      <c r="A8" s="1">
        <v>56</v>
      </c>
      <c r="B8" t="str">
        <f>VLOOKUP(A8,Feuil1!$A$2:$C$784,3,FALSE)</f>
        <v>AS137</v>
      </c>
      <c r="C8" t="s">
        <v>1</v>
      </c>
      <c r="E8" t="s">
        <v>44</v>
      </c>
      <c r="F8" t="s">
        <v>1605</v>
      </c>
      <c r="G8">
        <f>VLOOKUP(A8,Feuil1!$A$2:$AH$784,34,FALSE)</f>
        <v>4.9400000000000004</v>
      </c>
      <c r="H8" t="s">
        <v>46</v>
      </c>
      <c r="I8" t="s">
        <v>47</v>
      </c>
      <c r="J8" t="s">
        <v>48</v>
      </c>
      <c r="K8" t="str">
        <f t="shared" si="0"/>
        <v>4.94</v>
      </c>
      <c r="L8">
        <f t="shared" si="1"/>
        <v>4.49</v>
      </c>
      <c r="M8" t="str">
        <f t="shared" si="2"/>
        <v/>
      </c>
      <c r="N8" t="str">
        <f t="shared" si="3"/>
        <v>UPDATE saskitps_product p set p.price = 4.94, p.date_upd=now() where p.id_product = 56 ;</v>
      </c>
      <c r="O8" t="str">
        <f t="shared" si="4"/>
        <v>UPDATE TSaskit sas set sas.OldPrix = sas.PrixMagasin, sas.PrixMagasin = 4.94, sas.DateModification = NOW() where sas.RefPrestashop = 56 ;</v>
      </c>
    </row>
    <row r="9" spans="1:15" x14ac:dyDescent="0.25">
      <c r="A9" s="1">
        <v>58</v>
      </c>
      <c r="B9" t="str">
        <f>VLOOKUP(A9,Feuil1!$A$2:$C$784,3,FALSE)</f>
        <v>AS192</v>
      </c>
      <c r="C9" t="s">
        <v>1</v>
      </c>
      <c r="E9" t="s">
        <v>49</v>
      </c>
      <c r="F9" t="s">
        <v>50</v>
      </c>
      <c r="G9">
        <f>VLOOKUP(A9,Feuil1!$A$2:$AH$784,34,FALSE)</f>
        <v>4.18</v>
      </c>
      <c r="H9" t="s">
        <v>51</v>
      </c>
      <c r="I9" t="s">
        <v>52</v>
      </c>
      <c r="J9" t="s">
        <v>48</v>
      </c>
      <c r="K9" t="str">
        <f t="shared" si="0"/>
        <v>4.18</v>
      </c>
      <c r="L9">
        <f t="shared" si="1"/>
        <v>4.05</v>
      </c>
      <c r="M9" t="str">
        <f t="shared" si="2"/>
        <v/>
      </c>
      <c r="N9" t="str">
        <f t="shared" si="3"/>
        <v>UPDATE saskitps_product p set p.price = 4.18, p.date_upd=now() where p.id_product = 58 ;</v>
      </c>
      <c r="O9" t="str">
        <f t="shared" si="4"/>
        <v>UPDATE TSaskit sas set sas.OldPrix = sas.PrixMagasin, sas.PrixMagasin = 4.18, sas.DateModification = NOW() where sas.RefPrestashop = 58 ;</v>
      </c>
    </row>
    <row r="10" spans="1:15" x14ac:dyDescent="0.25">
      <c r="A10" s="1">
        <v>59</v>
      </c>
      <c r="B10" t="str">
        <f>VLOOKUP(A10,Feuil1!$A$2:$C$784,3,FALSE)</f>
        <v>AS205</v>
      </c>
      <c r="C10" t="s">
        <v>1</v>
      </c>
      <c r="E10" t="s">
        <v>53</v>
      </c>
      <c r="F10" t="s">
        <v>1671</v>
      </c>
      <c r="G10">
        <f>VLOOKUP(A10,Feuil1!$A$2:$AH$784,34,FALSE)</f>
        <v>4.63</v>
      </c>
      <c r="H10" t="s">
        <v>55</v>
      </c>
      <c r="I10" t="s">
        <v>56</v>
      </c>
      <c r="J10" t="s">
        <v>48</v>
      </c>
      <c r="K10" t="str">
        <f t="shared" si="0"/>
        <v>4.63</v>
      </c>
      <c r="L10">
        <f t="shared" si="1"/>
        <v>4.63</v>
      </c>
      <c r="M10" t="str">
        <f t="shared" si="2"/>
        <v>IDEM</v>
      </c>
      <c r="N10" t="str">
        <f t="shared" si="3"/>
        <v/>
      </c>
      <c r="O10" t="str">
        <f t="shared" si="4"/>
        <v/>
      </c>
    </row>
    <row r="11" spans="1:15" x14ac:dyDescent="0.25">
      <c r="A11" s="1">
        <v>61</v>
      </c>
      <c r="B11" t="str">
        <f>VLOOKUP(A11,Feuil1!$A$2:$C$784,3,FALSE)</f>
        <v>AS161</v>
      </c>
      <c r="C11" t="s">
        <v>1</v>
      </c>
      <c r="E11" t="s">
        <v>57</v>
      </c>
      <c r="F11" t="s">
        <v>1576</v>
      </c>
      <c r="G11">
        <f>VLOOKUP(A11,Feuil1!$A$2:$AH$784,34,FALSE)</f>
        <v>6.17</v>
      </c>
      <c r="H11" t="s">
        <v>59</v>
      </c>
      <c r="I11" t="s">
        <v>60</v>
      </c>
      <c r="J11" t="s">
        <v>61</v>
      </c>
      <c r="K11" t="str">
        <f t="shared" si="0"/>
        <v>6.17</v>
      </c>
      <c r="L11">
        <f t="shared" si="1"/>
        <v>6.17</v>
      </c>
      <c r="M11" t="str">
        <f t="shared" si="2"/>
        <v>IDEM</v>
      </c>
      <c r="N11" t="str">
        <f t="shared" si="3"/>
        <v/>
      </c>
      <c r="O11" t="str">
        <f t="shared" si="4"/>
        <v/>
      </c>
    </row>
    <row r="12" spans="1:15" x14ac:dyDescent="0.25">
      <c r="A12" s="1">
        <v>62</v>
      </c>
      <c r="B12" t="str">
        <f>VLOOKUP(A12,Feuil1!$A$2:$C$784,3,FALSE)</f>
        <v>AS170</v>
      </c>
      <c r="C12" t="s">
        <v>1</v>
      </c>
      <c r="E12" t="s">
        <v>62</v>
      </c>
      <c r="F12" t="s">
        <v>1690</v>
      </c>
      <c r="G12">
        <f>VLOOKUP(A12,Feuil1!$A$2:$AH$784,34,FALSE)</f>
        <v>24</v>
      </c>
      <c r="H12" t="s">
        <v>64</v>
      </c>
      <c r="I12" t="s">
        <v>65</v>
      </c>
      <c r="J12" t="s">
        <v>66</v>
      </c>
      <c r="K12" t="str">
        <f t="shared" si="0"/>
        <v>24</v>
      </c>
      <c r="L12">
        <f t="shared" si="1"/>
        <v>24</v>
      </c>
      <c r="M12" t="str">
        <f t="shared" si="2"/>
        <v>IDEM</v>
      </c>
      <c r="N12" t="str">
        <f t="shared" si="3"/>
        <v/>
      </c>
      <c r="O12" t="str">
        <f t="shared" si="4"/>
        <v/>
      </c>
    </row>
    <row r="13" spans="1:15" x14ac:dyDescent="0.25">
      <c r="A13" s="1">
        <v>63</v>
      </c>
      <c r="B13" t="str">
        <f>VLOOKUP(A13,Feuil1!$A$2:$C$784,3,FALSE)</f>
        <v>AS149</v>
      </c>
      <c r="C13" t="s">
        <v>1</v>
      </c>
      <c r="E13" t="s">
        <v>67</v>
      </c>
      <c r="F13" t="s">
        <v>68</v>
      </c>
      <c r="G13">
        <f>VLOOKUP(A13,Feuil1!$A$2:$AH$784,34,FALSE)</f>
        <v>32.479999999999997</v>
      </c>
      <c r="H13" t="s">
        <v>69</v>
      </c>
      <c r="I13" t="s">
        <v>70</v>
      </c>
      <c r="J13" t="s">
        <v>71</v>
      </c>
      <c r="K13" t="str">
        <f t="shared" si="0"/>
        <v>32.48</v>
      </c>
      <c r="L13">
        <f t="shared" si="1"/>
        <v>30.45</v>
      </c>
      <c r="M13" t="str">
        <f t="shared" si="2"/>
        <v/>
      </c>
      <c r="N13" t="str">
        <f t="shared" si="3"/>
        <v>UPDATE saskitps_product p set p.price = 32.48, p.date_upd=now() where p.id_product = 63 ;</v>
      </c>
      <c r="O13" t="str">
        <f t="shared" si="4"/>
        <v>UPDATE TSaskit sas set sas.OldPrix = sas.PrixMagasin, sas.PrixMagasin = 32.48, sas.DateModification = NOW() where sas.RefPrestashop = 63 ;</v>
      </c>
    </row>
    <row r="14" spans="1:15" x14ac:dyDescent="0.25">
      <c r="A14" s="1">
        <v>64</v>
      </c>
      <c r="B14" t="str">
        <f>VLOOKUP(A14,Feuil1!$A$2:$C$784,3,FALSE)</f>
        <v>AS198</v>
      </c>
      <c r="C14" t="s">
        <v>1</v>
      </c>
      <c r="E14" t="s">
        <v>72</v>
      </c>
      <c r="F14" t="s">
        <v>73</v>
      </c>
      <c r="G14">
        <f>VLOOKUP(A14,Feuil1!$A$2:$AH$784,34,FALSE)</f>
        <v>55.83</v>
      </c>
      <c r="H14" t="s">
        <v>74</v>
      </c>
      <c r="I14" t="s">
        <v>75</v>
      </c>
      <c r="J14" t="s">
        <v>76</v>
      </c>
      <c r="K14" t="str">
        <f t="shared" si="0"/>
        <v>55.83</v>
      </c>
      <c r="L14">
        <f t="shared" si="1"/>
        <v>50.75</v>
      </c>
      <c r="M14" t="str">
        <f t="shared" si="2"/>
        <v/>
      </c>
      <c r="N14" t="str">
        <f t="shared" si="3"/>
        <v>UPDATE saskitps_product p set p.price = 55.83, p.date_upd=now() where p.id_product = 64 ;</v>
      </c>
      <c r="O14" t="str">
        <f t="shared" si="4"/>
        <v>UPDATE TSaskit sas set sas.OldPrix = sas.PrixMagasin, sas.PrixMagasin = 55.83, sas.DateModification = NOW() where sas.RefPrestashop = 64 ;</v>
      </c>
    </row>
    <row r="15" spans="1:15" x14ac:dyDescent="0.25">
      <c r="A15" s="1">
        <v>96</v>
      </c>
      <c r="B15" t="str">
        <f>VLOOKUP(A15,Feuil1!$A$2:$C$784,3,FALSE)</f>
        <v>AS116</v>
      </c>
      <c r="C15" t="s">
        <v>1</v>
      </c>
      <c r="E15" t="s">
        <v>77</v>
      </c>
      <c r="F15" t="s">
        <v>1451</v>
      </c>
      <c r="G15">
        <f>VLOOKUP(A15,Feuil1!$A$2:$AH$784,34,FALSE)</f>
        <v>165</v>
      </c>
      <c r="H15" t="s">
        <v>79</v>
      </c>
      <c r="I15" t="s">
        <v>1453</v>
      </c>
      <c r="J15" t="s">
        <v>11</v>
      </c>
      <c r="K15" t="str">
        <f t="shared" si="0"/>
        <v>165</v>
      </c>
      <c r="L15">
        <f t="shared" si="1"/>
        <v>82.5</v>
      </c>
      <c r="M15" t="str">
        <f t="shared" si="2"/>
        <v/>
      </c>
      <c r="N15" t="str">
        <f t="shared" si="3"/>
        <v>UPDATE saskitps_product p set p.price = 165, p.date_upd=now() where p.id_product = 96 ;</v>
      </c>
      <c r="O15" t="str">
        <f t="shared" si="4"/>
        <v>UPDATE TSaskit sas set sas.OldPrix = sas.PrixMagasin, sas.PrixMagasin = 165, sas.DateModification = NOW() where sas.RefPrestashop = 96 ;</v>
      </c>
    </row>
    <row r="16" spans="1:15" x14ac:dyDescent="0.25">
      <c r="A16" s="1">
        <v>97</v>
      </c>
      <c r="B16" t="str">
        <f>VLOOKUP(A16,Feuil1!$A$2:$C$784,3,FALSE)</f>
        <v>AS136</v>
      </c>
      <c r="C16" t="s">
        <v>1</v>
      </c>
      <c r="E16" t="s">
        <v>81</v>
      </c>
      <c r="F16" t="s">
        <v>1645</v>
      </c>
      <c r="G16">
        <f>VLOOKUP(A16,Feuil1!$A$2:$AH$784,34,FALSE)</f>
        <v>4.87</v>
      </c>
      <c r="H16" t="s">
        <v>83</v>
      </c>
      <c r="I16" t="s">
        <v>84</v>
      </c>
      <c r="J16" t="s">
        <v>48</v>
      </c>
      <c r="K16" t="str">
        <f t="shared" si="0"/>
        <v>4.87</v>
      </c>
      <c r="L16">
        <f t="shared" si="1"/>
        <v>4.43</v>
      </c>
      <c r="M16" t="str">
        <f t="shared" si="2"/>
        <v/>
      </c>
      <c r="N16" t="str">
        <f t="shared" si="3"/>
        <v>UPDATE saskitps_product p set p.price = 4.87, p.date_upd=now() where p.id_product = 97 ;</v>
      </c>
      <c r="O16" t="str">
        <f t="shared" si="4"/>
        <v>UPDATE TSaskit sas set sas.OldPrix = sas.PrixMagasin, sas.PrixMagasin = 4.87, sas.DateModification = NOW() where sas.RefPrestashop = 97 ;</v>
      </c>
    </row>
    <row r="17" spans="1:15" x14ac:dyDescent="0.25">
      <c r="A17" s="1">
        <v>98</v>
      </c>
      <c r="B17" t="str">
        <f>VLOOKUP(A17,Feuil1!$A$2:$C$784,3,FALSE)</f>
        <v>AS138</v>
      </c>
      <c r="C17" t="s">
        <v>1</v>
      </c>
      <c r="E17" t="s">
        <v>85</v>
      </c>
      <c r="F17" t="s">
        <v>1675</v>
      </c>
      <c r="G17">
        <f>VLOOKUP(A17,Feuil1!$A$2:$AH$784,34,FALSE)</f>
        <v>4.9400000000000004</v>
      </c>
      <c r="H17" t="s">
        <v>46</v>
      </c>
      <c r="I17" t="s">
        <v>87</v>
      </c>
      <c r="J17" t="s">
        <v>48</v>
      </c>
      <c r="K17" t="str">
        <f t="shared" si="0"/>
        <v>4.94</v>
      </c>
      <c r="L17">
        <f t="shared" si="1"/>
        <v>4.49</v>
      </c>
      <c r="M17" t="str">
        <f t="shared" si="2"/>
        <v/>
      </c>
      <c r="N17" t="str">
        <f t="shared" si="3"/>
        <v>UPDATE saskitps_product p set p.price = 4.94, p.date_upd=now() where p.id_product = 98 ;</v>
      </c>
      <c r="O17" t="str">
        <f t="shared" si="4"/>
        <v>UPDATE TSaskit sas set sas.OldPrix = sas.PrixMagasin, sas.PrixMagasin = 4.94, sas.DateModification = NOW() where sas.RefPrestashop = 98 ;</v>
      </c>
    </row>
    <row r="18" spans="1:15" x14ac:dyDescent="0.25">
      <c r="A18" s="1">
        <v>99</v>
      </c>
      <c r="B18" t="str">
        <f>VLOOKUP(A18,Feuil1!$A$2:$C$784,3,FALSE)</f>
        <v>AN126</v>
      </c>
      <c r="C18" t="s">
        <v>1</v>
      </c>
      <c r="E18" t="s">
        <v>88</v>
      </c>
      <c r="F18" t="s">
        <v>1596</v>
      </c>
      <c r="G18">
        <f>VLOOKUP(A18,Feuil1!$A$2:$AH$784,34,FALSE)</f>
        <v>97.13</v>
      </c>
      <c r="H18" t="s">
        <v>90</v>
      </c>
      <c r="I18" t="s">
        <v>91</v>
      </c>
      <c r="J18" t="s">
        <v>92</v>
      </c>
      <c r="K18" t="str">
        <f t="shared" si="0"/>
        <v>97.13</v>
      </c>
      <c r="L18">
        <f t="shared" si="1"/>
        <v>91.97</v>
      </c>
      <c r="M18" t="str">
        <f t="shared" si="2"/>
        <v/>
      </c>
      <c r="N18" t="str">
        <f t="shared" si="3"/>
        <v>UPDATE saskitps_product p set p.price = 97.13, p.date_upd=now() where p.id_product = 99 ;</v>
      </c>
      <c r="O18" t="str">
        <f t="shared" si="4"/>
        <v>UPDATE TSaskit sas set sas.OldPrix = sas.PrixMagasin, sas.PrixMagasin = 97.13, sas.DateModification = NOW() where sas.RefPrestashop = 99 ;</v>
      </c>
    </row>
    <row r="19" spans="1:15" x14ac:dyDescent="0.25">
      <c r="A19" s="1">
        <v>100</v>
      </c>
      <c r="B19" t="str">
        <f>VLOOKUP(A19,Feuil1!$A$2:$C$784,3,FALSE)</f>
        <v>AS166</v>
      </c>
      <c r="C19" t="s">
        <v>1</v>
      </c>
      <c r="E19" t="s">
        <v>93</v>
      </c>
      <c r="F19" t="s">
        <v>2024</v>
      </c>
      <c r="G19">
        <f>VLOOKUP(A19,Feuil1!$A$2:$AH$784,34,FALSE)</f>
        <v>111.83</v>
      </c>
      <c r="H19" t="s">
        <v>95</v>
      </c>
      <c r="I19" t="s">
        <v>96</v>
      </c>
      <c r="J19" t="s">
        <v>92</v>
      </c>
      <c r="K19" t="str">
        <f t="shared" si="0"/>
        <v>111.83</v>
      </c>
      <c r="L19">
        <f t="shared" si="1"/>
        <v>106</v>
      </c>
      <c r="M19" t="str">
        <f t="shared" si="2"/>
        <v/>
      </c>
      <c r="N19" t="str">
        <f t="shared" si="3"/>
        <v>UPDATE saskitps_product p set p.price = 111.83, p.date_upd=now() where p.id_product = 100 ;</v>
      </c>
      <c r="O19" t="str">
        <f t="shared" si="4"/>
        <v>UPDATE TSaskit sas set sas.OldPrix = sas.PrixMagasin, sas.PrixMagasin = 111.83, sas.DateModification = NOW() where sas.RefPrestashop = 100 ;</v>
      </c>
    </row>
    <row r="20" spans="1:15" x14ac:dyDescent="0.25">
      <c r="A20" s="1">
        <v>103</v>
      </c>
      <c r="B20" t="str">
        <f>VLOOKUP(A20,Feuil1!$A$2:$C$784,3,FALSE)</f>
        <v>AS169</v>
      </c>
      <c r="C20" t="s">
        <v>1</v>
      </c>
      <c r="E20" t="s">
        <v>97</v>
      </c>
      <c r="F20" t="s">
        <v>1679</v>
      </c>
      <c r="G20">
        <f>VLOOKUP(A20,Feuil1!$A$2:$AH$784,34,FALSE)</f>
        <v>90</v>
      </c>
      <c r="H20" t="s">
        <v>99</v>
      </c>
      <c r="I20" t="s">
        <v>100</v>
      </c>
      <c r="J20" t="s">
        <v>101</v>
      </c>
      <c r="K20" t="str">
        <f t="shared" si="0"/>
        <v>90</v>
      </c>
      <c r="L20">
        <f t="shared" si="1"/>
        <v>90</v>
      </c>
      <c r="M20" t="str">
        <f t="shared" si="2"/>
        <v>IDEM</v>
      </c>
      <c r="N20" t="str">
        <f t="shared" si="3"/>
        <v/>
      </c>
      <c r="O20" t="str">
        <f t="shared" si="4"/>
        <v/>
      </c>
    </row>
    <row r="21" spans="1:15" x14ac:dyDescent="0.25">
      <c r="A21" s="1">
        <v>104</v>
      </c>
      <c r="B21" t="str">
        <f>VLOOKUP(A21,Feuil1!$A$2:$C$784,3,FALSE)</f>
        <v>AS171</v>
      </c>
      <c r="C21" t="s">
        <v>1</v>
      </c>
      <c r="E21" t="s">
        <v>102</v>
      </c>
      <c r="F21" t="s">
        <v>1868</v>
      </c>
      <c r="G21">
        <f>VLOOKUP(A21,Feuil1!$A$2:$AH$784,34,FALSE)</f>
        <v>35</v>
      </c>
      <c r="H21" t="s">
        <v>104</v>
      </c>
      <c r="I21" t="s">
        <v>105</v>
      </c>
      <c r="J21" t="s">
        <v>106</v>
      </c>
      <c r="K21" t="str">
        <f t="shared" si="0"/>
        <v>35</v>
      </c>
      <c r="L21">
        <f t="shared" si="1"/>
        <v>35</v>
      </c>
      <c r="M21" t="str">
        <f t="shared" si="2"/>
        <v>IDEM</v>
      </c>
      <c r="N21" t="str">
        <f t="shared" si="3"/>
        <v/>
      </c>
      <c r="O21" t="str">
        <f t="shared" si="4"/>
        <v/>
      </c>
    </row>
    <row r="22" spans="1:15" x14ac:dyDescent="0.25">
      <c r="A22" s="1">
        <v>113</v>
      </c>
      <c r="B22" t="str">
        <f>VLOOKUP(A22,Feuil1!$A$2:$C$784,3,FALSE)</f>
        <v>AA20</v>
      </c>
      <c r="C22" t="s">
        <v>1</v>
      </c>
      <c r="E22" t="s">
        <v>107</v>
      </c>
      <c r="F22" t="s">
        <v>1827</v>
      </c>
      <c r="G22">
        <f>VLOOKUP(A22,Feuil1!$A$2:$AH$784,34,FALSE)</f>
        <v>200</v>
      </c>
      <c r="H22" t="s">
        <v>109</v>
      </c>
      <c r="I22" t="s">
        <v>110</v>
      </c>
      <c r="J22" t="s">
        <v>111</v>
      </c>
      <c r="K22" t="str">
        <f t="shared" si="0"/>
        <v>200</v>
      </c>
      <c r="L22">
        <f t="shared" si="1"/>
        <v>200</v>
      </c>
      <c r="M22" t="str">
        <f t="shared" si="2"/>
        <v>IDEM</v>
      </c>
      <c r="N22" t="str">
        <f t="shared" si="3"/>
        <v/>
      </c>
      <c r="O22" t="str">
        <f t="shared" si="4"/>
        <v/>
      </c>
    </row>
    <row r="23" spans="1:15" x14ac:dyDescent="0.25">
      <c r="A23" s="1">
        <v>114</v>
      </c>
      <c r="B23" t="str">
        <f>VLOOKUP(A23,Feuil1!$A$2:$C$784,3,FALSE)</f>
        <v>AF13</v>
      </c>
      <c r="C23" t="s">
        <v>1</v>
      </c>
      <c r="E23" t="s">
        <v>112</v>
      </c>
      <c r="F23" t="s">
        <v>2211</v>
      </c>
      <c r="G23">
        <f>VLOOKUP(A23,Feuil1!$A$2:$AH$784,34,FALSE)</f>
        <v>182.76</v>
      </c>
      <c r="H23" t="s">
        <v>114</v>
      </c>
      <c r="I23" t="s">
        <v>115</v>
      </c>
      <c r="J23" t="s">
        <v>116</v>
      </c>
      <c r="K23" t="str">
        <f t="shared" si="0"/>
        <v>182.76</v>
      </c>
      <c r="L23">
        <f t="shared" si="1"/>
        <v>175</v>
      </c>
      <c r="M23" t="str">
        <f t="shared" si="2"/>
        <v/>
      </c>
      <c r="N23" t="str">
        <f t="shared" si="3"/>
        <v>UPDATE saskitps_product p set p.price = 182.76, p.date_upd=now() where p.id_product = 114 ;</v>
      </c>
      <c r="O23" t="str">
        <f t="shared" si="4"/>
        <v>UPDATE TSaskit sas set sas.OldPrix = sas.PrixMagasin, sas.PrixMagasin = 182.76, sas.DateModification = NOW() where sas.RefPrestashop = 114 ;</v>
      </c>
    </row>
    <row r="24" spans="1:15" x14ac:dyDescent="0.25">
      <c r="A24" s="1">
        <v>115</v>
      </c>
      <c r="B24" t="str">
        <f>VLOOKUP(A24,Feuil1!$A$2:$C$784,3,FALSE)</f>
        <v>AA22</v>
      </c>
      <c r="C24" t="s">
        <v>1</v>
      </c>
      <c r="E24" t="s">
        <v>117</v>
      </c>
      <c r="F24" t="s">
        <v>118</v>
      </c>
      <c r="G24">
        <f>VLOOKUP(A24,Feuil1!$A$2:$AH$784,34,FALSE)</f>
        <v>124</v>
      </c>
      <c r="H24" t="s">
        <v>119</v>
      </c>
      <c r="I24" t="s">
        <v>120</v>
      </c>
      <c r="J24" t="s">
        <v>121</v>
      </c>
      <c r="K24" t="str">
        <f t="shared" si="0"/>
        <v>124</v>
      </c>
      <c r="L24">
        <f t="shared" si="1"/>
        <v>113.83</v>
      </c>
      <c r="M24" t="str">
        <f t="shared" si="2"/>
        <v/>
      </c>
      <c r="N24" t="str">
        <f t="shared" si="3"/>
        <v>UPDATE saskitps_product p set p.price = 124, p.date_upd=now() where p.id_product = 115 ;</v>
      </c>
      <c r="O24" t="str">
        <f t="shared" si="4"/>
        <v>UPDATE TSaskit sas set sas.OldPrix = sas.PrixMagasin, sas.PrixMagasin = 124, sas.DateModification = NOW() where sas.RefPrestashop = 115 ;</v>
      </c>
    </row>
    <row r="25" spans="1:15" x14ac:dyDescent="0.25">
      <c r="A25" s="1">
        <v>116</v>
      </c>
      <c r="B25" t="str">
        <f>VLOOKUP(A25,Feuil1!$A$2:$C$784,3,FALSE)</f>
        <v>AA17</v>
      </c>
      <c r="C25" t="s">
        <v>1</v>
      </c>
      <c r="E25" t="s">
        <v>122</v>
      </c>
      <c r="F25" t="s">
        <v>2173</v>
      </c>
      <c r="G25">
        <f>VLOOKUP(A25,Feuil1!$A$2:$AH$784,34,FALSE)</f>
        <v>168</v>
      </c>
      <c r="H25" t="s">
        <v>124</v>
      </c>
      <c r="I25" t="s">
        <v>125</v>
      </c>
      <c r="J25" t="s">
        <v>126</v>
      </c>
      <c r="K25" t="str">
        <f t="shared" si="0"/>
        <v>168</v>
      </c>
      <c r="L25">
        <f t="shared" si="1"/>
        <v>166.79</v>
      </c>
      <c r="M25" t="str">
        <f t="shared" si="2"/>
        <v/>
      </c>
      <c r="N25" t="str">
        <f t="shared" si="3"/>
        <v>UPDATE saskitps_product p set p.price = 168, p.date_upd=now() where p.id_product = 116 ;</v>
      </c>
      <c r="O25" t="str">
        <f t="shared" si="4"/>
        <v>UPDATE TSaskit sas set sas.OldPrix = sas.PrixMagasin, sas.PrixMagasin = 168, sas.DateModification = NOW() where sas.RefPrestashop = 116 ;</v>
      </c>
    </row>
    <row r="26" spans="1:15" x14ac:dyDescent="0.25">
      <c r="A26" s="1">
        <v>118</v>
      </c>
      <c r="B26" t="str">
        <f>VLOOKUP(A26,Feuil1!$A$2:$C$784,3,FALSE)</f>
        <v>AA63</v>
      </c>
      <c r="C26" t="s">
        <v>1</v>
      </c>
      <c r="E26" t="s">
        <v>127</v>
      </c>
      <c r="F26" t="s">
        <v>128</v>
      </c>
      <c r="G26">
        <f>VLOOKUP(A26,Feuil1!$A$2:$AH$784,34,FALSE)</f>
        <v>54</v>
      </c>
      <c r="H26" t="s">
        <v>74</v>
      </c>
      <c r="I26" t="s">
        <v>129</v>
      </c>
      <c r="J26" t="s">
        <v>130</v>
      </c>
      <c r="K26" t="str">
        <f t="shared" si="0"/>
        <v>54</v>
      </c>
      <c r="L26">
        <f t="shared" si="1"/>
        <v>50.75</v>
      </c>
      <c r="M26" t="str">
        <f t="shared" si="2"/>
        <v/>
      </c>
      <c r="N26" t="str">
        <f t="shared" si="3"/>
        <v>UPDATE saskitps_product p set p.price = 54, p.date_upd=now() where p.id_product = 118 ;</v>
      </c>
      <c r="O26" t="str">
        <f t="shared" si="4"/>
        <v>UPDATE TSaskit sas set sas.OldPrix = sas.PrixMagasin, sas.PrixMagasin = 54, sas.DateModification = NOW() where sas.RefPrestashop = 118 ;</v>
      </c>
    </row>
    <row r="27" spans="1:15" x14ac:dyDescent="0.25">
      <c r="A27" s="1">
        <v>120</v>
      </c>
      <c r="B27" t="str">
        <f>VLOOKUP(A27,Feuil1!$A$2:$C$784,3,FALSE)</f>
        <v>AA10</v>
      </c>
      <c r="C27" t="s">
        <v>1</v>
      </c>
      <c r="E27" t="s">
        <v>133</v>
      </c>
      <c r="F27" t="s">
        <v>2185</v>
      </c>
      <c r="G27">
        <f>VLOOKUP(A27,Feuil1!$A$2:$AH$784,34,FALSE)</f>
        <v>187</v>
      </c>
      <c r="H27" t="s">
        <v>135</v>
      </c>
      <c r="I27" t="s">
        <v>136</v>
      </c>
      <c r="J27" t="s">
        <v>132</v>
      </c>
      <c r="K27" t="str">
        <f t="shared" si="0"/>
        <v>187</v>
      </c>
      <c r="L27">
        <f t="shared" si="1"/>
        <v>187</v>
      </c>
      <c r="M27" t="str">
        <f t="shared" si="2"/>
        <v>IDEM</v>
      </c>
      <c r="N27" t="str">
        <f t="shared" si="3"/>
        <v/>
      </c>
      <c r="O27" t="str">
        <f t="shared" si="4"/>
        <v/>
      </c>
    </row>
    <row r="28" spans="1:15" x14ac:dyDescent="0.25">
      <c r="A28" s="1">
        <v>121</v>
      </c>
      <c r="B28" t="str">
        <f>VLOOKUP(A28,Feuil1!$A$2:$C$784,3,FALSE)</f>
        <v>AA13</v>
      </c>
      <c r="C28" t="s">
        <v>1</v>
      </c>
      <c r="E28" t="s">
        <v>137</v>
      </c>
      <c r="F28" t="s">
        <v>2187</v>
      </c>
      <c r="G28">
        <f>VLOOKUP(A28,Feuil1!$A$2:$AH$784,34,FALSE)</f>
        <v>715</v>
      </c>
      <c r="H28" t="s">
        <v>139</v>
      </c>
      <c r="I28" t="s">
        <v>140</v>
      </c>
      <c r="J28" t="s">
        <v>141</v>
      </c>
      <c r="K28" t="str">
        <f t="shared" si="0"/>
        <v>715</v>
      </c>
      <c r="L28">
        <f t="shared" si="1"/>
        <v>670.47</v>
      </c>
      <c r="M28" t="str">
        <f t="shared" si="2"/>
        <v/>
      </c>
      <c r="N28" t="str">
        <f t="shared" si="3"/>
        <v>UPDATE saskitps_product p set p.price = 715, p.date_upd=now() where p.id_product = 121 ;</v>
      </c>
      <c r="O28" t="str">
        <f t="shared" si="4"/>
        <v>UPDATE TSaskit sas set sas.OldPrix = sas.PrixMagasin, sas.PrixMagasin = 715, sas.DateModification = NOW() where sas.RefPrestashop = 121 ;</v>
      </c>
    </row>
    <row r="29" spans="1:15" x14ac:dyDescent="0.25">
      <c r="A29" s="1">
        <v>123</v>
      </c>
      <c r="B29" t="str">
        <f>VLOOKUP(A29,Feuil1!$A$2:$C$784,3,FALSE)</f>
        <v>AA11</v>
      </c>
      <c r="C29" t="s">
        <v>1</v>
      </c>
      <c r="E29" t="s">
        <v>142</v>
      </c>
      <c r="F29" t="s">
        <v>143</v>
      </c>
      <c r="G29">
        <f>VLOOKUP(A29,Feuil1!$A$2:$AH$784,34,FALSE)</f>
        <v>130</v>
      </c>
      <c r="H29" t="s">
        <v>144</v>
      </c>
      <c r="I29" t="s">
        <v>145</v>
      </c>
      <c r="J29" t="s">
        <v>146</v>
      </c>
      <c r="K29" t="str">
        <f t="shared" si="0"/>
        <v>130</v>
      </c>
      <c r="L29">
        <f t="shared" si="1"/>
        <v>130</v>
      </c>
      <c r="M29" t="str">
        <f t="shared" si="2"/>
        <v>IDEM</v>
      </c>
      <c r="N29" t="str">
        <f t="shared" si="3"/>
        <v/>
      </c>
      <c r="O29" t="str">
        <f t="shared" si="4"/>
        <v/>
      </c>
    </row>
    <row r="30" spans="1:15" x14ac:dyDescent="0.25">
      <c r="A30" s="1">
        <v>124</v>
      </c>
      <c r="B30" t="str">
        <f>VLOOKUP(A30,Feuil1!$A$2:$C$784,3,FALSE)</f>
        <v>AA15</v>
      </c>
      <c r="C30" t="s">
        <v>1</v>
      </c>
      <c r="E30" t="s">
        <v>147</v>
      </c>
      <c r="F30" t="s">
        <v>148</v>
      </c>
      <c r="G30">
        <f>VLOOKUP(A30,Feuil1!$A$2:$AH$784,34,FALSE)</f>
        <v>187</v>
      </c>
      <c r="H30" t="s">
        <v>149</v>
      </c>
      <c r="I30" t="s">
        <v>150</v>
      </c>
      <c r="J30" t="s">
        <v>151</v>
      </c>
      <c r="K30" t="str">
        <f t="shared" si="0"/>
        <v>187</v>
      </c>
      <c r="L30">
        <f t="shared" si="1"/>
        <v>180</v>
      </c>
      <c r="M30" t="str">
        <f t="shared" si="2"/>
        <v/>
      </c>
      <c r="N30" t="str">
        <f t="shared" si="3"/>
        <v>UPDATE saskitps_product p set p.price = 187, p.date_upd=now() where p.id_product = 124 ;</v>
      </c>
      <c r="O30" t="str">
        <f t="shared" si="4"/>
        <v>UPDATE TSaskit sas set sas.OldPrix = sas.PrixMagasin, sas.PrixMagasin = 187, sas.DateModification = NOW() where sas.RefPrestashop = 124 ;</v>
      </c>
    </row>
    <row r="31" spans="1:15" x14ac:dyDescent="0.25">
      <c r="A31" s="1">
        <v>125</v>
      </c>
      <c r="B31" t="str">
        <f>VLOOKUP(A31,Feuil1!$A$2:$C$784,3,FALSE)</f>
        <v>AS34</v>
      </c>
      <c r="C31" t="s">
        <v>1</v>
      </c>
      <c r="E31" t="s">
        <v>152</v>
      </c>
      <c r="F31" t="s">
        <v>153</v>
      </c>
      <c r="G31">
        <f>VLOOKUP(A31,Feuil1!$A$2:$AH$784,34,FALSE)</f>
        <v>107.62</v>
      </c>
      <c r="H31" t="s">
        <v>154</v>
      </c>
      <c r="I31" t="s">
        <v>155</v>
      </c>
      <c r="J31" t="s">
        <v>156</v>
      </c>
      <c r="K31" t="str">
        <f t="shared" si="0"/>
        <v>107.62</v>
      </c>
      <c r="L31">
        <f t="shared" si="1"/>
        <v>100.49</v>
      </c>
      <c r="M31" t="str">
        <f t="shared" si="2"/>
        <v/>
      </c>
      <c r="N31" t="str">
        <f t="shared" si="3"/>
        <v>UPDATE saskitps_product p set p.price = 107.62, p.date_upd=now() where p.id_product = 125 ;</v>
      </c>
      <c r="O31" t="str">
        <f t="shared" si="4"/>
        <v>UPDATE TSaskit sas set sas.OldPrix = sas.PrixMagasin, sas.PrixMagasin = 107.62, sas.DateModification = NOW() where sas.RefPrestashop = 125 ;</v>
      </c>
    </row>
    <row r="32" spans="1:15" x14ac:dyDescent="0.25">
      <c r="A32" s="1">
        <v>126</v>
      </c>
      <c r="B32" t="str">
        <f>VLOOKUP(A32,Feuil1!$A$2:$C$784,3,FALSE)</f>
        <v>AS77</v>
      </c>
      <c r="C32" t="s">
        <v>1</v>
      </c>
      <c r="E32" t="s">
        <v>157</v>
      </c>
      <c r="F32" t="s">
        <v>158</v>
      </c>
      <c r="G32">
        <f>VLOOKUP(A32,Feuil1!$A$2:$AH$784,34,FALSE)</f>
        <v>71.05</v>
      </c>
      <c r="H32" t="s">
        <v>159</v>
      </c>
      <c r="I32" t="s">
        <v>160</v>
      </c>
      <c r="J32" t="s">
        <v>161</v>
      </c>
      <c r="K32" t="str">
        <f t="shared" si="0"/>
        <v>71.05</v>
      </c>
      <c r="L32">
        <f t="shared" si="1"/>
        <v>66.989999999999995</v>
      </c>
      <c r="M32" t="str">
        <f t="shared" si="2"/>
        <v/>
      </c>
      <c r="N32" t="str">
        <f t="shared" si="3"/>
        <v>UPDATE saskitps_product p set p.price = 71.05, p.date_upd=now() where p.id_product = 126 ;</v>
      </c>
      <c r="O32" t="str">
        <f t="shared" si="4"/>
        <v>UPDATE TSaskit sas set sas.OldPrix = sas.PrixMagasin, sas.PrixMagasin = 71.05, sas.DateModification = NOW() where sas.RefPrestashop = 126 ;</v>
      </c>
    </row>
    <row r="33" spans="1:15" x14ac:dyDescent="0.25">
      <c r="A33" s="1">
        <v>127</v>
      </c>
      <c r="B33" t="str">
        <f>VLOOKUP(A33,Feuil1!$A$2:$C$784,3,FALSE)</f>
        <v>AS78</v>
      </c>
      <c r="C33" t="s">
        <v>1</v>
      </c>
      <c r="E33" t="s">
        <v>162</v>
      </c>
      <c r="F33" t="s">
        <v>163</v>
      </c>
      <c r="G33">
        <f>VLOOKUP(A33,Feuil1!$A$2:$AH$784,34,FALSE)</f>
        <v>100.31</v>
      </c>
      <c r="H33" t="s">
        <v>164</v>
      </c>
      <c r="I33" t="s">
        <v>165</v>
      </c>
      <c r="J33" t="s">
        <v>166</v>
      </c>
      <c r="K33" t="str">
        <f t="shared" si="0"/>
        <v>100.31</v>
      </c>
      <c r="L33">
        <f t="shared" si="1"/>
        <v>93.18</v>
      </c>
      <c r="M33" t="str">
        <f t="shared" si="2"/>
        <v/>
      </c>
      <c r="N33" t="str">
        <f t="shared" si="3"/>
        <v>UPDATE saskitps_product p set p.price = 100.31, p.date_upd=now() where p.id_product = 127 ;</v>
      </c>
      <c r="O33" t="str">
        <f t="shared" si="4"/>
        <v>UPDATE TSaskit sas set sas.OldPrix = sas.PrixMagasin, sas.PrixMagasin = 100.31, sas.DateModification = NOW() where sas.RefPrestashop = 127 ;</v>
      </c>
    </row>
    <row r="34" spans="1:15" x14ac:dyDescent="0.25">
      <c r="A34" s="1">
        <v>131</v>
      </c>
      <c r="B34" t="str">
        <f>VLOOKUP(A34,Feuil1!$A$2:$C$784,3,FALSE)</f>
        <v>AS197</v>
      </c>
      <c r="C34" t="s">
        <v>1</v>
      </c>
      <c r="E34" t="s">
        <v>167</v>
      </c>
      <c r="F34" t="s">
        <v>1658</v>
      </c>
      <c r="G34">
        <f>VLOOKUP(A34,Feuil1!$A$2:$AH$784,34,FALSE)</f>
        <v>6.34</v>
      </c>
      <c r="H34" t="s">
        <v>169</v>
      </c>
      <c r="I34" t="s">
        <v>170</v>
      </c>
      <c r="J34" t="s">
        <v>48</v>
      </c>
      <c r="K34" t="str">
        <f t="shared" si="0"/>
        <v>6.34</v>
      </c>
      <c r="L34">
        <f t="shared" si="1"/>
        <v>6.11</v>
      </c>
      <c r="M34" t="str">
        <f t="shared" si="2"/>
        <v/>
      </c>
      <c r="N34" t="str">
        <f t="shared" si="3"/>
        <v>UPDATE saskitps_product p set p.price = 6.34, p.date_upd=now() where p.id_product = 131 ;</v>
      </c>
      <c r="O34" t="str">
        <f t="shared" si="4"/>
        <v>UPDATE TSaskit sas set sas.OldPrix = sas.PrixMagasin, sas.PrixMagasin = 6.34, sas.DateModification = NOW() where sas.RefPrestashop = 131 ;</v>
      </c>
    </row>
    <row r="35" spans="1:15" x14ac:dyDescent="0.25">
      <c r="A35" s="1">
        <v>137</v>
      </c>
      <c r="B35" t="str">
        <f>VLOOKUP(A35,Feuil1!$A$2:$C$784,3,FALSE)</f>
        <v>AS122</v>
      </c>
      <c r="C35" t="s">
        <v>1</v>
      </c>
      <c r="E35" t="s">
        <v>176</v>
      </c>
      <c r="F35" t="s">
        <v>2306</v>
      </c>
      <c r="G35">
        <f>VLOOKUP(A35,Feuil1!$A$2:$AH$784,34,FALSE)</f>
        <v>47.94</v>
      </c>
      <c r="H35" t="s">
        <v>178</v>
      </c>
      <c r="I35" t="s">
        <v>179</v>
      </c>
      <c r="J35" t="s">
        <v>11</v>
      </c>
      <c r="K35" t="str">
        <f t="shared" si="0"/>
        <v>47.94</v>
      </c>
      <c r="L35">
        <f t="shared" si="1"/>
        <v>46.17</v>
      </c>
      <c r="M35" t="str">
        <f t="shared" si="2"/>
        <v/>
      </c>
      <c r="N35" t="str">
        <f t="shared" si="3"/>
        <v>UPDATE saskitps_product p set p.price = 47.94, p.date_upd=now() where p.id_product = 137 ;</v>
      </c>
      <c r="O35" t="str">
        <f t="shared" si="4"/>
        <v>UPDATE TSaskit sas set sas.OldPrix = sas.PrixMagasin, sas.PrixMagasin = 47.94, sas.DateModification = NOW() where sas.RefPrestashop = 137 ;</v>
      </c>
    </row>
    <row r="36" spans="1:15" x14ac:dyDescent="0.25">
      <c r="A36" s="1">
        <v>138</v>
      </c>
      <c r="B36" t="str">
        <f>VLOOKUP(A36,Feuil1!$A$2:$C$784,3,FALSE)</f>
        <v>AN128</v>
      </c>
      <c r="C36" t="s">
        <v>1</v>
      </c>
      <c r="E36" t="s">
        <v>180</v>
      </c>
      <c r="F36" t="s">
        <v>181</v>
      </c>
      <c r="G36">
        <f>VLOOKUP(A36,Feuil1!$A$2:$AH$784,34,FALSE)</f>
        <v>594.83000000000004</v>
      </c>
      <c r="H36" t="s">
        <v>182</v>
      </c>
      <c r="I36" t="s">
        <v>183</v>
      </c>
      <c r="J36" t="s">
        <v>184</v>
      </c>
      <c r="K36" t="str">
        <f t="shared" si="0"/>
        <v>594.83</v>
      </c>
      <c r="L36">
        <f t="shared" si="1"/>
        <v>563.82000000000005</v>
      </c>
      <c r="M36" t="str">
        <f t="shared" si="2"/>
        <v/>
      </c>
      <c r="N36" t="str">
        <f t="shared" si="3"/>
        <v>UPDATE saskitps_product p set p.price = 594.83, p.date_upd=now() where p.id_product = 138 ;</v>
      </c>
      <c r="O36" t="str">
        <f t="shared" si="4"/>
        <v>UPDATE TSaskit sas set sas.OldPrix = sas.PrixMagasin, sas.PrixMagasin = 594.83, sas.DateModification = NOW() where sas.RefPrestashop = 138 ;</v>
      </c>
    </row>
    <row r="37" spans="1:15" x14ac:dyDescent="0.25">
      <c r="A37" s="1">
        <v>139</v>
      </c>
      <c r="B37" t="str">
        <f>VLOOKUP(A37,Feuil1!$A$2:$C$784,3,FALSE)</f>
        <v>AS168</v>
      </c>
      <c r="C37" t="s">
        <v>1</v>
      </c>
      <c r="E37" t="s">
        <v>185</v>
      </c>
      <c r="F37" t="s">
        <v>2314</v>
      </c>
      <c r="G37">
        <f>VLOOKUP(A37,Feuil1!$A$2:$AH$784,34,FALSE)</f>
        <v>640.38</v>
      </c>
      <c r="H37" t="s">
        <v>187</v>
      </c>
      <c r="I37" t="s">
        <v>188</v>
      </c>
      <c r="J37" t="s">
        <v>184</v>
      </c>
      <c r="K37" t="str">
        <f t="shared" si="0"/>
        <v>640.38</v>
      </c>
      <c r="L37">
        <f t="shared" si="1"/>
        <v>607</v>
      </c>
      <c r="M37" t="str">
        <f t="shared" si="2"/>
        <v/>
      </c>
      <c r="N37" t="str">
        <f t="shared" si="3"/>
        <v>UPDATE saskitps_product p set p.price = 640.38, p.date_upd=now() where p.id_product = 139 ;</v>
      </c>
      <c r="O37" t="str">
        <f t="shared" si="4"/>
        <v>UPDATE TSaskit sas set sas.OldPrix = sas.PrixMagasin, sas.PrixMagasin = 640.38, sas.DateModification = NOW() where sas.RefPrestashop = 139 ;</v>
      </c>
    </row>
    <row r="38" spans="1:15" x14ac:dyDescent="0.25">
      <c r="A38" s="1">
        <v>140</v>
      </c>
      <c r="B38" t="str">
        <f>VLOOKUP(A38,Feuil1!$A$2:$C$784,3,FALSE)</f>
        <v>AS152</v>
      </c>
      <c r="C38" t="s">
        <v>1</v>
      </c>
      <c r="E38" t="s">
        <v>189</v>
      </c>
      <c r="F38" t="s">
        <v>190</v>
      </c>
      <c r="G38">
        <f>VLOOKUP(A38,Feuil1!$A$2:$AH$784,34,FALSE)</f>
        <v>41.1</v>
      </c>
      <c r="H38" t="s">
        <v>191</v>
      </c>
      <c r="I38" t="s">
        <v>192</v>
      </c>
      <c r="J38" t="s">
        <v>193</v>
      </c>
      <c r="K38" t="str">
        <f t="shared" si="0"/>
        <v>41.1</v>
      </c>
      <c r="L38">
        <f t="shared" si="1"/>
        <v>38.06</v>
      </c>
      <c r="M38" t="str">
        <f t="shared" si="2"/>
        <v/>
      </c>
      <c r="N38" t="str">
        <f t="shared" si="3"/>
        <v>UPDATE saskitps_product p set p.price = 41.1, p.date_upd=now() where p.id_product = 140 ;</v>
      </c>
      <c r="O38" t="str">
        <f t="shared" si="4"/>
        <v>UPDATE TSaskit sas set sas.OldPrix = sas.PrixMagasin, sas.PrixMagasin = 41.1, sas.DateModification = NOW() where sas.RefPrestashop = 140 ;</v>
      </c>
    </row>
    <row r="39" spans="1:15" x14ac:dyDescent="0.25">
      <c r="A39" s="1">
        <v>141</v>
      </c>
      <c r="B39" t="str">
        <f>VLOOKUP(A39,Feuil1!$A$2:$C$784,3,FALSE)</f>
        <v>AA21</v>
      </c>
      <c r="C39" t="s">
        <v>1</v>
      </c>
      <c r="E39" t="s">
        <v>194</v>
      </c>
      <c r="F39" t="s">
        <v>195</v>
      </c>
      <c r="G39">
        <f>VLOOKUP(A39,Feuil1!$A$2:$AH$784,34,FALSE)</f>
        <v>3811.14</v>
      </c>
      <c r="H39" t="s">
        <v>196</v>
      </c>
      <c r="I39" t="s">
        <v>197</v>
      </c>
      <c r="J39" t="s">
        <v>11</v>
      </c>
      <c r="K39" t="str">
        <f t="shared" si="0"/>
        <v>3811.14</v>
      </c>
      <c r="L39">
        <f t="shared" si="1"/>
        <v>3890</v>
      </c>
      <c r="M39" t="str">
        <f t="shared" si="2"/>
        <v/>
      </c>
      <c r="N39" t="str">
        <f t="shared" si="3"/>
        <v>UPDATE saskitps_product p set p.price = 3811.14, p.date_upd=now() where p.id_product = 141 ;</v>
      </c>
      <c r="O39" t="str">
        <f t="shared" si="4"/>
        <v>UPDATE TSaskit sas set sas.OldPrix = sas.PrixMagasin, sas.PrixMagasin = 3811.14, sas.DateModification = NOW() where sas.RefPrestashop = 141 ;</v>
      </c>
    </row>
    <row r="40" spans="1:15" x14ac:dyDescent="0.25">
      <c r="A40" s="1">
        <v>142</v>
      </c>
      <c r="B40" t="str">
        <f>VLOOKUP(A40,Feuil1!$A$2:$C$784,3,FALSE)</f>
        <v>AS146</v>
      </c>
      <c r="C40" t="s">
        <v>1</v>
      </c>
      <c r="E40" t="s">
        <v>198</v>
      </c>
      <c r="F40" t="s">
        <v>199</v>
      </c>
      <c r="G40">
        <f>VLOOKUP(A40,Feuil1!$A$2:$AH$784,34,FALSE)</f>
        <v>119.89</v>
      </c>
      <c r="H40" t="s">
        <v>200</v>
      </c>
      <c r="I40" t="s">
        <v>201</v>
      </c>
      <c r="J40" t="s">
        <v>11</v>
      </c>
      <c r="K40" t="str">
        <f t="shared" si="0"/>
        <v>119.89</v>
      </c>
      <c r="L40">
        <f t="shared" si="1"/>
        <v>112.67</v>
      </c>
      <c r="M40" t="str">
        <f t="shared" si="2"/>
        <v/>
      </c>
      <c r="N40" t="str">
        <f t="shared" si="3"/>
        <v>UPDATE saskitps_product p set p.price = 119.89, p.date_upd=now() where p.id_product = 142 ;</v>
      </c>
      <c r="O40" t="str">
        <f t="shared" si="4"/>
        <v>UPDATE TSaskit sas set sas.OldPrix = sas.PrixMagasin, sas.PrixMagasin = 119.89, sas.DateModification = NOW() where sas.RefPrestashop = 142 ;</v>
      </c>
    </row>
    <row r="41" spans="1:15" x14ac:dyDescent="0.25">
      <c r="A41" s="1">
        <v>143</v>
      </c>
      <c r="B41" t="str">
        <f>VLOOKUP(A41,Feuil1!$A$2:$C$784,3,FALSE)</f>
        <v>AS123</v>
      </c>
      <c r="C41" t="s">
        <v>1</v>
      </c>
      <c r="E41" t="s">
        <v>202</v>
      </c>
      <c r="F41" t="s">
        <v>203</v>
      </c>
      <c r="G41">
        <f>VLOOKUP(A41,Feuil1!$A$2:$AH$784,34,FALSE)</f>
        <v>138.13</v>
      </c>
      <c r="H41" t="s">
        <v>204</v>
      </c>
      <c r="I41" t="s">
        <v>205</v>
      </c>
      <c r="J41" t="s">
        <v>206</v>
      </c>
      <c r="K41" t="str">
        <f t="shared" si="0"/>
        <v>138.13</v>
      </c>
      <c r="L41">
        <f t="shared" si="1"/>
        <v>130.94</v>
      </c>
      <c r="M41" t="str">
        <f t="shared" si="2"/>
        <v/>
      </c>
      <c r="N41" t="str">
        <f t="shared" si="3"/>
        <v>UPDATE saskitps_product p set p.price = 138.13, p.date_upd=now() where p.id_product = 143 ;</v>
      </c>
      <c r="O41" t="str">
        <f t="shared" si="4"/>
        <v>UPDATE TSaskit sas set sas.OldPrix = sas.PrixMagasin, sas.PrixMagasin = 138.13, sas.DateModification = NOW() where sas.RefPrestashop = 143 ;</v>
      </c>
    </row>
    <row r="42" spans="1:15" x14ac:dyDescent="0.25">
      <c r="A42" s="1">
        <v>144</v>
      </c>
      <c r="B42" t="str">
        <f>VLOOKUP(A42,Feuil1!$A$2:$C$784,3,FALSE)</f>
        <v>AS154</v>
      </c>
      <c r="C42" t="s">
        <v>1</v>
      </c>
      <c r="E42" t="s">
        <v>207</v>
      </c>
      <c r="F42" t="s">
        <v>2234</v>
      </c>
      <c r="G42">
        <f>VLOOKUP(A42,Feuil1!$A$2:$AH$784,34,FALSE)</f>
        <v>191.42</v>
      </c>
      <c r="H42" t="s">
        <v>209</v>
      </c>
      <c r="I42" t="s">
        <v>210</v>
      </c>
      <c r="J42" t="s">
        <v>211</v>
      </c>
      <c r="K42" t="str">
        <f t="shared" si="0"/>
        <v>191.42</v>
      </c>
      <c r="L42">
        <f t="shared" si="1"/>
        <v>184.22</v>
      </c>
      <c r="M42" t="str">
        <f t="shared" si="2"/>
        <v/>
      </c>
      <c r="N42" t="str">
        <f t="shared" si="3"/>
        <v>UPDATE saskitps_product p set p.price = 191.42, p.date_upd=now() where p.id_product = 144 ;</v>
      </c>
      <c r="O42" t="str">
        <f t="shared" si="4"/>
        <v>UPDATE TSaskit sas set sas.OldPrix = sas.PrixMagasin, sas.PrixMagasin = 191.42, sas.DateModification = NOW() where sas.RefPrestashop = 144 ;</v>
      </c>
    </row>
    <row r="43" spans="1:15" x14ac:dyDescent="0.25">
      <c r="A43" s="1">
        <v>145</v>
      </c>
      <c r="B43" t="str">
        <f>VLOOKUP(A43,Feuil1!$A$2:$C$784,3,FALSE)</f>
        <v>AS153</v>
      </c>
      <c r="C43" t="s">
        <v>1</v>
      </c>
      <c r="E43" t="s">
        <v>212</v>
      </c>
      <c r="F43" t="s">
        <v>2410</v>
      </c>
      <c r="G43">
        <f>VLOOKUP(A43,Feuil1!$A$2:$AH$784,34,FALSE)</f>
        <v>237.1</v>
      </c>
      <c r="H43" t="s">
        <v>214</v>
      </c>
      <c r="I43" t="s">
        <v>215</v>
      </c>
      <c r="J43" t="s">
        <v>216</v>
      </c>
      <c r="K43" t="str">
        <f t="shared" si="0"/>
        <v>237.1</v>
      </c>
      <c r="L43">
        <f t="shared" si="1"/>
        <v>228.78</v>
      </c>
      <c r="M43" t="str">
        <f t="shared" si="2"/>
        <v/>
      </c>
      <c r="N43" t="str">
        <f t="shared" si="3"/>
        <v>UPDATE saskitps_product p set p.price = 237.1, p.date_upd=now() where p.id_product = 145 ;</v>
      </c>
      <c r="O43" t="str">
        <f t="shared" si="4"/>
        <v>UPDATE TSaskit sas set sas.OldPrix = sas.PrixMagasin, sas.PrixMagasin = 237.1, sas.DateModification = NOW() where sas.RefPrestashop = 145 ;</v>
      </c>
    </row>
    <row r="44" spans="1:15" x14ac:dyDescent="0.25">
      <c r="A44" s="1">
        <v>146</v>
      </c>
      <c r="B44" t="str">
        <f>VLOOKUP(A44,Feuil1!$A$2:$C$784,3,FALSE)</f>
        <v>AS134</v>
      </c>
      <c r="C44" t="s">
        <v>1</v>
      </c>
      <c r="E44" t="s">
        <v>217</v>
      </c>
      <c r="F44" t="s">
        <v>2231</v>
      </c>
      <c r="G44">
        <f>VLOOKUP(A44,Feuil1!$A$2:$AH$784,34,FALSE)</f>
        <v>315.06</v>
      </c>
      <c r="H44" t="s">
        <v>219</v>
      </c>
      <c r="I44" t="s">
        <v>220</v>
      </c>
      <c r="J44" t="s">
        <v>221</v>
      </c>
      <c r="K44" t="str">
        <f t="shared" si="0"/>
        <v>315.06</v>
      </c>
      <c r="L44">
        <f t="shared" si="1"/>
        <v>308.36</v>
      </c>
      <c r="M44" t="str">
        <f t="shared" si="2"/>
        <v/>
      </c>
      <c r="N44" t="str">
        <f t="shared" si="3"/>
        <v>UPDATE saskitps_product p set p.price = 315.06, p.date_upd=now() where p.id_product = 146 ;</v>
      </c>
      <c r="O44" t="str">
        <f t="shared" si="4"/>
        <v>UPDATE TSaskit sas set sas.OldPrix = sas.PrixMagasin, sas.PrixMagasin = 315.06, sas.DateModification = NOW() where sas.RefPrestashop = 146 ;</v>
      </c>
    </row>
    <row r="45" spans="1:15" x14ac:dyDescent="0.25">
      <c r="A45" s="1">
        <v>147</v>
      </c>
      <c r="B45" t="str">
        <f>VLOOKUP(A45,Feuil1!$A$2:$C$784,3,FALSE)</f>
        <v>AS132</v>
      </c>
      <c r="C45" t="s">
        <v>1</v>
      </c>
      <c r="E45" t="s">
        <v>222</v>
      </c>
      <c r="F45" t="s">
        <v>2404</v>
      </c>
      <c r="G45">
        <f>VLOOKUP(A45,Feuil1!$A$2:$AH$784,34,FALSE)</f>
        <v>431.65</v>
      </c>
      <c r="H45" t="s">
        <v>224</v>
      </c>
      <c r="I45" t="s">
        <v>225</v>
      </c>
      <c r="J45" t="s">
        <v>226</v>
      </c>
      <c r="K45" t="str">
        <f t="shared" si="0"/>
        <v>431.65</v>
      </c>
      <c r="L45">
        <f t="shared" si="1"/>
        <v>420.62</v>
      </c>
      <c r="M45" t="str">
        <f t="shared" si="2"/>
        <v/>
      </c>
      <c r="N45" t="str">
        <f t="shared" si="3"/>
        <v>UPDATE saskitps_product p set p.price = 431.65, p.date_upd=now() where p.id_product = 147 ;</v>
      </c>
      <c r="O45" t="str">
        <f t="shared" si="4"/>
        <v>UPDATE TSaskit sas set sas.OldPrix = sas.PrixMagasin, sas.PrixMagasin = 431.65, sas.DateModification = NOW() where sas.RefPrestashop = 147 ;</v>
      </c>
    </row>
    <row r="46" spans="1:15" x14ac:dyDescent="0.25">
      <c r="A46" s="1">
        <v>148</v>
      </c>
      <c r="B46" t="str">
        <f>VLOOKUP(A46,Feuil1!$A$2:$C$784,3,FALSE)</f>
        <v>AS133</v>
      </c>
      <c r="C46" t="s">
        <v>1</v>
      </c>
      <c r="E46" t="s">
        <v>227</v>
      </c>
      <c r="F46" t="s">
        <v>2407</v>
      </c>
      <c r="G46">
        <f>VLOOKUP(A46,Feuil1!$A$2:$AH$784,34,FALSE)</f>
        <v>441.73</v>
      </c>
      <c r="H46" t="s">
        <v>229</v>
      </c>
      <c r="I46" t="s">
        <v>230</v>
      </c>
      <c r="J46" t="s">
        <v>231</v>
      </c>
      <c r="K46" t="str">
        <f t="shared" si="0"/>
        <v>441.73</v>
      </c>
      <c r="L46">
        <f t="shared" si="1"/>
        <v>434.83</v>
      </c>
      <c r="M46" t="str">
        <f t="shared" si="2"/>
        <v/>
      </c>
      <c r="N46" t="str">
        <f t="shared" si="3"/>
        <v>UPDATE saskitps_product p set p.price = 441.73, p.date_upd=now() where p.id_product = 148 ;</v>
      </c>
      <c r="O46" t="str">
        <f t="shared" si="4"/>
        <v>UPDATE TSaskit sas set sas.OldPrix = sas.PrixMagasin, sas.PrixMagasin = 441.73, sas.DateModification = NOW() where sas.RefPrestashop = 148 ;</v>
      </c>
    </row>
    <row r="47" spans="1:15" x14ac:dyDescent="0.25">
      <c r="A47" s="1">
        <v>188</v>
      </c>
      <c r="B47" t="str">
        <f>VLOOKUP(A47,Feuil1!$A$2:$C$784,3,FALSE)</f>
        <v>AS162</v>
      </c>
      <c r="C47" t="s">
        <v>1</v>
      </c>
      <c r="E47" t="s">
        <v>240</v>
      </c>
      <c r="F47" t="s">
        <v>241</v>
      </c>
      <c r="G47">
        <f>VLOOKUP(A47,Feuil1!$A$2:$AH$784,34,FALSE)</f>
        <v>16.5</v>
      </c>
      <c r="H47" t="s">
        <v>242</v>
      </c>
      <c r="I47" t="s">
        <v>243</v>
      </c>
      <c r="J47" t="s">
        <v>244</v>
      </c>
      <c r="K47" t="str">
        <f t="shared" si="0"/>
        <v>16.5</v>
      </c>
      <c r="L47">
        <f t="shared" si="1"/>
        <v>15</v>
      </c>
      <c r="M47" t="str">
        <f t="shared" si="2"/>
        <v/>
      </c>
      <c r="N47" t="str">
        <f t="shared" si="3"/>
        <v>UPDATE saskitps_product p set p.price = 16.5, p.date_upd=now() where p.id_product = 188 ;</v>
      </c>
      <c r="O47" t="str">
        <f t="shared" si="4"/>
        <v>UPDATE TSaskit sas set sas.OldPrix = sas.PrixMagasin, sas.PrixMagasin = 16.5, sas.DateModification = NOW() where sas.RefPrestashop = 188 ;</v>
      </c>
    </row>
    <row r="48" spans="1:15" x14ac:dyDescent="0.25">
      <c r="A48" s="1">
        <v>189</v>
      </c>
      <c r="B48" t="str">
        <f>VLOOKUP(A48,Feuil1!$A$2:$C$784,3,FALSE)</f>
        <v>AS164</v>
      </c>
      <c r="C48" t="s">
        <v>1</v>
      </c>
      <c r="E48" t="s">
        <v>245</v>
      </c>
      <c r="F48" t="s">
        <v>246</v>
      </c>
      <c r="G48">
        <f>VLOOKUP(A48,Feuil1!$A$2:$AH$784,34,FALSE)</f>
        <v>12.1</v>
      </c>
      <c r="H48" t="s">
        <v>121</v>
      </c>
      <c r="I48" t="s">
        <v>247</v>
      </c>
      <c r="J48" t="s">
        <v>244</v>
      </c>
      <c r="K48" t="str">
        <f t="shared" si="0"/>
        <v>12.1</v>
      </c>
      <c r="L48">
        <f t="shared" si="1"/>
        <v>11</v>
      </c>
      <c r="M48" t="str">
        <f t="shared" si="2"/>
        <v/>
      </c>
      <c r="N48" t="str">
        <f t="shared" si="3"/>
        <v>UPDATE saskitps_product p set p.price = 12.1, p.date_upd=now() where p.id_product = 189 ;</v>
      </c>
      <c r="O48" t="str">
        <f t="shared" si="4"/>
        <v>UPDATE TSaskit sas set sas.OldPrix = sas.PrixMagasin, sas.PrixMagasin = 12.1, sas.DateModification = NOW() where sas.RefPrestashop = 189 ;</v>
      </c>
    </row>
    <row r="49" spans="1:15" x14ac:dyDescent="0.25">
      <c r="A49" s="1">
        <v>190</v>
      </c>
      <c r="B49" t="str">
        <f>VLOOKUP(A49,Feuil1!$A$2:$C$784,3,FALSE)</f>
        <v>AS163</v>
      </c>
      <c r="C49" t="s">
        <v>1</v>
      </c>
      <c r="E49" t="s">
        <v>248</v>
      </c>
      <c r="F49" t="s">
        <v>249</v>
      </c>
      <c r="G49">
        <f>VLOOKUP(A49,Feuil1!$A$2:$AH$784,34,FALSE)</f>
        <v>9.9</v>
      </c>
      <c r="H49" t="s">
        <v>250</v>
      </c>
      <c r="I49" t="s">
        <v>251</v>
      </c>
      <c r="J49" t="s">
        <v>244</v>
      </c>
      <c r="K49" t="str">
        <f t="shared" si="0"/>
        <v>9.9</v>
      </c>
      <c r="L49">
        <f t="shared" si="1"/>
        <v>9</v>
      </c>
      <c r="M49" t="str">
        <f t="shared" si="2"/>
        <v/>
      </c>
      <c r="N49" t="str">
        <f t="shared" si="3"/>
        <v>UPDATE saskitps_product p set p.price = 9.9, p.date_upd=now() where p.id_product = 190 ;</v>
      </c>
      <c r="O49" t="str">
        <f t="shared" si="4"/>
        <v>UPDATE TSaskit sas set sas.OldPrix = sas.PrixMagasin, sas.PrixMagasin = 9.9, sas.DateModification = NOW() where sas.RefPrestashop = 190 ;</v>
      </c>
    </row>
    <row r="50" spans="1:15" x14ac:dyDescent="0.25">
      <c r="A50" s="1">
        <v>193</v>
      </c>
      <c r="B50" t="str">
        <f>VLOOKUP(A50,Feuil1!$A$2:$C$784,3,FALSE)</f>
        <v>AS140</v>
      </c>
      <c r="C50" t="s">
        <v>1</v>
      </c>
      <c r="E50" t="s">
        <v>252</v>
      </c>
      <c r="F50" t="s">
        <v>253</v>
      </c>
      <c r="G50">
        <f>VLOOKUP(A50,Feuil1!$A$2:$AH$784,34,FALSE)</f>
        <v>22.82</v>
      </c>
      <c r="H50" t="s">
        <v>254</v>
      </c>
      <c r="I50" t="s">
        <v>255</v>
      </c>
      <c r="J50" t="s">
        <v>11</v>
      </c>
      <c r="K50" t="str">
        <f t="shared" si="0"/>
        <v>22.82</v>
      </c>
      <c r="L50">
        <f t="shared" si="1"/>
        <v>22.82</v>
      </c>
      <c r="M50" t="str">
        <f t="shared" si="2"/>
        <v>IDEM</v>
      </c>
      <c r="N50" t="str">
        <f t="shared" si="3"/>
        <v/>
      </c>
      <c r="O50" t="str">
        <f t="shared" si="4"/>
        <v/>
      </c>
    </row>
    <row r="51" spans="1:15" x14ac:dyDescent="0.25">
      <c r="A51" s="1">
        <v>194</v>
      </c>
      <c r="B51" t="str">
        <f>VLOOKUP(A51,Feuil1!$A$2:$C$784,3,FALSE)</f>
        <v>AS129</v>
      </c>
      <c r="C51" t="s">
        <v>1</v>
      </c>
      <c r="E51" t="s">
        <v>256</v>
      </c>
      <c r="F51" t="s">
        <v>257</v>
      </c>
      <c r="G51">
        <f>VLOOKUP(A51,Feuil1!$A$2:$AH$784,34,FALSE)</f>
        <v>14.9</v>
      </c>
      <c r="H51" t="s">
        <v>258</v>
      </c>
      <c r="I51" t="s">
        <v>259</v>
      </c>
      <c r="J51" t="s">
        <v>11</v>
      </c>
      <c r="K51" t="str">
        <f t="shared" si="0"/>
        <v>14.9</v>
      </c>
      <c r="L51">
        <f t="shared" si="1"/>
        <v>14.9</v>
      </c>
      <c r="M51" t="str">
        <f t="shared" si="2"/>
        <v>IDEM</v>
      </c>
      <c r="N51" t="str">
        <f t="shared" si="3"/>
        <v/>
      </c>
      <c r="O51" t="str">
        <f t="shared" si="4"/>
        <v/>
      </c>
    </row>
    <row r="52" spans="1:15" x14ac:dyDescent="0.25">
      <c r="A52" s="1">
        <v>438</v>
      </c>
      <c r="B52" t="str">
        <f>VLOOKUP(A52,Feuil1!$A$2:$C$784,3,FALSE)</f>
        <v>AS156</v>
      </c>
      <c r="C52" t="s">
        <v>1</v>
      </c>
      <c r="E52" t="s">
        <v>263</v>
      </c>
      <c r="F52" t="s">
        <v>264</v>
      </c>
      <c r="G52">
        <f>VLOOKUP(A52,Feuil1!$A$2:$AH$784,34,FALSE)</f>
        <v>58.8</v>
      </c>
      <c r="H52" t="s">
        <v>265</v>
      </c>
      <c r="I52" t="s">
        <v>266</v>
      </c>
      <c r="J52" t="s">
        <v>39</v>
      </c>
      <c r="K52" t="str">
        <f t="shared" si="0"/>
        <v>58.8</v>
      </c>
      <c r="L52">
        <f t="shared" si="1"/>
        <v>58.8</v>
      </c>
      <c r="M52" t="str">
        <f t="shared" si="2"/>
        <v>IDEM</v>
      </c>
      <c r="N52" t="str">
        <f t="shared" si="3"/>
        <v/>
      </c>
      <c r="O52" t="str">
        <f t="shared" si="4"/>
        <v/>
      </c>
    </row>
    <row r="53" spans="1:15" x14ac:dyDescent="0.25">
      <c r="A53" s="1">
        <v>444</v>
      </c>
      <c r="B53" t="str">
        <f>VLOOKUP(A53,Feuil1!$A$2:$C$784,3,FALSE)</f>
        <v>AS199</v>
      </c>
      <c r="C53" t="s">
        <v>1</v>
      </c>
      <c r="E53" t="s">
        <v>267</v>
      </c>
      <c r="F53" t="s">
        <v>2725</v>
      </c>
      <c r="G53">
        <f>VLOOKUP(A53,Feuil1!$A$2:$AH$784,34,FALSE)</f>
        <v>15</v>
      </c>
      <c r="H53" t="s">
        <v>242</v>
      </c>
      <c r="I53" t="s">
        <v>269</v>
      </c>
      <c r="J53" t="s">
        <v>270</v>
      </c>
      <c r="K53" t="str">
        <f t="shared" si="0"/>
        <v>15</v>
      </c>
      <c r="L53">
        <f t="shared" si="1"/>
        <v>15</v>
      </c>
      <c r="M53" t="str">
        <f t="shared" si="2"/>
        <v>IDEM</v>
      </c>
      <c r="N53" t="str">
        <f t="shared" si="3"/>
        <v/>
      </c>
      <c r="O53" t="str">
        <f t="shared" si="4"/>
        <v/>
      </c>
    </row>
    <row r="54" spans="1:15" x14ac:dyDescent="0.25">
      <c r="A54" s="1">
        <v>445</v>
      </c>
      <c r="B54" t="str">
        <f>VLOOKUP(A54,Feuil1!$A$2:$C$784,3,FALSE)</f>
        <v>AS188</v>
      </c>
      <c r="C54" t="s">
        <v>1</v>
      </c>
      <c r="E54" t="s">
        <v>271</v>
      </c>
      <c r="F54" t="s">
        <v>2898</v>
      </c>
      <c r="G54">
        <v>94.25</v>
      </c>
      <c r="H54" t="s">
        <v>272</v>
      </c>
      <c r="I54" t="s">
        <v>273</v>
      </c>
      <c r="J54" t="s">
        <v>270</v>
      </c>
      <c r="K54" t="str">
        <f t="shared" si="0"/>
        <v>94.25</v>
      </c>
      <c r="L54">
        <f t="shared" si="1"/>
        <v>89.9</v>
      </c>
      <c r="M54" t="str">
        <f t="shared" si="2"/>
        <v/>
      </c>
      <c r="N54" t="str">
        <f t="shared" si="3"/>
        <v>UPDATE saskitps_product p set p.price = 94.25, p.date_upd=now() where p.id_product = 445 ;</v>
      </c>
      <c r="O54" t="str">
        <f t="shared" si="4"/>
        <v>UPDATE TSaskit sas set sas.OldPrix = sas.PrixMagasin, sas.PrixMagasin = 94.25, sas.DateModification = NOW() where sas.RefPrestashop = 445 ;</v>
      </c>
    </row>
    <row r="55" spans="1:15" x14ac:dyDescent="0.25">
      <c r="A55" s="1">
        <v>447</v>
      </c>
      <c r="B55" t="str">
        <f>VLOOKUP(A55,Feuil1!$A$2:$C$784,3,FALSE)</f>
        <v>AS111</v>
      </c>
      <c r="C55" t="s">
        <v>1</v>
      </c>
      <c r="E55" t="s">
        <v>274</v>
      </c>
      <c r="F55" t="s">
        <v>275</v>
      </c>
      <c r="G55">
        <f>VLOOKUP(A55,Feuil1!$A$2:$AH$784,34,FALSE)</f>
        <v>10.26</v>
      </c>
      <c r="H55" t="s">
        <v>276</v>
      </c>
      <c r="I55" t="s">
        <v>277</v>
      </c>
      <c r="J55" t="s">
        <v>11</v>
      </c>
      <c r="K55" t="str">
        <f t="shared" si="0"/>
        <v>10.26</v>
      </c>
      <c r="L55">
        <f t="shared" si="1"/>
        <v>10.050000000000001</v>
      </c>
      <c r="M55" t="str">
        <f t="shared" si="2"/>
        <v/>
      </c>
      <c r="N55" t="str">
        <f t="shared" si="3"/>
        <v>UPDATE saskitps_product p set p.price = 10.26, p.date_upd=now() where p.id_product = 447 ;</v>
      </c>
      <c r="O55" t="str">
        <f t="shared" si="4"/>
        <v>UPDATE TSaskit sas set sas.OldPrix = sas.PrixMagasin, sas.PrixMagasin = 10.26, sas.DateModification = NOW() where sas.RefPrestashop = 447 ;</v>
      </c>
    </row>
    <row r="56" spans="1:15" x14ac:dyDescent="0.25">
      <c r="A56" s="1">
        <v>448</v>
      </c>
      <c r="B56" t="str">
        <f>VLOOKUP(A56,Feuil1!$A$2:$C$784,3,FALSE)</f>
        <v>AS160</v>
      </c>
      <c r="C56" t="s">
        <v>1</v>
      </c>
      <c r="E56" t="s">
        <v>278</v>
      </c>
      <c r="F56" t="s">
        <v>279</v>
      </c>
      <c r="G56">
        <f>VLOOKUP(A56,Feuil1!$A$2:$AH$784,34,FALSE)</f>
        <v>7.44</v>
      </c>
      <c r="H56" t="s">
        <v>280</v>
      </c>
      <c r="I56" t="s">
        <v>281</v>
      </c>
      <c r="J56" t="s">
        <v>11</v>
      </c>
      <c r="K56" t="str">
        <f t="shared" si="0"/>
        <v>7.44</v>
      </c>
      <c r="L56">
        <f t="shared" si="1"/>
        <v>7.09</v>
      </c>
      <c r="M56" t="str">
        <f t="shared" si="2"/>
        <v/>
      </c>
      <c r="N56" t="str">
        <f t="shared" si="3"/>
        <v>UPDATE saskitps_product p set p.price = 7.44, p.date_upd=now() where p.id_product = 448 ;</v>
      </c>
      <c r="O56" t="str">
        <f t="shared" si="4"/>
        <v>UPDATE TSaskit sas set sas.OldPrix = sas.PrixMagasin, sas.PrixMagasin = 7.44, sas.DateModification = NOW() where sas.RefPrestashop = 448 ;</v>
      </c>
    </row>
    <row r="57" spans="1:15" x14ac:dyDescent="0.25">
      <c r="A57" s="1">
        <v>449</v>
      </c>
      <c r="B57" t="str">
        <f>VLOOKUP(A57,Feuil1!$A$2:$C$784,3,FALSE)</f>
        <v>AS14</v>
      </c>
      <c r="C57" t="s">
        <v>1</v>
      </c>
      <c r="E57" t="s">
        <v>282</v>
      </c>
      <c r="F57" t="s">
        <v>283</v>
      </c>
      <c r="G57">
        <f>VLOOKUP(A57,Feuil1!$A$2:$AH$784,34,FALSE)</f>
        <v>19.32</v>
      </c>
      <c r="H57" t="s">
        <v>226</v>
      </c>
      <c r="I57" t="s">
        <v>284</v>
      </c>
      <c r="J57" t="s">
        <v>11</v>
      </c>
      <c r="K57" t="str">
        <f t="shared" si="0"/>
        <v>19.32</v>
      </c>
      <c r="L57">
        <f t="shared" si="1"/>
        <v>18</v>
      </c>
      <c r="M57" t="str">
        <f t="shared" si="2"/>
        <v/>
      </c>
      <c r="N57" t="str">
        <f t="shared" si="3"/>
        <v>UPDATE saskitps_product p set p.price = 19.32, p.date_upd=now() where p.id_product = 449 ;</v>
      </c>
      <c r="O57" t="str">
        <f t="shared" si="4"/>
        <v>UPDATE TSaskit sas set sas.OldPrix = sas.PrixMagasin, sas.PrixMagasin = 19.32, sas.DateModification = NOW() where sas.RefPrestashop = 449 ;</v>
      </c>
    </row>
    <row r="58" spans="1:15" x14ac:dyDescent="0.25">
      <c r="A58" s="1">
        <v>450</v>
      </c>
      <c r="B58" t="str">
        <f>VLOOKUP(A58,Feuil1!$A$2:$C$784,3,FALSE)</f>
        <v>AA18</v>
      </c>
      <c r="C58" t="s">
        <v>1</v>
      </c>
      <c r="E58" t="s">
        <v>285</v>
      </c>
      <c r="F58" t="s">
        <v>286</v>
      </c>
      <c r="G58">
        <f>VLOOKUP(A58,Feuil1!$A$2:$AH$784,34,FALSE)</f>
        <v>120</v>
      </c>
      <c r="H58" t="s">
        <v>287</v>
      </c>
      <c r="I58" t="s">
        <v>288</v>
      </c>
      <c r="J58" t="s">
        <v>289</v>
      </c>
      <c r="K58" t="str">
        <f t="shared" si="0"/>
        <v>120</v>
      </c>
      <c r="L58">
        <f t="shared" si="1"/>
        <v>104.91</v>
      </c>
      <c r="M58" t="str">
        <f t="shared" si="2"/>
        <v/>
      </c>
      <c r="N58" t="str">
        <f t="shared" si="3"/>
        <v>UPDATE saskitps_product p set p.price = 120, p.date_upd=now() where p.id_product = 450 ;</v>
      </c>
      <c r="O58" t="str">
        <f t="shared" si="4"/>
        <v>UPDATE TSaskit sas set sas.OldPrix = sas.PrixMagasin, sas.PrixMagasin = 120, sas.DateModification = NOW() where sas.RefPrestashop = 450 ;</v>
      </c>
    </row>
    <row r="59" spans="1:15" x14ac:dyDescent="0.25">
      <c r="A59" s="1">
        <v>452</v>
      </c>
      <c r="B59" t="str">
        <f>VLOOKUP(A59,Feuil1!$A$2:$C$784,3,FALSE)</f>
        <v>AS147</v>
      </c>
      <c r="C59" t="s">
        <v>1</v>
      </c>
      <c r="E59" t="s">
        <v>290</v>
      </c>
      <c r="F59" t="s">
        <v>291</v>
      </c>
      <c r="G59">
        <f>VLOOKUP(A59,Feuil1!$A$2:$AH$784,34,FALSE)</f>
        <v>0</v>
      </c>
      <c r="H59" t="s">
        <v>11</v>
      </c>
      <c r="I59" t="s">
        <v>292</v>
      </c>
      <c r="J59" t="s">
        <v>11</v>
      </c>
      <c r="K59" t="str">
        <f t="shared" si="0"/>
        <v>0</v>
      </c>
      <c r="L59">
        <f t="shared" si="1"/>
        <v>0</v>
      </c>
      <c r="M59" t="str">
        <f t="shared" si="2"/>
        <v>IDEM</v>
      </c>
      <c r="N59" t="str">
        <f t="shared" si="3"/>
        <v/>
      </c>
      <c r="O59" t="str">
        <f t="shared" si="4"/>
        <v/>
      </c>
    </row>
    <row r="60" spans="1:15" x14ac:dyDescent="0.25">
      <c r="A60" s="1">
        <v>453</v>
      </c>
      <c r="B60" t="str">
        <f>VLOOKUP(A60,Feuil1!$A$2:$C$784,3,FALSE)</f>
        <v>AS141</v>
      </c>
      <c r="C60" t="s">
        <v>1</v>
      </c>
      <c r="E60" t="s">
        <v>293</v>
      </c>
      <c r="F60" t="s">
        <v>294</v>
      </c>
      <c r="G60">
        <f>VLOOKUP(A60,Feuil1!$A$2:$AH$784,34,FALSE)</f>
        <v>1.1000000000000001</v>
      </c>
      <c r="H60" t="s">
        <v>295</v>
      </c>
      <c r="I60" t="s">
        <v>296</v>
      </c>
      <c r="J60" t="s">
        <v>11</v>
      </c>
      <c r="K60" t="str">
        <f t="shared" si="0"/>
        <v>1.1</v>
      </c>
      <c r="L60">
        <f t="shared" si="1"/>
        <v>1.05</v>
      </c>
      <c r="M60" t="str">
        <f t="shared" si="2"/>
        <v/>
      </c>
      <c r="N60" t="str">
        <f t="shared" si="3"/>
        <v>UPDATE saskitps_product p set p.price = 1.1, p.date_upd=now() where p.id_product = 453 ;</v>
      </c>
      <c r="O60" t="str">
        <f t="shared" si="4"/>
        <v>UPDATE TSaskit sas set sas.OldPrix = sas.PrixMagasin, sas.PrixMagasin = 1.1, sas.DateModification = NOW() where sas.RefPrestashop = 453 ;</v>
      </c>
    </row>
    <row r="61" spans="1:15" x14ac:dyDescent="0.25">
      <c r="A61" s="1">
        <v>454</v>
      </c>
      <c r="B61" t="str">
        <f>VLOOKUP(A61,Feuil1!$A$2:$C$784,3,FALSE)</f>
        <v>AS213</v>
      </c>
      <c r="C61" t="s">
        <v>1</v>
      </c>
      <c r="E61" t="s">
        <v>297</v>
      </c>
      <c r="F61" t="s">
        <v>298</v>
      </c>
      <c r="G61">
        <f>VLOOKUP(A61,Feuil1!$A$2:$AH$784,34,FALSE)</f>
        <v>27</v>
      </c>
      <c r="H61" t="s">
        <v>299</v>
      </c>
      <c r="I61" t="s">
        <v>300</v>
      </c>
      <c r="J61" t="s">
        <v>244</v>
      </c>
      <c r="K61" t="str">
        <f t="shared" si="0"/>
        <v>27</v>
      </c>
      <c r="L61">
        <f t="shared" si="1"/>
        <v>27</v>
      </c>
      <c r="M61" t="str">
        <f t="shared" si="2"/>
        <v>IDEM</v>
      </c>
      <c r="N61" t="str">
        <f t="shared" si="3"/>
        <v/>
      </c>
      <c r="O61" t="str">
        <f t="shared" si="4"/>
        <v/>
      </c>
    </row>
    <row r="62" spans="1:15" x14ac:dyDescent="0.25">
      <c r="A62" s="1">
        <v>455</v>
      </c>
      <c r="B62" t="str">
        <f>VLOOKUP(A62,Feuil1!$A$2:$C$784,3,FALSE)</f>
        <v>AS214</v>
      </c>
      <c r="C62" t="s">
        <v>1</v>
      </c>
      <c r="E62" t="s">
        <v>301</v>
      </c>
      <c r="F62" t="s">
        <v>302</v>
      </c>
      <c r="G62">
        <f>VLOOKUP(A62,Feuil1!$A$2:$AH$784,34,FALSE)</f>
        <v>27</v>
      </c>
      <c r="H62" t="s">
        <v>299</v>
      </c>
      <c r="I62" t="s">
        <v>303</v>
      </c>
      <c r="J62" t="s">
        <v>244</v>
      </c>
      <c r="K62" t="str">
        <f t="shared" si="0"/>
        <v>27</v>
      </c>
      <c r="L62">
        <f t="shared" si="1"/>
        <v>27</v>
      </c>
      <c r="M62" t="str">
        <f t="shared" si="2"/>
        <v>IDEM</v>
      </c>
      <c r="N62" t="str">
        <f t="shared" si="3"/>
        <v/>
      </c>
      <c r="O62" t="str">
        <f t="shared" si="4"/>
        <v/>
      </c>
    </row>
    <row r="63" spans="1:15" x14ac:dyDescent="0.25">
      <c r="A63" s="1">
        <v>456</v>
      </c>
      <c r="B63" t="str">
        <f>VLOOKUP(A63,Feuil1!$A$2:$C$784,3,FALSE)</f>
        <v>AS212</v>
      </c>
      <c r="C63" t="s">
        <v>1</v>
      </c>
      <c r="E63" t="s">
        <v>304</v>
      </c>
      <c r="F63" t="s">
        <v>305</v>
      </c>
      <c r="G63">
        <f>VLOOKUP(A63,Feuil1!$A$2:$AH$784,34,FALSE)</f>
        <v>31</v>
      </c>
      <c r="H63" t="s">
        <v>306</v>
      </c>
      <c r="I63" t="s">
        <v>307</v>
      </c>
      <c r="J63" t="s">
        <v>244</v>
      </c>
      <c r="K63" t="str">
        <f t="shared" si="0"/>
        <v>31</v>
      </c>
      <c r="L63">
        <f t="shared" si="1"/>
        <v>31</v>
      </c>
      <c r="M63" t="str">
        <f t="shared" si="2"/>
        <v>IDEM</v>
      </c>
      <c r="N63">
        <f>3.77*25</f>
        <v>94.25</v>
      </c>
      <c r="O63" t="str">
        <f t="shared" si="4"/>
        <v/>
      </c>
    </row>
    <row r="64" spans="1:15" x14ac:dyDescent="0.25">
      <c r="A64" s="1">
        <v>458</v>
      </c>
      <c r="B64" t="str">
        <f>VLOOKUP(A64,Feuil1!$A$2:$C$784,3,FALSE)</f>
        <v>AS139</v>
      </c>
      <c r="C64" t="s">
        <v>1</v>
      </c>
      <c r="E64" t="s">
        <v>308</v>
      </c>
      <c r="F64" t="s">
        <v>309</v>
      </c>
      <c r="G64">
        <f>VLOOKUP(A64,Feuil1!$A$2:$AH$784,34,FALSE)</f>
        <v>16.489999999999998</v>
      </c>
      <c r="H64" t="s">
        <v>310</v>
      </c>
      <c r="I64" t="s">
        <v>311</v>
      </c>
      <c r="J64" t="s">
        <v>11</v>
      </c>
      <c r="K64" t="str">
        <f t="shared" si="0"/>
        <v>16.49</v>
      </c>
      <c r="L64">
        <f t="shared" si="1"/>
        <v>16.489999999999998</v>
      </c>
      <c r="M64" t="str">
        <f t="shared" si="2"/>
        <v>IDEM</v>
      </c>
      <c r="N64" t="str">
        <f t="shared" si="3"/>
        <v/>
      </c>
      <c r="O64" t="str">
        <f t="shared" si="4"/>
        <v/>
      </c>
    </row>
    <row r="65" spans="1:15" x14ac:dyDescent="0.25">
      <c r="A65" s="1">
        <v>459</v>
      </c>
      <c r="B65" t="str">
        <f>VLOOKUP(A65,Feuil1!$A$2:$C$784,3,FALSE)</f>
        <v>AF68</v>
      </c>
      <c r="C65" t="s">
        <v>1</v>
      </c>
      <c r="E65" t="s">
        <v>312</v>
      </c>
      <c r="F65" t="s">
        <v>313</v>
      </c>
      <c r="G65">
        <f>VLOOKUP(A65,Feuil1!$A$2:$AH$784,34,FALSE)</f>
        <v>524.71</v>
      </c>
      <c r="H65" t="s">
        <v>314</v>
      </c>
      <c r="I65" t="s">
        <v>315</v>
      </c>
      <c r="J65" t="s">
        <v>316</v>
      </c>
      <c r="K65" t="str">
        <f t="shared" si="0"/>
        <v>524.71</v>
      </c>
      <c r="L65">
        <f t="shared" si="1"/>
        <v>497.35</v>
      </c>
      <c r="M65" t="str">
        <f t="shared" si="2"/>
        <v/>
      </c>
      <c r="N65" t="str">
        <f t="shared" si="3"/>
        <v>UPDATE saskitps_product p set p.price = 524.71, p.date_upd=now() where p.id_product = 459 ;</v>
      </c>
      <c r="O65" t="str">
        <f t="shared" si="4"/>
        <v>UPDATE TSaskit sas set sas.OldPrix = sas.PrixMagasin, sas.PrixMagasin = 524.71, sas.DateModification = NOW() where sas.RefPrestashop = 459 ;</v>
      </c>
    </row>
    <row r="66" spans="1:15" x14ac:dyDescent="0.25">
      <c r="A66" s="1">
        <v>462</v>
      </c>
      <c r="B66" t="str">
        <f>VLOOKUP(A66,Feuil1!$A$2:$C$784,3,FALSE)</f>
        <v>AS151</v>
      </c>
      <c r="C66" t="s">
        <v>1</v>
      </c>
      <c r="E66" t="s">
        <v>317</v>
      </c>
      <c r="F66" t="s">
        <v>318</v>
      </c>
      <c r="G66">
        <f>VLOOKUP(A66,Feuil1!$A$2:$AH$784,34,FALSE)</f>
        <v>95.85</v>
      </c>
      <c r="H66" t="s">
        <v>319</v>
      </c>
      <c r="I66" t="s">
        <v>320</v>
      </c>
      <c r="J66" t="s">
        <v>76</v>
      </c>
      <c r="K66" t="str">
        <f t="shared" si="0"/>
        <v>95.85</v>
      </c>
      <c r="L66">
        <f t="shared" si="1"/>
        <v>95.85</v>
      </c>
      <c r="M66" t="str">
        <f t="shared" si="2"/>
        <v>IDEM</v>
      </c>
      <c r="N66" t="str">
        <f t="shared" si="3"/>
        <v/>
      </c>
      <c r="O66" t="str">
        <f t="shared" si="4"/>
        <v/>
      </c>
    </row>
    <row r="67" spans="1:15" x14ac:dyDescent="0.25">
      <c r="A67" s="1">
        <v>463</v>
      </c>
      <c r="B67" t="str">
        <f>VLOOKUP(A67,Feuil1!$A$2:$C$784,3,FALSE)</f>
        <v>AS150</v>
      </c>
      <c r="C67" t="s">
        <v>1</v>
      </c>
      <c r="E67" t="s">
        <v>321</v>
      </c>
      <c r="F67" t="s">
        <v>322</v>
      </c>
      <c r="G67">
        <f>VLOOKUP(A67,Feuil1!$A$2:$AH$784,34,FALSE)</f>
        <v>59.85</v>
      </c>
      <c r="H67" t="s">
        <v>323</v>
      </c>
      <c r="I67" t="s">
        <v>324</v>
      </c>
      <c r="J67" t="s">
        <v>130</v>
      </c>
      <c r="K67" t="str">
        <f t="shared" ref="K67:K130" si="5">SUBSTITUTE(G67,",",".")</f>
        <v>59.85</v>
      </c>
      <c r="L67">
        <f t="shared" ref="L67:L130" si="6">VALUE(SUBSTITUTE(H67,".",","))</f>
        <v>69.900000000000006</v>
      </c>
      <c r="M67" t="str">
        <f t="shared" ref="M67:M130" si="7">IF(ROUND(G67,2)=ROUND(L67,2),"IDEM","")</f>
        <v/>
      </c>
      <c r="N67" t="str">
        <f t="shared" ref="N67:N130" si="8">IF(M67="IDEM","",SUBSTITUTE(SUBSTITUTE($N$1,"#P#",K67),"#ID#",A67))</f>
        <v>UPDATE saskitps_product p set p.price = 59.85, p.date_upd=now() where p.id_product = 463 ;</v>
      </c>
      <c r="O67" t="str">
        <f t="shared" si="4"/>
        <v>UPDATE TSaskit sas set sas.OldPrix = sas.PrixMagasin, sas.PrixMagasin = 59.85, sas.DateModification = NOW() where sas.RefPrestashop = 463 ;</v>
      </c>
    </row>
    <row r="68" spans="1:15" x14ac:dyDescent="0.25">
      <c r="A68" s="1">
        <v>466</v>
      </c>
      <c r="B68" t="str">
        <f>VLOOKUP(A68,Feuil1!$A$2:$C$784,3,FALSE)</f>
        <v>AS94</v>
      </c>
      <c r="C68" t="s">
        <v>1</v>
      </c>
      <c r="E68" t="s">
        <v>325</v>
      </c>
      <c r="F68" t="s">
        <v>3052</v>
      </c>
      <c r="G68">
        <f>VLOOKUP(A68,Feuil1!$A$2:$AH$784,34,FALSE)</f>
        <v>2.25</v>
      </c>
      <c r="H68" t="s">
        <v>326</v>
      </c>
      <c r="I68" t="s">
        <v>327</v>
      </c>
      <c r="J68" t="s">
        <v>11</v>
      </c>
      <c r="K68" t="str">
        <f t="shared" si="5"/>
        <v>2.25</v>
      </c>
      <c r="L68">
        <f t="shared" si="6"/>
        <v>2.14</v>
      </c>
      <c r="M68" t="str">
        <f t="shared" si="7"/>
        <v/>
      </c>
      <c r="N68" t="str">
        <f t="shared" si="8"/>
        <v>UPDATE saskitps_product p set p.price = 2.25, p.date_upd=now() where p.id_product = 466 ;</v>
      </c>
      <c r="O68" t="str">
        <f t="shared" ref="O68:O131" si="9">IF(M68="IDEM","",SUBSTITUTE(SUBSTITUTE($O$1,"#P#",K68),"#ID#",A68))</f>
        <v>UPDATE TSaskit sas set sas.OldPrix = sas.PrixMagasin, sas.PrixMagasin = 2.25, sas.DateModification = NOW() where sas.RefPrestashop = 466 ;</v>
      </c>
    </row>
    <row r="69" spans="1:15" x14ac:dyDescent="0.25">
      <c r="A69" s="1">
        <v>467</v>
      </c>
      <c r="B69" t="str">
        <f>VLOOKUP(A69,Feuil1!$A$2:$C$784,3,FALSE)</f>
        <v>AS91</v>
      </c>
      <c r="C69" t="s">
        <v>1</v>
      </c>
      <c r="E69" t="s">
        <v>328</v>
      </c>
      <c r="F69" t="s">
        <v>3037</v>
      </c>
      <c r="G69">
        <f>VLOOKUP(A69,Feuil1!$A$2:$AH$784,34,FALSE)</f>
        <v>1.87</v>
      </c>
      <c r="H69" t="s">
        <v>329</v>
      </c>
      <c r="I69" t="s">
        <v>330</v>
      </c>
      <c r="J69" t="s">
        <v>11</v>
      </c>
      <c r="K69" t="str">
        <f t="shared" si="5"/>
        <v>1.87</v>
      </c>
      <c r="L69">
        <f t="shared" si="6"/>
        <v>1.78</v>
      </c>
      <c r="M69" t="str">
        <f t="shared" si="7"/>
        <v/>
      </c>
      <c r="N69" t="str">
        <f t="shared" si="8"/>
        <v>UPDATE saskitps_product p set p.price = 1.87, p.date_upd=now() where p.id_product = 467 ;</v>
      </c>
      <c r="O69" t="str">
        <f t="shared" si="9"/>
        <v>UPDATE TSaskit sas set sas.OldPrix = sas.PrixMagasin, sas.PrixMagasin = 1.87, sas.DateModification = NOW() where sas.RefPrestashop = 467 ;</v>
      </c>
    </row>
    <row r="70" spans="1:15" x14ac:dyDescent="0.25">
      <c r="A70" s="1">
        <v>468</v>
      </c>
      <c r="B70" t="str">
        <f>VLOOKUP(A70,Feuil1!$A$2:$C$784,3,FALSE)</f>
        <v>AS95</v>
      </c>
      <c r="C70" t="s">
        <v>1</v>
      </c>
      <c r="E70" t="s">
        <v>331</v>
      </c>
      <c r="F70" t="s">
        <v>3040</v>
      </c>
      <c r="G70">
        <f>VLOOKUP(A70,Feuil1!$A$2:$AH$784,34,FALSE)</f>
        <v>2.91</v>
      </c>
      <c r="H70" t="s">
        <v>332</v>
      </c>
      <c r="I70" t="s">
        <v>333</v>
      </c>
      <c r="J70" t="s">
        <v>11</v>
      </c>
      <c r="K70" t="str">
        <f t="shared" si="5"/>
        <v>2.91</v>
      </c>
      <c r="L70">
        <f t="shared" si="6"/>
        <v>2.77</v>
      </c>
      <c r="M70" t="str">
        <f t="shared" si="7"/>
        <v/>
      </c>
      <c r="N70" t="str">
        <f t="shared" si="8"/>
        <v>UPDATE saskitps_product p set p.price = 2.91, p.date_upd=now() where p.id_product = 468 ;</v>
      </c>
      <c r="O70" t="str">
        <f t="shared" si="9"/>
        <v>UPDATE TSaskit sas set sas.OldPrix = sas.PrixMagasin, sas.PrixMagasin = 2.91, sas.DateModification = NOW() where sas.RefPrestashop = 468 ;</v>
      </c>
    </row>
    <row r="71" spans="1:15" x14ac:dyDescent="0.25">
      <c r="A71" s="1">
        <v>469</v>
      </c>
      <c r="B71" t="str">
        <f>VLOOKUP(A71,Feuil1!$A$2:$C$784,3,FALSE)</f>
        <v>AS97</v>
      </c>
      <c r="C71" t="s">
        <v>1</v>
      </c>
      <c r="E71" t="s">
        <v>334</v>
      </c>
      <c r="F71" t="s">
        <v>3043</v>
      </c>
      <c r="G71">
        <f>VLOOKUP(A71,Feuil1!$A$2:$AH$784,34,FALSE)</f>
        <v>2.56</v>
      </c>
      <c r="H71" t="s">
        <v>335</v>
      </c>
      <c r="I71" t="s">
        <v>336</v>
      </c>
      <c r="J71" t="s">
        <v>11</v>
      </c>
      <c r="K71" t="str">
        <f t="shared" si="5"/>
        <v>2.56</v>
      </c>
      <c r="L71">
        <f t="shared" si="6"/>
        <v>2.44</v>
      </c>
      <c r="M71" t="str">
        <f t="shared" si="7"/>
        <v/>
      </c>
      <c r="N71" t="str">
        <f t="shared" si="8"/>
        <v>UPDATE saskitps_product p set p.price = 2.56, p.date_upd=now() where p.id_product = 469 ;</v>
      </c>
      <c r="O71" t="str">
        <f t="shared" si="9"/>
        <v>UPDATE TSaskit sas set sas.OldPrix = sas.PrixMagasin, sas.PrixMagasin = 2.56, sas.DateModification = NOW() where sas.RefPrestashop = 469 ;</v>
      </c>
    </row>
    <row r="72" spans="1:15" x14ac:dyDescent="0.25">
      <c r="A72" s="1">
        <v>470</v>
      </c>
      <c r="B72" t="str">
        <f>VLOOKUP(A72,Feuil1!$A$2:$C$784,3,FALSE)</f>
        <v>AS174</v>
      </c>
      <c r="C72" t="s">
        <v>1</v>
      </c>
      <c r="E72" t="s">
        <v>337</v>
      </c>
      <c r="F72" t="s">
        <v>2776</v>
      </c>
      <c r="G72">
        <f>VLOOKUP(A72,Feuil1!$A$2:$AH$784,34,FALSE)</f>
        <v>8.5399999999999991</v>
      </c>
      <c r="H72" t="s">
        <v>339</v>
      </c>
      <c r="I72" t="s">
        <v>340</v>
      </c>
      <c r="J72" t="s">
        <v>341</v>
      </c>
      <c r="K72" t="str">
        <f t="shared" si="5"/>
        <v>8.54</v>
      </c>
      <c r="L72">
        <f t="shared" si="6"/>
        <v>8.5399999999999991</v>
      </c>
      <c r="M72" t="str">
        <f t="shared" si="7"/>
        <v>IDEM</v>
      </c>
      <c r="N72" t="str">
        <f t="shared" si="8"/>
        <v/>
      </c>
      <c r="O72" t="str">
        <f t="shared" si="9"/>
        <v/>
      </c>
    </row>
    <row r="73" spans="1:15" x14ac:dyDescent="0.25">
      <c r="A73" s="1">
        <v>475</v>
      </c>
      <c r="B73" t="str">
        <f>VLOOKUP(A73,Feuil1!$A$2:$C$784,3,FALSE)</f>
        <v>AS110</v>
      </c>
      <c r="C73" t="s">
        <v>1</v>
      </c>
      <c r="E73" t="s">
        <v>342</v>
      </c>
      <c r="F73" t="s">
        <v>343</v>
      </c>
      <c r="G73">
        <f>VLOOKUP(A73,Feuil1!$A$2:$AH$784,34,FALSE)</f>
        <v>119.44</v>
      </c>
      <c r="H73" t="s">
        <v>344</v>
      </c>
      <c r="I73" t="s">
        <v>345</v>
      </c>
      <c r="J73" t="s">
        <v>346</v>
      </c>
      <c r="K73" t="str">
        <f t="shared" si="5"/>
        <v>119.44</v>
      </c>
      <c r="L73">
        <f t="shared" si="6"/>
        <v>119.44</v>
      </c>
      <c r="M73" t="str">
        <f t="shared" si="7"/>
        <v>IDEM</v>
      </c>
      <c r="N73" t="str">
        <f t="shared" si="8"/>
        <v/>
      </c>
      <c r="O73" t="str">
        <f t="shared" si="9"/>
        <v/>
      </c>
    </row>
    <row r="74" spans="1:15" x14ac:dyDescent="0.25">
      <c r="A74" s="1">
        <v>477</v>
      </c>
      <c r="B74" t="str">
        <f>VLOOKUP(A74,Feuil1!$A$2:$C$784,3,FALSE)</f>
        <v>AS172</v>
      </c>
      <c r="C74" t="s">
        <v>1</v>
      </c>
      <c r="E74" t="s">
        <v>347</v>
      </c>
      <c r="F74" t="s">
        <v>348</v>
      </c>
      <c r="G74">
        <f>VLOOKUP(A74,Feuil1!$A$2:$AH$784,34,FALSE)</f>
        <v>148.19999999999999</v>
      </c>
      <c r="H74" t="s">
        <v>349</v>
      </c>
      <c r="I74" t="s">
        <v>2928</v>
      </c>
      <c r="J74" t="s">
        <v>11</v>
      </c>
      <c r="K74" t="str">
        <f t="shared" si="5"/>
        <v>148.2</v>
      </c>
      <c r="L74">
        <f t="shared" si="6"/>
        <v>148.19999999999999</v>
      </c>
      <c r="M74" t="str">
        <f t="shared" si="7"/>
        <v>IDEM</v>
      </c>
      <c r="N74" t="str">
        <f t="shared" si="8"/>
        <v/>
      </c>
      <c r="O74" t="str">
        <f t="shared" si="9"/>
        <v/>
      </c>
    </row>
    <row r="75" spans="1:15" x14ac:dyDescent="0.25">
      <c r="A75" s="1">
        <v>479</v>
      </c>
      <c r="B75" t="str">
        <f>VLOOKUP(A75,Feuil1!$A$2:$C$784,3,FALSE)</f>
        <v>AS109</v>
      </c>
      <c r="C75" t="s">
        <v>1</v>
      </c>
      <c r="E75" t="s">
        <v>350</v>
      </c>
      <c r="F75" t="s">
        <v>351</v>
      </c>
      <c r="G75">
        <f>VLOOKUP(A75,Feuil1!$A$2:$AH$784,34,FALSE)</f>
        <v>86.26</v>
      </c>
      <c r="H75" t="s">
        <v>352</v>
      </c>
      <c r="I75" t="s">
        <v>353</v>
      </c>
      <c r="J75" t="s">
        <v>354</v>
      </c>
      <c r="K75" t="str">
        <f t="shared" si="5"/>
        <v>86.26</v>
      </c>
      <c r="L75">
        <f t="shared" si="6"/>
        <v>86.275000000000006</v>
      </c>
      <c r="M75" t="str">
        <f t="shared" si="7"/>
        <v/>
      </c>
      <c r="N75" t="str">
        <f t="shared" si="8"/>
        <v>UPDATE saskitps_product p set p.price = 86.26, p.date_upd=now() where p.id_product = 479 ;</v>
      </c>
      <c r="O75" t="str">
        <f t="shared" si="9"/>
        <v>UPDATE TSaskit sas set sas.OldPrix = sas.PrixMagasin, sas.PrixMagasin = 86.26, sas.DateModification = NOW() where sas.RefPrestashop = 479 ;</v>
      </c>
    </row>
    <row r="76" spans="1:15" x14ac:dyDescent="0.25">
      <c r="A76" s="1">
        <v>481</v>
      </c>
      <c r="B76" t="str">
        <f>VLOOKUP(A76,Feuil1!$A$2:$C$784,3,FALSE)</f>
        <v>AS173</v>
      </c>
      <c r="C76" t="s">
        <v>1</v>
      </c>
      <c r="E76" t="s">
        <v>355</v>
      </c>
      <c r="F76" t="s">
        <v>356</v>
      </c>
      <c r="G76">
        <f>VLOOKUP(A76,Feuil1!$A$2:$AH$784,34,FALSE)</f>
        <v>389.65</v>
      </c>
      <c r="H76" t="s">
        <v>357</v>
      </c>
      <c r="I76" t="s">
        <v>356</v>
      </c>
      <c r="J76" t="s">
        <v>358</v>
      </c>
      <c r="K76" t="str">
        <f t="shared" si="5"/>
        <v>389.65</v>
      </c>
      <c r="L76">
        <f t="shared" si="6"/>
        <v>389.65</v>
      </c>
      <c r="M76" t="str">
        <f t="shared" si="7"/>
        <v>IDEM</v>
      </c>
      <c r="N76" t="str">
        <f t="shared" si="8"/>
        <v/>
      </c>
      <c r="O76" t="str">
        <f t="shared" si="9"/>
        <v/>
      </c>
    </row>
    <row r="77" spans="1:15" x14ac:dyDescent="0.25">
      <c r="A77" s="1">
        <v>483</v>
      </c>
      <c r="B77" t="str">
        <f>VLOOKUP(A77,Feuil1!$A$2:$C$784,3,FALSE)</f>
        <v>AS35</v>
      </c>
      <c r="C77" t="s">
        <v>1</v>
      </c>
      <c r="E77" t="s">
        <v>359</v>
      </c>
      <c r="F77" t="s">
        <v>360</v>
      </c>
      <c r="G77">
        <f>VLOOKUP(A77,Feuil1!$A$2:$AH$784,34,FALSE)</f>
        <v>0.97</v>
      </c>
      <c r="H77" t="s">
        <v>361</v>
      </c>
      <c r="I77" t="s">
        <v>362</v>
      </c>
      <c r="J77" t="s">
        <v>363</v>
      </c>
      <c r="K77" t="str">
        <f t="shared" si="5"/>
        <v>0.97</v>
      </c>
      <c r="L77">
        <f t="shared" si="6"/>
        <v>24.36</v>
      </c>
      <c r="M77" t="str">
        <f t="shared" si="7"/>
        <v/>
      </c>
      <c r="N77" t="str">
        <f t="shared" si="8"/>
        <v>UPDATE saskitps_product p set p.price = 0.97, p.date_upd=now() where p.id_product = 483 ;</v>
      </c>
      <c r="O77" t="str">
        <f t="shared" si="9"/>
        <v>UPDATE TSaskit sas set sas.OldPrix = sas.PrixMagasin, sas.PrixMagasin = 0.97, sas.DateModification = NOW() where sas.RefPrestashop = 483 ;</v>
      </c>
    </row>
    <row r="78" spans="1:15" x14ac:dyDescent="0.25">
      <c r="A78" s="1">
        <v>484</v>
      </c>
      <c r="B78" t="str">
        <f>VLOOKUP(A78,Feuil1!$A$2:$C$784,3,FALSE)</f>
        <v>AS179</v>
      </c>
      <c r="C78" t="s">
        <v>1</v>
      </c>
      <c r="E78" t="s">
        <v>364</v>
      </c>
      <c r="F78" t="s">
        <v>2802</v>
      </c>
      <c r="G78">
        <f>VLOOKUP(A78,Feuil1!$A$2:$AH$784,34,FALSE)</f>
        <v>1.77</v>
      </c>
      <c r="H78" t="s">
        <v>365</v>
      </c>
      <c r="I78" t="s">
        <v>366</v>
      </c>
      <c r="J78" t="s">
        <v>367</v>
      </c>
      <c r="K78" t="str">
        <f t="shared" si="5"/>
        <v>1.77</v>
      </c>
      <c r="L78">
        <f t="shared" si="6"/>
        <v>44.152000000000001</v>
      </c>
      <c r="M78" t="str">
        <f t="shared" si="7"/>
        <v/>
      </c>
      <c r="N78" t="str">
        <f t="shared" si="8"/>
        <v>UPDATE saskitps_product p set p.price = 1.77, p.date_upd=now() where p.id_product = 484 ;</v>
      </c>
      <c r="O78" t="str">
        <f t="shared" si="9"/>
        <v>UPDATE TSaskit sas set sas.OldPrix = sas.PrixMagasin, sas.PrixMagasin = 1.77, sas.DateModification = NOW() where sas.RefPrestashop = 484 ;</v>
      </c>
    </row>
    <row r="79" spans="1:15" x14ac:dyDescent="0.25">
      <c r="A79" s="1">
        <v>485</v>
      </c>
      <c r="B79" t="str">
        <f>VLOOKUP(A79,Feuil1!$A$2:$C$784,3,FALSE)</f>
        <v>AS186</v>
      </c>
      <c r="C79" t="s">
        <v>1</v>
      </c>
      <c r="E79" t="s">
        <v>368</v>
      </c>
      <c r="F79" t="s">
        <v>369</v>
      </c>
      <c r="G79">
        <f>VLOOKUP(A79,Feuil1!$A$2:$AH$784,34,FALSE)</f>
        <v>1.02</v>
      </c>
      <c r="H79" t="s">
        <v>370</v>
      </c>
      <c r="I79" t="s">
        <v>371</v>
      </c>
      <c r="J79" t="s">
        <v>61</v>
      </c>
      <c r="K79" t="str">
        <f t="shared" si="5"/>
        <v>1.02</v>
      </c>
      <c r="L79">
        <f t="shared" si="6"/>
        <v>25.375</v>
      </c>
      <c r="M79" t="str">
        <f t="shared" si="7"/>
        <v/>
      </c>
      <c r="N79" t="str">
        <f t="shared" si="8"/>
        <v>UPDATE saskitps_product p set p.price = 1.02, p.date_upd=now() where p.id_product = 485 ;</v>
      </c>
      <c r="O79" t="str">
        <f t="shared" si="9"/>
        <v>UPDATE TSaskit sas set sas.OldPrix = sas.PrixMagasin, sas.PrixMagasin = 1.02, sas.DateModification = NOW() where sas.RefPrestashop = 485 ;</v>
      </c>
    </row>
    <row r="80" spans="1:15" x14ac:dyDescent="0.25">
      <c r="A80" s="1">
        <v>487</v>
      </c>
      <c r="B80" t="str">
        <f>VLOOKUP(A80,Feuil1!$A$2:$C$784,3,FALSE)</f>
        <v>AS33</v>
      </c>
      <c r="C80" t="s">
        <v>1</v>
      </c>
      <c r="E80" t="s">
        <v>372</v>
      </c>
      <c r="F80" t="s">
        <v>2810</v>
      </c>
      <c r="G80">
        <f>VLOOKUP(A80,Feuil1!$A$2:$AH$784,34,FALSE)</f>
        <v>9.43</v>
      </c>
      <c r="H80" t="s">
        <v>373</v>
      </c>
      <c r="I80" t="s">
        <v>374</v>
      </c>
      <c r="J80" t="s">
        <v>375</v>
      </c>
      <c r="K80" t="str">
        <f t="shared" si="5"/>
        <v>9.43</v>
      </c>
      <c r="L80">
        <f t="shared" si="6"/>
        <v>9.4395000000000007</v>
      </c>
      <c r="M80" t="str">
        <f t="shared" si="7"/>
        <v/>
      </c>
      <c r="N80" t="str">
        <f t="shared" si="8"/>
        <v>UPDATE saskitps_product p set p.price = 9.43, p.date_upd=now() where p.id_product = 487 ;</v>
      </c>
      <c r="O80" t="str">
        <f t="shared" si="9"/>
        <v>UPDATE TSaskit sas set sas.OldPrix = sas.PrixMagasin, sas.PrixMagasin = 9.43, sas.DateModification = NOW() where sas.RefPrestashop = 487 ;</v>
      </c>
    </row>
    <row r="81" spans="1:15" x14ac:dyDescent="0.25">
      <c r="A81" s="1">
        <v>488</v>
      </c>
      <c r="B81" t="str">
        <f>VLOOKUP(A81,Feuil1!$A$2:$C$784,3,FALSE)</f>
        <v>AS12</v>
      </c>
      <c r="C81" t="s">
        <v>1</v>
      </c>
      <c r="E81" t="s">
        <v>376</v>
      </c>
      <c r="F81" t="s">
        <v>377</v>
      </c>
      <c r="G81">
        <f>VLOOKUP(A81,Feuil1!$A$2:$AH$784,34,FALSE)</f>
        <v>38.96</v>
      </c>
      <c r="H81" t="s">
        <v>378</v>
      </c>
      <c r="I81" t="s">
        <v>379</v>
      </c>
      <c r="J81" t="s">
        <v>380</v>
      </c>
      <c r="K81" t="str">
        <f t="shared" si="5"/>
        <v>38.96</v>
      </c>
      <c r="L81">
        <f t="shared" si="6"/>
        <v>38.96</v>
      </c>
      <c r="M81" t="str">
        <f t="shared" si="7"/>
        <v>IDEM</v>
      </c>
      <c r="N81" t="str">
        <f t="shared" si="8"/>
        <v/>
      </c>
      <c r="O81" t="str">
        <f t="shared" si="9"/>
        <v/>
      </c>
    </row>
    <row r="82" spans="1:15" x14ac:dyDescent="0.25">
      <c r="A82" s="1">
        <v>489</v>
      </c>
      <c r="B82" t="str">
        <f>VLOOKUP(A82,Feuil1!$A$2:$C$784,3,FALSE)</f>
        <v>AS185</v>
      </c>
      <c r="C82" t="s">
        <v>1</v>
      </c>
      <c r="E82" t="s">
        <v>381</v>
      </c>
      <c r="F82" t="s">
        <v>382</v>
      </c>
      <c r="G82">
        <f>VLOOKUP(A82,Feuil1!$A$2:$AH$784,34,FALSE)</f>
        <v>55.19</v>
      </c>
      <c r="H82" t="s">
        <v>383</v>
      </c>
      <c r="I82" t="s">
        <v>384</v>
      </c>
      <c r="J82" t="s">
        <v>385</v>
      </c>
      <c r="K82" t="str">
        <f t="shared" si="5"/>
        <v>55.19</v>
      </c>
      <c r="L82">
        <f t="shared" si="6"/>
        <v>55.19</v>
      </c>
      <c r="M82" t="str">
        <f t="shared" si="7"/>
        <v>IDEM</v>
      </c>
      <c r="N82" t="str">
        <f t="shared" si="8"/>
        <v/>
      </c>
      <c r="O82" t="str">
        <f t="shared" si="9"/>
        <v/>
      </c>
    </row>
    <row r="83" spans="1:15" x14ac:dyDescent="0.25">
      <c r="A83" s="1">
        <v>493</v>
      </c>
      <c r="B83" t="str">
        <f>VLOOKUP(A83,Feuil1!$A$2:$C$784,3,FALSE)</f>
        <v>AS106</v>
      </c>
      <c r="C83" t="s">
        <v>1</v>
      </c>
      <c r="E83" t="s">
        <v>386</v>
      </c>
      <c r="F83" t="s">
        <v>387</v>
      </c>
      <c r="G83">
        <f>VLOOKUP(A83,Feuil1!$A$2:$AH$784,34,FALSE)</f>
        <v>14.26</v>
      </c>
      <c r="H83" t="s">
        <v>388</v>
      </c>
      <c r="I83" t="s">
        <v>2844</v>
      </c>
      <c r="J83" t="s">
        <v>389</v>
      </c>
      <c r="K83" t="str">
        <f t="shared" si="5"/>
        <v>14.26</v>
      </c>
      <c r="L83">
        <f t="shared" si="6"/>
        <v>14.26</v>
      </c>
      <c r="M83" t="str">
        <f t="shared" si="7"/>
        <v>IDEM</v>
      </c>
      <c r="N83" t="str">
        <f t="shared" si="8"/>
        <v/>
      </c>
      <c r="O83" t="str">
        <f t="shared" si="9"/>
        <v/>
      </c>
    </row>
    <row r="84" spans="1:15" x14ac:dyDescent="0.25">
      <c r="A84" s="1">
        <v>494</v>
      </c>
      <c r="B84" t="str">
        <f>VLOOKUP(A84,Feuil1!$A$2:$C$784,3,FALSE)</f>
        <v>AS107</v>
      </c>
      <c r="C84" t="s">
        <v>1</v>
      </c>
      <c r="E84" t="s">
        <v>390</v>
      </c>
      <c r="F84" t="s">
        <v>391</v>
      </c>
      <c r="G84">
        <f>VLOOKUP(A84,Feuil1!$A$2:$AH$784,34,FALSE)</f>
        <v>3.88</v>
      </c>
      <c r="H84" t="s">
        <v>392</v>
      </c>
      <c r="I84" t="s">
        <v>2846</v>
      </c>
      <c r="J84" t="s">
        <v>393</v>
      </c>
      <c r="K84" t="str">
        <f t="shared" si="5"/>
        <v>3.88</v>
      </c>
      <c r="L84">
        <f t="shared" si="6"/>
        <v>3.88</v>
      </c>
      <c r="M84" t="str">
        <f t="shared" si="7"/>
        <v>IDEM</v>
      </c>
      <c r="N84" t="str">
        <f t="shared" si="8"/>
        <v/>
      </c>
      <c r="O84" t="str">
        <f t="shared" si="9"/>
        <v/>
      </c>
    </row>
    <row r="85" spans="1:15" x14ac:dyDescent="0.25">
      <c r="A85" s="1">
        <v>495</v>
      </c>
      <c r="B85" t="str">
        <f>VLOOKUP(A85,Feuil1!$A$2:$C$784,3,FALSE)</f>
        <v>AS105</v>
      </c>
      <c r="C85" t="s">
        <v>1</v>
      </c>
      <c r="E85" t="s">
        <v>394</v>
      </c>
      <c r="F85" t="s">
        <v>395</v>
      </c>
      <c r="G85">
        <f>VLOOKUP(A85,Feuil1!$A$2:$AH$784,34,FALSE)</f>
        <v>33.090000000000003</v>
      </c>
      <c r="H85" t="s">
        <v>396</v>
      </c>
      <c r="I85" t="s">
        <v>2848</v>
      </c>
      <c r="J85" t="s">
        <v>397</v>
      </c>
      <c r="K85" t="str">
        <f t="shared" si="5"/>
        <v>33.09</v>
      </c>
      <c r="L85">
        <f t="shared" si="6"/>
        <v>33.088999999999999</v>
      </c>
      <c r="M85" t="str">
        <f t="shared" si="7"/>
        <v>IDEM</v>
      </c>
      <c r="N85" t="str">
        <f t="shared" si="8"/>
        <v/>
      </c>
      <c r="O85" t="str">
        <f t="shared" si="9"/>
        <v/>
      </c>
    </row>
    <row r="86" spans="1:15" x14ac:dyDescent="0.25">
      <c r="A86" s="1">
        <v>505</v>
      </c>
      <c r="B86" t="str">
        <f>VLOOKUP(A86,Feuil1!$A$2:$C$784,3,FALSE)</f>
        <v>AS29</v>
      </c>
      <c r="C86" t="s">
        <v>1</v>
      </c>
      <c r="E86" t="s">
        <v>399</v>
      </c>
      <c r="F86" t="s">
        <v>400</v>
      </c>
      <c r="G86">
        <f>VLOOKUP(A86,Feuil1!$A$2:$AH$784,34,FALSE)</f>
        <v>69.05</v>
      </c>
      <c r="H86" t="s">
        <v>401</v>
      </c>
      <c r="I86" t="s">
        <v>402</v>
      </c>
      <c r="J86" t="s">
        <v>11</v>
      </c>
      <c r="K86" t="str">
        <f t="shared" si="5"/>
        <v>69.05</v>
      </c>
      <c r="L86">
        <f t="shared" si="6"/>
        <v>69.05</v>
      </c>
      <c r="M86" t="str">
        <f t="shared" si="7"/>
        <v>IDEM</v>
      </c>
      <c r="N86" t="str">
        <f t="shared" si="8"/>
        <v/>
      </c>
      <c r="O86" t="str">
        <f t="shared" si="9"/>
        <v/>
      </c>
    </row>
    <row r="87" spans="1:15" x14ac:dyDescent="0.25">
      <c r="A87" s="1">
        <v>508</v>
      </c>
      <c r="B87" t="str">
        <f>VLOOKUP(A87,Feuil1!$A$2:$C$784,3,FALSE)</f>
        <v>AS120</v>
      </c>
      <c r="C87" t="s">
        <v>1</v>
      </c>
      <c r="E87" t="s">
        <v>407</v>
      </c>
      <c r="F87" t="s">
        <v>408</v>
      </c>
      <c r="G87">
        <f>VLOOKUP(A87,Feuil1!$A$2:$AH$784,34,FALSE)</f>
        <v>25.14</v>
      </c>
      <c r="H87" t="s">
        <v>409</v>
      </c>
      <c r="I87" t="s">
        <v>410</v>
      </c>
      <c r="J87" t="s">
        <v>16</v>
      </c>
      <c r="K87" t="str">
        <f t="shared" si="5"/>
        <v>25.14</v>
      </c>
      <c r="L87">
        <f t="shared" si="6"/>
        <v>24.38</v>
      </c>
      <c r="M87" t="str">
        <f t="shared" si="7"/>
        <v/>
      </c>
      <c r="N87" t="str">
        <f t="shared" si="8"/>
        <v>UPDATE saskitps_product p set p.price = 25.14, p.date_upd=now() where p.id_product = 508 ;</v>
      </c>
      <c r="O87" t="str">
        <f t="shared" si="9"/>
        <v>UPDATE TSaskit sas set sas.OldPrix = sas.PrixMagasin, sas.PrixMagasin = 25.14, sas.DateModification = NOW() where sas.RefPrestashop = 508 ;</v>
      </c>
    </row>
    <row r="88" spans="1:15" x14ac:dyDescent="0.25">
      <c r="A88" s="1">
        <v>509</v>
      </c>
      <c r="B88" t="str">
        <f>VLOOKUP(A88,Feuil1!$A$2:$C$784,3,FALSE)</f>
        <v>AS114</v>
      </c>
      <c r="C88" t="s">
        <v>1</v>
      </c>
      <c r="E88" t="s">
        <v>411</v>
      </c>
      <c r="F88" t="s">
        <v>412</v>
      </c>
      <c r="G88">
        <f>VLOOKUP(A88,Feuil1!$A$2:$AH$784,34,FALSE)</f>
        <v>14.8</v>
      </c>
      <c r="H88" t="s">
        <v>413</v>
      </c>
      <c r="I88" t="s">
        <v>414</v>
      </c>
      <c r="J88" t="s">
        <v>130</v>
      </c>
      <c r="K88" t="str">
        <f t="shared" si="5"/>
        <v>14.8</v>
      </c>
      <c r="L88">
        <f t="shared" si="6"/>
        <v>14.8</v>
      </c>
      <c r="M88" t="str">
        <f t="shared" si="7"/>
        <v>IDEM</v>
      </c>
      <c r="N88" t="str">
        <f t="shared" si="8"/>
        <v/>
      </c>
      <c r="O88" t="str">
        <f t="shared" si="9"/>
        <v/>
      </c>
    </row>
    <row r="89" spans="1:15" x14ac:dyDescent="0.25">
      <c r="A89" s="1">
        <v>512</v>
      </c>
      <c r="B89" t="str">
        <f>VLOOKUP(A89,Feuil1!$A$2:$C$784,3,FALSE)</f>
        <v>AS93</v>
      </c>
      <c r="C89" t="s">
        <v>1</v>
      </c>
      <c r="E89" t="s">
        <v>415</v>
      </c>
      <c r="F89" t="s">
        <v>3049</v>
      </c>
      <c r="G89">
        <f>VLOOKUP(A89,Feuil1!$A$2:$AH$784,34,FALSE)</f>
        <v>2.25</v>
      </c>
      <c r="H89" t="s">
        <v>326</v>
      </c>
      <c r="I89" t="s">
        <v>416</v>
      </c>
      <c r="J89" t="s">
        <v>11</v>
      </c>
      <c r="K89" t="str">
        <f t="shared" si="5"/>
        <v>2.25</v>
      </c>
      <c r="L89">
        <f t="shared" si="6"/>
        <v>2.14</v>
      </c>
      <c r="M89" t="str">
        <f t="shared" si="7"/>
        <v/>
      </c>
      <c r="N89" t="str">
        <f t="shared" si="8"/>
        <v>UPDATE saskitps_product p set p.price = 2.25, p.date_upd=now() where p.id_product = 512 ;</v>
      </c>
      <c r="O89" t="str">
        <f t="shared" si="9"/>
        <v>UPDATE TSaskit sas set sas.OldPrix = sas.PrixMagasin, sas.PrixMagasin = 2.25, sas.DateModification = NOW() where sas.RefPrestashop = 512 ;</v>
      </c>
    </row>
    <row r="90" spans="1:15" x14ac:dyDescent="0.25">
      <c r="A90" s="1">
        <v>513</v>
      </c>
      <c r="B90" t="str">
        <f>VLOOKUP(A90,Feuil1!$A$2:$C$784,3,FALSE)</f>
        <v>AS92</v>
      </c>
      <c r="C90" t="s">
        <v>1</v>
      </c>
      <c r="E90" t="s">
        <v>417</v>
      </c>
      <c r="F90" t="s">
        <v>3046</v>
      </c>
      <c r="G90">
        <f>VLOOKUP(A90,Feuil1!$A$2:$AH$784,34,FALSE)</f>
        <v>1.87</v>
      </c>
      <c r="H90" t="s">
        <v>329</v>
      </c>
      <c r="I90" t="s">
        <v>418</v>
      </c>
      <c r="J90" t="s">
        <v>11</v>
      </c>
      <c r="K90" t="str">
        <f t="shared" si="5"/>
        <v>1.87</v>
      </c>
      <c r="L90">
        <f t="shared" si="6"/>
        <v>1.78</v>
      </c>
      <c r="M90" t="str">
        <f t="shared" si="7"/>
        <v/>
      </c>
      <c r="N90" t="str">
        <f t="shared" si="8"/>
        <v>UPDATE saskitps_product p set p.price = 1.87, p.date_upd=now() where p.id_product = 513 ;</v>
      </c>
      <c r="O90" t="str">
        <f t="shared" si="9"/>
        <v>UPDATE TSaskit sas set sas.OldPrix = sas.PrixMagasin, sas.PrixMagasin = 1.87, sas.DateModification = NOW() where sas.RefPrestashop = 513 ;</v>
      </c>
    </row>
    <row r="91" spans="1:15" x14ac:dyDescent="0.25">
      <c r="A91" s="1">
        <v>514</v>
      </c>
      <c r="B91" t="str">
        <f>VLOOKUP(A91,Feuil1!$A$2:$C$784,3,FALSE)</f>
        <v>AS89</v>
      </c>
      <c r="C91" t="s">
        <v>1</v>
      </c>
      <c r="E91" t="s">
        <v>419</v>
      </c>
      <c r="F91" t="s">
        <v>2934</v>
      </c>
      <c r="G91">
        <f>VLOOKUP(A91,Feuil1!$A$2:$AH$784,34,FALSE)</f>
        <v>2.31</v>
      </c>
      <c r="H91" t="s">
        <v>420</v>
      </c>
      <c r="I91" t="s">
        <v>421</v>
      </c>
      <c r="J91" t="s">
        <v>11</v>
      </c>
      <c r="K91" t="str">
        <f t="shared" si="5"/>
        <v>2.31</v>
      </c>
      <c r="L91">
        <f t="shared" si="6"/>
        <v>2.2000000000000002</v>
      </c>
      <c r="M91" t="str">
        <f t="shared" si="7"/>
        <v/>
      </c>
      <c r="N91" t="str">
        <f t="shared" si="8"/>
        <v>UPDATE saskitps_product p set p.price = 2.31, p.date_upd=now() where p.id_product = 514 ;</v>
      </c>
      <c r="O91" t="str">
        <f t="shared" si="9"/>
        <v>UPDATE TSaskit sas set sas.OldPrix = sas.PrixMagasin, sas.PrixMagasin = 2.31, sas.DateModification = NOW() where sas.RefPrestashop = 514 ;</v>
      </c>
    </row>
    <row r="92" spans="1:15" x14ac:dyDescent="0.25">
      <c r="A92" s="1">
        <v>515</v>
      </c>
      <c r="B92" t="str">
        <f>VLOOKUP(A92,Feuil1!$A$2:$C$784,3,FALSE)</f>
        <v>AS90</v>
      </c>
      <c r="C92" t="s">
        <v>1</v>
      </c>
      <c r="E92" t="s">
        <v>422</v>
      </c>
      <c r="F92" t="s">
        <v>2937</v>
      </c>
      <c r="G92">
        <f>VLOOKUP(A92,Feuil1!$A$2:$AH$784,34,FALSE)</f>
        <v>2.31</v>
      </c>
      <c r="H92" t="s">
        <v>420</v>
      </c>
      <c r="I92" t="s">
        <v>423</v>
      </c>
      <c r="J92" t="s">
        <v>11</v>
      </c>
      <c r="K92" t="str">
        <f t="shared" si="5"/>
        <v>2.31</v>
      </c>
      <c r="L92">
        <f t="shared" si="6"/>
        <v>2.2000000000000002</v>
      </c>
      <c r="M92" t="str">
        <f t="shared" si="7"/>
        <v/>
      </c>
      <c r="N92" t="str">
        <f t="shared" si="8"/>
        <v>UPDATE saskitps_product p set p.price = 2.31, p.date_upd=now() where p.id_product = 515 ;</v>
      </c>
      <c r="O92" t="str">
        <f t="shared" si="9"/>
        <v>UPDATE TSaskit sas set sas.OldPrix = sas.PrixMagasin, sas.PrixMagasin = 2.31, sas.DateModification = NOW() where sas.RefPrestashop = 515 ;</v>
      </c>
    </row>
    <row r="93" spans="1:15" x14ac:dyDescent="0.25">
      <c r="A93" s="1">
        <v>516</v>
      </c>
      <c r="B93" t="str">
        <f>VLOOKUP(A93,Feuil1!$A$2:$C$784,3,FALSE)</f>
        <v>AS87</v>
      </c>
      <c r="C93" t="s">
        <v>1</v>
      </c>
      <c r="E93" t="s">
        <v>424</v>
      </c>
      <c r="F93" t="s">
        <v>2940</v>
      </c>
      <c r="G93">
        <f>VLOOKUP(A93,Feuil1!$A$2:$AH$784,34,FALSE)</f>
        <v>3.54</v>
      </c>
      <c r="H93" t="s">
        <v>425</v>
      </c>
      <c r="I93" t="s">
        <v>426</v>
      </c>
      <c r="J93" t="s">
        <v>11</v>
      </c>
      <c r="K93" t="str">
        <f t="shared" si="5"/>
        <v>3.54</v>
      </c>
      <c r="L93">
        <f t="shared" si="6"/>
        <v>3.37</v>
      </c>
      <c r="M93" t="str">
        <f t="shared" si="7"/>
        <v/>
      </c>
      <c r="N93" t="str">
        <f t="shared" si="8"/>
        <v>UPDATE saskitps_product p set p.price = 3.54, p.date_upd=now() where p.id_product = 516 ;</v>
      </c>
      <c r="O93" t="str">
        <f t="shared" si="9"/>
        <v>UPDATE TSaskit sas set sas.OldPrix = sas.PrixMagasin, sas.PrixMagasin = 3.54, sas.DateModification = NOW() where sas.RefPrestashop = 516 ;</v>
      </c>
    </row>
    <row r="94" spans="1:15" x14ac:dyDescent="0.25">
      <c r="A94" s="1">
        <v>517</v>
      </c>
      <c r="B94" t="str">
        <f>VLOOKUP(A94,Feuil1!$A$2:$C$784,3,FALSE)</f>
        <v>AS88</v>
      </c>
      <c r="C94" t="s">
        <v>1</v>
      </c>
      <c r="E94" t="s">
        <v>427</v>
      </c>
      <c r="F94" t="s">
        <v>2943</v>
      </c>
      <c r="G94">
        <f>VLOOKUP(A94,Feuil1!$A$2:$AH$784,34,FALSE)</f>
        <v>2.85</v>
      </c>
      <c r="H94" t="s">
        <v>428</v>
      </c>
      <c r="I94" t="s">
        <v>429</v>
      </c>
      <c r="J94" t="s">
        <v>11</v>
      </c>
      <c r="K94" t="str">
        <f t="shared" si="5"/>
        <v>2.85</v>
      </c>
      <c r="L94">
        <f t="shared" si="6"/>
        <v>2.71</v>
      </c>
      <c r="M94" t="str">
        <f t="shared" si="7"/>
        <v/>
      </c>
      <c r="N94" t="str">
        <f t="shared" si="8"/>
        <v>UPDATE saskitps_product p set p.price = 2.85, p.date_upd=now() where p.id_product = 517 ;</v>
      </c>
      <c r="O94" t="str">
        <f t="shared" si="9"/>
        <v>UPDATE TSaskit sas set sas.OldPrix = sas.PrixMagasin, sas.PrixMagasin = 2.85, sas.DateModification = NOW() where sas.RefPrestashop = 517 ;</v>
      </c>
    </row>
    <row r="95" spans="1:15" x14ac:dyDescent="0.25">
      <c r="A95" s="1">
        <v>518</v>
      </c>
      <c r="B95" t="str">
        <f>VLOOKUP(A95,Feuil1!$A$2:$C$784,3,FALSE)</f>
        <v>AS79</v>
      </c>
      <c r="C95" t="s">
        <v>1</v>
      </c>
      <c r="E95" t="s">
        <v>430</v>
      </c>
      <c r="F95" t="s">
        <v>431</v>
      </c>
      <c r="G95">
        <f>VLOOKUP(A95,Feuil1!$A$2:$AH$784,34,FALSE)</f>
        <v>11.02</v>
      </c>
      <c r="H95" t="s">
        <v>432</v>
      </c>
      <c r="I95" t="s">
        <v>433</v>
      </c>
      <c r="J95" t="s">
        <v>11</v>
      </c>
      <c r="K95" t="str">
        <f t="shared" si="5"/>
        <v>11.02</v>
      </c>
      <c r="L95">
        <f t="shared" si="6"/>
        <v>10.5</v>
      </c>
      <c r="M95" t="str">
        <f t="shared" si="7"/>
        <v/>
      </c>
      <c r="N95" t="str">
        <f t="shared" si="8"/>
        <v>UPDATE saskitps_product p set p.price = 11.02, p.date_upd=now() where p.id_product = 518 ;</v>
      </c>
      <c r="O95" t="str">
        <f t="shared" si="9"/>
        <v>UPDATE TSaskit sas set sas.OldPrix = sas.PrixMagasin, sas.PrixMagasin = 11.02, sas.DateModification = NOW() where sas.RefPrestashop = 518 ;</v>
      </c>
    </row>
    <row r="96" spans="1:15" x14ac:dyDescent="0.25">
      <c r="A96" s="1">
        <v>519</v>
      </c>
      <c r="B96" t="str">
        <f>VLOOKUP(A96,Feuil1!$A$2:$C$784,3,FALSE)</f>
        <v>AS81</v>
      </c>
      <c r="C96" t="s">
        <v>1</v>
      </c>
      <c r="E96" t="s">
        <v>434</v>
      </c>
      <c r="F96" t="s">
        <v>435</v>
      </c>
      <c r="G96">
        <f>VLOOKUP(A96,Feuil1!$A$2:$AH$784,34,FALSE)</f>
        <v>11.03</v>
      </c>
      <c r="H96" t="s">
        <v>432</v>
      </c>
      <c r="I96" t="s">
        <v>436</v>
      </c>
      <c r="J96" t="s">
        <v>11</v>
      </c>
      <c r="K96" t="str">
        <f t="shared" si="5"/>
        <v>11.03</v>
      </c>
      <c r="L96">
        <f t="shared" si="6"/>
        <v>10.5</v>
      </c>
      <c r="M96" t="str">
        <f t="shared" si="7"/>
        <v/>
      </c>
      <c r="N96" t="str">
        <f t="shared" si="8"/>
        <v>UPDATE saskitps_product p set p.price = 11.03, p.date_upd=now() where p.id_product = 519 ;</v>
      </c>
      <c r="O96" t="str">
        <f t="shared" si="9"/>
        <v>UPDATE TSaskit sas set sas.OldPrix = sas.PrixMagasin, sas.PrixMagasin = 11.03, sas.DateModification = NOW() where sas.RefPrestashop = 519 ;</v>
      </c>
    </row>
    <row r="97" spans="1:15" x14ac:dyDescent="0.25">
      <c r="A97" s="1">
        <v>520</v>
      </c>
      <c r="B97" t="str">
        <f>VLOOKUP(A97,Feuil1!$A$2:$C$784,3,FALSE)</f>
        <v>AS99</v>
      </c>
      <c r="C97" t="s">
        <v>1</v>
      </c>
      <c r="E97" t="s">
        <v>437</v>
      </c>
      <c r="F97" t="s">
        <v>438</v>
      </c>
      <c r="G97">
        <f>VLOOKUP(A97,Feuil1!$A$2:$AH$784,34,FALSE)</f>
        <v>1.34</v>
      </c>
      <c r="H97" t="s">
        <v>439</v>
      </c>
      <c r="I97" t="s">
        <v>440</v>
      </c>
      <c r="J97" t="s">
        <v>11</v>
      </c>
      <c r="K97" t="str">
        <f t="shared" si="5"/>
        <v>1.34</v>
      </c>
      <c r="L97">
        <f t="shared" si="6"/>
        <v>1.28</v>
      </c>
      <c r="M97" t="str">
        <f t="shared" si="7"/>
        <v/>
      </c>
      <c r="N97" t="str">
        <f t="shared" si="8"/>
        <v>UPDATE saskitps_product p set p.price = 1.34, p.date_upd=now() where p.id_product = 520 ;</v>
      </c>
      <c r="O97" t="str">
        <f t="shared" si="9"/>
        <v>UPDATE TSaskit sas set sas.OldPrix = sas.PrixMagasin, sas.PrixMagasin = 1.34, sas.DateModification = NOW() where sas.RefPrestashop = 520 ;</v>
      </c>
    </row>
    <row r="98" spans="1:15" x14ac:dyDescent="0.25">
      <c r="A98" s="1">
        <v>521</v>
      </c>
      <c r="B98" t="str">
        <f>VLOOKUP(A98,Feuil1!$A$2:$C$784,3,FALSE)</f>
        <v>AS112</v>
      </c>
      <c r="C98" t="s">
        <v>1</v>
      </c>
      <c r="E98" t="s">
        <v>441</v>
      </c>
      <c r="F98" t="s">
        <v>442</v>
      </c>
      <c r="G98">
        <f>VLOOKUP(A98,Feuil1!$A$2:$AH$784,34,FALSE)</f>
        <v>7</v>
      </c>
      <c r="H98" t="s">
        <v>270</v>
      </c>
      <c r="I98" t="s">
        <v>443</v>
      </c>
      <c r="J98" t="s">
        <v>48</v>
      </c>
      <c r="K98" t="str">
        <f t="shared" si="5"/>
        <v>7</v>
      </c>
      <c r="L98">
        <f t="shared" si="6"/>
        <v>7</v>
      </c>
      <c r="M98" t="str">
        <f t="shared" si="7"/>
        <v>IDEM</v>
      </c>
      <c r="N98" t="str">
        <f t="shared" si="8"/>
        <v/>
      </c>
      <c r="O98" t="str">
        <f t="shared" si="9"/>
        <v/>
      </c>
    </row>
    <row r="99" spans="1:15" x14ac:dyDescent="0.25">
      <c r="A99" s="1">
        <v>522</v>
      </c>
      <c r="B99" t="str">
        <f>VLOOKUP(A99,Feuil1!$A$2:$C$784,3,FALSE)</f>
        <v>AS98</v>
      </c>
      <c r="C99" t="s">
        <v>1</v>
      </c>
      <c r="E99" t="s">
        <v>444</v>
      </c>
      <c r="F99" t="s">
        <v>3055</v>
      </c>
      <c r="G99">
        <f>VLOOKUP(A99,Feuil1!$A$2:$AH$784,34,FALSE)</f>
        <v>3.44</v>
      </c>
      <c r="H99" t="s">
        <v>445</v>
      </c>
      <c r="I99" t="s">
        <v>446</v>
      </c>
      <c r="J99" t="s">
        <v>11</v>
      </c>
      <c r="K99" t="str">
        <f t="shared" si="5"/>
        <v>3.44</v>
      </c>
      <c r="L99">
        <f t="shared" si="6"/>
        <v>3.28</v>
      </c>
      <c r="M99" t="str">
        <f t="shared" si="7"/>
        <v/>
      </c>
      <c r="N99" t="str">
        <f t="shared" si="8"/>
        <v>UPDATE saskitps_product p set p.price = 3.44, p.date_upd=now() where p.id_product = 522 ;</v>
      </c>
      <c r="O99" t="str">
        <f t="shared" si="9"/>
        <v>UPDATE TSaskit sas set sas.OldPrix = sas.PrixMagasin, sas.PrixMagasin = 3.44, sas.DateModification = NOW() where sas.RefPrestashop = 522 ;</v>
      </c>
    </row>
    <row r="100" spans="1:15" x14ac:dyDescent="0.25">
      <c r="A100" s="1">
        <v>523</v>
      </c>
      <c r="B100" t="str">
        <f>VLOOKUP(A100,Feuil1!$A$2:$C$784,3,FALSE)</f>
        <v>AS96</v>
      </c>
      <c r="C100" t="s">
        <v>1</v>
      </c>
      <c r="E100" t="s">
        <v>447</v>
      </c>
      <c r="F100" t="s">
        <v>3058</v>
      </c>
      <c r="G100">
        <f>VLOOKUP(A100,Feuil1!$A$2:$AH$784,34,FALSE)</f>
        <v>3.22</v>
      </c>
      <c r="H100" t="s">
        <v>448</v>
      </c>
      <c r="I100" t="s">
        <v>449</v>
      </c>
      <c r="J100" t="s">
        <v>11</v>
      </c>
      <c r="K100" t="str">
        <f t="shared" si="5"/>
        <v>3.22</v>
      </c>
      <c r="L100">
        <f t="shared" si="6"/>
        <v>3.07</v>
      </c>
      <c r="M100" t="str">
        <f t="shared" si="7"/>
        <v/>
      </c>
      <c r="N100" t="str">
        <f t="shared" si="8"/>
        <v>UPDATE saskitps_product p set p.price = 3.22, p.date_upd=now() where p.id_product = 523 ;</v>
      </c>
      <c r="O100" t="str">
        <f t="shared" si="9"/>
        <v>UPDATE TSaskit sas set sas.OldPrix = sas.PrixMagasin, sas.PrixMagasin = 3.22, sas.DateModification = NOW() where sas.RefPrestashop = 523 ;</v>
      </c>
    </row>
    <row r="101" spans="1:15" x14ac:dyDescent="0.25">
      <c r="A101" s="1">
        <v>524</v>
      </c>
      <c r="B101" t="str">
        <f>VLOOKUP(A101,Feuil1!$A$2:$C$784,3,FALSE)</f>
        <v>AS30</v>
      </c>
      <c r="C101" t="s">
        <v>1</v>
      </c>
      <c r="E101" t="s">
        <v>450</v>
      </c>
      <c r="F101" t="s">
        <v>3081</v>
      </c>
      <c r="G101">
        <f>VLOOKUP(A101,Feuil1!$A$2:$AH$784,34,FALSE)</f>
        <v>24.03</v>
      </c>
      <c r="H101" t="s">
        <v>452</v>
      </c>
      <c r="I101" t="s">
        <v>453</v>
      </c>
      <c r="J101" t="s">
        <v>11</v>
      </c>
      <c r="K101" t="str">
        <f t="shared" si="5"/>
        <v>24.03</v>
      </c>
      <c r="L101">
        <f t="shared" si="6"/>
        <v>23</v>
      </c>
      <c r="M101" t="str">
        <f t="shared" si="7"/>
        <v/>
      </c>
      <c r="N101" t="str">
        <f t="shared" si="8"/>
        <v>UPDATE saskitps_product p set p.price = 24.03, p.date_upd=now() where p.id_product = 524 ;</v>
      </c>
      <c r="O101" t="str">
        <f t="shared" si="9"/>
        <v>UPDATE TSaskit sas set sas.OldPrix = sas.PrixMagasin, sas.PrixMagasin = 24.03, sas.DateModification = NOW() where sas.RefPrestashop = 524 ;</v>
      </c>
    </row>
    <row r="102" spans="1:15" x14ac:dyDescent="0.25">
      <c r="A102" s="1">
        <v>527</v>
      </c>
      <c r="B102" t="str">
        <f>VLOOKUP(A102,Feuil1!$A$2:$C$784,3,FALSE)</f>
        <v>AS187</v>
      </c>
      <c r="C102" t="s">
        <v>1</v>
      </c>
      <c r="E102" t="s">
        <v>454</v>
      </c>
      <c r="F102" t="s">
        <v>455</v>
      </c>
      <c r="G102">
        <f>VLOOKUP(A102,Feuil1!$A$2:$AH$784,34,FALSE)</f>
        <v>1.18</v>
      </c>
      <c r="H102" t="s">
        <v>456</v>
      </c>
      <c r="I102" t="s">
        <v>457</v>
      </c>
      <c r="J102" t="s">
        <v>11</v>
      </c>
      <c r="K102" t="str">
        <f t="shared" si="5"/>
        <v>1.18</v>
      </c>
      <c r="L102">
        <f t="shared" si="6"/>
        <v>1.07</v>
      </c>
      <c r="M102" t="str">
        <f t="shared" si="7"/>
        <v/>
      </c>
      <c r="N102" t="str">
        <f t="shared" si="8"/>
        <v>UPDATE saskitps_product p set p.price = 1.18, p.date_upd=now() where p.id_product = 527 ;</v>
      </c>
      <c r="O102" t="str">
        <f t="shared" si="9"/>
        <v>UPDATE TSaskit sas set sas.OldPrix = sas.PrixMagasin, sas.PrixMagasin = 1.18, sas.DateModification = NOW() where sas.RefPrestashop = 527 ;</v>
      </c>
    </row>
    <row r="103" spans="1:15" x14ac:dyDescent="0.25">
      <c r="A103" s="1">
        <v>528</v>
      </c>
      <c r="B103" t="str">
        <f>VLOOKUP(A103,Feuil1!$A$2:$C$784,3,FALSE)</f>
        <v>AS195</v>
      </c>
      <c r="C103" t="s">
        <v>1</v>
      </c>
      <c r="E103" t="s">
        <v>458</v>
      </c>
      <c r="F103" t="s">
        <v>459</v>
      </c>
      <c r="G103">
        <f>VLOOKUP(A103,Feuil1!$A$2:$AH$784,34,FALSE)</f>
        <v>20.53</v>
      </c>
      <c r="H103" t="s">
        <v>460</v>
      </c>
      <c r="I103" t="s">
        <v>461</v>
      </c>
      <c r="J103" t="s">
        <v>11</v>
      </c>
      <c r="K103" t="str">
        <f t="shared" si="5"/>
        <v>20.53</v>
      </c>
      <c r="L103">
        <f t="shared" si="6"/>
        <v>20.53</v>
      </c>
      <c r="M103" t="str">
        <f t="shared" si="7"/>
        <v>IDEM</v>
      </c>
      <c r="N103" t="str">
        <f t="shared" si="8"/>
        <v/>
      </c>
      <c r="O103" t="str">
        <f t="shared" si="9"/>
        <v/>
      </c>
    </row>
    <row r="104" spans="1:15" x14ac:dyDescent="0.25">
      <c r="A104" s="1">
        <v>529</v>
      </c>
      <c r="B104" t="str">
        <f>VLOOKUP(A104,Feuil1!$A$2:$C$784,3,FALSE)</f>
        <v>AS190</v>
      </c>
      <c r="C104" t="s">
        <v>1</v>
      </c>
      <c r="E104" t="s">
        <v>462</v>
      </c>
      <c r="F104" t="s">
        <v>463</v>
      </c>
      <c r="G104">
        <f>VLOOKUP(A104,Feuil1!$A$2:$AH$784,34,FALSE)</f>
        <v>5.72</v>
      </c>
      <c r="H104" t="s">
        <v>464</v>
      </c>
      <c r="I104" t="s">
        <v>465</v>
      </c>
      <c r="J104" t="s">
        <v>11</v>
      </c>
      <c r="K104" t="str">
        <f t="shared" si="5"/>
        <v>5.72</v>
      </c>
      <c r="L104">
        <f t="shared" si="6"/>
        <v>5.72</v>
      </c>
      <c r="M104" t="str">
        <f t="shared" si="7"/>
        <v>IDEM</v>
      </c>
      <c r="N104" t="str">
        <f t="shared" si="8"/>
        <v/>
      </c>
      <c r="O104" t="str">
        <f t="shared" si="9"/>
        <v/>
      </c>
    </row>
    <row r="105" spans="1:15" x14ac:dyDescent="0.25">
      <c r="A105" s="1">
        <v>530</v>
      </c>
      <c r="B105" t="str">
        <f>VLOOKUP(A105,Feuil1!$A$2:$C$784,3,FALSE)</f>
        <v>AS191</v>
      </c>
      <c r="C105" t="s">
        <v>1</v>
      </c>
      <c r="E105" t="s">
        <v>466</v>
      </c>
      <c r="F105" t="s">
        <v>3109</v>
      </c>
      <c r="G105">
        <f>VLOOKUP(A105,Feuil1!$A$2:$AH$784,34,FALSE)</f>
        <v>3.35</v>
      </c>
      <c r="H105" t="s">
        <v>468</v>
      </c>
      <c r="I105" t="s">
        <v>469</v>
      </c>
      <c r="J105" t="s">
        <v>11</v>
      </c>
      <c r="K105" t="str">
        <f t="shared" si="5"/>
        <v>3.35</v>
      </c>
      <c r="L105">
        <f t="shared" si="6"/>
        <v>3.35</v>
      </c>
      <c r="M105" t="str">
        <f t="shared" si="7"/>
        <v>IDEM</v>
      </c>
      <c r="N105" t="str">
        <f t="shared" si="8"/>
        <v/>
      </c>
      <c r="O105" t="str">
        <f t="shared" si="9"/>
        <v/>
      </c>
    </row>
    <row r="106" spans="1:15" x14ac:dyDescent="0.25">
      <c r="A106" s="1">
        <v>533</v>
      </c>
      <c r="B106" t="str">
        <f>VLOOKUP(A106,Feuil1!$A$2:$C$784,3,FALSE)</f>
        <v>AS82</v>
      </c>
      <c r="C106" t="s">
        <v>1</v>
      </c>
      <c r="E106" t="s">
        <v>470</v>
      </c>
      <c r="F106" t="s">
        <v>471</v>
      </c>
      <c r="G106">
        <f>VLOOKUP(A106,Feuil1!$A$2:$AH$784,34,FALSE)</f>
        <v>71.62</v>
      </c>
      <c r="H106" t="s">
        <v>472</v>
      </c>
      <c r="I106" t="s">
        <v>473</v>
      </c>
      <c r="J106" t="s">
        <v>474</v>
      </c>
      <c r="K106" t="str">
        <f t="shared" si="5"/>
        <v>71.62</v>
      </c>
      <c r="L106">
        <f t="shared" si="6"/>
        <v>71.62</v>
      </c>
      <c r="M106" t="str">
        <f t="shared" si="7"/>
        <v>IDEM</v>
      </c>
      <c r="N106" t="str">
        <f t="shared" si="8"/>
        <v/>
      </c>
      <c r="O106" t="str">
        <f t="shared" si="9"/>
        <v/>
      </c>
    </row>
    <row r="107" spans="1:15" x14ac:dyDescent="0.25">
      <c r="A107" s="1">
        <v>534</v>
      </c>
      <c r="B107" t="str">
        <f>VLOOKUP(A107,Feuil1!$A$2:$C$784,3,FALSE)</f>
        <v>AS83</v>
      </c>
      <c r="C107" t="s">
        <v>1</v>
      </c>
      <c r="E107" t="s">
        <v>475</v>
      </c>
      <c r="F107" t="s">
        <v>476</v>
      </c>
      <c r="G107">
        <f>VLOOKUP(A107,Feuil1!$A$2:$AH$784,34,FALSE)</f>
        <v>91.2</v>
      </c>
      <c r="H107" t="s">
        <v>477</v>
      </c>
      <c r="I107" t="s">
        <v>478</v>
      </c>
      <c r="J107" t="s">
        <v>479</v>
      </c>
      <c r="K107" t="str">
        <f t="shared" si="5"/>
        <v>91.2</v>
      </c>
      <c r="L107">
        <f t="shared" si="6"/>
        <v>91.2</v>
      </c>
      <c r="M107" t="str">
        <f t="shared" si="7"/>
        <v>IDEM</v>
      </c>
      <c r="N107" t="str">
        <f t="shared" si="8"/>
        <v/>
      </c>
      <c r="O107" t="str">
        <f t="shared" si="9"/>
        <v/>
      </c>
    </row>
    <row r="108" spans="1:15" x14ac:dyDescent="0.25">
      <c r="A108" s="1">
        <v>535</v>
      </c>
      <c r="B108" t="str">
        <f>VLOOKUP(A108,Feuil1!$A$2:$C$784,3,FALSE)</f>
        <v>AS86</v>
      </c>
      <c r="C108" t="s">
        <v>1</v>
      </c>
      <c r="E108" t="s">
        <v>480</v>
      </c>
      <c r="F108" t="s">
        <v>2701</v>
      </c>
      <c r="G108">
        <f>VLOOKUP(A108,Feuil1!$A$2:$AH$784,34,FALSE)</f>
        <v>2.12</v>
      </c>
      <c r="H108" t="s">
        <v>482</v>
      </c>
      <c r="I108" t="s">
        <v>483</v>
      </c>
      <c r="J108" t="s">
        <v>11</v>
      </c>
      <c r="K108" t="str">
        <f t="shared" si="5"/>
        <v>2.12</v>
      </c>
      <c r="L108">
        <f t="shared" si="6"/>
        <v>2.12</v>
      </c>
      <c r="M108" t="str">
        <f t="shared" si="7"/>
        <v>IDEM</v>
      </c>
      <c r="N108" t="str">
        <f t="shared" si="8"/>
        <v/>
      </c>
      <c r="O108" t="str">
        <f t="shared" si="9"/>
        <v/>
      </c>
    </row>
    <row r="109" spans="1:15" x14ac:dyDescent="0.25">
      <c r="A109" s="1">
        <v>537</v>
      </c>
      <c r="B109" t="str">
        <f>VLOOKUP(A109,Feuil1!$A$2:$C$784,3,FALSE)</f>
        <v>AS189</v>
      </c>
      <c r="C109" t="s">
        <v>1</v>
      </c>
      <c r="E109" t="s">
        <v>484</v>
      </c>
      <c r="F109" t="s">
        <v>3133</v>
      </c>
      <c r="G109">
        <f>VLOOKUP(A109,Feuil1!$A$2:$AH$784,34,FALSE)</f>
        <v>31</v>
      </c>
      <c r="H109" t="s">
        <v>306</v>
      </c>
      <c r="I109" t="s">
        <v>485</v>
      </c>
      <c r="J109" t="s">
        <v>11</v>
      </c>
      <c r="K109" t="str">
        <f t="shared" si="5"/>
        <v>31</v>
      </c>
      <c r="L109">
        <f t="shared" si="6"/>
        <v>31</v>
      </c>
      <c r="M109" t="str">
        <f t="shared" si="7"/>
        <v>IDEM</v>
      </c>
      <c r="N109" t="str">
        <f t="shared" si="8"/>
        <v/>
      </c>
      <c r="O109" t="str">
        <f t="shared" si="9"/>
        <v/>
      </c>
    </row>
    <row r="110" spans="1:15" x14ac:dyDescent="0.25">
      <c r="A110" s="1">
        <v>538</v>
      </c>
      <c r="B110" t="str">
        <f>VLOOKUP(A110,Feuil1!$A$2:$C$784,3,FALSE)</f>
        <v>AS37</v>
      </c>
      <c r="C110" t="s">
        <v>1</v>
      </c>
      <c r="E110" t="s">
        <v>486</v>
      </c>
      <c r="F110" t="s">
        <v>487</v>
      </c>
      <c r="G110">
        <f>VLOOKUP(A110,Feuil1!$A$2:$AH$784,34,FALSE)</f>
        <v>8.23</v>
      </c>
      <c r="H110" t="s">
        <v>488</v>
      </c>
      <c r="I110" t="s">
        <v>489</v>
      </c>
      <c r="J110" t="s">
        <v>11</v>
      </c>
      <c r="K110" t="str">
        <f t="shared" si="5"/>
        <v>8.23</v>
      </c>
      <c r="L110">
        <f t="shared" si="6"/>
        <v>7.84</v>
      </c>
      <c r="M110" t="str">
        <f t="shared" si="7"/>
        <v/>
      </c>
      <c r="N110" t="str">
        <f t="shared" si="8"/>
        <v>UPDATE saskitps_product p set p.price = 8.23, p.date_upd=now() where p.id_product = 538 ;</v>
      </c>
      <c r="O110" t="str">
        <f t="shared" si="9"/>
        <v>UPDATE TSaskit sas set sas.OldPrix = sas.PrixMagasin, sas.PrixMagasin = 8.23, sas.DateModification = NOW() where sas.RefPrestashop = 538 ;</v>
      </c>
    </row>
    <row r="111" spans="1:15" x14ac:dyDescent="0.25">
      <c r="A111" s="1">
        <v>540</v>
      </c>
      <c r="B111" t="str">
        <f>VLOOKUP(A111,Feuil1!$A$2:$C$784,3,FALSE)</f>
        <v>AN131</v>
      </c>
      <c r="C111" t="s">
        <v>1</v>
      </c>
      <c r="E111" t="s">
        <v>490</v>
      </c>
      <c r="F111" t="s">
        <v>3146</v>
      </c>
      <c r="G111">
        <f>VLOOKUP(A111,Feuil1!$A$2:$AH$784,34,FALSE)</f>
        <v>18</v>
      </c>
      <c r="H111" t="s">
        <v>226</v>
      </c>
      <c r="I111" t="s">
        <v>492</v>
      </c>
      <c r="J111" t="s">
        <v>11</v>
      </c>
      <c r="K111" t="str">
        <f t="shared" si="5"/>
        <v>18</v>
      </c>
      <c r="L111">
        <f t="shared" si="6"/>
        <v>18</v>
      </c>
      <c r="M111" t="str">
        <f t="shared" si="7"/>
        <v>IDEM</v>
      </c>
      <c r="N111" t="str">
        <f t="shared" si="8"/>
        <v/>
      </c>
      <c r="O111" t="str">
        <f t="shared" si="9"/>
        <v/>
      </c>
    </row>
    <row r="112" spans="1:15" x14ac:dyDescent="0.25">
      <c r="A112" s="1">
        <v>541</v>
      </c>
      <c r="B112" t="str">
        <f>VLOOKUP(A112,Feuil1!$A$2:$C$784,3,FALSE)</f>
        <v>AS84</v>
      </c>
      <c r="C112" t="s">
        <v>1</v>
      </c>
      <c r="E112" t="s">
        <v>493</v>
      </c>
      <c r="F112" t="s">
        <v>494</v>
      </c>
      <c r="G112">
        <f>VLOOKUP(A112,Feuil1!$A$2:$AH$784,34,FALSE)</f>
        <v>20.91</v>
      </c>
      <c r="H112" t="s">
        <v>495</v>
      </c>
      <c r="I112" t="s">
        <v>496</v>
      </c>
      <c r="J112" t="s">
        <v>497</v>
      </c>
      <c r="K112" t="str">
        <f t="shared" si="5"/>
        <v>20.91</v>
      </c>
      <c r="L112">
        <f t="shared" si="6"/>
        <v>20.91</v>
      </c>
      <c r="M112" t="str">
        <f t="shared" si="7"/>
        <v>IDEM</v>
      </c>
      <c r="N112" t="str">
        <f t="shared" si="8"/>
        <v/>
      </c>
      <c r="O112" t="str">
        <f t="shared" si="9"/>
        <v/>
      </c>
    </row>
    <row r="113" spans="1:15" x14ac:dyDescent="0.25">
      <c r="A113" s="1">
        <v>542</v>
      </c>
      <c r="B113" t="str">
        <f>VLOOKUP(A113,Feuil1!$A$2:$C$784,3,FALSE)</f>
        <v>AS85</v>
      </c>
      <c r="C113" t="s">
        <v>1</v>
      </c>
      <c r="E113" t="s">
        <v>498</v>
      </c>
      <c r="F113" t="s">
        <v>499</v>
      </c>
      <c r="G113">
        <f>VLOOKUP(A113,Feuil1!$A$2:$AH$784,34,FALSE)</f>
        <v>26.09</v>
      </c>
      <c r="H113" t="s">
        <v>500</v>
      </c>
      <c r="I113" t="s">
        <v>501</v>
      </c>
      <c r="J113" t="s">
        <v>76</v>
      </c>
      <c r="K113" t="str">
        <f t="shared" si="5"/>
        <v>26.09</v>
      </c>
      <c r="L113">
        <f t="shared" si="6"/>
        <v>26.09</v>
      </c>
      <c r="M113" t="str">
        <f t="shared" si="7"/>
        <v>IDEM</v>
      </c>
      <c r="N113" t="str">
        <f t="shared" si="8"/>
        <v/>
      </c>
      <c r="O113" t="str">
        <f t="shared" si="9"/>
        <v/>
      </c>
    </row>
    <row r="114" spans="1:15" x14ac:dyDescent="0.25">
      <c r="A114" s="1">
        <v>543</v>
      </c>
      <c r="B114" t="str">
        <f>VLOOKUP(A114,Feuil1!$A$2:$C$784,3,FALSE)</f>
        <v>AS176</v>
      </c>
      <c r="C114" t="s">
        <v>1</v>
      </c>
      <c r="E114" t="s">
        <v>502</v>
      </c>
      <c r="F114" t="s">
        <v>1705</v>
      </c>
      <c r="G114">
        <f>VLOOKUP(A114,Feuil1!$A$2:$AH$784,34,FALSE)</f>
        <v>10.15</v>
      </c>
      <c r="H114" t="s">
        <v>504</v>
      </c>
      <c r="I114" t="s">
        <v>505</v>
      </c>
      <c r="J114" t="s">
        <v>506</v>
      </c>
      <c r="K114" t="str">
        <f t="shared" si="5"/>
        <v>10.15</v>
      </c>
      <c r="L114">
        <f t="shared" si="6"/>
        <v>10.15</v>
      </c>
      <c r="M114" t="str">
        <f t="shared" si="7"/>
        <v>IDEM</v>
      </c>
      <c r="N114" t="str">
        <f t="shared" si="8"/>
        <v/>
      </c>
      <c r="O114" t="str">
        <f t="shared" si="9"/>
        <v/>
      </c>
    </row>
    <row r="115" spans="1:15" x14ac:dyDescent="0.25">
      <c r="A115" s="1">
        <v>544</v>
      </c>
      <c r="B115" t="str">
        <f>VLOOKUP(A115,Feuil1!$A$2:$C$784,3,FALSE)</f>
        <v>AS175</v>
      </c>
      <c r="C115" t="s">
        <v>1</v>
      </c>
      <c r="E115" t="s">
        <v>507</v>
      </c>
      <c r="F115" t="s">
        <v>1724</v>
      </c>
      <c r="G115">
        <f>VLOOKUP(A115,Feuil1!$A$2:$AH$784,34,FALSE)</f>
        <v>10.15</v>
      </c>
      <c r="H115" t="s">
        <v>504</v>
      </c>
      <c r="I115" t="s">
        <v>509</v>
      </c>
      <c r="J115" t="s">
        <v>510</v>
      </c>
      <c r="K115" t="str">
        <f t="shared" si="5"/>
        <v>10.15</v>
      </c>
      <c r="L115">
        <f t="shared" si="6"/>
        <v>10.15</v>
      </c>
      <c r="M115" t="str">
        <f t="shared" si="7"/>
        <v>IDEM</v>
      </c>
      <c r="N115" t="str">
        <f t="shared" si="8"/>
        <v/>
      </c>
      <c r="O115" t="str">
        <f t="shared" si="9"/>
        <v/>
      </c>
    </row>
    <row r="116" spans="1:15" x14ac:dyDescent="0.25">
      <c r="A116" s="1">
        <v>545</v>
      </c>
      <c r="B116" t="str">
        <f>VLOOKUP(A116,Feuil1!$A$2:$C$784,3,FALSE)</f>
        <v>AS178</v>
      </c>
      <c r="C116" t="s">
        <v>1</v>
      </c>
      <c r="E116" t="s">
        <v>511</v>
      </c>
      <c r="F116" t="s">
        <v>512</v>
      </c>
      <c r="G116">
        <f>VLOOKUP(A116,Feuil1!$A$2:$AH$784,34,FALSE)</f>
        <v>10.15</v>
      </c>
      <c r="H116" t="s">
        <v>504</v>
      </c>
      <c r="I116" t="s">
        <v>513</v>
      </c>
      <c r="J116" t="s">
        <v>514</v>
      </c>
      <c r="K116" t="str">
        <f t="shared" si="5"/>
        <v>10.15</v>
      </c>
      <c r="L116">
        <f t="shared" si="6"/>
        <v>10.15</v>
      </c>
      <c r="M116" t="str">
        <f t="shared" si="7"/>
        <v>IDEM</v>
      </c>
      <c r="N116" t="str">
        <f t="shared" si="8"/>
        <v/>
      </c>
      <c r="O116" t="str">
        <f t="shared" si="9"/>
        <v/>
      </c>
    </row>
    <row r="117" spans="1:15" x14ac:dyDescent="0.25">
      <c r="A117" s="1">
        <v>546</v>
      </c>
      <c r="B117" t="str">
        <f>VLOOKUP(A117,Feuil1!$A$2:$C$784,3,FALSE)</f>
        <v>AF3</v>
      </c>
      <c r="C117" t="s">
        <v>1</v>
      </c>
      <c r="E117" t="s">
        <v>515</v>
      </c>
      <c r="F117" t="s">
        <v>516</v>
      </c>
      <c r="G117">
        <f>VLOOKUP(A117,Feuil1!$A$2:$AH$784,34,FALSE)</f>
        <v>530</v>
      </c>
      <c r="H117" t="s">
        <v>517</v>
      </c>
      <c r="I117" t="s">
        <v>518</v>
      </c>
      <c r="J117" t="s">
        <v>211</v>
      </c>
      <c r="K117" t="str">
        <f t="shared" si="5"/>
        <v>530</v>
      </c>
      <c r="L117">
        <f t="shared" si="6"/>
        <v>530</v>
      </c>
      <c r="M117" t="str">
        <f t="shared" si="7"/>
        <v>IDEM</v>
      </c>
      <c r="N117" t="str">
        <f t="shared" si="8"/>
        <v/>
      </c>
      <c r="O117" t="str">
        <f t="shared" si="9"/>
        <v/>
      </c>
    </row>
    <row r="118" spans="1:15" x14ac:dyDescent="0.25">
      <c r="A118" s="1">
        <v>548</v>
      </c>
      <c r="B118" t="str">
        <f>VLOOKUP(A118,Feuil1!$A$2:$C$784,3,FALSE)</f>
        <v>AF14</v>
      </c>
      <c r="C118" t="s">
        <v>1</v>
      </c>
      <c r="E118" t="s">
        <v>521</v>
      </c>
      <c r="F118" t="s">
        <v>522</v>
      </c>
      <c r="G118">
        <f>VLOOKUP(A118,Feuil1!$A$2:$AH$784,34,FALSE)</f>
        <v>139.16999999999999</v>
      </c>
      <c r="H118" t="s">
        <v>523</v>
      </c>
      <c r="I118" t="s">
        <v>524</v>
      </c>
      <c r="J118" t="s">
        <v>11</v>
      </c>
      <c r="K118" t="str">
        <f t="shared" si="5"/>
        <v>139.17</v>
      </c>
      <c r="L118">
        <f t="shared" si="6"/>
        <v>149</v>
      </c>
      <c r="M118" t="str">
        <f t="shared" si="7"/>
        <v/>
      </c>
      <c r="N118" t="str">
        <f t="shared" si="8"/>
        <v>UPDATE saskitps_product p set p.price = 139.17, p.date_upd=now() where p.id_product = 548 ;</v>
      </c>
      <c r="O118" t="str">
        <f t="shared" si="9"/>
        <v>UPDATE TSaskit sas set sas.OldPrix = sas.PrixMagasin, sas.PrixMagasin = 139.17, sas.DateModification = NOW() where sas.RefPrestashop = 548 ;</v>
      </c>
    </row>
    <row r="119" spans="1:15" x14ac:dyDescent="0.25">
      <c r="A119" s="1">
        <v>549</v>
      </c>
      <c r="B119" t="str">
        <f>VLOOKUP(A119,Feuil1!$A$2:$C$784,3,FALSE)</f>
        <v>AS23</v>
      </c>
      <c r="C119" t="s">
        <v>1</v>
      </c>
      <c r="E119" t="s">
        <v>525</v>
      </c>
      <c r="F119" t="s">
        <v>3942</v>
      </c>
      <c r="G119">
        <f>VLOOKUP(A119,Feuil1!$A$2:$AH$784,34,FALSE)</f>
        <v>11.27</v>
      </c>
      <c r="H119" t="s">
        <v>527</v>
      </c>
      <c r="I119" t="s">
        <v>528</v>
      </c>
      <c r="J119" t="s">
        <v>130</v>
      </c>
      <c r="K119" t="str">
        <f t="shared" si="5"/>
        <v>11.27</v>
      </c>
      <c r="L119">
        <f t="shared" si="6"/>
        <v>10.37</v>
      </c>
      <c r="M119" t="str">
        <f t="shared" si="7"/>
        <v/>
      </c>
      <c r="N119" t="str">
        <f t="shared" si="8"/>
        <v>UPDATE saskitps_product p set p.price = 11.27, p.date_upd=now() where p.id_product = 549 ;</v>
      </c>
      <c r="O119" t="str">
        <f t="shared" si="9"/>
        <v>UPDATE TSaskit sas set sas.OldPrix = sas.PrixMagasin, sas.PrixMagasin = 11.27, sas.DateModification = NOW() where sas.RefPrestashop = 549 ;</v>
      </c>
    </row>
    <row r="120" spans="1:15" x14ac:dyDescent="0.25">
      <c r="A120" s="1">
        <v>550</v>
      </c>
      <c r="B120" t="str">
        <f>VLOOKUP(A120,Feuil1!$A$2:$C$784,3,FALSE)</f>
        <v>AS16</v>
      </c>
      <c r="C120" t="s">
        <v>1</v>
      </c>
      <c r="E120" t="s">
        <v>529</v>
      </c>
      <c r="F120" t="s">
        <v>530</v>
      </c>
      <c r="G120">
        <f>VLOOKUP(A120,Feuil1!$A$2:$AH$784,34,FALSE)</f>
        <v>13.19</v>
      </c>
      <c r="H120" t="s">
        <v>531</v>
      </c>
      <c r="I120" t="s">
        <v>532</v>
      </c>
      <c r="J120" t="s">
        <v>11</v>
      </c>
      <c r="K120" t="str">
        <f t="shared" si="5"/>
        <v>13.19</v>
      </c>
      <c r="L120">
        <f t="shared" si="6"/>
        <v>12.92</v>
      </c>
      <c r="M120" t="str">
        <f t="shared" si="7"/>
        <v/>
      </c>
      <c r="N120" t="str">
        <f t="shared" si="8"/>
        <v>UPDATE saskitps_product p set p.price = 13.19, p.date_upd=now() where p.id_product = 550 ;</v>
      </c>
      <c r="O120" t="str">
        <f t="shared" si="9"/>
        <v>UPDATE TSaskit sas set sas.OldPrix = sas.PrixMagasin, sas.PrixMagasin = 13.19, sas.DateModification = NOW() where sas.RefPrestashop = 550 ;</v>
      </c>
    </row>
    <row r="121" spans="1:15" x14ac:dyDescent="0.25">
      <c r="A121" s="1">
        <v>551</v>
      </c>
      <c r="B121" t="str">
        <f>VLOOKUP(A121,Feuil1!$A$2:$C$784,3,FALSE)</f>
        <v>AS21</v>
      </c>
      <c r="C121" t="s">
        <v>1</v>
      </c>
      <c r="E121" t="s">
        <v>533</v>
      </c>
      <c r="F121" t="s">
        <v>3941</v>
      </c>
      <c r="G121">
        <f>VLOOKUP(A121,Feuil1!$A$2:$AH$784,34,FALSE)</f>
        <v>13.19</v>
      </c>
      <c r="H121" t="s">
        <v>535</v>
      </c>
      <c r="I121" t="s">
        <v>536</v>
      </c>
      <c r="J121" t="s">
        <v>11</v>
      </c>
      <c r="K121" t="str">
        <f t="shared" si="5"/>
        <v>13.19</v>
      </c>
      <c r="L121">
        <f t="shared" si="6"/>
        <v>12.15</v>
      </c>
      <c r="M121" t="str">
        <f t="shared" si="7"/>
        <v/>
      </c>
      <c r="N121" t="str">
        <f t="shared" si="8"/>
        <v>UPDATE saskitps_product p set p.price = 13.19, p.date_upd=now() where p.id_product = 551 ;</v>
      </c>
      <c r="O121" t="str">
        <f t="shared" si="9"/>
        <v>UPDATE TSaskit sas set sas.OldPrix = sas.PrixMagasin, sas.PrixMagasin = 13.19, sas.DateModification = NOW() where sas.RefPrestashop = 551 ;</v>
      </c>
    </row>
    <row r="122" spans="1:15" x14ac:dyDescent="0.25">
      <c r="A122" s="1">
        <v>552</v>
      </c>
      <c r="B122" t="str">
        <f>VLOOKUP(A122,Feuil1!$A$2:$C$784,3,FALSE)</f>
        <v>AS15</v>
      </c>
      <c r="C122" t="s">
        <v>1</v>
      </c>
      <c r="E122" t="s">
        <v>537</v>
      </c>
      <c r="F122" t="s">
        <v>538</v>
      </c>
      <c r="G122">
        <f>VLOOKUP(A122,Feuil1!$A$2:$AH$784,34,FALSE)</f>
        <v>29.78</v>
      </c>
      <c r="H122" t="s">
        <v>539</v>
      </c>
      <c r="I122" t="s">
        <v>540</v>
      </c>
      <c r="J122" t="s">
        <v>11</v>
      </c>
      <c r="K122" t="str">
        <f t="shared" si="5"/>
        <v>29.78</v>
      </c>
      <c r="L122">
        <f t="shared" si="6"/>
        <v>29.19</v>
      </c>
      <c r="M122" t="str">
        <f t="shared" si="7"/>
        <v/>
      </c>
      <c r="N122" t="str">
        <f t="shared" si="8"/>
        <v>UPDATE saskitps_product p set p.price = 29.78, p.date_upd=now() where p.id_product = 552 ;</v>
      </c>
      <c r="O122" t="str">
        <f t="shared" si="9"/>
        <v>UPDATE TSaskit sas set sas.OldPrix = sas.PrixMagasin, sas.PrixMagasin = 29.78, sas.DateModification = NOW() where sas.RefPrestashop = 552 ;</v>
      </c>
    </row>
    <row r="123" spans="1:15" x14ac:dyDescent="0.25">
      <c r="A123" s="1">
        <v>553</v>
      </c>
      <c r="B123" t="str">
        <f>VLOOKUP(A123,Feuil1!$A$2:$C$784,3,FALSE)</f>
        <v>AS117</v>
      </c>
      <c r="C123" t="s">
        <v>1</v>
      </c>
      <c r="E123" t="s">
        <v>541</v>
      </c>
      <c r="F123" t="s">
        <v>542</v>
      </c>
      <c r="G123">
        <f>VLOOKUP(A123,Feuil1!$A$2:$AH$784,34,FALSE)</f>
        <v>63.03</v>
      </c>
      <c r="H123" t="s">
        <v>543</v>
      </c>
      <c r="I123" t="s">
        <v>544</v>
      </c>
      <c r="J123" t="s">
        <v>545</v>
      </c>
      <c r="K123" t="str">
        <f t="shared" si="5"/>
        <v>63.03</v>
      </c>
      <c r="L123">
        <f t="shared" si="6"/>
        <v>63.03</v>
      </c>
      <c r="M123" t="str">
        <f t="shared" si="7"/>
        <v>IDEM</v>
      </c>
      <c r="N123" t="str">
        <f t="shared" si="8"/>
        <v/>
      </c>
      <c r="O123" t="str">
        <f t="shared" si="9"/>
        <v/>
      </c>
    </row>
    <row r="124" spans="1:15" x14ac:dyDescent="0.25">
      <c r="A124" s="1">
        <v>554</v>
      </c>
      <c r="B124" t="str">
        <f>VLOOKUP(A124,Feuil1!$A$2:$C$784,3,FALSE)</f>
        <v>AF4</v>
      </c>
      <c r="C124" t="s">
        <v>1</v>
      </c>
      <c r="E124" t="s">
        <v>546</v>
      </c>
      <c r="F124" t="s">
        <v>547</v>
      </c>
      <c r="G124">
        <f>VLOOKUP(A124,Feuil1!$A$2:$AH$784,34,FALSE)</f>
        <v>920</v>
      </c>
      <c r="H124" t="s">
        <v>548</v>
      </c>
      <c r="I124" t="s">
        <v>549</v>
      </c>
      <c r="J124" t="s">
        <v>11</v>
      </c>
      <c r="K124" t="str">
        <f t="shared" si="5"/>
        <v>920</v>
      </c>
      <c r="L124">
        <f t="shared" si="6"/>
        <v>920</v>
      </c>
      <c r="M124" t="str">
        <f t="shared" si="7"/>
        <v>IDEM</v>
      </c>
      <c r="N124" t="str">
        <f t="shared" si="8"/>
        <v/>
      </c>
      <c r="O124" t="str">
        <f t="shared" si="9"/>
        <v/>
      </c>
    </row>
    <row r="125" spans="1:15" x14ac:dyDescent="0.25">
      <c r="A125" s="1">
        <v>555</v>
      </c>
      <c r="B125" t="str">
        <f>VLOOKUP(A125,Feuil1!$A$2:$C$784,3,FALSE)</f>
        <v>AS13</v>
      </c>
      <c r="C125" t="s">
        <v>1</v>
      </c>
      <c r="E125" t="s">
        <v>550</v>
      </c>
      <c r="F125" t="s">
        <v>3169</v>
      </c>
      <c r="G125">
        <f>VLOOKUP(A125,Feuil1!$A$2:$AH$784,34,FALSE)</f>
        <v>38.61</v>
      </c>
      <c r="H125" t="s">
        <v>552</v>
      </c>
      <c r="I125" t="s">
        <v>553</v>
      </c>
      <c r="J125" t="s">
        <v>11</v>
      </c>
      <c r="K125" t="str">
        <f t="shared" si="5"/>
        <v>38.61</v>
      </c>
      <c r="L125">
        <f t="shared" si="6"/>
        <v>38.61</v>
      </c>
      <c r="M125" t="str">
        <f t="shared" si="7"/>
        <v>IDEM</v>
      </c>
      <c r="N125" t="str">
        <f t="shared" si="8"/>
        <v/>
      </c>
      <c r="O125" t="str">
        <f t="shared" si="9"/>
        <v/>
      </c>
    </row>
    <row r="126" spans="1:15" x14ac:dyDescent="0.25">
      <c r="A126" s="1">
        <v>559</v>
      </c>
      <c r="B126" t="str">
        <f>VLOOKUP(A126,Feuil1!$A$2:$C$784,3,FALSE)</f>
        <v>AS184</v>
      </c>
      <c r="C126" t="s">
        <v>1</v>
      </c>
      <c r="E126" t="s">
        <v>554</v>
      </c>
      <c r="F126" t="s">
        <v>555</v>
      </c>
      <c r="G126">
        <f>VLOOKUP(A126,Feuil1!$A$2:$AH$784,34,FALSE)</f>
        <v>90.27</v>
      </c>
      <c r="H126" t="s">
        <v>556</v>
      </c>
      <c r="I126" t="s">
        <v>557</v>
      </c>
      <c r="J126" t="s">
        <v>130</v>
      </c>
      <c r="K126" t="str">
        <f t="shared" si="5"/>
        <v>90.27</v>
      </c>
      <c r="L126">
        <f t="shared" si="6"/>
        <v>84.92</v>
      </c>
      <c r="M126" t="str">
        <f t="shared" si="7"/>
        <v/>
      </c>
      <c r="N126" t="str">
        <f t="shared" si="8"/>
        <v>UPDATE saskitps_product p set p.price = 90.27, p.date_upd=now() where p.id_product = 559 ;</v>
      </c>
      <c r="O126" t="str">
        <f t="shared" si="9"/>
        <v>UPDATE TSaskit sas set sas.OldPrix = sas.PrixMagasin, sas.PrixMagasin = 90.27, sas.DateModification = NOW() where sas.RefPrestashop = 559 ;</v>
      </c>
    </row>
    <row r="127" spans="1:15" x14ac:dyDescent="0.25">
      <c r="A127" s="1">
        <v>561</v>
      </c>
      <c r="B127" t="str">
        <f>VLOOKUP(A127,Feuil1!$A$2:$C$784,3,FALSE)</f>
        <v>AF52</v>
      </c>
      <c r="C127" t="s">
        <v>1</v>
      </c>
      <c r="E127" t="s">
        <v>558</v>
      </c>
      <c r="F127" t="s">
        <v>559</v>
      </c>
      <c r="G127">
        <f>VLOOKUP(A127,Feuil1!$A$2:$AH$784,34,FALSE)</f>
        <v>35</v>
      </c>
      <c r="H127" t="s">
        <v>104</v>
      </c>
      <c r="I127" t="s">
        <v>560</v>
      </c>
      <c r="J127" t="s">
        <v>11</v>
      </c>
      <c r="K127" t="str">
        <f t="shared" si="5"/>
        <v>35</v>
      </c>
      <c r="L127">
        <f t="shared" si="6"/>
        <v>35</v>
      </c>
      <c r="M127" t="str">
        <f t="shared" si="7"/>
        <v>IDEM</v>
      </c>
      <c r="N127" t="str">
        <f t="shared" si="8"/>
        <v/>
      </c>
      <c r="O127" t="str">
        <f t="shared" si="9"/>
        <v/>
      </c>
    </row>
    <row r="128" spans="1:15" x14ac:dyDescent="0.25">
      <c r="A128" s="1">
        <v>565</v>
      </c>
      <c r="B128" t="str">
        <f>VLOOKUP(A128,Feuil1!$A$2:$C$784,3,FALSE)</f>
        <v>AS36</v>
      </c>
      <c r="C128" t="s">
        <v>1</v>
      </c>
      <c r="E128" t="s">
        <v>561</v>
      </c>
      <c r="F128" t="s">
        <v>562</v>
      </c>
      <c r="G128">
        <f>VLOOKUP(A128,Feuil1!$A$2:$AH$784,34,FALSE)</f>
        <v>5.85</v>
      </c>
      <c r="H128" t="s">
        <v>563</v>
      </c>
      <c r="I128" t="s">
        <v>3511</v>
      </c>
      <c r="J128" t="s">
        <v>565</v>
      </c>
      <c r="K128" t="str">
        <f t="shared" si="5"/>
        <v>5.85</v>
      </c>
      <c r="L128">
        <f t="shared" si="6"/>
        <v>5.85</v>
      </c>
      <c r="M128" t="str">
        <f t="shared" si="7"/>
        <v>IDEM</v>
      </c>
      <c r="N128" t="str">
        <f t="shared" si="8"/>
        <v/>
      </c>
      <c r="O128" t="str">
        <f t="shared" si="9"/>
        <v/>
      </c>
    </row>
    <row r="129" spans="1:15" x14ac:dyDescent="0.25">
      <c r="A129" s="1">
        <v>570</v>
      </c>
      <c r="B129" t="str">
        <f>VLOOKUP(A129,Feuil1!$A$2:$C$784,3,FALSE)</f>
        <v>AS177</v>
      </c>
      <c r="C129" t="s">
        <v>1</v>
      </c>
      <c r="E129" t="s">
        <v>566</v>
      </c>
      <c r="F129" t="s">
        <v>567</v>
      </c>
      <c r="G129">
        <f>VLOOKUP(A129,Feuil1!$A$2:$AH$784,34,FALSE)</f>
        <v>9.31</v>
      </c>
      <c r="H129" t="s">
        <v>568</v>
      </c>
      <c r="I129" t="s">
        <v>569</v>
      </c>
      <c r="J129" t="s">
        <v>570</v>
      </c>
      <c r="K129" t="str">
        <f t="shared" si="5"/>
        <v>9.31</v>
      </c>
      <c r="L129">
        <f t="shared" si="6"/>
        <v>9.31</v>
      </c>
      <c r="M129" t="str">
        <f t="shared" si="7"/>
        <v>IDEM</v>
      </c>
      <c r="N129" t="str">
        <f t="shared" si="8"/>
        <v/>
      </c>
      <c r="O129" t="str">
        <f t="shared" si="9"/>
        <v/>
      </c>
    </row>
    <row r="130" spans="1:15" x14ac:dyDescent="0.25">
      <c r="A130" s="1">
        <v>573</v>
      </c>
      <c r="B130" t="str">
        <f>VLOOKUP(A130,Feuil1!$A$2:$C$784,3,FALSE)</f>
        <v>AA12</v>
      </c>
      <c r="C130" t="s">
        <v>1</v>
      </c>
      <c r="E130" t="s">
        <v>571</v>
      </c>
      <c r="F130" t="s">
        <v>3547</v>
      </c>
      <c r="G130">
        <f>VLOOKUP(A130,Feuil1!$A$2:$AH$784,34,FALSE)</f>
        <v>218</v>
      </c>
      <c r="H130" t="s">
        <v>573</v>
      </c>
      <c r="I130" t="s">
        <v>574</v>
      </c>
      <c r="J130" t="s">
        <v>575</v>
      </c>
      <c r="K130" t="str">
        <f t="shared" si="5"/>
        <v>218</v>
      </c>
      <c r="L130">
        <f t="shared" si="6"/>
        <v>218</v>
      </c>
      <c r="M130" t="str">
        <f t="shared" si="7"/>
        <v>IDEM</v>
      </c>
      <c r="N130" t="str">
        <f t="shared" si="8"/>
        <v/>
      </c>
      <c r="O130" t="str">
        <f t="shared" si="9"/>
        <v/>
      </c>
    </row>
    <row r="131" spans="1:15" x14ac:dyDescent="0.25">
      <c r="A131" s="1">
        <v>575</v>
      </c>
      <c r="B131" t="str">
        <f>VLOOKUP(A131,Feuil1!$A$2:$C$784,3,FALSE)</f>
        <v>AN159</v>
      </c>
      <c r="C131" t="s">
        <v>1</v>
      </c>
      <c r="E131" t="s">
        <v>576</v>
      </c>
      <c r="F131" t="s">
        <v>577</v>
      </c>
      <c r="G131">
        <f>VLOOKUP(A131,Feuil1!$A$2:$AH$784,34,FALSE)</f>
        <v>15.51</v>
      </c>
      <c r="H131" t="s">
        <v>578</v>
      </c>
      <c r="I131" t="s">
        <v>579</v>
      </c>
      <c r="J131" t="s">
        <v>11</v>
      </c>
      <c r="K131" t="str">
        <f t="shared" ref="K131:K134" si="10">SUBSTITUTE(G131,",",".")</f>
        <v>15.51</v>
      </c>
      <c r="L131">
        <f t="shared" ref="L131:L134" si="11">VALUE(SUBSTITUTE(H131,".",","))</f>
        <v>15.51</v>
      </c>
      <c r="M131" t="str">
        <f t="shared" ref="M131:M134" si="12">IF(ROUND(G131,2)=ROUND(L131,2),"IDEM","")</f>
        <v>IDEM</v>
      </c>
      <c r="N131" t="str">
        <f t="shared" ref="N131:N134" si="13">IF(M131="IDEM","",SUBSTITUTE(SUBSTITUTE($N$1,"#P#",K131),"#ID#",A131))</f>
        <v/>
      </c>
      <c r="O131" t="str">
        <f t="shared" si="9"/>
        <v/>
      </c>
    </row>
    <row r="132" spans="1:15" x14ac:dyDescent="0.25">
      <c r="A132" s="1">
        <v>576</v>
      </c>
      <c r="B132" t="str">
        <f>VLOOKUP(A132,Feuil1!$A$2:$C$784,3,FALSE)</f>
        <v>AS10</v>
      </c>
      <c r="C132" t="s">
        <v>1</v>
      </c>
      <c r="E132" t="s">
        <v>580</v>
      </c>
      <c r="F132" t="s">
        <v>581</v>
      </c>
      <c r="G132">
        <f>VLOOKUP(A132,Feuil1!$A$2:$AH$784,34,FALSE)</f>
        <v>4.88</v>
      </c>
      <c r="H132" t="s">
        <v>582</v>
      </c>
      <c r="I132" t="s">
        <v>583</v>
      </c>
      <c r="J132" t="s">
        <v>48</v>
      </c>
      <c r="K132" t="str">
        <f t="shared" si="10"/>
        <v>4.88</v>
      </c>
      <c r="L132">
        <f t="shared" si="11"/>
        <v>4.88</v>
      </c>
      <c r="M132" t="str">
        <f t="shared" si="12"/>
        <v>IDEM</v>
      </c>
      <c r="N132" t="str">
        <f t="shared" si="13"/>
        <v/>
      </c>
      <c r="O132" t="str">
        <f t="shared" ref="O132:O134" si="14">IF(M132="IDEM","",SUBSTITUTE(SUBSTITUTE($O$1,"#P#",K132),"#ID#",A132))</f>
        <v/>
      </c>
    </row>
    <row r="133" spans="1:15" x14ac:dyDescent="0.25">
      <c r="A133" s="1">
        <v>579</v>
      </c>
      <c r="B133" t="str">
        <f>VLOOKUP(A133,Feuil1!$A$2:$C$784,3,FALSE)</f>
        <v>AS167</v>
      </c>
      <c r="C133" t="s">
        <v>1</v>
      </c>
      <c r="E133" t="s">
        <v>584</v>
      </c>
      <c r="F133" t="s">
        <v>3742</v>
      </c>
      <c r="G133">
        <f>VLOOKUP(A133,Feuil1!$A$2:$AH$784,34,FALSE)</f>
        <v>542</v>
      </c>
      <c r="H133" t="s">
        <v>586</v>
      </c>
      <c r="I133" t="s">
        <v>587</v>
      </c>
      <c r="J133" t="s">
        <v>130</v>
      </c>
      <c r="K133" t="str">
        <f t="shared" si="10"/>
        <v>542</v>
      </c>
      <c r="L133">
        <f t="shared" si="11"/>
        <v>542</v>
      </c>
      <c r="M133" t="str">
        <f t="shared" si="12"/>
        <v>IDEM</v>
      </c>
      <c r="N133" t="str">
        <f t="shared" si="13"/>
        <v/>
      </c>
      <c r="O133" t="str">
        <f t="shared" si="14"/>
        <v/>
      </c>
    </row>
    <row r="134" spans="1:15" x14ac:dyDescent="0.25">
      <c r="A134" s="5">
        <v>580</v>
      </c>
      <c r="B134" s="6" t="e">
        <f>VLOOKUP(A134,Feuil1!$A$2:$C$784,3,FALSE)</f>
        <v>#N/A</v>
      </c>
      <c r="C134" s="6" t="s">
        <v>1</v>
      </c>
      <c r="D134" s="6"/>
      <c r="E134" s="6" t="s">
        <v>588</v>
      </c>
      <c r="F134" s="6" t="e">
        <v>#N/A</v>
      </c>
      <c r="G134" s="6" t="e">
        <f>VLOOKUP(A134,Feuil1!$A$2:$AH$784,34,FALSE)</f>
        <v>#N/A</v>
      </c>
      <c r="H134" s="6" t="s">
        <v>260</v>
      </c>
      <c r="I134" s="6" t="e">
        <v>#N/A</v>
      </c>
      <c r="J134" s="6" t="s">
        <v>262</v>
      </c>
      <c r="K134" t="e">
        <f t="shared" si="10"/>
        <v>#N/A</v>
      </c>
      <c r="L134">
        <f t="shared" si="11"/>
        <v>848</v>
      </c>
      <c r="M134" t="e">
        <f t="shared" si="12"/>
        <v>#N/A</v>
      </c>
      <c r="N134" t="e">
        <f t="shared" si="13"/>
        <v>#N/A</v>
      </c>
      <c r="O134" t="e">
        <f t="shared" si="14"/>
        <v>#N/A</v>
      </c>
    </row>
  </sheetData>
  <autoFilter ref="A1:J1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224"/>
  <sheetViews>
    <sheetView topLeftCell="H88" workbookViewId="0">
      <selection activeCell="T90" sqref="T90"/>
    </sheetView>
  </sheetViews>
  <sheetFormatPr baseColWidth="10" defaultRowHeight="15" x14ac:dyDescent="0.25"/>
  <cols>
    <col min="3" max="3" width="13.140625" customWidth="1"/>
    <col min="4" max="4" width="25" bestFit="1" customWidth="1"/>
    <col min="5" max="5" width="22.7109375" style="1" customWidth="1"/>
    <col min="7" max="7" width="15.5703125" customWidth="1"/>
    <col min="8" max="8" width="27.28515625" customWidth="1"/>
    <col min="9" max="9" width="24.28515625" style="20" bestFit="1" customWidth="1"/>
    <col min="11" max="11" width="13.5703125" style="17" bestFit="1" customWidth="1"/>
    <col min="13" max="13" width="37.7109375" customWidth="1"/>
    <col min="14" max="14" width="13.42578125" bestFit="1" customWidth="1"/>
    <col min="15" max="15" width="13.85546875" bestFit="1" customWidth="1"/>
    <col min="18" max="18" width="12.85546875" style="26" bestFit="1" customWidth="1"/>
    <col min="19" max="19" width="12.85546875" style="26" customWidth="1"/>
    <col min="20" max="21" width="16.85546875" customWidth="1"/>
  </cols>
  <sheetData>
    <row r="1" spans="1:22" ht="33" customHeight="1" x14ac:dyDescent="0.25">
      <c r="A1" t="s">
        <v>0</v>
      </c>
      <c r="B1" t="s">
        <v>605</v>
      </c>
      <c r="C1" t="s">
        <v>606</v>
      </c>
      <c r="D1" s="4" t="s">
        <v>3963</v>
      </c>
      <c r="E1" s="1" t="s">
        <v>5</v>
      </c>
      <c r="F1" t="s">
        <v>607</v>
      </c>
      <c r="G1" t="s">
        <v>608</v>
      </c>
      <c r="H1" t="s">
        <v>609</v>
      </c>
      <c r="I1" s="19" t="s">
        <v>4380</v>
      </c>
      <c r="J1" t="s">
        <v>4</v>
      </c>
      <c r="K1" s="15" t="s">
        <v>4281</v>
      </c>
      <c r="L1" t="s">
        <v>610</v>
      </c>
      <c r="N1" t="s">
        <v>4387</v>
      </c>
      <c r="O1" t="s">
        <v>4388</v>
      </c>
      <c r="P1" t="s">
        <v>4389</v>
      </c>
      <c r="Q1" t="s">
        <v>4390</v>
      </c>
      <c r="R1" s="26" t="s">
        <v>4384</v>
      </c>
      <c r="T1" s="28" t="s">
        <v>4386</v>
      </c>
      <c r="U1" s="28" t="s">
        <v>4385</v>
      </c>
      <c r="V1" t="s">
        <v>3970</v>
      </c>
    </row>
    <row r="2" spans="1:22" x14ac:dyDescent="0.25">
      <c r="A2">
        <v>18</v>
      </c>
      <c r="B2">
        <v>2495</v>
      </c>
      <c r="C2">
        <v>64</v>
      </c>
      <c r="D2" s="10" t="str">
        <f>IF(ROUND(VALUE(SUBSTITUTE(H2,".",",")),2)=ROUND(VALUE(SUBSTITUTE(J2,".",",")),2),"BASE","")</f>
        <v>BASE</v>
      </c>
      <c r="E2" s="1" t="s">
        <v>614</v>
      </c>
      <c r="F2" t="s">
        <v>611</v>
      </c>
      <c r="G2" t="s">
        <v>612</v>
      </c>
      <c r="H2" t="s">
        <v>613</v>
      </c>
      <c r="I2" s="20">
        <f>VLOOKUP(E2,[1]NOMENCLATURES!$C$2:$I$2217,7,FALSE)</f>
        <v>339.99419999999998</v>
      </c>
      <c r="J2" t="s">
        <v>613</v>
      </c>
      <c r="K2" s="17">
        <f>+I2</f>
        <v>339.99419999999998</v>
      </c>
      <c r="L2" t="s">
        <v>615</v>
      </c>
      <c r="N2" s="31">
        <f>IF(K2&gt;2,ROUND(K2,2),ROUND(K2,5))</f>
        <v>339.99</v>
      </c>
      <c r="O2" s="32">
        <f>IF(I2&gt;2,ROUND(I2,2),ROUND(I2,5))-N2</f>
        <v>0</v>
      </c>
      <c r="P2" s="10" t="str">
        <f>SUBSTITUTE(O2,",",".")</f>
        <v>0</v>
      </c>
      <c r="Q2" s="8" t="str">
        <f>SUBSTITUTE(IF(I2&gt;2,ROUND(I2,2),ROUND(I2,5)),",",".")</f>
        <v>339.99</v>
      </c>
      <c r="R2" s="27">
        <f>IF(I2&gt;2,ROUND(I2,2),ROUND(I2,4))-VALUE(SUBSTITUTE(H2,".",","))</f>
        <v>19.990000000000009</v>
      </c>
      <c r="S2" s="27" t="str">
        <f t="shared" ref="S2:S65" si="0">IF(I2&lt;&gt;VALUE(SUBSTITUTE(H2,".",",")),"","IDEM")</f>
        <v/>
      </c>
      <c r="T2" s="8" t="str">
        <f t="shared" ref="T2:T65" si="1">IF(AND(D2="BASE",S2=""),SUBSTITUTE(SUBSTITUTE($T$1,"#P#",Q2),"#ID#",A2),"")</f>
        <v>UPDATE saskitps_product p set p.price = 339.99, p.date_upd=now() where p.id_product = 18 ;
UPDATE saskitps_product_shop p set p.price = 339.99, p.date_upd=now() where p.id_product = 18 ;</v>
      </c>
      <c r="U2" s="8" t="str">
        <f t="shared" ref="U2:U65" si="2">IF(S2="",SUBSTITUTE(SUBSTITUTE(SUBSTITUTE($U$1,"#P#",P2),"#ID#",A2),"#PA#",B2),"")</f>
        <v>UPDATE saskitps_product_attribute pa set pa.price = 0 where pa.id_product = 18 and pa.id_product_attribute = 2495 ;
UPDATE saskitps_product_attribute_shop pa set pa.price = 0 where pa.id_product = 18 and pa.id_product_attribute = 2495 ;</v>
      </c>
      <c r="V2" s="8" t="str">
        <f t="shared" ref="V2:V65" si="3">IF(S2="",SUBSTITUTE(SUBSTITUTE(SUBSTITUTE($V$1,"#P#",Q2),"#ID#",A2),"#PA#",B2),"")</f>
        <v>UPDATE TSaskit sas set sas.OldPrix = sas.PrixMagasin, sas.PrixMagasin = 339.99, sas.DateModification = NOW() where sas.RefPrestashop = 18 and sas.id_product_attribute = 2495;</v>
      </c>
    </row>
    <row r="3" spans="1:22" x14ac:dyDescent="0.25">
      <c r="A3">
        <v>18</v>
      </c>
      <c r="B3">
        <v>2496</v>
      </c>
      <c r="C3">
        <v>25</v>
      </c>
      <c r="D3" s="10" t="str">
        <f t="shared" ref="D3:D66" si="4">IF(ROUND(VALUE(SUBSTITUTE(H3,".",",")),2)=ROUND(VALUE(SUBSTITUTE(J3,".",",")),2),"BASE","")</f>
        <v/>
      </c>
      <c r="E3" s="1" t="s">
        <v>619</v>
      </c>
      <c r="F3" t="s">
        <v>616</v>
      </c>
      <c r="G3" t="s">
        <v>617</v>
      </c>
      <c r="H3" t="s">
        <v>618</v>
      </c>
      <c r="I3" s="20">
        <f>VLOOKUP(E3,[1]NOMENCLATURES!$C$2:$I$2217,7,FALSE)</f>
        <v>410.29300000000006</v>
      </c>
      <c r="J3" t="s">
        <v>613</v>
      </c>
      <c r="K3" s="17">
        <v>339.99419999999998</v>
      </c>
      <c r="L3" t="s">
        <v>620</v>
      </c>
      <c r="N3" s="31">
        <f t="shared" ref="N3:N66" si="5">IF(K3&gt;2,ROUND(K3,2),ROUND(K3,5))</f>
        <v>339.99</v>
      </c>
      <c r="O3" s="32">
        <f t="shared" ref="O3:O66" si="6">IF(I3&gt;2,ROUND(I3,2),ROUND(I3,5))-N3</f>
        <v>70.300000000000011</v>
      </c>
      <c r="P3" s="10" t="str">
        <f t="shared" ref="P3:P66" si="7">SUBSTITUTE(O3,",",".")</f>
        <v>70.3</v>
      </c>
      <c r="Q3" s="8" t="str">
        <f t="shared" ref="Q3:Q66" si="8">SUBSTITUTE(IF(I3&gt;2,ROUND(I3,2),ROUND(I3,5)),",",".")</f>
        <v>410.29</v>
      </c>
      <c r="R3" s="27">
        <f t="shared" ref="R3:R66" si="9">IF(I3&gt;2,ROUND(I3,2),ROUND(I3,4))-VALUE(SUBSTITUTE(H3,".",","))</f>
        <v>23.29000000000002</v>
      </c>
      <c r="S3" s="27" t="str">
        <f t="shared" si="0"/>
        <v/>
      </c>
      <c r="T3" s="8" t="str">
        <f t="shared" si="1"/>
        <v/>
      </c>
      <c r="U3" s="8" t="str">
        <f t="shared" si="2"/>
        <v>UPDATE saskitps_product_attribute pa set pa.price = 70.3 where pa.id_product = 18 and pa.id_product_attribute = 2496 ;
UPDATE saskitps_product_attribute_shop pa set pa.price = 70.3 where pa.id_product = 18 and pa.id_product_attribute = 2496 ;</v>
      </c>
      <c r="V3" s="8" t="str">
        <f t="shared" si="3"/>
        <v>UPDATE TSaskit sas set sas.OldPrix = sas.PrixMagasin, sas.PrixMagasin = 410.29, sas.DateModification = NOW() where sas.RefPrestashop = 18 and sas.id_product_attribute = 2496;</v>
      </c>
    </row>
    <row r="4" spans="1:22" x14ac:dyDescent="0.25">
      <c r="A4">
        <v>18</v>
      </c>
      <c r="B4">
        <v>2497</v>
      </c>
      <c r="C4">
        <v>26</v>
      </c>
      <c r="D4" s="10" t="str">
        <f t="shared" si="4"/>
        <v/>
      </c>
      <c r="E4" s="1" t="s">
        <v>624</v>
      </c>
      <c r="F4" t="s">
        <v>621</v>
      </c>
      <c r="G4" t="s">
        <v>622</v>
      </c>
      <c r="H4" t="s">
        <v>623</v>
      </c>
      <c r="I4" s="20">
        <f>VLOOKUP(E4,[1]NOMENCLATURES!$C$2:$I$2217,7,FALSE)</f>
        <v>495.96980000000002</v>
      </c>
      <c r="J4" t="s">
        <v>613</v>
      </c>
      <c r="K4" s="17">
        <v>339.99419999999998</v>
      </c>
      <c r="L4" t="s">
        <v>625</v>
      </c>
      <c r="N4" s="31">
        <f t="shared" si="5"/>
        <v>339.99</v>
      </c>
      <c r="O4" s="32">
        <f t="shared" si="6"/>
        <v>155.98000000000002</v>
      </c>
      <c r="P4" s="10" t="str">
        <f t="shared" si="7"/>
        <v>155.98</v>
      </c>
      <c r="Q4" s="8" t="str">
        <f t="shared" si="8"/>
        <v>495.97</v>
      </c>
      <c r="R4" s="27">
        <f t="shared" si="9"/>
        <v>28.970000000000027</v>
      </c>
      <c r="S4" s="27" t="str">
        <f t="shared" si="0"/>
        <v/>
      </c>
      <c r="T4" s="8" t="str">
        <f t="shared" si="1"/>
        <v/>
      </c>
      <c r="U4" s="8" t="str">
        <f t="shared" si="2"/>
        <v>UPDATE saskitps_product_attribute pa set pa.price = 155.98 where pa.id_product = 18 and pa.id_product_attribute = 2497 ;
UPDATE saskitps_product_attribute_shop pa set pa.price = 155.98 where pa.id_product = 18 and pa.id_product_attribute = 2497 ;</v>
      </c>
      <c r="V4" s="8" t="str">
        <f t="shared" si="3"/>
        <v>UPDATE TSaskit sas set sas.OldPrix = sas.PrixMagasin, sas.PrixMagasin = 495.97, sas.DateModification = NOW() where sas.RefPrestashop = 18 and sas.id_product_attribute = 2497;</v>
      </c>
    </row>
    <row r="5" spans="1:22" x14ac:dyDescent="0.25">
      <c r="A5">
        <v>18</v>
      </c>
      <c r="B5">
        <v>2498</v>
      </c>
      <c r="C5">
        <v>27</v>
      </c>
      <c r="D5" s="10" t="str">
        <f t="shared" si="4"/>
        <v/>
      </c>
      <c r="E5" s="1" t="s">
        <v>629</v>
      </c>
      <c r="F5" t="s">
        <v>626</v>
      </c>
      <c r="G5" t="s">
        <v>627</v>
      </c>
      <c r="H5" t="s">
        <v>628</v>
      </c>
      <c r="I5" s="20">
        <f>VLOOKUP(E5,[1]NOMENCLATURES!$C$2:$I$2217,7,FALSE)</f>
        <v>550.09640000000002</v>
      </c>
      <c r="J5" t="s">
        <v>613</v>
      </c>
      <c r="K5" s="17">
        <v>339.99419999999998</v>
      </c>
      <c r="L5" t="s">
        <v>630</v>
      </c>
      <c r="N5" s="31">
        <f t="shared" si="5"/>
        <v>339.99</v>
      </c>
      <c r="O5" s="32">
        <f t="shared" si="6"/>
        <v>210.11</v>
      </c>
      <c r="P5" s="10" t="str">
        <f t="shared" si="7"/>
        <v>210.11</v>
      </c>
      <c r="Q5" s="8" t="str">
        <f t="shared" si="8"/>
        <v>550.1</v>
      </c>
      <c r="R5" s="27">
        <f t="shared" si="9"/>
        <v>33.100000000000023</v>
      </c>
      <c r="S5" s="27" t="str">
        <f t="shared" si="0"/>
        <v/>
      </c>
      <c r="T5" s="8" t="str">
        <f t="shared" si="1"/>
        <v/>
      </c>
      <c r="U5" s="8" t="str">
        <f t="shared" si="2"/>
        <v>UPDATE saskitps_product_attribute pa set pa.price = 210.11 where pa.id_product = 18 and pa.id_product_attribute = 2498 ;
UPDATE saskitps_product_attribute_shop pa set pa.price = 210.11 where pa.id_product = 18 and pa.id_product_attribute = 2498 ;</v>
      </c>
      <c r="V5" s="8" t="str">
        <f t="shared" si="3"/>
        <v>UPDATE TSaskit sas set sas.OldPrix = sas.PrixMagasin, sas.PrixMagasin = 550.1, sas.DateModification = NOW() where sas.RefPrestashop = 18 and sas.id_product_attribute = 2498;</v>
      </c>
    </row>
    <row r="6" spans="1:22" x14ac:dyDescent="0.25">
      <c r="A6">
        <v>18</v>
      </c>
      <c r="B6">
        <v>2499</v>
      </c>
      <c r="C6">
        <v>28</v>
      </c>
      <c r="D6" s="10" t="str">
        <f t="shared" si="4"/>
        <v/>
      </c>
      <c r="E6" s="1" t="s">
        <v>634</v>
      </c>
      <c r="F6" t="s">
        <v>631</v>
      </c>
      <c r="G6" t="s">
        <v>632</v>
      </c>
      <c r="H6" t="s">
        <v>633</v>
      </c>
      <c r="I6" s="20">
        <f>VLOOKUP(E6,[1]NOMENCLATURES!$C$2:$I$2217,7,FALSE)</f>
        <v>654.46220000000005</v>
      </c>
      <c r="J6" t="s">
        <v>613</v>
      </c>
      <c r="K6" s="17">
        <v>339.99419999999998</v>
      </c>
      <c r="L6" t="s">
        <v>635</v>
      </c>
      <c r="N6" s="31">
        <f t="shared" si="5"/>
        <v>339.99</v>
      </c>
      <c r="O6" s="32">
        <f t="shared" si="6"/>
        <v>314.47000000000003</v>
      </c>
      <c r="P6" s="10" t="str">
        <f t="shared" si="7"/>
        <v>314.47</v>
      </c>
      <c r="Q6" s="8" t="str">
        <f t="shared" si="8"/>
        <v>654.46</v>
      </c>
      <c r="R6" s="27">
        <f t="shared" si="9"/>
        <v>38.460000000000036</v>
      </c>
      <c r="S6" s="27" t="str">
        <f t="shared" si="0"/>
        <v/>
      </c>
      <c r="T6" s="8" t="str">
        <f t="shared" si="1"/>
        <v/>
      </c>
      <c r="U6" s="8" t="str">
        <f t="shared" si="2"/>
        <v>UPDATE saskitps_product_attribute pa set pa.price = 314.47 where pa.id_product = 18 and pa.id_product_attribute = 2499 ;
UPDATE saskitps_product_attribute_shop pa set pa.price = 314.47 where pa.id_product = 18 and pa.id_product_attribute = 2499 ;</v>
      </c>
      <c r="V6" s="8" t="str">
        <f t="shared" si="3"/>
        <v>UPDATE TSaskit sas set sas.OldPrix = sas.PrixMagasin, sas.PrixMagasin = 654.46, sas.DateModification = NOW() where sas.RefPrestashop = 18 and sas.id_product_attribute = 2499;</v>
      </c>
    </row>
    <row r="7" spans="1:22" x14ac:dyDescent="0.25">
      <c r="A7">
        <v>18</v>
      </c>
      <c r="B7">
        <v>2500</v>
      </c>
      <c r="C7">
        <v>29</v>
      </c>
      <c r="D7" s="10" t="str">
        <f t="shared" si="4"/>
        <v/>
      </c>
      <c r="E7" s="1" t="s">
        <v>639</v>
      </c>
      <c r="F7" t="s">
        <v>636</v>
      </c>
      <c r="G7" t="s">
        <v>637</v>
      </c>
      <c r="H7" t="s">
        <v>4103</v>
      </c>
      <c r="I7" s="20">
        <f>VLOOKUP(E7,[1]NOMENCLATURES!$C$2:$I$2217,7,FALSE)</f>
        <v>632.7482</v>
      </c>
      <c r="J7" t="s">
        <v>613</v>
      </c>
      <c r="K7" s="17">
        <v>339.99419999999998</v>
      </c>
      <c r="L7" t="s">
        <v>640</v>
      </c>
      <c r="N7" s="31">
        <f t="shared" si="5"/>
        <v>339.99</v>
      </c>
      <c r="O7" s="32">
        <f t="shared" si="6"/>
        <v>292.76</v>
      </c>
      <c r="P7" s="10" t="str">
        <f t="shared" si="7"/>
        <v>292.76</v>
      </c>
      <c r="Q7" s="8" t="str">
        <f t="shared" si="8"/>
        <v>632.75</v>
      </c>
      <c r="R7" s="27">
        <f t="shared" si="9"/>
        <v>37.75</v>
      </c>
      <c r="S7" s="27" t="str">
        <f t="shared" si="0"/>
        <v/>
      </c>
      <c r="T7" s="8" t="str">
        <f t="shared" si="1"/>
        <v/>
      </c>
      <c r="U7" s="8" t="str">
        <f t="shared" si="2"/>
        <v>UPDATE saskitps_product_attribute pa set pa.price = 292.76 where pa.id_product = 18 and pa.id_product_attribute = 2500 ;
UPDATE saskitps_product_attribute_shop pa set pa.price = 292.76 where pa.id_product = 18 and pa.id_product_attribute = 2500 ;</v>
      </c>
      <c r="V7" s="8" t="str">
        <f t="shared" si="3"/>
        <v>UPDATE TSaskit sas set sas.OldPrix = sas.PrixMagasin, sas.PrixMagasin = 632.75, sas.DateModification = NOW() where sas.RefPrestashop = 18 and sas.id_product_attribute = 2500;</v>
      </c>
    </row>
    <row r="8" spans="1:22" x14ac:dyDescent="0.25">
      <c r="A8">
        <v>18</v>
      </c>
      <c r="B8">
        <v>2502</v>
      </c>
      <c r="C8">
        <v>30</v>
      </c>
      <c r="D8" s="10" t="str">
        <f t="shared" si="4"/>
        <v/>
      </c>
      <c r="E8" s="1" t="s">
        <v>643</v>
      </c>
      <c r="F8" t="s">
        <v>641</v>
      </c>
      <c r="G8" t="s">
        <v>642</v>
      </c>
      <c r="H8" t="s">
        <v>633</v>
      </c>
      <c r="I8" s="20">
        <f>VLOOKUP(E8,[1]NOMENCLATURES!$C$2:$I$2217,7,FALSE)</f>
        <v>658.34960000000001</v>
      </c>
      <c r="J8" t="s">
        <v>613</v>
      </c>
      <c r="K8" s="17">
        <v>339.99419999999998</v>
      </c>
      <c r="L8" t="s">
        <v>635</v>
      </c>
      <c r="N8" s="31">
        <f t="shared" si="5"/>
        <v>339.99</v>
      </c>
      <c r="O8" s="32">
        <f t="shared" si="6"/>
        <v>318.36</v>
      </c>
      <c r="P8" s="10" t="str">
        <f t="shared" si="7"/>
        <v>318.36</v>
      </c>
      <c r="Q8" s="8" t="str">
        <f t="shared" si="8"/>
        <v>658.35</v>
      </c>
      <c r="R8" s="27">
        <f t="shared" si="9"/>
        <v>42.350000000000023</v>
      </c>
      <c r="S8" s="27" t="str">
        <f t="shared" si="0"/>
        <v/>
      </c>
      <c r="T8" s="8" t="str">
        <f t="shared" si="1"/>
        <v/>
      </c>
      <c r="U8" s="8" t="str">
        <f t="shared" si="2"/>
        <v>UPDATE saskitps_product_attribute pa set pa.price = 318.36 where pa.id_product = 18 and pa.id_product_attribute = 2502 ;
UPDATE saskitps_product_attribute_shop pa set pa.price = 318.36 where pa.id_product = 18 and pa.id_product_attribute = 2502 ;</v>
      </c>
      <c r="V8" s="8" t="str">
        <f t="shared" si="3"/>
        <v>UPDATE TSaskit sas set sas.OldPrix = sas.PrixMagasin, sas.PrixMagasin = 658.35, sas.DateModification = NOW() where sas.RefPrestashop = 18 and sas.id_product_attribute = 2502;</v>
      </c>
    </row>
    <row r="9" spans="1:22" x14ac:dyDescent="0.25">
      <c r="A9">
        <v>18</v>
      </c>
      <c r="B9">
        <v>2503</v>
      </c>
      <c r="C9">
        <v>31</v>
      </c>
      <c r="D9" s="10" t="str">
        <f t="shared" si="4"/>
        <v/>
      </c>
      <c r="E9" s="1" t="s">
        <v>647</v>
      </c>
      <c r="F9" t="s">
        <v>644</v>
      </c>
      <c r="G9" t="s">
        <v>645</v>
      </c>
      <c r="H9" t="s">
        <v>646</v>
      </c>
      <c r="I9" s="20">
        <f>VLOOKUP(E9,[1]NOMENCLATURES!$C$2:$I$2217,7,FALSE)</f>
        <v>811.96900000000005</v>
      </c>
      <c r="J9" t="s">
        <v>613</v>
      </c>
      <c r="K9" s="17">
        <v>339.99419999999998</v>
      </c>
      <c r="L9" t="s">
        <v>648</v>
      </c>
      <c r="N9" s="31">
        <f t="shared" si="5"/>
        <v>339.99</v>
      </c>
      <c r="O9" s="32">
        <f t="shared" si="6"/>
        <v>471.98</v>
      </c>
      <c r="P9" s="10" t="str">
        <f t="shared" si="7"/>
        <v>471.98</v>
      </c>
      <c r="Q9" s="8" t="str">
        <f t="shared" si="8"/>
        <v>811.97</v>
      </c>
      <c r="R9" s="27">
        <f t="shared" si="9"/>
        <v>48.970000000000027</v>
      </c>
      <c r="S9" s="27" t="str">
        <f t="shared" si="0"/>
        <v/>
      </c>
      <c r="T9" s="8" t="str">
        <f t="shared" si="1"/>
        <v/>
      </c>
      <c r="U9" s="8" t="str">
        <f t="shared" si="2"/>
        <v>UPDATE saskitps_product_attribute pa set pa.price = 471.98 where pa.id_product = 18 and pa.id_product_attribute = 2503 ;
UPDATE saskitps_product_attribute_shop pa set pa.price = 471.98 where pa.id_product = 18 and pa.id_product_attribute = 2503 ;</v>
      </c>
      <c r="V9" s="8" t="str">
        <f t="shared" si="3"/>
        <v>UPDATE TSaskit sas set sas.OldPrix = sas.PrixMagasin, sas.PrixMagasin = 811.97, sas.DateModification = NOW() where sas.RefPrestashop = 18 and sas.id_product_attribute = 2503;</v>
      </c>
    </row>
    <row r="10" spans="1:22" x14ac:dyDescent="0.25">
      <c r="A10">
        <v>18</v>
      </c>
      <c r="B10">
        <v>2504</v>
      </c>
      <c r="C10">
        <v>32</v>
      </c>
      <c r="D10" s="10" t="str">
        <f t="shared" si="4"/>
        <v/>
      </c>
      <c r="E10" s="1" t="s">
        <v>652</v>
      </c>
      <c r="F10" t="s">
        <v>649</v>
      </c>
      <c r="G10" t="s">
        <v>650</v>
      </c>
      <c r="H10" t="s">
        <v>651</v>
      </c>
      <c r="I10" s="20">
        <f>VLOOKUP(E10,[1]NOMENCLATURES!$C$2:$I$2217,7,FALSE)</f>
        <v>792.80040000000008</v>
      </c>
      <c r="J10" t="s">
        <v>613</v>
      </c>
      <c r="K10" s="17">
        <v>339.99419999999998</v>
      </c>
      <c r="L10" t="s">
        <v>653</v>
      </c>
      <c r="N10" s="31">
        <f t="shared" si="5"/>
        <v>339.99</v>
      </c>
      <c r="O10" s="32">
        <f t="shared" si="6"/>
        <v>452.80999999999995</v>
      </c>
      <c r="P10" s="10" t="str">
        <f t="shared" si="7"/>
        <v>452.81</v>
      </c>
      <c r="Q10" s="8" t="str">
        <f t="shared" si="8"/>
        <v>792.8</v>
      </c>
      <c r="R10" s="27">
        <f t="shared" si="9"/>
        <v>48.799999999999955</v>
      </c>
      <c r="S10" s="27" t="str">
        <f t="shared" si="0"/>
        <v/>
      </c>
      <c r="T10" s="8" t="str">
        <f t="shared" si="1"/>
        <v/>
      </c>
      <c r="U10" s="8" t="str">
        <f t="shared" si="2"/>
        <v>UPDATE saskitps_product_attribute pa set pa.price = 452.81 where pa.id_product = 18 and pa.id_product_attribute = 2504 ;
UPDATE saskitps_product_attribute_shop pa set pa.price = 452.81 where pa.id_product = 18 and pa.id_product_attribute = 2504 ;</v>
      </c>
      <c r="V10" s="8" t="str">
        <f t="shared" si="3"/>
        <v>UPDATE TSaskit sas set sas.OldPrix = sas.PrixMagasin, sas.PrixMagasin = 792.8, sas.DateModification = NOW() where sas.RefPrestashop = 18 and sas.id_product_attribute = 2504;</v>
      </c>
    </row>
    <row r="11" spans="1:22" x14ac:dyDescent="0.25">
      <c r="A11">
        <v>18</v>
      </c>
      <c r="B11">
        <v>2505</v>
      </c>
      <c r="C11">
        <v>33</v>
      </c>
      <c r="D11" s="10" t="str">
        <f t="shared" si="4"/>
        <v/>
      </c>
      <c r="E11" s="1" t="s">
        <v>656</v>
      </c>
      <c r="F11" t="s">
        <v>654</v>
      </c>
      <c r="G11" t="s">
        <v>655</v>
      </c>
      <c r="H11" t="s">
        <v>646</v>
      </c>
      <c r="I11" s="20">
        <f>VLOOKUP(E11,[1]NOMENCLATURES!$C$2:$I$2217,7,FALSE)</f>
        <v>815.85639999999989</v>
      </c>
      <c r="J11" t="s">
        <v>613</v>
      </c>
      <c r="K11" s="17">
        <v>339.99419999999998</v>
      </c>
      <c r="L11" t="s">
        <v>648</v>
      </c>
      <c r="N11" s="31">
        <f t="shared" si="5"/>
        <v>339.99</v>
      </c>
      <c r="O11" s="32">
        <f t="shared" si="6"/>
        <v>475.87</v>
      </c>
      <c r="P11" s="10" t="str">
        <f t="shared" si="7"/>
        <v>475.87</v>
      </c>
      <c r="Q11" s="8" t="str">
        <f t="shared" si="8"/>
        <v>815.86</v>
      </c>
      <c r="R11" s="27">
        <f t="shared" si="9"/>
        <v>52.860000000000014</v>
      </c>
      <c r="S11" s="27" t="str">
        <f t="shared" si="0"/>
        <v/>
      </c>
      <c r="T11" s="8" t="str">
        <f t="shared" si="1"/>
        <v/>
      </c>
      <c r="U11" s="8" t="str">
        <f t="shared" si="2"/>
        <v>UPDATE saskitps_product_attribute pa set pa.price = 475.87 where pa.id_product = 18 and pa.id_product_attribute = 2505 ;
UPDATE saskitps_product_attribute_shop pa set pa.price = 475.87 where pa.id_product = 18 and pa.id_product_attribute = 2505 ;</v>
      </c>
      <c r="V11" s="8" t="str">
        <f t="shared" si="3"/>
        <v>UPDATE TSaskit sas set sas.OldPrix = sas.PrixMagasin, sas.PrixMagasin = 815.86, sas.DateModification = NOW() where sas.RefPrestashop = 18 and sas.id_product_attribute = 2505;</v>
      </c>
    </row>
    <row r="12" spans="1:22" x14ac:dyDescent="0.25">
      <c r="A12">
        <v>18</v>
      </c>
      <c r="B12">
        <v>2506</v>
      </c>
      <c r="C12">
        <v>59</v>
      </c>
      <c r="D12" s="10" t="str">
        <f t="shared" si="4"/>
        <v/>
      </c>
      <c r="E12" s="1" t="s">
        <v>660</v>
      </c>
      <c r="F12" t="s">
        <v>657</v>
      </c>
      <c r="G12" t="s">
        <v>658</v>
      </c>
      <c r="H12" t="s">
        <v>659</v>
      </c>
      <c r="I12" s="20">
        <f>VLOOKUP(E12,[1]NOMENCLATURES!$C$2:$I$2217,7,FALSE)</f>
        <v>920.26949999999999</v>
      </c>
      <c r="J12" t="s">
        <v>613</v>
      </c>
      <c r="K12" s="17">
        <v>339.99419999999998</v>
      </c>
      <c r="L12" t="s">
        <v>661</v>
      </c>
      <c r="N12" s="31">
        <f t="shared" si="5"/>
        <v>339.99</v>
      </c>
      <c r="O12" s="32">
        <f t="shared" si="6"/>
        <v>580.28</v>
      </c>
      <c r="P12" s="10" t="str">
        <f t="shared" si="7"/>
        <v>580.28</v>
      </c>
      <c r="Q12" s="8" t="str">
        <f t="shared" si="8"/>
        <v>920.27</v>
      </c>
      <c r="R12" s="27">
        <f t="shared" si="9"/>
        <v>58.269999999999982</v>
      </c>
      <c r="S12" s="27" t="str">
        <f t="shared" si="0"/>
        <v/>
      </c>
      <c r="T12" s="8" t="str">
        <f t="shared" si="1"/>
        <v/>
      </c>
      <c r="U12" s="8" t="str">
        <f t="shared" si="2"/>
        <v>UPDATE saskitps_product_attribute pa set pa.price = 580.28 where pa.id_product = 18 and pa.id_product_attribute = 2506 ;
UPDATE saskitps_product_attribute_shop pa set pa.price = 580.28 where pa.id_product = 18 and pa.id_product_attribute = 2506 ;</v>
      </c>
      <c r="V12" s="8" t="str">
        <f t="shared" si="3"/>
        <v>UPDATE TSaskit sas set sas.OldPrix = sas.PrixMagasin, sas.PrixMagasin = 920.27, sas.DateModification = NOW() where sas.RefPrestashop = 18 and sas.id_product_attribute = 2506;</v>
      </c>
    </row>
    <row r="13" spans="1:22" x14ac:dyDescent="0.25">
      <c r="A13">
        <v>18</v>
      </c>
      <c r="B13">
        <v>2507</v>
      </c>
      <c r="C13">
        <v>60</v>
      </c>
      <c r="D13" s="10" t="str">
        <f t="shared" si="4"/>
        <v/>
      </c>
      <c r="E13" s="1" t="s">
        <v>665</v>
      </c>
      <c r="F13" t="s">
        <v>662</v>
      </c>
      <c r="G13" t="s">
        <v>663</v>
      </c>
      <c r="H13" t="s">
        <v>664</v>
      </c>
      <c r="I13" s="20">
        <f>VLOOKUP(E13,[1]NOMENCLATURES!$C$2:$I$2217,7,FALSE)</f>
        <v>819.74489999999992</v>
      </c>
      <c r="J13" t="s">
        <v>613</v>
      </c>
      <c r="K13" s="17">
        <v>339.99419999999998</v>
      </c>
      <c r="L13" t="s">
        <v>648</v>
      </c>
      <c r="N13" s="31">
        <f t="shared" si="5"/>
        <v>339.99</v>
      </c>
      <c r="O13" s="32">
        <f t="shared" si="6"/>
        <v>479.75</v>
      </c>
      <c r="P13" s="10" t="str">
        <f t="shared" si="7"/>
        <v>479.75</v>
      </c>
      <c r="Q13" s="8" t="str">
        <f t="shared" si="8"/>
        <v>819.74</v>
      </c>
      <c r="R13" s="27">
        <f t="shared" si="9"/>
        <v>49.740000000000009</v>
      </c>
      <c r="S13" s="27" t="str">
        <f t="shared" si="0"/>
        <v/>
      </c>
      <c r="T13" s="8" t="str">
        <f t="shared" si="1"/>
        <v/>
      </c>
      <c r="U13" s="8" t="str">
        <f t="shared" si="2"/>
        <v>UPDATE saskitps_product_attribute pa set pa.price = 479.75 where pa.id_product = 18 and pa.id_product_attribute = 2507 ;
UPDATE saskitps_product_attribute_shop pa set pa.price = 479.75 where pa.id_product = 18 and pa.id_product_attribute = 2507 ;</v>
      </c>
      <c r="V13" s="8" t="str">
        <f t="shared" si="3"/>
        <v>UPDATE TSaskit sas set sas.OldPrix = sas.PrixMagasin, sas.PrixMagasin = 819.74, sas.DateModification = NOW() where sas.RefPrestashop = 18 and sas.id_product_attribute = 2507;</v>
      </c>
    </row>
    <row r="14" spans="1:22" x14ac:dyDescent="0.25">
      <c r="A14">
        <v>18</v>
      </c>
      <c r="B14">
        <v>2508</v>
      </c>
      <c r="C14">
        <v>61</v>
      </c>
      <c r="D14" s="10" t="str">
        <f t="shared" si="4"/>
        <v/>
      </c>
      <c r="E14" s="1" t="s">
        <v>669</v>
      </c>
      <c r="F14" t="s">
        <v>666</v>
      </c>
      <c r="G14" t="s">
        <v>667</v>
      </c>
      <c r="H14" t="s">
        <v>4104</v>
      </c>
      <c r="I14" s="20">
        <f>VLOOKUP(E14,[1]NOMENCLATURES!$C$2:$I$2217,7,FALSE)</f>
        <v>875.01003299999991</v>
      </c>
      <c r="J14" t="s">
        <v>613</v>
      </c>
      <c r="K14" s="17">
        <v>339.99419999999998</v>
      </c>
      <c r="L14" t="s">
        <v>670</v>
      </c>
      <c r="N14" s="31">
        <f t="shared" si="5"/>
        <v>339.99</v>
      </c>
      <c r="O14" s="32">
        <f t="shared" si="6"/>
        <v>535.02</v>
      </c>
      <c r="P14" s="10" t="str">
        <f t="shared" si="7"/>
        <v>535.02</v>
      </c>
      <c r="Q14" s="8" t="str">
        <f t="shared" si="8"/>
        <v>875.01</v>
      </c>
      <c r="R14" s="27">
        <f t="shared" si="9"/>
        <v>49.009999999999991</v>
      </c>
      <c r="S14" s="27" t="str">
        <f t="shared" si="0"/>
        <v/>
      </c>
      <c r="T14" s="8" t="str">
        <f t="shared" si="1"/>
        <v/>
      </c>
      <c r="U14" s="8" t="str">
        <f t="shared" si="2"/>
        <v>UPDATE saskitps_product_attribute pa set pa.price = 535.02 where pa.id_product = 18 and pa.id_product_attribute = 2508 ;
UPDATE saskitps_product_attribute_shop pa set pa.price = 535.02 where pa.id_product = 18 and pa.id_product_attribute = 2508 ;</v>
      </c>
      <c r="V14" s="8" t="str">
        <f t="shared" si="3"/>
        <v>UPDATE TSaskit sas set sas.OldPrix = sas.PrixMagasin, sas.PrixMagasin = 875.01, sas.DateModification = NOW() where sas.RefPrestashop = 18 and sas.id_product_attribute = 2508;</v>
      </c>
    </row>
    <row r="15" spans="1:22" x14ac:dyDescent="0.25">
      <c r="A15">
        <v>18</v>
      </c>
      <c r="B15">
        <v>2509</v>
      </c>
      <c r="C15">
        <v>62</v>
      </c>
      <c r="D15" s="10" t="str">
        <f t="shared" si="4"/>
        <v/>
      </c>
      <c r="E15" s="1" t="s">
        <v>674</v>
      </c>
      <c r="F15" t="s">
        <v>671</v>
      </c>
      <c r="G15" t="s">
        <v>672</v>
      </c>
      <c r="H15" t="s">
        <v>4105</v>
      </c>
      <c r="I15" s="20">
        <f>VLOOKUP(E15,[1]NOMENCLATURES!$C$2:$I$2217,7,FALSE)</f>
        <v>966.72</v>
      </c>
      <c r="J15" t="s">
        <v>613</v>
      </c>
      <c r="K15" s="17">
        <v>339.99419999999998</v>
      </c>
      <c r="L15" t="s">
        <v>675</v>
      </c>
      <c r="M15" s="9" t="s">
        <v>4372</v>
      </c>
      <c r="N15" s="31">
        <f t="shared" si="5"/>
        <v>339.99</v>
      </c>
      <c r="O15" s="32">
        <f t="shared" si="6"/>
        <v>626.73</v>
      </c>
      <c r="P15" s="10" t="str">
        <f t="shared" si="7"/>
        <v>626.73</v>
      </c>
      <c r="Q15" s="8" t="str">
        <f t="shared" si="8"/>
        <v>966.72</v>
      </c>
      <c r="R15" s="27">
        <f t="shared" si="9"/>
        <v>54.720000000000027</v>
      </c>
      <c r="S15" s="27" t="str">
        <f t="shared" si="0"/>
        <v/>
      </c>
      <c r="T15" s="8" t="str">
        <f t="shared" si="1"/>
        <v/>
      </c>
      <c r="U15" s="8" t="str">
        <f t="shared" si="2"/>
        <v>UPDATE saskitps_product_attribute pa set pa.price = 626.73 where pa.id_product = 18 and pa.id_product_attribute = 2509 ;
UPDATE saskitps_product_attribute_shop pa set pa.price = 626.73 where pa.id_product = 18 and pa.id_product_attribute = 2509 ;</v>
      </c>
      <c r="V15" s="8" t="str">
        <f t="shared" si="3"/>
        <v>UPDATE TSaskit sas set sas.OldPrix = sas.PrixMagasin, sas.PrixMagasin = 966.72, sas.DateModification = NOW() where sas.RefPrestashop = 18 and sas.id_product_attribute = 2509;</v>
      </c>
    </row>
    <row r="16" spans="1:22" x14ac:dyDescent="0.25">
      <c r="A16">
        <v>18</v>
      </c>
      <c r="B16">
        <v>2510</v>
      </c>
      <c r="C16">
        <v>65</v>
      </c>
      <c r="D16" s="10" t="str">
        <f t="shared" si="4"/>
        <v/>
      </c>
      <c r="E16" s="1" t="s">
        <v>679</v>
      </c>
      <c r="F16" t="s">
        <v>676</v>
      </c>
      <c r="G16" t="s">
        <v>677</v>
      </c>
      <c r="H16" t="s">
        <v>4106</v>
      </c>
      <c r="I16" s="20">
        <f>VLOOKUP(E16,[1]NOMENCLATURES!$C$2:$I$2217,7,FALSE)</f>
        <v>1053.2364000000002</v>
      </c>
      <c r="J16" t="s">
        <v>613</v>
      </c>
      <c r="K16" s="17">
        <v>339.99419999999998</v>
      </c>
      <c r="L16" t="s">
        <v>680</v>
      </c>
      <c r="N16" s="31">
        <f t="shared" si="5"/>
        <v>339.99</v>
      </c>
      <c r="O16" s="32">
        <f t="shared" si="6"/>
        <v>713.25</v>
      </c>
      <c r="P16" s="10" t="str">
        <f t="shared" si="7"/>
        <v>713.25</v>
      </c>
      <c r="Q16" s="8" t="str">
        <f t="shared" si="8"/>
        <v>1053.24</v>
      </c>
      <c r="R16" s="27">
        <f t="shared" si="9"/>
        <v>67.240000000000009</v>
      </c>
      <c r="S16" s="27" t="str">
        <f t="shared" si="0"/>
        <v/>
      </c>
      <c r="T16" s="8" t="str">
        <f t="shared" si="1"/>
        <v/>
      </c>
      <c r="U16" s="8" t="str">
        <f t="shared" si="2"/>
        <v>UPDATE saskitps_product_attribute pa set pa.price = 713.25 where pa.id_product = 18 and pa.id_product_attribute = 2510 ;
UPDATE saskitps_product_attribute_shop pa set pa.price = 713.25 where pa.id_product = 18 and pa.id_product_attribute = 2510 ;</v>
      </c>
      <c r="V16" s="8" t="str">
        <f t="shared" si="3"/>
        <v>UPDATE TSaskit sas set sas.OldPrix = sas.PrixMagasin, sas.PrixMagasin = 1053.24, sas.DateModification = NOW() where sas.RefPrestashop = 18 and sas.id_product_attribute = 2510;</v>
      </c>
    </row>
    <row r="17" spans="1:22" x14ac:dyDescent="0.25">
      <c r="A17">
        <v>18</v>
      </c>
      <c r="B17">
        <v>2511</v>
      </c>
      <c r="C17">
        <v>66</v>
      </c>
      <c r="D17" s="10" t="str">
        <f t="shared" si="4"/>
        <v/>
      </c>
      <c r="E17" s="1" t="s">
        <v>684</v>
      </c>
      <c r="F17" t="s">
        <v>681</v>
      </c>
      <c r="G17" t="s">
        <v>682</v>
      </c>
      <c r="H17" t="s">
        <v>4107</v>
      </c>
      <c r="I17" s="20">
        <f>VLOOKUP(E17,[1]NOMENCLATURES!$C$2:$I$2217,7,FALSE)</f>
        <v>1185.6456000000001</v>
      </c>
      <c r="J17" t="s">
        <v>613</v>
      </c>
      <c r="K17" s="17">
        <v>339.99419999999998</v>
      </c>
      <c r="L17" t="s">
        <v>685</v>
      </c>
      <c r="N17" s="31">
        <f t="shared" si="5"/>
        <v>339.99</v>
      </c>
      <c r="O17" s="32">
        <f t="shared" si="6"/>
        <v>845.66000000000008</v>
      </c>
      <c r="P17" s="10" t="str">
        <f t="shared" si="7"/>
        <v>845.66</v>
      </c>
      <c r="Q17" s="8" t="str">
        <f t="shared" si="8"/>
        <v>1185.65</v>
      </c>
      <c r="R17" s="27">
        <f t="shared" si="9"/>
        <v>68.650000000000091</v>
      </c>
      <c r="S17" s="27" t="str">
        <f t="shared" si="0"/>
        <v/>
      </c>
      <c r="T17" s="8" t="str">
        <f t="shared" si="1"/>
        <v/>
      </c>
      <c r="U17" s="8" t="str">
        <f t="shared" si="2"/>
        <v>UPDATE saskitps_product_attribute pa set pa.price = 845.66 where pa.id_product = 18 and pa.id_product_attribute = 2511 ;
UPDATE saskitps_product_attribute_shop pa set pa.price = 845.66 where pa.id_product = 18 and pa.id_product_attribute = 2511 ;</v>
      </c>
      <c r="V17" s="8" t="str">
        <f t="shared" si="3"/>
        <v>UPDATE TSaskit sas set sas.OldPrix = sas.PrixMagasin, sas.PrixMagasin = 1185.65, sas.DateModification = NOW() where sas.RefPrestashop = 18 and sas.id_product_attribute = 2511;</v>
      </c>
    </row>
    <row r="18" spans="1:22" x14ac:dyDescent="0.25">
      <c r="A18">
        <v>18</v>
      </c>
      <c r="B18">
        <v>2512</v>
      </c>
      <c r="C18">
        <v>67</v>
      </c>
      <c r="D18" s="10" t="str">
        <f t="shared" si="4"/>
        <v/>
      </c>
      <c r="E18" s="1" t="s">
        <v>688</v>
      </c>
      <c r="F18" t="s">
        <v>686</v>
      </c>
      <c r="G18" t="s">
        <v>687</v>
      </c>
      <c r="H18" t="s">
        <v>4106</v>
      </c>
      <c r="I18" s="20">
        <f>VLOOKUP(E18,[1]NOMENCLATURES!$C$2:$I$2217,7,FALSE)</f>
        <v>1061.0145000000002</v>
      </c>
      <c r="J18" t="s">
        <v>613</v>
      </c>
      <c r="K18" s="17">
        <v>339.99419999999998</v>
      </c>
      <c r="L18" t="s">
        <v>680</v>
      </c>
      <c r="N18" s="31">
        <f t="shared" si="5"/>
        <v>339.99</v>
      </c>
      <c r="O18" s="32">
        <f t="shared" si="6"/>
        <v>721.02</v>
      </c>
      <c r="P18" s="10" t="str">
        <f t="shared" si="7"/>
        <v>721.02</v>
      </c>
      <c r="Q18" s="8" t="str">
        <f t="shared" si="8"/>
        <v>1061.01</v>
      </c>
      <c r="R18" s="27">
        <f t="shared" si="9"/>
        <v>75.009999999999991</v>
      </c>
      <c r="S18" s="27" t="str">
        <f t="shared" si="0"/>
        <v/>
      </c>
      <c r="T18" s="8" t="str">
        <f t="shared" si="1"/>
        <v/>
      </c>
      <c r="U18" s="8" t="str">
        <f t="shared" si="2"/>
        <v>UPDATE saskitps_product_attribute pa set pa.price = 721.02 where pa.id_product = 18 and pa.id_product_attribute = 2512 ;
UPDATE saskitps_product_attribute_shop pa set pa.price = 721.02 where pa.id_product = 18 and pa.id_product_attribute = 2512 ;</v>
      </c>
      <c r="V18" s="8" t="str">
        <f t="shared" si="3"/>
        <v>UPDATE TSaskit sas set sas.OldPrix = sas.PrixMagasin, sas.PrixMagasin = 1061.01, sas.DateModification = NOW() where sas.RefPrestashop = 18 and sas.id_product_attribute = 2512;</v>
      </c>
    </row>
    <row r="19" spans="1:22" x14ac:dyDescent="0.25">
      <c r="A19">
        <v>18</v>
      </c>
      <c r="B19">
        <v>2513</v>
      </c>
      <c r="C19">
        <v>68</v>
      </c>
      <c r="D19" s="10" t="str">
        <f t="shared" si="4"/>
        <v/>
      </c>
      <c r="E19" s="1" t="s">
        <v>692</v>
      </c>
      <c r="F19" t="s">
        <v>689</v>
      </c>
      <c r="G19" t="s">
        <v>690</v>
      </c>
      <c r="H19" t="s">
        <v>4108</v>
      </c>
      <c r="I19" s="20">
        <f>VLOOKUP(E19,[1]NOMENCLATURES!$C$2:$I$2217,7,FALSE)</f>
        <v>1312.0752000000002</v>
      </c>
      <c r="J19" t="s">
        <v>613</v>
      </c>
      <c r="K19" s="17">
        <v>339.99419999999998</v>
      </c>
      <c r="L19" t="s">
        <v>693</v>
      </c>
      <c r="N19" s="31">
        <f t="shared" si="5"/>
        <v>339.99</v>
      </c>
      <c r="O19" s="32">
        <f t="shared" si="6"/>
        <v>972.08999999999992</v>
      </c>
      <c r="P19" s="10" t="str">
        <f t="shared" si="7"/>
        <v>972.09</v>
      </c>
      <c r="Q19" s="8" t="str">
        <f t="shared" si="8"/>
        <v>1312.08</v>
      </c>
      <c r="R19" s="27">
        <f t="shared" si="9"/>
        <v>87.079999999999927</v>
      </c>
      <c r="S19" s="27" t="str">
        <f t="shared" si="0"/>
        <v/>
      </c>
      <c r="T19" s="8" t="str">
        <f t="shared" si="1"/>
        <v/>
      </c>
      <c r="U19" s="8" t="str">
        <f t="shared" si="2"/>
        <v>UPDATE saskitps_product_attribute pa set pa.price = 972.09 where pa.id_product = 18 and pa.id_product_attribute = 2513 ;
UPDATE saskitps_product_attribute_shop pa set pa.price = 972.09 where pa.id_product = 18 and pa.id_product_attribute = 2513 ;</v>
      </c>
      <c r="V19" s="8" t="str">
        <f t="shared" si="3"/>
        <v>UPDATE TSaskit sas set sas.OldPrix = sas.PrixMagasin, sas.PrixMagasin = 1312.08, sas.DateModification = NOW() where sas.RefPrestashop = 18 and sas.id_product_attribute = 2513;</v>
      </c>
    </row>
    <row r="20" spans="1:22" x14ac:dyDescent="0.25">
      <c r="A20">
        <v>18</v>
      </c>
      <c r="B20">
        <v>2514</v>
      </c>
      <c r="C20">
        <v>69</v>
      </c>
      <c r="D20" s="10" t="str">
        <f t="shared" si="4"/>
        <v/>
      </c>
      <c r="E20" s="1" t="s">
        <v>697</v>
      </c>
      <c r="F20" t="s">
        <v>694</v>
      </c>
      <c r="G20" t="s">
        <v>695</v>
      </c>
      <c r="H20" t="s">
        <v>696</v>
      </c>
      <c r="I20" s="20">
        <f>VLOOKUP(E20,[1]NOMENCLATURES!$C$2:$I$2217,7,FALSE)</f>
        <v>1471.25</v>
      </c>
      <c r="J20" t="s">
        <v>613</v>
      </c>
      <c r="K20" s="17">
        <v>339.99419999999998</v>
      </c>
      <c r="L20" t="s">
        <v>693</v>
      </c>
      <c r="M20" s="9" t="s">
        <v>4372</v>
      </c>
      <c r="N20" s="31">
        <f t="shared" si="5"/>
        <v>339.99</v>
      </c>
      <c r="O20" s="32">
        <f t="shared" si="6"/>
        <v>1131.26</v>
      </c>
      <c r="P20" s="10" t="str">
        <f t="shared" si="7"/>
        <v>1131.26</v>
      </c>
      <c r="Q20" s="8" t="str">
        <f t="shared" si="8"/>
        <v>1471.25</v>
      </c>
      <c r="R20" s="27">
        <f t="shared" si="9"/>
        <v>96.25</v>
      </c>
      <c r="S20" s="27" t="str">
        <f t="shared" si="0"/>
        <v/>
      </c>
      <c r="T20" s="8" t="str">
        <f t="shared" si="1"/>
        <v/>
      </c>
      <c r="U20" s="8" t="str">
        <f t="shared" si="2"/>
        <v>UPDATE saskitps_product_attribute pa set pa.price = 1131.26 where pa.id_product = 18 and pa.id_product_attribute = 2514 ;
UPDATE saskitps_product_attribute_shop pa set pa.price = 1131.26 where pa.id_product = 18 and pa.id_product_attribute = 2514 ;</v>
      </c>
      <c r="V20" s="8" t="str">
        <f t="shared" si="3"/>
        <v>UPDATE TSaskit sas set sas.OldPrix = sas.PrixMagasin, sas.PrixMagasin = 1471.25, sas.DateModification = NOW() where sas.RefPrestashop = 18 and sas.id_product_attribute = 2514;</v>
      </c>
    </row>
    <row r="21" spans="1:22" x14ac:dyDescent="0.25">
      <c r="A21">
        <v>18</v>
      </c>
      <c r="B21">
        <v>2515</v>
      </c>
      <c r="C21">
        <v>70</v>
      </c>
      <c r="D21" s="10" t="str">
        <f t="shared" si="4"/>
        <v/>
      </c>
      <c r="E21" s="1" t="s">
        <v>701</v>
      </c>
      <c r="F21" t="s">
        <v>698</v>
      </c>
      <c r="G21" t="s">
        <v>699</v>
      </c>
      <c r="H21" t="s">
        <v>700</v>
      </c>
      <c r="I21" s="20">
        <f>VLOOKUP(E21,[1]NOMENCLATURES!$C$2:$I$2217,7,FALSE)</f>
        <v>1506.56</v>
      </c>
      <c r="J21" t="s">
        <v>613</v>
      </c>
      <c r="K21" s="17">
        <v>339.99419999999998</v>
      </c>
      <c r="L21" t="s">
        <v>702</v>
      </c>
      <c r="M21" s="9" t="s">
        <v>4372</v>
      </c>
      <c r="N21" s="31">
        <f t="shared" si="5"/>
        <v>339.99</v>
      </c>
      <c r="O21" s="32">
        <f t="shared" si="6"/>
        <v>1166.57</v>
      </c>
      <c r="P21" s="10" t="str">
        <f t="shared" si="7"/>
        <v>1166.57</v>
      </c>
      <c r="Q21" s="8" t="str">
        <f t="shared" si="8"/>
        <v>1506.56</v>
      </c>
      <c r="R21" s="27">
        <f t="shared" si="9"/>
        <v>98.559999999999945</v>
      </c>
      <c r="S21" s="27" t="str">
        <f t="shared" si="0"/>
        <v/>
      </c>
      <c r="T21" s="8" t="str">
        <f t="shared" si="1"/>
        <v/>
      </c>
      <c r="U21" s="8" t="str">
        <f t="shared" si="2"/>
        <v>UPDATE saskitps_product_attribute pa set pa.price = 1166.57 where pa.id_product = 18 and pa.id_product_attribute = 2515 ;
UPDATE saskitps_product_attribute_shop pa set pa.price = 1166.57 where pa.id_product = 18 and pa.id_product_attribute = 2515 ;</v>
      </c>
      <c r="V21" s="8" t="str">
        <f t="shared" si="3"/>
        <v>UPDATE TSaskit sas set sas.OldPrix = sas.PrixMagasin, sas.PrixMagasin = 1506.56, sas.DateModification = NOW() where sas.RefPrestashop = 18 and sas.id_product_attribute = 2515;</v>
      </c>
    </row>
    <row r="22" spans="1:22" x14ac:dyDescent="0.25">
      <c r="A22">
        <v>18</v>
      </c>
      <c r="B22">
        <v>2516</v>
      </c>
      <c r="C22">
        <v>71</v>
      </c>
      <c r="D22" s="10" t="str">
        <f t="shared" si="4"/>
        <v/>
      </c>
      <c r="E22" s="1" t="s">
        <v>706</v>
      </c>
      <c r="F22" t="s">
        <v>703</v>
      </c>
      <c r="G22" t="s">
        <v>704</v>
      </c>
      <c r="H22" t="s">
        <v>705</v>
      </c>
      <c r="I22" s="20">
        <f>VLOOKUP(E22,[1]NOMENCLATURES!$C$2:$I$2217,7,FALSE)</f>
        <v>1626.4</v>
      </c>
      <c r="J22" t="s">
        <v>613</v>
      </c>
      <c r="K22" s="17">
        <v>339.99419999999998</v>
      </c>
      <c r="L22" t="s">
        <v>707</v>
      </c>
      <c r="M22" s="9" t="s">
        <v>4372</v>
      </c>
      <c r="N22" s="31">
        <f t="shared" si="5"/>
        <v>339.99</v>
      </c>
      <c r="O22" s="32">
        <f t="shared" si="6"/>
        <v>1286.4100000000001</v>
      </c>
      <c r="P22" s="10" t="str">
        <f t="shared" si="7"/>
        <v>1286.41</v>
      </c>
      <c r="Q22" s="8" t="str">
        <f t="shared" si="8"/>
        <v>1626.4</v>
      </c>
      <c r="R22" s="27">
        <f t="shared" si="9"/>
        <v>106.40000000000009</v>
      </c>
      <c r="S22" s="27" t="str">
        <f t="shared" si="0"/>
        <v/>
      </c>
      <c r="T22" s="8" t="str">
        <f t="shared" si="1"/>
        <v/>
      </c>
      <c r="U22" s="8" t="str">
        <f t="shared" si="2"/>
        <v>UPDATE saskitps_product_attribute pa set pa.price = 1286.41 where pa.id_product = 18 and pa.id_product_attribute = 2516 ;
UPDATE saskitps_product_attribute_shop pa set pa.price = 1286.41 where pa.id_product = 18 and pa.id_product_attribute = 2516 ;</v>
      </c>
      <c r="V22" s="8" t="str">
        <f t="shared" si="3"/>
        <v>UPDATE TSaskit sas set sas.OldPrix = sas.PrixMagasin, sas.PrixMagasin = 1626.4, sas.DateModification = NOW() where sas.RefPrestashop = 18 and sas.id_product_attribute = 2516;</v>
      </c>
    </row>
    <row r="23" spans="1:22" x14ac:dyDescent="0.25">
      <c r="A23">
        <v>18</v>
      </c>
      <c r="B23">
        <v>2517</v>
      </c>
      <c r="C23">
        <v>72</v>
      </c>
      <c r="D23" s="10" t="str">
        <f t="shared" si="4"/>
        <v/>
      </c>
      <c r="E23" s="1" t="s">
        <v>711</v>
      </c>
      <c r="F23" t="s">
        <v>708</v>
      </c>
      <c r="G23" t="s">
        <v>709</v>
      </c>
      <c r="H23" t="s">
        <v>710</v>
      </c>
      <c r="I23" s="20">
        <f>VLOOKUP(E23,[1]NOMENCLATURES!$C$2:$I$2217,7,FALSE)</f>
        <v>1631.75</v>
      </c>
      <c r="J23" t="s">
        <v>613</v>
      </c>
      <c r="K23" s="17">
        <v>339.99419999999998</v>
      </c>
      <c r="L23" t="s">
        <v>693</v>
      </c>
      <c r="M23" s="9" t="s">
        <v>4372</v>
      </c>
      <c r="N23" s="31">
        <f t="shared" si="5"/>
        <v>339.99</v>
      </c>
      <c r="O23" s="32">
        <f t="shared" si="6"/>
        <v>1291.76</v>
      </c>
      <c r="P23" s="10" t="str">
        <f t="shared" si="7"/>
        <v>1291.76</v>
      </c>
      <c r="Q23" s="8" t="str">
        <f t="shared" si="8"/>
        <v>1631.75</v>
      </c>
      <c r="R23" s="27">
        <f t="shared" si="9"/>
        <v>106.75</v>
      </c>
      <c r="S23" s="27" t="str">
        <f t="shared" si="0"/>
        <v/>
      </c>
      <c r="T23" s="8" t="str">
        <f t="shared" si="1"/>
        <v/>
      </c>
      <c r="U23" s="8" t="str">
        <f t="shared" si="2"/>
        <v>UPDATE saskitps_product_attribute pa set pa.price = 1291.76 where pa.id_product = 18 and pa.id_product_attribute = 2517 ;
UPDATE saskitps_product_attribute_shop pa set pa.price = 1291.76 where pa.id_product = 18 and pa.id_product_attribute = 2517 ;</v>
      </c>
      <c r="V23" s="8" t="str">
        <f t="shared" si="3"/>
        <v>UPDATE TSaskit sas set sas.OldPrix = sas.PrixMagasin, sas.PrixMagasin = 1631.75, sas.DateModification = NOW() where sas.RefPrestashop = 18 and sas.id_product_attribute = 2517;</v>
      </c>
    </row>
    <row r="24" spans="1:22" x14ac:dyDescent="0.25">
      <c r="A24">
        <v>27</v>
      </c>
      <c r="B24">
        <v>446</v>
      </c>
      <c r="C24">
        <v>73</v>
      </c>
      <c r="D24" s="10" t="str">
        <f t="shared" si="4"/>
        <v>BASE</v>
      </c>
      <c r="E24" s="1" t="s">
        <v>715</v>
      </c>
      <c r="F24" t="s">
        <v>712</v>
      </c>
      <c r="G24" t="s">
        <v>713</v>
      </c>
      <c r="H24" t="s">
        <v>3949</v>
      </c>
      <c r="I24" s="20">
        <f>VLOOKUP(E24,[1]ARTICLES!$A$2:$V$636,22,FALSE)</f>
        <v>0.8</v>
      </c>
      <c r="J24" t="s">
        <v>3949</v>
      </c>
      <c r="K24" s="17">
        <v>0.8</v>
      </c>
      <c r="L24" t="s">
        <v>48</v>
      </c>
      <c r="N24" s="31">
        <f t="shared" si="5"/>
        <v>0.8</v>
      </c>
      <c r="O24" s="32">
        <f t="shared" si="6"/>
        <v>0</v>
      </c>
      <c r="P24" s="8" t="str">
        <f t="shared" si="7"/>
        <v>0</v>
      </c>
      <c r="Q24" s="8" t="str">
        <f t="shared" si="8"/>
        <v>0.8</v>
      </c>
      <c r="R24" s="27">
        <f t="shared" si="9"/>
        <v>0</v>
      </c>
      <c r="S24" s="27" t="str">
        <f t="shared" si="0"/>
        <v>IDEM</v>
      </c>
      <c r="T24" s="8" t="str">
        <f t="shared" si="1"/>
        <v/>
      </c>
      <c r="U24" s="8" t="str">
        <f t="shared" si="2"/>
        <v/>
      </c>
      <c r="V24" s="8" t="str">
        <f t="shared" si="3"/>
        <v/>
      </c>
    </row>
    <row r="25" spans="1:22" x14ac:dyDescent="0.25">
      <c r="A25">
        <v>27</v>
      </c>
      <c r="B25">
        <v>447</v>
      </c>
      <c r="C25">
        <v>74</v>
      </c>
      <c r="D25" s="10" t="str">
        <f t="shared" si="4"/>
        <v/>
      </c>
      <c r="E25" s="1" t="s">
        <v>719</v>
      </c>
      <c r="F25" t="s">
        <v>716</v>
      </c>
      <c r="G25" t="s">
        <v>717</v>
      </c>
      <c r="H25" t="s">
        <v>4109</v>
      </c>
      <c r="I25" s="20">
        <f>VLOOKUP(E25,[1]ARTICLES!$A$2:$V$636,22,FALSE)</f>
        <v>1.3</v>
      </c>
      <c r="J25" t="s">
        <v>3949</v>
      </c>
      <c r="K25" s="17">
        <v>0.8</v>
      </c>
      <c r="L25" t="s">
        <v>48</v>
      </c>
      <c r="N25" s="31">
        <f t="shared" si="5"/>
        <v>0.8</v>
      </c>
      <c r="O25" s="32">
        <f t="shared" si="6"/>
        <v>0.5</v>
      </c>
      <c r="P25" s="8" t="str">
        <f t="shared" si="7"/>
        <v>0.5</v>
      </c>
      <c r="Q25" s="8" t="str">
        <f t="shared" si="8"/>
        <v>1.3</v>
      </c>
      <c r="R25" s="27">
        <f t="shared" si="9"/>
        <v>1.0000000000000009E-2</v>
      </c>
      <c r="S25" s="27" t="str">
        <f t="shared" si="0"/>
        <v/>
      </c>
      <c r="T25" s="8" t="str">
        <f t="shared" si="1"/>
        <v/>
      </c>
      <c r="U25" s="8" t="str">
        <f t="shared" si="2"/>
        <v>UPDATE saskitps_product_attribute pa set pa.price = 0.5 where pa.id_product = 27 and pa.id_product_attribute = 447 ;
UPDATE saskitps_product_attribute_shop pa set pa.price = 0.5 where pa.id_product = 27 and pa.id_product_attribute = 447 ;</v>
      </c>
      <c r="V25" s="8" t="str">
        <f t="shared" si="3"/>
        <v>UPDATE TSaskit sas set sas.OldPrix = sas.PrixMagasin, sas.PrixMagasin = 1.3, sas.DateModification = NOW() where sas.RefPrestashop = 27 and sas.id_product_attribute = 447;</v>
      </c>
    </row>
    <row r="26" spans="1:22" x14ac:dyDescent="0.25">
      <c r="A26">
        <v>29</v>
      </c>
      <c r="B26">
        <v>372</v>
      </c>
      <c r="C26">
        <v>34</v>
      </c>
      <c r="D26" s="10" t="str">
        <f t="shared" si="4"/>
        <v>BASE</v>
      </c>
      <c r="E26" s="1" t="s">
        <v>723</v>
      </c>
      <c r="F26" t="s">
        <v>720</v>
      </c>
      <c r="G26" t="s">
        <v>721</v>
      </c>
      <c r="H26" t="s">
        <v>3947</v>
      </c>
      <c r="I26" s="20">
        <f>VLOOKUP(E26,[1]NOMENCLATURES!$C$2:$I$2217,7,FALSE)</f>
        <v>236.37546</v>
      </c>
      <c r="J26" t="s">
        <v>3947</v>
      </c>
      <c r="K26" s="16">
        <f>I26</f>
        <v>236.37546</v>
      </c>
      <c r="L26" t="s">
        <v>724</v>
      </c>
      <c r="N26" s="31">
        <f t="shared" si="5"/>
        <v>236.38</v>
      </c>
      <c r="O26" s="32">
        <f t="shared" si="6"/>
        <v>0</v>
      </c>
      <c r="P26" s="10" t="str">
        <f t="shared" si="7"/>
        <v>0</v>
      </c>
      <c r="Q26" s="8" t="str">
        <f t="shared" si="8"/>
        <v>236.38</v>
      </c>
      <c r="R26" s="27">
        <f t="shared" si="9"/>
        <v>32.379999999999995</v>
      </c>
      <c r="S26" s="27" t="str">
        <f t="shared" si="0"/>
        <v/>
      </c>
      <c r="T26" s="8" t="str">
        <f t="shared" si="1"/>
        <v>UPDATE saskitps_product p set p.price = 236.38, p.date_upd=now() where p.id_product = 29 ;
UPDATE saskitps_product_shop p set p.price = 236.38, p.date_upd=now() where p.id_product = 29 ;</v>
      </c>
      <c r="U26" s="8" t="str">
        <f t="shared" si="2"/>
        <v>UPDATE saskitps_product_attribute pa set pa.price = 0 where pa.id_product = 29 and pa.id_product_attribute = 372 ;
UPDATE saskitps_product_attribute_shop pa set pa.price = 0 where pa.id_product = 29 and pa.id_product_attribute = 372 ;</v>
      </c>
      <c r="V26" s="8" t="str">
        <f t="shared" si="3"/>
        <v>UPDATE TSaskit sas set sas.OldPrix = sas.PrixMagasin, sas.PrixMagasin = 236.38, sas.DateModification = NOW() where sas.RefPrestashop = 29 and sas.id_product_attribute = 372;</v>
      </c>
    </row>
    <row r="27" spans="1:22" x14ac:dyDescent="0.25">
      <c r="A27">
        <v>29</v>
      </c>
      <c r="B27">
        <v>373</v>
      </c>
      <c r="C27">
        <v>35</v>
      </c>
      <c r="D27" s="10" t="str">
        <f t="shared" si="4"/>
        <v/>
      </c>
      <c r="E27" s="1" t="s">
        <v>728</v>
      </c>
      <c r="F27" t="s">
        <v>725</v>
      </c>
      <c r="G27" t="s">
        <v>726</v>
      </c>
      <c r="H27" t="s">
        <v>727</v>
      </c>
      <c r="I27" s="20">
        <f>VLOOKUP(E27,[1]NOMENCLATURES!$C$2:$I$2217,7,FALSE)</f>
        <v>288.24551999999994</v>
      </c>
      <c r="J27" t="s">
        <v>3947</v>
      </c>
      <c r="K27" s="17">
        <v>236.37546</v>
      </c>
      <c r="L27" t="s">
        <v>104</v>
      </c>
      <c r="N27" s="31">
        <f t="shared" si="5"/>
        <v>236.38</v>
      </c>
      <c r="O27" s="32">
        <f t="shared" si="6"/>
        <v>51.870000000000005</v>
      </c>
      <c r="P27" s="10" t="str">
        <f t="shared" si="7"/>
        <v>51.87</v>
      </c>
      <c r="Q27" s="8" t="str">
        <f t="shared" si="8"/>
        <v>288.25</v>
      </c>
      <c r="R27" s="27">
        <f t="shared" si="9"/>
        <v>34.25</v>
      </c>
      <c r="S27" s="27" t="str">
        <f t="shared" si="0"/>
        <v/>
      </c>
      <c r="T27" s="8" t="str">
        <f t="shared" si="1"/>
        <v/>
      </c>
      <c r="U27" s="8" t="str">
        <f t="shared" si="2"/>
        <v>UPDATE saskitps_product_attribute pa set pa.price = 51.87 where pa.id_product = 29 and pa.id_product_attribute = 373 ;
UPDATE saskitps_product_attribute_shop pa set pa.price = 51.87 where pa.id_product = 29 and pa.id_product_attribute = 373 ;</v>
      </c>
      <c r="V27" s="8" t="str">
        <f t="shared" si="3"/>
        <v>UPDATE TSaskit sas set sas.OldPrix = sas.PrixMagasin, sas.PrixMagasin = 288.25, sas.DateModification = NOW() where sas.RefPrestashop = 29 and sas.id_product_attribute = 373;</v>
      </c>
    </row>
    <row r="28" spans="1:22" x14ac:dyDescent="0.25">
      <c r="A28">
        <v>29</v>
      </c>
      <c r="B28">
        <v>374</v>
      </c>
      <c r="C28">
        <v>36</v>
      </c>
      <c r="D28" s="10" t="str">
        <f t="shared" si="4"/>
        <v/>
      </c>
      <c r="E28" s="1" t="s">
        <v>732</v>
      </c>
      <c r="F28" t="s">
        <v>729</v>
      </c>
      <c r="G28" t="s">
        <v>730</v>
      </c>
      <c r="H28" t="s">
        <v>731</v>
      </c>
      <c r="I28" s="20">
        <f>VLOOKUP(E28,[1]NOMENCLATURES!$C$2:$I$2217,7,FALSE)</f>
        <v>293.07275999999996</v>
      </c>
      <c r="J28" t="s">
        <v>3947</v>
      </c>
      <c r="K28" s="17">
        <v>236.37546</v>
      </c>
      <c r="L28" t="s">
        <v>733</v>
      </c>
      <c r="N28" s="31">
        <f t="shared" si="5"/>
        <v>236.38</v>
      </c>
      <c r="O28" s="32">
        <f t="shared" si="6"/>
        <v>56.69</v>
      </c>
      <c r="P28" s="10" t="str">
        <f t="shared" si="7"/>
        <v>56.69</v>
      </c>
      <c r="Q28" s="8" t="str">
        <f t="shared" si="8"/>
        <v>293.07</v>
      </c>
      <c r="R28" s="27">
        <f t="shared" si="9"/>
        <v>36.069999999999993</v>
      </c>
      <c r="S28" s="27" t="str">
        <f t="shared" si="0"/>
        <v/>
      </c>
      <c r="T28" s="8" t="str">
        <f t="shared" si="1"/>
        <v/>
      </c>
      <c r="U28" s="8" t="str">
        <f t="shared" si="2"/>
        <v>UPDATE saskitps_product_attribute pa set pa.price = 56.69 where pa.id_product = 29 and pa.id_product_attribute = 374 ;
UPDATE saskitps_product_attribute_shop pa set pa.price = 56.69 where pa.id_product = 29 and pa.id_product_attribute = 374 ;</v>
      </c>
      <c r="V28" s="8" t="str">
        <f t="shared" si="3"/>
        <v>UPDATE TSaskit sas set sas.OldPrix = sas.PrixMagasin, sas.PrixMagasin = 293.07, sas.DateModification = NOW() where sas.RefPrestashop = 29 and sas.id_product_attribute = 374;</v>
      </c>
    </row>
    <row r="29" spans="1:22" x14ac:dyDescent="0.25">
      <c r="A29">
        <v>29</v>
      </c>
      <c r="B29">
        <v>375</v>
      </c>
      <c r="C29">
        <v>37</v>
      </c>
      <c r="D29" s="10" t="str">
        <f t="shared" si="4"/>
        <v/>
      </c>
      <c r="E29" s="1" t="s">
        <v>737</v>
      </c>
      <c r="F29" t="s">
        <v>734</v>
      </c>
      <c r="G29" t="s">
        <v>735</v>
      </c>
      <c r="H29" t="s">
        <v>736</v>
      </c>
      <c r="I29" s="20">
        <f>VLOOKUP(E29,[1]NOMENCLATURES!$C$2:$I$2217,7,FALSE)</f>
        <v>344.86691999999999</v>
      </c>
      <c r="J29" t="s">
        <v>3947</v>
      </c>
      <c r="K29" s="17">
        <v>236.37546</v>
      </c>
      <c r="L29" t="s">
        <v>738</v>
      </c>
      <c r="N29" s="31">
        <f t="shared" si="5"/>
        <v>236.38</v>
      </c>
      <c r="O29" s="32">
        <f t="shared" si="6"/>
        <v>108.49000000000001</v>
      </c>
      <c r="P29" s="10" t="str">
        <f t="shared" si="7"/>
        <v>108.49</v>
      </c>
      <c r="Q29" s="8" t="str">
        <f t="shared" si="8"/>
        <v>344.87</v>
      </c>
      <c r="R29" s="27">
        <f t="shared" si="9"/>
        <v>39.870000000000005</v>
      </c>
      <c r="S29" s="27" t="str">
        <f t="shared" si="0"/>
        <v/>
      </c>
      <c r="T29" s="8" t="str">
        <f t="shared" si="1"/>
        <v/>
      </c>
      <c r="U29" s="8" t="str">
        <f t="shared" si="2"/>
        <v>UPDATE saskitps_product_attribute pa set pa.price = 108.49 where pa.id_product = 29 and pa.id_product_attribute = 375 ;
UPDATE saskitps_product_attribute_shop pa set pa.price = 108.49 where pa.id_product = 29 and pa.id_product_attribute = 375 ;</v>
      </c>
      <c r="V29" s="8" t="str">
        <f t="shared" si="3"/>
        <v>UPDATE TSaskit sas set sas.OldPrix = sas.PrixMagasin, sas.PrixMagasin = 344.87, sas.DateModification = NOW() where sas.RefPrestashop = 29 and sas.id_product_attribute = 375;</v>
      </c>
    </row>
    <row r="30" spans="1:22" x14ac:dyDescent="0.25">
      <c r="A30">
        <v>29</v>
      </c>
      <c r="B30">
        <v>376</v>
      </c>
      <c r="C30">
        <v>38</v>
      </c>
      <c r="D30" s="10" t="str">
        <f t="shared" si="4"/>
        <v/>
      </c>
      <c r="E30" s="1" t="s">
        <v>742</v>
      </c>
      <c r="F30" t="s">
        <v>739</v>
      </c>
      <c r="G30" t="s">
        <v>740</v>
      </c>
      <c r="H30" t="s">
        <v>741</v>
      </c>
      <c r="I30" s="20">
        <f>VLOOKUP(E30,[1]NOMENCLATURES!$C$2:$I$2217,7,FALSE)</f>
        <v>466.15511999999995</v>
      </c>
      <c r="J30" t="s">
        <v>3947</v>
      </c>
      <c r="K30" s="17">
        <v>236.37546</v>
      </c>
      <c r="L30" t="s">
        <v>743</v>
      </c>
      <c r="N30" s="31">
        <f t="shared" si="5"/>
        <v>236.38</v>
      </c>
      <c r="O30" s="32">
        <f t="shared" si="6"/>
        <v>229.78000000000003</v>
      </c>
      <c r="P30" s="10" t="str">
        <f t="shared" si="7"/>
        <v>229.78</v>
      </c>
      <c r="Q30" s="8" t="str">
        <f t="shared" si="8"/>
        <v>466.16</v>
      </c>
      <c r="R30" s="27">
        <f t="shared" si="9"/>
        <v>50.160000000000025</v>
      </c>
      <c r="S30" s="27" t="str">
        <f t="shared" si="0"/>
        <v/>
      </c>
      <c r="T30" s="8" t="str">
        <f t="shared" si="1"/>
        <v/>
      </c>
      <c r="U30" s="8" t="str">
        <f t="shared" si="2"/>
        <v>UPDATE saskitps_product_attribute pa set pa.price = 229.78 where pa.id_product = 29 and pa.id_product_attribute = 376 ;
UPDATE saskitps_product_attribute_shop pa set pa.price = 229.78 where pa.id_product = 29 and pa.id_product_attribute = 376 ;</v>
      </c>
      <c r="V30" s="8" t="str">
        <f t="shared" si="3"/>
        <v>UPDATE TSaskit sas set sas.OldPrix = sas.PrixMagasin, sas.PrixMagasin = 466.16, sas.DateModification = NOW() where sas.RefPrestashop = 29 and sas.id_product_attribute = 376;</v>
      </c>
    </row>
    <row r="31" spans="1:22" x14ac:dyDescent="0.25">
      <c r="A31">
        <v>29</v>
      </c>
      <c r="B31">
        <v>377</v>
      </c>
      <c r="C31">
        <v>39</v>
      </c>
      <c r="D31" s="10" t="str">
        <f t="shared" si="4"/>
        <v/>
      </c>
      <c r="E31" s="1" t="s">
        <v>747</v>
      </c>
      <c r="F31" t="s">
        <v>744</v>
      </c>
      <c r="G31" t="s">
        <v>745</v>
      </c>
      <c r="H31" t="s">
        <v>746</v>
      </c>
      <c r="I31" s="20">
        <f>VLOOKUP(E31,[1]NOMENCLATURES!$C$2:$I$2217,7,FALSE)</f>
        <v>524.21861999999999</v>
      </c>
      <c r="J31" t="s">
        <v>3947</v>
      </c>
      <c r="K31" s="17">
        <v>236.37546</v>
      </c>
      <c r="L31" t="s">
        <v>748</v>
      </c>
      <c r="N31" s="31">
        <f t="shared" si="5"/>
        <v>236.38</v>
      </c>
      <c r="O31" s="32">
        <f t="shared" si="6"/>
        <v>287.84000000000003</v>
      </c>
      <c r="P31" s="10" t="str">
        <f t="shared" si="7"/>
        <v>287.84</v>
      </c>
      <c r="Q31" s="8" t="str">
        <f t="shared" si="8"/>
        <v>524.22</v>
      </c>
      <c r="R31" s="27">
        <f t="shared" si="9"/>
        <v>69.220000000000027</v>
      </c>
      <c r="S31" s="27" t="str">
        <f t="shared" si="0"/>
        <v/>
      </c>
      <c r="T31" s="8" t="str">
        <f t="shared" si="1"/>
        <v/>
      </c>
      <c r="U31" s="8" t="str">
        <f t="shared" si="2"/>
        <v>UPDATE saskitps_product_attribute pa set pa.price = 287.84 where pa.id_product = 29 and pa.id_product_attribute = 377 ;
UPDATE saskitps_product_attribute_shop pa set pa.price = 287.84 where pa.id_product = 29 and pa.id_product_attribute = 377 ;</v>
      </c>
      <c r="V31" s="8" t="str">
        <f t="shared" si="3"/>
        <v>UPDATE TSaskit sas set sas.OldPrix = sas.PrixMagasin, sas.PrixMagasin = 524.22, sas.DateModification = NOW() where sas.RefPrestashop = 29 and sas.id_product_attribute = 377;</v>
      </c>
    </row>
    <row r="32" spans="1:22" x14ac:dyDescent="0.25">
      <c r="A32">
        <v>29</v>
      </c>
      <c r="B32">
        <v>378</v>
      </c>
      <c r="C32">
        <v>40</v>
      </c>
      <c r="D32" s="10" t="str">
        <f t="shared" si="4"/>
        <v/>
      </c>
      <c r="E32" s="1" t="s">
        <v>752</v>
      </c>
      <c r="F32" t="s">
        <v>749</v>
      </c>
      <c r="G32" t="s">
        <v>750</v>
      </c>
      <c r="H32" t="s">
        <v>751</v>
      </c>
      <c r="I32" s="20">
        <f>VLOOKUP(E32,[1]NOMENCLATURES!$C$2:$I$2217,7,FALSE)</f>
        <v>588.35411999999997</v>
      </c>
      <c r="J32" t="s">
        <v>3947</v>
      </c>
      <c r="K32" s="17">
        <v>236.37546</v>
      </c>
      <c r="L32" t="s">
        <v>753</v>
      </c>
      <c r="N32" s="31">
        <f t="shared" si="5"/>
        <v>236.38</v>
      </c>
      <c r="O32" s="32">
        <f t="shared" si="6"/>
        <v>351.97</v>
      </c>
      <c r="P32" s="10" t="str">
        <f t="shared" si="7"/>
        <v>351.97</v>
      </c>
      <c r="Q32" s="8" t="str">
        <f t="shared" si="8"/>
        <v>588.35</v>
      </c>
      <c r="R32" s="27">
        <f t="shared" si="9"/>
        <v>68.350000000000023</v>
      </c>
      <c r="S32" s="27" t="str">
        <f t="shared" si="0"/>
        <v/>
      </c>
      <c r="T32" s="8" t="str">
        <f t="shared" si="1"/>
        <v/>
      </c>
      <c r="U32" s="8" t="str">
        <f t="shared" si="2"/>
        <v>UPDATE saskitps_product_attribute pa set pa.price = 351.97 where pa.id_product = 29 and pa.id_product_attribute = 378 ;
UPDATE saskitps_product_attribute_shop pa set pa.price = 351.97 where pa.id_product = 29 and pa.id_product_attribute = 378 ;</v>
      </c>
      <c r="V32" s="8" t="str">
        <f t="shared" si="3"/>
        <v>UPDATE TSaskit sas set sas.OldPrix = sas.PrixMagasin, sas.PrixMagasin = 588.35, sas.DateModification = NOW() where sas.RefPrestashop = 29 and sas.id_product_attribute = 378;</v>
      </c>
    </row>
    <row r="33" spans="1:22" x14ac:dyDescent="0.25">
      <c r="A33">
        <v>29</v>
      </c>
      <c r="B33">
        <v>379</v>
      </c>
      <c r="C33">
        <v>41</v>
      </c>
      <c r="D33" s="10" t="str">
        <f t="shared" si="4"/>
        <v/>
      </c>
      <c r="E33" s="1" t="s">
        <v>757</v>
      </c>
      <c r="F33" t="s">
        <v>754</v>
      </c>
      <c r="G33" t="s">
        <v>755</v>
      </c>
      <c r="H33" t="s">
        <v>756</v>
      </c>
      <c r="I33" s="20">
        <f>VLOOKUP(E33,[1]NOMENCLATURES!$C$2:$I$2217,7,FALSE)</f>
        <v>613.76</v>
      </c>
      <c r="J33" t="s">
        <v>3947</v>
      </c>
      <c r="K33" s="17">
        <v>236.37546</v>
      </c>
      <c r="L33" t="s">
        <v>758</v>
      </c>
      <c r="M33" s="9" t="s">
        <v>4372</v>
      </c>
      <c r="N33" s="31">
        <f t="shared" si="5"/>
        <v>236.38</v>
      </c>
      <c r="O33" s="32">
        <f t="shared" si="6"/>
        <v>377.38</v>
      </c>
      <c r="P33" s="10" t="str">
        <f t="shared" si="7"/>
        <v>377.38</v>
      </c>
      <c r="Q33" s="8" t="str">
        <f t="shared" si="8"/>
        <v>613.76</v>
      </c>
      <c r="R33" s="27">
        <f t="shared" si="9"/>
        <v>65.759999999999991</v>
      </c>
      <c r="S33" s="27" t="str">
        <f t="shared" si="0"/>
        <v/>
      </c>
      <c r="T33" s="8" t="str">
        <f t="shared" si="1"/>
        <v/>
      </c>
      <c r="U33" s="8" t="str">
        <f t="shared" si="2"/>
        <v>UPDATE saskitps_product_attribute pa set pa.price = 377.38 where pa.id_product = 29 and pa.id_product_attribute = 379 ;
UPDATE saskitps_product_attribute_shop pa set pa.price = 377.38 where pa.id_product = 29 and pa.id_product_attribute = 379 ;</v>
      </c>
      <c r="V33" s="8" t="str">
        <f t="shared" si="3"/>
        <v>UPDATE TSaskit sas set sas.OldPrix = sas.PrixMagasin, sas.PrixMagasin = 613.76, sas.DateModification = NOW() where sas.RefPrestashop = 29 and sas.id_product_attribute = 379;</v>
      </c>
    </row>
    <row r="34" spans="1:22" x14ac:dyDescent="0.25">
      <c r="A34">
        <v>29</v>
      </c>
      <c r="B34">
        <v>380</v>
      </c>
      <c r="C34">
        <v>42</v>
      </c>
      <c r="D34" s="10" t="str">
        <f t="shared" si="4"/>
        <v/>
      </c>
      <c r="E34" s="1" t="s">
        <v>762</v>
      </c>
      <c r="F34" t="s">
        <v>759</v>
      </c>
      <c r="G34" t="s">
        <v>760</v>
      </c>
      <c r="H34" t="s">
        <v>761</v>
      </c>
      <c r="I34" s="20">
        <f>VLOOKUP(E34,[1]NOMENCLATURES!$C$2:$I$2217,7,FALSE)</f>
        <v>695.78297999999995</v>
      </c>
      <c r="J34" t="s">
        <v>3947</v>
      </c>
      <c r="K34" s="17">
        <v>236.37546</v>
      </c>
      <c r="L34" t="s">
        <v>758</v>
      </c>
      <c r="N34" s="31">
        <f t="shared" si="5"/>
        <v>236.38</v>
      </c>
      <c r="O34" s="32">
        <f t="shared" si="6"/>
        <v>459.4</v>
      </c>
      <c r="P34" s="10" t="str">
        <f t="shared" si="7"/>
        <v>459.4</v>
      </c>
      <c r="Q34" s="8" t="str">
        <f t="shared" si="8"/>
        <v>695.78</v>
      </c>
      <c r="R34" s="27">
        <f t="shared" si="9"/>
        <v>73.779999999999973</v>
      </c>
      <c r="S34" s="27" t="str">
        <f t="shared" si="0"/>
        <v/>
      </c>
      <c r="T34" s="8" t="str">
        <f t="shared" si="1"/>
        <v/>
      </c>
      <c r="U34" s="8" t="str">
        <f t="shared" si="2"/>
        <v>UPDATE saskitps_product_attribute pa set pa.price = 459.4 where pa.id_product = 29 and pa.id_product_attribute = 380 ;
UPDATE saskitps_product_attribute_shop pa set pa.price = 459.4 where pa.id_product = 29 and pa.id_product_attribute = 380 ;</v>
      </c>
      <c r="V34" s="8" t="str">
        <f t="shared" si="3"/>
        <v>UPDATE TSaskit sas set sas.OldPrix = sas.PrixMagasin, sas.PrixMagasin = 695.78, sas.DateModification = NOW() where sas.RefPrestashop = 29 and sas.id_product_attribute = 380;</v>
      </c>
    </row>
    <row r="35" spans="1:22" x14ac:dyDescent="0.25">
      <c r="A35">
        <v>29</v>
      </c>
      <c r="B35">
        <v>381</v>
      </c>
      <c r="C35">
        <v>43</v>
      </c>
      <c r="D35" s="10" t="str">
        <f t="shared" si="4"/>
        <v/>
      </c>
      <c r="E35" s="1" t="s">
        <v>766</v>
      </c>
      <c r="F35" t="s">
        <v>763</v>
      </c>
      <c r="G35" t="s">
        <v>764</v>
      </c>
      <c r="H35" t="s">
        <v>765</v>
      </c>
      <c r="I35" s="20">
        <f>VLOOKUP(E35,[1]NOMENCLATURES!$C$2:$I$2217,7,FALSE)</f>
        <v>814.24</v>
      </c>
      <c r="J35" t="s">
        <v>3947</v>
      </c>
      <c r="K35" s="17">
        <v>236.37546</v>
      </c>
      <c r="L35" t="s">
        <v>767</v>
      </c>
      <c r="M35" s="9" t="s">
        <v>4372</v>
      </c>
      <c r="N35" s="31">
        <f t="shared" si="5"/>
        <v>236.38</v>
      </c>
      <c r="O35" s="32">
        <f t="shared" si="6"/>
        <v>577.86</v>
      </c>
      <c r="P35" s="10" t="str">
        <f t="shared" si="7"/>
        <v>577.86</v>
      </c>
      <c r="Q35" s="8" t="str">
        <f t="shared" si="8"/>
        <v>814.24</v>
      </c>
      <c r="R35" s="27">
        <f t="shared" si="9"/>
        <v>87.240000000000009</v>
      </c>
      <c r="S35" s="27" t="str">
        <f t="shared" si="0"/>
        <v/>
      </c>
      <c r="T35" s="8" t="str">
        <f t="shared" si="1"/>
        <v/>
      </c>
      <c r="U35" s="8" t="str">
        <f t="shared" si="2"/>
        <v>UPDATE saskitps_product_attribute pa set pa.price = 577.86 where pa.id_product = 29 and pa.id_product_attribute = 381 ;
UPDATE saskitps_product_attribute_shop pa set pa.price = 577.86 where pa.id_product = 29 and pa.id_product_attribute = 381 ;</v>
      </c>
      <c r="V35" s="8" t="str">
        <f t="shared" si="3"/>
        <v>UPDATE TSaskit sas set sas.OldPrix = sas.PrixMagasin, sas.PrixMagasin = 814.24, sas.DateModification = NOW() where sas.RefPrestashop = 29 and sas.id_product_attribute = 381;</v>
      </c>
    </row>
    <row r="36" spans="1:22" x14ac:dyDescent="0.25">
      <c r="A36">
        <v>29</v>
      </c>
      <c r="B36">
        <v>382</v>
      </c>
      <c r="C36">
        <v>44</v>
      </c>
      <c r="D36" s="10" t="str">
        <f t="shared" si="4"/>
        <v/>
      </c>
      <c r="E36" s="1" t="s">
        <v>771</v>
      </c>
      <c r="F36" t="s">
        <v>768</v>
      </c>
      <c r="G36" t="s">
        <v>769</v>
      </c>
      <c r="H36" t="s">
        <v>770</v>
      </c>
      <c r="I36" s="20">
        <f>VLOOKUP(E36,[1]NOMENCLATURES!$C$2:$I$2217,7,FALSE)</f>
        <v>856.8</v>
      </c>
      <c r="J36" t="s">
        <v>3947</v>
      </c>
      <c r="K36" s="17">
        <v>236.37546</v>
      </c>
      <c r="L36" t="s">
        <v>648</v>
      </c>
      <c r="M36" s="9" t="s">
        <v>4372</v>
      </c>
      <c r="N36" s="31">
        <f t="shared" si="5"/>
        <v>236.38</v>
      </c>
      <c r="O36" s="32">
        <f t="shared" si="6"/>
        <v>620.41999999999996</v>
      </c>
      <c r="P36" s="10" t="str">
        <f t="shared" si="7"/>
        <v>620.42</v>
      </c>
      <c r="Q36" s="8" t="str">
        <f t="shared" si="8"/>
        <v>856.8</v>
      </c>
      <c r="R36" s="27">
        <f t="shared" si="9"/>
        <v>91.799999999999955</v>
      </c>
      <c r="S36" s="27" t="str">
        <f t="shared" si="0"/>
        <v/>
      </c>
      <c r="T36" s="8" t="str">
        <f t="shared" si="1"/>
        <v/>
      </c>
      <c r="U36" s="8" t="str">
        <f t="shared" si="2"/>
        <v>UPDATE saskitps_product_attribute pa set pa.price = 620.42 where pa.id_product = 29 and pa.id_product_attribute = 382 ;
UPDATE saskitps_product_attribute_shop pa set pa.price = 620.42 where pa.id_product = 29 and pa.id_product_attribute = 382 ;</v>
      </c>
      <c r="V36" s="8" t="str">
        <f t="shared" si="3"/>
        <v>UPDATE TSaskit sas set sas.OldPrix = sas.PrixMagasin, sas.PrixMagasin = 856.8, sas.DateModification = NOW() where sas.RefPrestashop = 29 and sas.id_product_attribute = 382;</v>
      </c>
    </row>
    <row r="37" spans="1:22" x14ac:dyDescent="0.25">
      <c r="A37">
        <v>29</v>
      </c>
      <c r="B37">
        <v>383</v>
      </c>
      <c r="C37">
        <v>45</v>
      </c>
      <c r="D37" s="10" t="str">
        <f t="shared" si="4"/>
        <v/>
      </c>
      <c r="E37" s="1" t="s">
        <v>775</v>
      </c>
      <c r="F37" t="s">
        <v>772</v>
      </c>
      <c r="G37" t="s">
        <v>773</v>
      </c>
      <c r="H37" t="s">
        <v>774</v>
      </c>
      <c r="I37" s="20">
        <f>VLOOKUP(E37,[1]NOMENCLATURES!$C$2:$I$2217,7,FALSE)</f>
        <v>980.9848199999999</v>
      </c>
      <c r="J37" t="s">
        <v>3947</v>
      </c>
      <c r="K37" s="17">
        <v>236.37546</v>
      </c>
      <c r="L37" t="s">
        <v>776</v>
      </c>
      <c r="N37" s="31">
        <f t="shared" si="5"/>
        <v>236.38</v>
      </c>
      <c r="O37" s="32">
        <f t="shared" si="6"/>
        <v>744.6</v>
      </c>
      <c r="P37" s="10" t="str">
        <f t="shared" si="7"/>
        <v>744.6</v>
      </c>
      <c r="Q37" s="8" t="str">
        <f t="shared" si="8"/>
        <v>980.98</v>
      </c>
      <c r="R37" s="27">
        <f t="shared" si="9"/>
        <v>103.98000000000002</v>
      </c>
      <c r="S37" s="27" t="str">
        <f t="shared" si="0"/>
        <v/>
      </c>
      <c r="T37" s="8" t="str">
        <f t="shared" si="1"/>
        <v/>
      </c>
      <c r="U37" s="8" t="str">
        <f t="shared" si="2"/>
        <v>UPDATE saskitps_product_attribute pa set pa.price = 744.6 where pa.id_product = 29 and pa.id_product_attribute = 383 ;
UPDATE saskitps_product_attribute_shop pa set pa.price = 744.6 where pa.id_product = 29 and pa.id_product_attribute = 383 ;</v>
      </c>
      <c r="V37" s="8" t="str">
        <f t="shared" si="3"/>
        <v>UPDATE TSaskit sas set sas.OldPrix = sas.PrixMagasin, sas.PrixMagasin = 980.98, sas.DateModification = NOW() where sas.RefPrestashop = 29 and sas.id_product_attribute = 383;</v>
      </c>
    </row>
    <row r="38" spans="1:22" x14ac:dyDescent="0.25">
      <c r="A38">
        <v>29</v>
      </c>
      <c r="B38">
        <v>384</v>
      </c>
      <c r="C38">
        <v>46</v>
      </c>
      <c r="D38" s="10" t="str">
        <f t="shared" si="4"/>
        <v/>
      </c>
      <c r="E38" s="1" t="s">
        <v>780</v>
      </c>
      <c r="F38" t="s">
        <v>777</v>
      </c>
      <c r="G38" t="s">
        <v>778</v>
      </c>
      <c r="H38" t="s">
        <v>779</v>
      </c>
      <c r="I38" s="20">
        <f>VLOOKUP(E38,[1]NOMENCLATURES!$C$2:$I$2217,7,FALSE)</f>
        <v>1233.1199999999999</v>
      </c>
      <c r="J38" t="s">
        <v>3947</v>
      </c>
      <c r="K38" s="17">
        <v>236.37546</v>
      </c>
      <c r="L38" t="s">
        <v>781</v>
      </c>
      <c r="M38" s="9" t="s">
        <v>4372</v>
      </c>
      <c r="N38" s="31">
        <f t="shared" si="5"/>
        <v>236.38</v>
      </c>
      <c r="O38" s="32">
        <f t="shared" si="6"/>
        <v>996.7399999999999</v>
      </c>
      <c r="P38" s="10" t="str">
        <f t="shared" si="7"/>
        <v>996.74</v>
      </c>
      <c r="Q38" s="8" t="str">
        <f t="shared" si="8"/>
        <v>1233.12</v>
      </c>
      <c r="R38" s="27">
        <f t="shared" si="9"/>
        <v>132.11999999999989</v>
      </c>
      <c r="S38" s="27" t="str">
        <f t="shared" si="0"/>
        <v/>
      </c>
      <c r="T38" s="8" t="str">
        <f t="shared" si="1"/>
        <v/>
      </c>
      <c r="U38" s="8" t="str">
        <f t="shared" si="2"/>
        <v>UPDATE saskitps_product_attribute pa set pa.price = 996.74 where pa.id_product = 29 and pa.id_product_attribute = 384 ;
UPDATE saskitps_product_attribute_shop pa set pa.price = 996.74 where pa.id_product = 29 and pa.id_product_attribute = 384 ;</v>
      </c>
      <c r="V38" s="8" t="str">
        <f t="shared" si="3"/>
        <v>UPDATE TSaskit sas set sas.OldPrix = sas.PrixMagasin, sas.PrixMagasin = 1233.12, sas.DateModification = NOW() where sas.RefPrestashop = 29 and sas.id_product_attribute = 384;</v>
      </c>
    </row>
    <row r="39" spans="1:22" x14ac:dyDescent="0.25">
      <c r="A39">
        <v>29</v>
      </c>
      <c r="B39">
        <v>385</v>
      </c>
      <c r="C39">
        <v>47</v>
      </c>
      <c r="D39" s="10" t="str">
        <f t="shared" si="4"/>
        <v/>
      </c>
      <c r="E39" s="1" t="s">
        <v>785</v>
      </c>
      <c r="F39" t="s">
        <v>782</v>
      </c>
      <c r="G39" t="s">
        <v>783</v>
      </c>
      <c r="H39" t="s">
        <v>784</v>
      </c>
      <c r="I39" s="20">
        <f>VLOOKUP(E39,[1]NOMENCLATURES!$C$2:$I$2217,7,FALSE)</f>
        <v>1277.92</v>
      </c>
      <c r="J39" t="s">
        <v>3947</v>
      </c>
      <c r="K39" s="17">
        <v>236.37546</v>
      </c>
      <c r="L39" t="s">
        <v>786</v>
      </c>
      <c r="M39" s="9" t="s">
        <v>4372</v>
      </c>
      <c r="N39" s="31">
        <f t="shared" si="5"/>
        <v>236.38</v>
      </c>
      <c r="O39" s="32">
        <f t="shared" si="6"/>
        <v>1041.54</v>
      </c>
      <c r="P39" s="10" t="str">
        <f t="shared" si="7"/>
        <v>1041.54</v>
      </c>
      <c r="Q39" s="8" t="str">
        <f t="shared" si="8"/>
        <v>1277.92</v>
      </c>
      <c r="R39" s="27">
        <f t="shared" si="9"/>
        <v>136.92000000000007</v>
      </c>
      <c r="S39" s="27" t="str">
        <f t="shared" si="0"/>
        <v/>
      </c>
      <c r="T39" s="8" t="str">
        <f t="shared" si="1"/>
        <v/>
      </c>
      <c r="U39" s="8" t="str">
        <f t="shared" si="2"/>
        <v>UPDATE saskitps_product_attribute pa set pa.price = 1041.54 where pa.id_product = 29 and pa.id_product_attribute = 385 ;
UPDATE saskitps_product_attribute_shop pa set pa.price = 1041.54 where pa.id_product = 29 and pa.id_product_attribute = 385 ;</v>
      </c>
      <c r="V39" s="8" t="str">
        <f t="shared" si="3"/>
        <v>UPDATE TSaskit sas set sas.OldPrix = sas.PrixMagasin, sas.PrixMagasin = 1277.92, sas.DateModification = NOW() where sas.RefPrestashop = 29 and sas.id_product_attribute = 385;</v>
      </c>
    </row>
    <row r="40" spans="1:22" x14ac:dyDescent="0.25">
      <c r="A40">
        <v>122</v>
      </c>
      <c r="B40">
        <v>2456</v>
      </c>
      <c r="C40">
        <v>233</v>
      </c>
      <c r="D40" s="10" t="str">
        <f t="shared" si="4"/>
        <v>BASE</v>
      </c>
      <c r="E40" s="1" t="s">
        <v>797</v>
      </c>
      <c r="F40" t="s">
        <v>794</v>
      </c>
      <c r="G40" t="s">
        <v>795</v>
      </c>
      <c r="H40" t="s">
        <v>3948</v>
      </c>
      <c r="I40" s="20">
        <f>VLOOKUP(E40,[1]NOMENCLATURES!$C$2:$I$2217,7,FALSE)</f>
        <v>801.51700000000005</v>
      </c>
      <c r="J40" t="s">
        <v>3948</v>
      </c>
      <c r="K40" s="17">
        <v>801.51700000000005</v>
      </c>
      <c r="L40" t="s">
        <v>141</v>
      </c>
      <c r="N40" s="31">
        <f t="shared" si="5"/>
        <v>801.52</v>
      </c>
      <c r="O40" s="32">
        <f t="shared" si="6"/>
        <v>0</v>
      </c>
      <c r="P40" s="10" t="str">
        <f t="shared" si="7"/>
        <v>0</v>
      </c>
      <c r="Q40" s="8" t="str">
        <f t="shared" si="8"/>
        <v>801.52</v>
      </c>
      <c r="R40" s="27">
        <f t="shared" si="9"/>
        <v>40.519999999999982</v>
      </c>
      <c r="S40" s="27" t="str">
        <f t="shared" si="0"/>
        <v/>
      </c>
      <c r="T40" s="8" t="str">
        <f t="shared" si="1"/>
        <v>UPDATE saskitps_product p set p.price = 801.52, p.date_upd=now() where p.id_product = 122 ;
UPDATE saskitps_product_shop p set p.price = 801.52, p.date_upd=now() where p.id_product = 122 ;</v>
      </c>
      <c r="U40" s="8" t="str">
        <f t="shared" si="2"/>
        <v>UPDATE saskitps_product_attribute pa set pa.price = 0 where pa.id_product = 122 and pa.id_product_attribute = 2456 ;
UPDATE saskitps_product_attribute_shop pa set pa.price = 0 where pa.id_product = 122 and pa.id_product_attribute = 2456 ;</v>
      </c>
      <c r="V40" s="8" t="str">
        <f t="shared" si="3"/>
        <v>UPDATE TSaskit sas set sas.OldPrix = sas.PrixMagasin, sas.PrixMagasin = 801.52, sas.DateModification = NOW() where sas.RefPrestashop = 122 and sas.id_product_attribute = 2456;</v>
      </c>
    </row>
    <row r="41" spans="1:22" x14ac:dyDescent="0.25">
      <c r="A41">
        <v>149</v>
      </c>
      <c r="B41">
        <v>466</v>
      </c>
      <c r="C41">
        <v>73</v>
      </c>
      <c r="D41" s="10" t="str">
        <f t="shared" si="4"/>
        <v>BASE</v>
      </c>
      <c r="E41" s="1" t="s">
        <v>804</v>
      </c>
      <c r="F41" t="s">
        <v>801</v>
      </c>
      <c r="G41" t="s">
        <v>802</v>
      </c>
      <c r="H41" t="s">
        <v>3951</v>
      </c>
      <c r="I41" s="20">
        <f>VLOOKUP(E41,[1]NOMENCLATURES!$C$2:$I$2217,7,FALSE)</f>
        <v>18.461264999999997</v>
      </c>
      <c r="J41" t="s">
        <v>3951</v>
      </c>
      <c r="K41" s="17">
        <v>18.461264999999997</v>
      </c>
      <c r="L41" t="s">
        <v>11</v>
      </c>
      <c r="N41" s="31">
        <f t="shared" si="5"/>
        <v>18.46</v>
      </c>
      <c r="O41" s="32">
        <f t="shared" si="6"/>
        <v>0</v>
      </c>
      <c r="P41" s="10" t="str">
        <f t="shared" si="7"/>
        <v>0</v>
      </c>
      <c r="Q41" s="8" t="str">
        <f t="shared" si="8"/>
        <v>18.46</v>
      </c>
      <c r="R41" s="27">
        <f t="shared" si="9"/>
        <v>2.5</v>
      </c>
      <c r="S41" s="27" t="str">
        <f t="shared" si="0"/>
        <v/>
      </c>
      <c r="T41" s="8" t="str">
        <f t="shared" si="1"/>
        <v>UPDATE saskitps_product p set p.price = 18.46, p.date_upd=now() where p.id_product = 149 ;
UPDATE saskitps_product_shop p set p.price = 18.46, p.date_upd=now() where p.id_product = 149 ;</v>
      </c>
      <c r="U41" s="8" t="str">
        <f t="shared" si="2"/>
        <v>UPDATE saskitps_product_attribute pa set pa.price = 0 where pa.id_product = 149 and pa.id_product_attribute = 466 ;
UPDATE saskitps_product_attribute_shop pa set pa.price = 0 where pa.id_product = 149 and pa.id_product_attribute = 466 ;</v>
      </c>
      <c r="V41" s="8" t="str">
        <f t="shared" si="3"/>
        <v>UPDATE TSaskit sas set sas.OldPrix = sas.PrixMagasin, sas.PrixMagasin = 18.46, sas.DateModification = NOW() where sas.RefPrestashop = 149 and sas.id_product_attribute = 466;</v>
      </c>
    </row>
    <row r="42" spans="1:22" x14ac:dyDescent="0.25">
      <c r="A42">
        <v>149</v>
      </c>
      <c r="B42">
        <v>467</v>
      </c>
      <c r="C42">
        <v>74</v>
      </c>
      <c r="D42" s="10" t="str">
        <f t="shared" si="4"/>
        <v/>
      </c>
      <c r="E42" s="1" t="s">
        <v>808</v>
      </c>
      <c r="F42" t="s">
        <v>805</v>
      </c>
      <c r="G42" t="s">
        <v>806</v>
      </c>
      <c r="H42" t="s">
        <v>807</v>
      </c>
      <c r="I42" s="20">
        <f>VLOOKUP(E42,[1]NOMENCLATURES!$C$2:$I$2217,7,FALSE)</f>
        <v>21.441749999999999</v>
      </c>
      <c r="J42" t="s">
        <v>3951</v>
      </c>
      <c r="K42" s="17">
        <v>18.461264999999997</v>
      </c>
      <c r="L42" t="s">
        <v>11</v>
      </c>
      <c r="N42" s="31">
        <f t="shared" si="5"/>
        <v>18.46</v>
      </c>
      <c r="O42" s="32">
        <f t="shared" si="6"/>
        <v>2.9800000000000004</v>
      </c>
      <c r="P42" s="10" t="str">
        <f t="shared" si="7"/>
        <v>2.98</v>
      </c>
      <c r="Q42" s="8" t="str">
        <f t="shared" si="8"/>
        <v>21.44</v>
      </c>
      <c r="R42" s="27">
        <f t="shared" si="9"/>
        <v>4.18</v>
      </c>
      <c r="S42" s="27" t="str">
        <f t="shared" si="0"/>
        <v/>
      </c>
      <c r="T42" s="8" t="str">
        <f t="shared" si="1"/>
        <v/>
      </c>
      <c r="U42" s="8" t="str">
        <f t="shared" si="2"/>
        <v>UPDATE saskitps_product_attribute pa set pa.price = 2.98 where pa.id_product = 149 and pa.id_product_attribute = 467 ;
UPDATE saskitps_product_attribute_shop pa set pa.price = 2.98 where pa.id_product = 149 and pa.id_product_attribute = 467 ;</v>
      </c>
      <c r="V42" s="8" t="str">
        <f t="shared" si="3"/>
        <v>UPDATE TSaskit sas set sas.OldPrix = sas.PrixMagasin, sas.PrixMagasin = 21.44, sas.DateModification = NOW() where sas.RefPrestashop = 149 and sas.id_product_attribute = 467;</v>
      </c>
    </row>
    <row r="43" spans="1:22" x14ac:dyDescent="0.25">
      <c r="A43">
        <v>151</v>
      </c>
      <c r="B43">
        <v>339</v>
      </c>
      <c r="C43">
        <v>49</v>
      </c>
      <c r="D43" s="10" t="str">
        <f t="shared" si="4"/>
        <v>BASE</v>
      </c>
      <c r="E43" s="1" t="s">
        <v>812</v>
      </c>
      <c r="F43" t="s">
        <v>809</v>
      </c>
      <c r="G43" t="s">
        <v>810</v>
      </c>
      <c r="H43" t="s">
        <v>3952</v>
      </c>
      <c r="I43" s="20">
        <f>VLOOKUP(E43,[1]NOMENCLATURES!$C$2:$I$2217,7,FALSE)</f>
        <v>389.70929000000001</v>
      </c>
      <c r="J43" t="s">
        <v>3952</v>
      </c>
      <c r="K43" s="17">
        <v>389.70929000000001</v>
      </c>
      <c r="L43" t="s">
        <v>813</v>
      </c>
      <c r="N43" s="31">
        <f t="shared" si="5"/>
        <v>389.71</v>
      </c>
      <c r="O43" s="32">
        <f t="shared" si="6"/>
        <v>0</v>
      </c>
      <c r="P43" s="10" t="str">
        <f t="shared" si="7"/>
        <v>0</v>
      </c>
      <c r="Q43" s="8" t="str">
        <f t="shared" si="8"/>
        <v>389.71</v>
      </c>
      <c r="R43" s="27">
        <f t="shared" si="9"/>
        <v>6.4300000000000068</v>
      </c>
      <c r="S43" s="27" t="str">
        <f t="shared" si="0"/>
        <v/>
      </c>
      <c r="T43" s="8" t="str">
        <f t="shared" si="1"/>
        <v>UPDATE saskitps_product p set p.price = 389.71, p.date_upd=now() where p.id_product = 151 ;
UPDATE saskitps_product_shop p set p.price = 389.71, p.date_upd=now() where p.id_product = 151 ;</v>
      </c>
      <c r="U43" s="8" t="str">
        <f t="shared" si="2"/>
        <v>UPDATE saskitps_product_attribute pa set pa.price = 0 where pa.id_product = 151 and pa.id_product_attribute = 339 ;
UPDATE saskitps_product_attribute_shop pa set pa.price = 0 where pa.id_product = 151 and pa.id_product_attribute = 339 ;</v>
      </c>
      <c r="V43" s="8" t="str">
        <f t="shared" si="3"/>
        <v>UPDATE TSaskit sas set sas.OldPrix = sas.PrixMagasin, sas.PrixMagasin = 389.71, sas.DateModification = NOW() where sas.RefPrestashop = 151 and sas.id_product_attribute = 339;</v>
      </c>
    </row>
    <row r="44" spans="1:22" x14ac:dyDescent="0.25">
      <c r="A44">
        <v>151</v>
      </c>
      <c r="B44">
        <v>340</v>
      </c>
      <c r="C44">
        <v>50</v>
      </c>
      <c r="D44" s="10" t="str">
        <f t="shared" si="4"/>
        <v/>
      </c>
      <c r="E44" s="1" t="s">
        <v>817</v>
      </c>
      <c r="F44" t="s">
        <v>814</v>
      </c>
      <c r="G44" t="s">
        <v>815</v>
      </c>
      <c r="H44" t="s">
        <v>4110</v>
      </c>
      <c r="I44" s="20">
        <f>VLOOKUP(E44,[1]NOMENCLATURES!$C$2:$I$2217,7,FALSE)</f>
        <v>422.23219999999998</v>
      </c>
      <c r="J44" t="s">
        <v>3952</v>
      </c>
      <c r="K44" s="17">
        <v>389.70929000000001</v>
      </c>
      <c r="L44" t="s">
        <v>404</v>
      </c>
      <c r="N44" s="31">
        <f t="shared" si="5"/>
        <v>389.71</v>
      </c>
      <c r="O44" s="32">
        <f t="shared" si="6"/>
        <v>32.520000000000039</v>
      </c>
      <c r="P44" s="10" t="str">
        <f t="shared" si="7"/>
        <v>32.52</v>
      </c>
      <c r="Q44" s="8" t="str">
        <f t="shared" si="8"/>
        <v>422.23</v>
      </c>
      <c r="R44" s="27">
        <f t="shared" si="9"/>
        <v>8.4600000000000364</v>
      </c>
      <c r="S44" s="27" t="str">
        <f t="shared" si="0"/>
        <v/>
      </c>
      <c r="T44" s="8" t="str">
        <f t="shared" si="1"/>
        <v/>
      </c>
      <c r="U44" s="8" t="str">
        <f t="shared" si="2"/>
        <v>UPDATE saskitps_product_attribute pa set pa.price = 32.52 where pa.id_product = 151 and pa.id_product_attribute = 340 ;
UPDATE saskitps_product_attribute_shop pa set pa.price = 32.52 where pa.id_product = 151 and pa.id_product_attribute = 340 ;</v>
      </c>
      <c r="V44" s="8" t="str">
        <f t="shared" si="3"/>
        <v>UPDATE TSaskit sas set sas.OldPrix = sas.PrixMagasin, sas.PrixMagasin = 422.23, sas.DateModification = NOW() where sas.RefPrestashop = 151 and sas.id_product_attribute = 340;</v>
      </c>
    </row>
    <row r="45" spans="1:22" x14ac:dyDescent="0.25">
      <c r="A45">
        <v>151</v>
      </c>
      <c r="B45">
        <v>341</v>
      </c>
      <c r="C45">
        <v>51</v>
      </c>
      <c r="D45" s="10" t="str">
        <f t="shared" si="4"/>
        <v/>
      </c>
      <c r="E45" s="1" t="s">
        <v>821</v>
      </c>
      <c r="F45" t="s">
        <v>818</v>
      </c>
      <c r="G45" t="s">
        <v>819</v>
      </c>
      <c r="H45" t="s">
        <v>4111</v>
      </c>
      <c r="I45" s="20">
        <f>VLOOKUP(E45,[1]NOMENCLATURES!$C$2:$I$2217,7,FALSE)</f>
        <v>485.06856400000004</v>
      </c>
      <c r="J45" t="s">
        <v>3952</v>
      </c>
      <c r="K45" s="17">
        <v>389.70929000000001</v>
      </c>
      <c r="L45" t="s">
        <v>104</v>
      </c>
      <c r="N45" s="31">
        <f t="shared" si="5"/>
        <v>389.71</v>
      </c>
      <c r="O45" s="32">
        <f t="shared" si="6"/>
        <v>95.360000000000014</v>
      </c>
      <c r="P45" s="10" t="str">
        <f t="shared" si="7"/>
        <v>95.36</v>
      </c>
      <c r="Q45" s="8" t="str">
        <f t="shared" si="8"/>
        <v>485.07</v>
      </c>
      <c r="R45" s="27">
        <f t="shared" si="9"/>
        <v>8.8299999999999841</v>
      </c>
      <c r="S45" s="27" t="str">
        <f t="shared" si="0"/>
        <v/>
      </c>
      <c r="T45" s="8" t="str">
        <f t="shared" si="1"/>
        <v/>
      </c>
      <c r="U45" s="8" t="str">
        <f t="shared" si="2"/>
        <v>UPDATE saskitps_product_attribute pa set pa.price = 95.36 where pa.id_product = 151 and pa.id_product_attribute = 341 ;
UPDATE saskitps_product_attribute_shop pa set pa.price = 95.36 where pa.id_product = 151 and pa.id_product_attribute = 341 ;</v>
      </c>
      <c r="V45" s="8" t="str">
        <f t="shared" si="3"/>
        <v>UPDATE TSaskit sas set sas.OldPrix = sas.PrixMagasin, sas.PrixMagasin = 485.07, sas.DateModification = NOW() where sas.RefPrestashop = 151 and sas.id_product_attribute = 341;</v>
      </c>
    </row>
    <row r="46" spans="1:22" x14ac:dyDescent="0.25">
      <c r="A46">
        <v>151</v>
      </c>
      <c r="B46">
        <v>342</v>
      </c>
      <c r="C46">
        <v>52</v>
      </c>
      <c r="D46" s="10" t="str">
        <f t="shared" si="4"/>
        <v/>
      </c>
      <c r="E46" s="1" t="s">
        <v>825</v>
      </c>
      <c r="F46" t="s">
        <v>822</v>
      </c>
      <c r="G46" t="s">
        <v>823</v>
      </c>
      <c r="H46" t="s">
        <v>4112</v>
      </c>
      <c r="I46" s="20">
        <f>VLOOKUP(E46,[1]NOMENCLATURES!$C$2:$I$2217,7,FALSE)</f>
        <v>527.98492799999997</v>
      </c>
      <c r="J46" t="s">
        <v>3952</v>
      </c>
      <c r="K46" s="17">
        <v>389.70929000000001</v>
      </c>
      <c r="L46" t="s">
        <v>479</v>
      </c>
      <c r="N46" s="31">
        <f t="shared" si="5"/>
        <v>389.71</v>
      </c>
      <c r="O46" s="32">
        <f t="shared" si="6"/>
        <v>138.27000000000004</v>
      </c>
      <c r="P46" s="10" t="str">
        <f t="shared" si="7"/>
        <v>138.27</v>
      </c>
      <c r="Q46" s="8" t="str">
        <f t="shared" si="8"/>
        <v>527.98</v>
      </c>
      <c r="R46" s="27">
        <f t="shared" si="9"/>
        <v>9.5800000000000409</v>
      </c>
      <c r="S46" s="27" t="str">
        <f t="shared" si="0"/>
        <v/>
      </c>
      <c r="T46" s="8" t="str">
        <f t="shared" si="1"/>
        <v/>
      </c>
      <c r="U46" s="8" t="str">
        <f t="shared" si="2"/>
        <v>UPDATE saskitps_product_attribute pa set pa.price = 138.27 where pa.id_product = 151 and pa.id_product_attribute = 342 ;
UPDATE saskitps_product_attribute_shop pa set pa.price = 138.27 where pa.id_product = 151 and pa.id_product_attribute = 342 ;</v>
      </c>
      <c r="V46" s="8" t="str">
        <f t="shared" si="3"/>
        <v>UPDATE TSaskit sas set sas.OldPrix = sas.PrixMagasin, sas.PrixMagasin = 527.98, sas.DateModification = NOW() where sas.RefPrestashop = 151 and sas.id_product_attribute = 342;</v>
      </c>
    </row>
    <row r="47" spans="1:22" x14ac:dyDescent="0.25">
      <c r="A47">
        <v>153</v>
      </c>
      <c r="B47">
        <v>417</v>
      </c>
      <c r="C47">
        <v>88</v>
      </c>
      <c r="D47" s="10" t="str">
        <f t="shared" si="4"/>
        <v>BASE</v>
      </c>
      <c r="E47" s="1" t="s">
        <v>840</v>
      </c>
      <c r="F47" t="s">
        <v>837</v>
      </c>
      <c r="G47" t="s">
        <v>838</v>
      </c>
      <c r="H47" t="s">
        <v>3953</v>
      </c>
      <c r="I47" s="25">
        <f>VLOOKUP(E47,[1]ARTICLES!$A$2:$V$636,22,FALSE)</f>
        <v>6.1199999999999997E-2</v>
      </c>
      <c r="J47" t="s">
        <v>3953</v>
      </c>
      <c r="K47" s="14">
        <v>6.1153400000000004E-2</v>
      </c>
      <c r="L47" t="s">
        <v>841</v>
      </c>
      <c r="N47" s="31">
        <f t="shared" si="5"/>
        <v>6.1150000000000003E-2</v>
      </c>
      <c r="O47" s="32">
        <f t="shared" si="6"/>
        <v>4.9999999999994493E-5</v>
      </c>
      <c r="P47" s="10" t="str">
        <f t="shared" si="7"/>
        <v>4.99999999999945E-05</v>
      </c>
      <c r="Q47" s="8" t="str">
        <f t="shared" si="8"/>
        <v>0.0612</v>
      </c>
      <c r="R47" s="27">
        <f t="shared" si="9"/>
        <v>5.4999999999999979E-3</v>
      </c>
      <c r="S47" s="27" t="str">
        <f t="shared" si="0"/>
        <v/>
      </c>
      <c r="T47" s="8" t="str">
        <f t="shared" si="1"/>
        <v>UPDATE saskitps_product p set p.price = 0.0612, p.date_upd=now() where p.id_product = 153 ;
UPDATE saskitps_product_shop p set p.price = 0.0612, p.date_upd=now() where p.id_product = 153 ;</v>
      </c>
      <c r="U47" s="8" t="str">
        <f t="shared" si="2"/>
        <v>UPDATE saskitps_product_attribute pa set pa.price = 4.99999999999945E-05 where pa.id_product = 153 and pa.id_product_attribute = 417 ;
UPDATE saskitps_product_attribute_shop pa set pa.price = 4.99999999999945E-05 where pa.id_product = 153 and pa.id_product_attribute = 417 ;</v>
      </c>
      <c r="V47" s="8" t="str">
        <f t="shared" si="3"/>
        <v>UPDATE TSaskit sas set sas.OldPrix = sas.PrixMagasin, sas.PrixMagasin = 0.0612, sas.DateModification = NOW() where sas.RefPrestashop = 153 and sas.id_product_attribute = 417;</v>
      </c>
    </row>
    <row r="48" spans="1:22" x14ac:dyDescent="0.25">
      <c r="A48">
        <v>153</v>
      </c>
      <c r="B48">
        <v>419</v>
      </c>
      <c r="C48">
        <v>86</v>
      </c>
      <c r="D48" s="10" t="str">
        <f t="shared" si="4"/>
        <v/>
      </c>
      <c r="E48" s="1" t="s">
        <v>845</v>
      </c>
      <c r="F48" t="s">
        <v>842</v>
      </c>
      <c r="G48" t="s">
        <v>843</v>
      </c>
      <c r="H48" t="s">
        <v>4113</v>
      </c>
      <c r="I48" s="25">
        <f>VLOOKUP(E48,[1]ARTICLES!$A$2:$V$636,22,FALSE)</f>
        <v>8.5585500000000009E-2</v>
      </c>
      <c r="J48" t="s">
        <v>3953</v>
      </c>
      <c r="K48" s="14">
        <v>6.1153400000000004E-2</v>
      </c>
      <c r="L48" t="s">
        <v>846</v>
      </c>
      <c r="N48" s="31">
        <f t="shared" si="5"/>
        <v>6.1150000000000003E-2</v>
      </c>
      <c r="O48" s="32">
        <f t="shared" si="6"/>
        <v>2.4439999999999996E-2</v>
      </c>
      <c r="P48" s="10" t="str">
        <f t="shared" si="7"/>
        <v>0.02444</v>
      </c>
      <c r="Q48" s="8" t="str">
        <f t="shared" si="8"/>
        <v>0.08559</v>
      </c>
      <c r="R48" s="27">
        <f t="shared" si="9"/>
        <v>7.5999999999999956E-3</v>
      </c>
      <c r="S48" s="27" t="str">
        <f t="shared" si="0"/>
        <v/>
      </c>
      <c r="T48" s="8" t="str">
        <f t="shared" si="1"/>
        <v/>
      </c>
      <c r="U48" s="8" t="str">
        <f t="shared" si="2"/>
        <v>UPDATE saskitps_product_attribute pa set pa.price = 0.02444 where pa.id_product = 153 and pa.id_product_attribute = 419 ;
UPDATE saskitps_product_attribute_shop pa set pa.price = 0.02444 where pa.id_product = 153 and pa.id_product_attribute = 419 ;</v>
      </c>
      <c r="V48" s="8" t="str">
        <f t="shared" si="3"/>
        <v>UPDATE TSaskit sas set sas.OldPrix = sas.PrixMagasin, sas.PrixMagasin = 0.08559, sas.DateModification = NOW() where sas.RefPrestashop = 153 and sas.id_product_attribute = 419;</v>
      </c>
    </row>
    <row r="49" spans="1:22" x14ac:dyDescent="0.25">
      <c r="A49">
        <v>153</v>
      </c>
      <c r="B49">
        <v>422</v>
      </c>
      <c r="C49">
        <v>78</v>
      </c>
      <c r="D49" s="10" t="str">
        <f t="shared" si="4"/>
        <v/>
      </c>
      <c r="E49" s="1" t="s">
        <v>850</v>
      </c>
      <c r="F49" t="s">
        <v>847</v>
      </c>
      <c r="G49" t="s">
        <v>848</v>
      </c>
      <c r="H49" t="s">
        <v>4114</v>
      </c>
      <c r="I49" s="25">
        <f>VLOOKUP(E49,[1]ARTICLES!$A$2:$V$636,22,FALSE)</f>
        <v>0.12230680000000001</v>
      </c>
      <c r="J49" t="s">
        <v>3953</v>
      </c>
      <c r="K49" s="14">
        <v>6.1153400000000004E-2</v>
      </c>
      <c r="L49" t="s">
        <v>851</v>
      </c>
      <c r="N49" s="31">
        <f t="shared" si="5"/>
        <v>6.1150000000000003E-2</v>
      </c>
      <c r="O49" s="32">
        <f t="shared" si="6"/>
        <v>6.1159999999999999E-2</v>
      </c>
      <c r="P49" s="10" t="str">
        <f t="shared" si="7"/>
        <v>0.06116</v>
      </c>
      <c r="Q49" s="8" t="str">
        <f t="shared" si="8"/>
        <v>0.12231</v>
      </c>
      <c r="R49" s="27">
        <f t="shared" si="9"/>
        <v>1.0900000000000007E-2</v>
      </c>
      <c r="S49" s="27" t="str">
        <f t="shared" si="0"/>
        <v/>
      </c>
      <c r="T49" s="8" t="str">
        <f t="shared" si="1"/>
        <v/>
      </c>
      <c r="U49" s="8" t="str">
        <f t="shared" si="2"/>
        <v>UPDATE saskitps_product_attribute pa set pa.price = 0.06116 where pa.id_product = 153 and pa.id_product_attribute = 422 ;
UPDATE saskitps_product_attribute_shop pa set pa.price = 0.06116 where pa.id_product = 153 and pa.id_product_attribute = 422 ;</v>
      </c>
      <c r="V49" s="8" t="str">
        <f t="shared" si="3"/>
        <v>UPDATE TSaskit sas set sas.OldPrix = sas.PrixMagasin, sas.PrixMagasin = 0.12231, sas.DateModification = NOW() where sas.RefPrestashop = 153 and sas.id_product_attribute = 422;</v>
      </c>
    </row>
    <row r="50" spans="1:22" x14ac:dyDescent="0.25">
      <c r="A50">
        <v>153</v>
      </c>
      <c r="B50">
        <v>425</v>
      </c>
      <c r="C50">
        <v>89</v>
      </c>
      <c r="D50" s="10" t="str">
        <f t="shared" si="4"/>
        <v/>
      </c>
      <c r="E50" s="1" t="s">
        <v>855</v>
      </c>
      <c r="F50" t="s">
        <v>852</v>
      </c>
      <c r="G50" t="s">
        <v>853</v>
      </c>
      <c r="H50" t="s">
        <v>4115</v>
      </c>
      <c r="I50" s="25">
        <f>VLOOKUP(E50,[1]ARTICLES!$A$2:$V$636,22,FALSE)</f>
        <v>0.15273720000000002</v>
      </c>
      <c r="J50" t="s">
        <v>3953</v>
      </c>
      <c r="K50" s="14">
        <v>6.1153400000000004E-2</v>
      </c>
      <c r="L50" t="s">
        <v>856</v>
      </c>
      <c r="N50" s="31">
        <f t="shared" si="5"/>
        <v>6.1150000000000003E-2</v>
      </c>
      <c r="O50" s="32">
        <f t="shared" si="6"/>
        <v>9.1589999999999977E-2</v>
      </c>
      <c r="P50" s="10" t="str">
        <f t="shared" si="7"/>
        <v>0.09159</v>
      </c>
      <c r="Q50" s="8" t="str">
        <f t="shared" si="8"/>
        <v>0.15274</v>
      </c>
      <c r="R50" s="27">
        <f t="shared" si="9"/>
        <v>1.3500000000000012E-2</v>
      </c>
      <c r="S50" s="27" t="str">
        <f t="shared" si="0"/>
        <v/>
      </c>
      <c r="T50" s="8" t="str">
        <f t="shared" si="1"/>
        <v/>
      </c>
      <c r="U50" s="8" t="str">
        <f t="shared" si="2"/>
        <v>UPDATE saskitps_product_attribute pa set pa.price = 0.09159 where pa.id_product = 153 and pa.id_product_attribute = 425 ;
UPDATE saskitps_product_attribute_shop pa set pa.price = 0.09159 where pa.id_product = 153 and pa.id_product_attribute = 425 ;</v>
      </c>
      <c r="V50" s="8" t="str">
        <f t="shared" si="3"/>
        <v>UPDATE TSaskit sas set sas.OldPrix = sas.PrixMagasin, sas.PrixMagasin = 0.15274, sas.DateModification = NOW() where sas.RefPrestashop = 153 and sas.id_product_attribute = 425;</v>
      </c>
    </row>
    <row r="51" spans="1:22" x14ac:dyDescent="0.25">
      <c r="A51">
        <v>153</v>
      </c>
      <c r="B51">
        <v>428</v>
      </c>
      <c r="C51">
        <v>82</v>
      </c>
      <c r="D51" s="10" t="str">
        <f t="shared" si="4"/>
        <v/>
      </c>
      <c r="E51" s="1" t="s">
        <v>860</v>
      </c>
      <c r="F51" t="s">
        <v>857</v>
      </c>
      <c r="G51" t="s">
        <v>858</v>
      </c>
      <c r="H51" t="s">
        <v>4116</v>
      </c>
      <c r="I51" s="25">
        <f>VLOOKUP(E51,[1]ARTICLES!$A$2:$V$636,22,FALSE)</f>
        <v>0.18346020000000005</v>
      </c>
      <c r="J51" t="s">
        <v>3953</v>
      </c>
      <c r="K51" s="14">
        <v>6.1153400000000004E-2</v>
      </c>
      <c r="L51" t="s">
        <v>861</v>
      </c>
      <c r="N51" s="31">
        <f t="shared" si="5"/>
        <v>6.1150000000000003E-2</v>
      </c>
      <c r="O51" s="32">
        <f t="shared" si="6"/>
        <v>0.12231</v>
      </c>
      <c r="P51" s="10" t="str">
        <f t="shared" si="7"/>
        <v>0.12231</v>
      </c>
      <c r="Q51" s="8" t="str">
        <f t="shared" si="8"/>
        <v>0.18346</v>
      </c>
      <c r="R51" s="27">
        <f t="shared" si="9"/>
        <v>1.6300000000000009E-2</v>
      </c>
      <c r="S51" s="27" t="str">
        <f t="shared" si="0"/>
        <v/>
      </c>
      <c r="T51" s="8" t="str">
        <f t="shared" si="1"/>
        <v/>
      </c>
      <c r="U51" s="8" t="str">
        <f t="shared" si="2"/>
        <v>UPDATE saskitps_product_attribute pa set pa.price = 0.12231 where pa.id_product = 153 and pa.id_product_attribute = 428 ;
UPDATE saskitps_product_attribute_shop pa set pa.price = 0.12231 where pa.id_product = 153 and pa.id_product_attribute = 428 ;</v>
      </c>
      <c r="V51" s="8" t="str">
        <f t="shared" si="3"/>
        <v>UPDATE TSaskit sas set sas.OldPrix = sas.PrixMagasin, sas.PrixMagasin = 0.18346, sas.DateModification = NOW() where sas.RefPrestashop = 153 and sas.id_product_attribute = 428;</v>
      </c>
    </row>
    <row r="52" spans="1:22" x14ac:dyDescent="0.25">
      <c r="A52">
        <v>153</v>
      </c>
      <c r="B52">
        <v>429</v>
      </c>
      <c r="C52">
        <v>83</v>
      </c>
      <c r="D52" s="10" t="str">
        <f t="shared" si="4"/>
        <v/>
      </c>
      <c r="E52" s="1" t="s">
        <v>865</v>
      </c>
      <c r="F52" t="s">
        <v>862</v>
      </c>
      <c r="G52" t="s">
        <v>863</v>
      </c>
      <c r="H52" t="s">
        <v>4117</v>
      </c>
      <c r="I52" s="25">
        <f>VLOOKUP(E52,[1]ARTICLES!$A$2:$V$636,22,FALSE)</f>
        <v>0.21988890000000003</v>
      </c>
      <c r="J52" t="s">
        <v>3953</v>
      </c>
      <c r="K52" s="14">
        <v>6.1153400000000004E-2</v>
      </c>
      <c r="L52" t="s">
        <v>866</v>
      </c>
      <c r="N52" s="31">
        <f t="shared" si="5"/>
        <v>6.1150000000000003E-2</v>
      </c>
      <c r="O52" s="32">
        <f t="shared" si="6"/>
        <v>0.15873999999999999</v>
      </c>
      <c r="P52" s="10" t="str">
        <f t="shared" si="7"/>
        <v>0.15874</v>
      </c>
      <c r="Q52" s="8" t="str">
        <f t="shared" si="8"/>
        <v>0.21989</v>
      </c>
      <c r="R52" s="27">
        <f t="shared" si="9"/>
        <v>1.9500000000000017E-2</v>
      </c>
      <c r="S52" s="27" t="str">
        <f t="shared" si="0"/>
        <v/>
      </c>
      <c r="T52" s="8" t="str">
        <f t="shared" si="1"/>
        <v/>
      </c>
      <c r="U52" s="8" t="str">
        <f t="shared" si="2"/>
        <v>UPDATE saskitps_product_attribute pa set pa.price = 0.15874 where pa.id_product = 153 and pa.id_product_attribute = 429 ;
UPDATE saskitps_product_attribute_shop pa set pa.price = 0.15874 where pa.id_product = 153 and pa.id_product_attribute = 429 ;</v>
      </c>
      <c r="V52" s="8" t="str">
        <f t="shared" si="3"/>
        <v>UPDATE TSaskit sas set sas.OldPrix = sas.PrixMagasin, sas.PrixMagasin = 0.21989, sas.DateModification = NOW() where sas.RefPrestashop = 153 and sas.id_product_attribute = 429;</v>
      </c>
    </row>
    <row r="53" spans="1:22" x14ac:dyDescent="0.25">
      <c r="A53">
        <v>153</v>
      </c>
      <c r="B53">
        <v>430</v>
      </c>
      <c r="C53">
        <v>90</v>
      </c>
      <c r="D53" s="10" t="str">
        <f t="shared" si="4"/>
        <v/>
      </c>
      <c r="E53" s="1" t="s">
        <v>870</v>
      </c>
      <c r="F53" t="s">
        <v>867</v>
      </c>
      <c r="G53" t="s">
        <v>868</v>
      </c>
      <c r="H53" t="s">
        <v>4118</v>
      </c>
      <c r="I53" s="25">
        <f>VLOOKUP(E53,[1]ARTICLES!$A$2:$V$636,22,FALSE)</f>
        <v>0.24446730000000003</v>
      </c>
      <c r="J53" t="s">
        <v>3953</v>
      </c>
      <c r="K53" s="14">
        <v>6.1153400000000004E-2</v>
      </c>
      <c r="L53" t="s">
        <v>871</v>
      </c>
      <c r="N53" s="31">
        <f t="shared" si="5"/>
        <v>6.1150000000000003E-2</v>
      </c>
      <c r="O53" s="32">
        <f t="shared" si="6"/>
        <v>0.18331999999999998</v>
      </c>
      <c r="P53" s="10" t="str">
        <f t="shared" si="7"/>
        <v>0.18332</v>
      </c>
      <c r="Q53" s="8" t="str">
        <f t="shared" si="8"/>
        <v>0.24447</v>
      </c>
      <c r="R53" s="27">
        <f t="shared" si="9"/>
        <v>2.1600000000000008E-2</v>
      </c>
      <c r="S53" s="27" t="str">
        <f t="shared" si="0"/>
        <v/>
      </c>
      <c r="T53" s="8" t="str">
        <f t="shared" si="1"/>
        <v/>
      </c>
      <c r="U53" s="8" t="str">
        <f t="shared" si="2"/>
        <v>UPDATE saskitps_product_attribute pa set pa.price = 0.18332 where pa.id_product = 153 and pa.id_product_attribute = 430 ;
UPDATE saskitps_product_attribute_shop pa set pa.price = 0.18332 where pa.id_product = 153 and pa.id_product_attribute = 430 ;</v>
      </c>
      <c r="V53" s="8" t="str">
        <f t="shared" si="3"/>
        <v>UPDATE TSaskit sas set sas.OldPrix = sas.PrixMagasin, sas.PrixMagasin = 0.24447, sas.DateModification = NOW() where sas.RefPrestashop = 153 and sas.id_product_attribute = 430;</v>
      </c>
    </row>
    <row r="54" spans="1:22" x14ac:dyDescent="0.25">
      <c r="A54">
        <v>153</v>
      </c>
      <c r="B54">
        <v>431</v>
      </c>
      <c r="C54">
        <v>85</v>
      </c>
      <c r="D54" s="10" t="str">
        <f t="shared" si="4"/>
        <v/>
      </c>
      <c r="E54" s="1" t="s">
        <v>875</v>
      </c>
      <c r="F54" t="s">
        <v>872</v>
      </c>
      <c r="G54" t="s">
        <v>873</v>
      </c>
      <c r="H54" t="s">
        <v>4119</v>
      </c>
      <c r="I54" s="25">
        <f>VLOOKUP(E54,[1]ARTICLES!$A$2:$V$636,22,FALSE)</f>
        <v>0.30562070000000002</v>
      </c>
      <c r="J54" t="s">
        <v>3953</v>
      </c>
      <c r="K54" s="14">
        <v>6.1153400000000004E-2</v>
      </c>
      <c r="L54" t="s">
        <v>876</v>
      </c>
      <c r="N54" s="31">
        <f t="shared" si="5"/>
        <v>6.1150000000000003E-2</v>
      </c>
      <c r="O54" s="32">
        <f t="shared" si="6"/>
        <v>0.24446999999999999</v>
      </c>
      <c r="P54" s="10" t="str">
        <f t="shared" si="7"/>
        <v>0.24447</v>
      </c>
      <c r="Q54" s="8" t="str">
        <f t="shared" si="8"/>
        <v>0.30562</v>
      </c>
      <c r="R54" s="27">
        <f t="shared" si="9"/>
        <v>2.6999999999999968E-2</v>
      </c>
      <c r="S54" s="27" t="str">
        <f t="shared" si="0"/>
        <v/>
      </c>
      <c r="T54" s="8" t="str">
        <f t="shared" si="1"/>
        <v/>
      </c>
      <c r="U54" s="8" t="str">
        <f t="shared" si="2"/>
        <v>UPDATE saskitps_product_attribute pa set pa.price = 0.24447 where pa.id_product = 153 and pa.id_product_attribute = 431 ;
UPDATE saskitps_product_attribute_shop pa set pa.price = 0.24447 where pa.id_product = 153 and pa.id_product_attribute = 431 ;</v>
      </c>
      <c r="V54" s="8" t="str">
        <f t="shared" si="3"/>
        <v>UPDATE TSaskit sas set sas.OldPrix = sas.PrixMagasin, sas.PrixMagasin = 0.30562, sas.DateModification = NOW() where sas.RefPrestashop = 153 and sas.id_product_attribute = 431;</v>
      </c>
    </row>
    <row r="55" spans="1:22" x14ac:dyDescent="0.25">
      <c r="A55">
        <v>154</v>
      </c>
      <c r="B55">
        <v>2367</v>
      </c>
      <c r="C55">
        <v>204</v>
      </c>
      <c r="D55" s="10" t="str">
        <f t="shared" si="4"/>
        <v>BASE</v>
      </c>
      <c r="E55" s="1" t="s">
        <v>880</v>
      </c>
      <c r="F55" t="s">
        <v>877</v>
      </c>
      <c r="G55" t="s">
        <v>878</v>
      </c>
      <c r="H55" t="s">
        <v>3950</v>
      </c>
      <c r="I55" s="20">
        <f>VLOOKUP(E55,[1]NOMENCLATURES!$C$2:$I$2217,7,FALSE)</f>
        <v>1112.7655999999999</v>
      </c>
      <c r="J55" t="s">
        <v>3950</v>
      </c>
      <c r="K55" s="17">
        <v>1112.7655999999999</v>
      </c>
      <c r="L55" t="s">
        <v>37</v>
      </c>
      <c r="N55" s="31">
        <f t="shared" si="5"/>
        <v>1112.77</v>
      </c>
      <c r="O55" s="32">
        <f t="shared" si="6"/>
        <v>0</v>
      </c>
      <c r="P55" s="10" t="str">
        <f t="shared" si="7"/>
        <v>0</v>
      </c>
      <c r="Q55" s="8" t="str">
        <f t="shared" si="8"/>
        <v>1112.77</v>
      </c>
      <c r="R55" s="27">
        <f t="shared" si="9"/>
        <v>94.769999999999982</v>
      </c>
      <c r="S55" s="27" t="str">
        <f t="shared" si="0"/>
        <v/>
      </c>
      <c r="T55" s="8" t="str">
        <f t="shared" si="1"/>
        <v>UPDATE saskitps_product p set p.price = 1112.77, p.date_upd=now() where p.id_product = 154 ;
UPDATE saskitps_product_shop p set p.price = 1112.77, p.date_upd=now() where p.id_product = 154 ;</v>
      </c>
      <c r="U55" s="8" t="str">
        <f t="shared" si="2"/>
        <v>UPDATE saskitps_product_attribute pa set pa.price = 0 where pa.id_product = 154 and pa.id_product_attribute = 2367 ;
UPDATE saskitps_product_attribute_shop pa set pa.price = 0 where pa.id_product = 154 and pa.id_product_attribute = 2367 ;</v>
      </c>
      <c r="V55" s="8" t="str">
        <f t="shared" si="3"/>
        <v>UPDATE TSaskit sas set sas.OldPrix = sas.PrixMagasin, sas.PrixMagasin = 1112.77, sas.DateModification = NOW() where sas.RefPrestashop = 154 and sas.id_product_attribute = 2367;</v>
      </c>
    </row>
    <row r="56" spans="1:22" x14ac:dyDescent="0.25">
      <c r="A56">
        <v>154</v>
      </c>
      <c r="B56">
        <v>2368</v>
      </c>
      <c r="C56">
        <v>205</v>
      </c>
      <c r="D56" s="10" t="str">
        <f t="shared" si="4"/>
        <v/>
      </c>
      <c r="E56" s="1" t="s">
        <v>172</v>
      </c>
      <c r="F56" t="s">
        <v>881</v>
      </c>
      <c r="G56" t="s">
        <v>882</v>
      </c>
      <c r="H56" t="s">
        <v>4120</v>
      </c>
      <c r="I56" s="20">
        <f>VLOOKUP(E56,[1]NOMENCLATURES!$C$2:$I$2217,7,FALSE)</f>
        <v>1331.2636</v>
      </c>
      <c r="J56" t="s">
        <v>3950</v>
      </c>
      <c r="K56" s="17">
        <v>1112.7655999999999</v>
      </c>
      <c r="L56" t="s">
        <v>37</v>
      </c>
      <c r="N56" s="31">
        <f t="shared" si="5"/>
        <v>1112.77</v>
      </c>
      <c r="O56" s="32">
        <f t="shared" si="6"/>
        <v>218.49</v>
      </c>
      <c r="P56" s="10" t="str">
        <f t="shared" si="7"/>
        <v>218.49</v>
      </c>
      <c r="Q56" s="8" t="str">
        <f t="shared" si="8"/>
        <v>1331.26</v>
      </c>
      <c r="R56" s="27">
        <f t="shared" si="9"/>
        <v>139.26</v>
      </c>
      <c r="S56" s="27" t="str">
        <f t="shared" si="0"/>
        <v/>
      </c>
      <c r="T56" s="8" t="str">
        <f t="shared" si="1"/>
        <v/>
      </c>
      <c r="U56" s="8" t="str">
        <f t="shared" si="2"/>
        <v>UPDATE saskitps_product_attribute pa set pa.price = 218.49 where pa.id_product = 154 and pa.id_product_attribute = 2368 ;
UPDATE saskitps_product_attribute_shop pa set pa.price = 218.49 where pa.id_product = 154 and pa.id_product_attribute = 2368 ;</v>
      </c>
      <c r="V56" s="8" t="str">
        <f t="shared" si="3"/>
        <v>UPDATE TSaskit sas set sas.OldPrix = sas.PrixMagasin, sas.PrixMagasin = 1331.26, sas.DateModification = NOW() where sas.RefPrestashop = 154 and sas.id_product_attribute = 2368;</v>
      </c>
    </row>
    <row r="57" spans="1:22" x14ac:dyDescent="0.25">
      <c r="A57">
        <v>154</v>
      </c>
      <c r="B57">
        <v>2369</v>
      </c>
      <c r="C57">
        <v>206</v>
      </c>
      <c r="D57" s="10" t="str">
        <f t="shared" si="4"/>
        <v/>
      </c>
      <c r="E57" s="1" t="s">
        <v>887</v>
      </c>
      <c r="F57" t="s">
        <v>884</v>
      </c>
      <c r="G57" t="s">
        <v>885</v>
      </c>
      <c r="H57" t="s">
        <v>4121</v>
      </c>
      <c r="I57" s="20">
        <f>VLOOKUP(E57,[1]NOMENCLATURES!$C$2:$I$2217,7,FALSE)</f>
        <v>2225.5311999999999</v>
      </c>
      <c r="J57" t="s">
        <v>3950</v>
      </c>
      <c r="K57" s="17">
        <v>1112.7655999999999</v>
      </c>
      <c r="L57" t="s">
        <v>37</v>
      </c>
      <c r="N57" s="31">
        <f t="shared" si="5"/>
        <v>1112.77</v>
      </c>
      <c r="O57" s="32">
        <f t="shared" si="6"/>
        <v>1112.7600000000002</v>
      </c>
      <c r="P57" s="10" t="str">
        <f t="shared" si="7"/>
        <v>1112.76</v>
      </c>
      <c r="Q57" s="8" t="str">
        <f t="shared" si="8"/>
        <v>2225.53</v>
      </c>
      <c r="R57" s="27">
        <f t="shared" si="9"/>
        <v>189.5300000000002</v>
      </c>
      <c r="S57" s="27" t="str">
        <f t="shared" si="0"/>
        <v/>
      </c>
      <c r="T57" s="8" t="str">
        <f t="shared" si="1"/>
        <v/>
      </c>
      <c r="U57" s="8" t="str">
        <f t="shared" si="2"/>
        <v>UPDATE saskitps_product_attribute pa set pa.price = 1112.76 where pa.id_product = 154 and pa.id_product_attribute = 2369 ;
UPDATE saskitps_product_attribute_shop pa set pa.price = 1112.76 where pa.id_product = 154 and pa.id_product_attribute = 2369 ;</v>
      </c>
      <c r="V57" s="8" t="str">
        <f t="shared" si="3"/>
        <v>UPDATE TSaskit sas set sas.OldPrix = sas.PrixMagasin, sas.PrixMagasin = 2225.53, sas.DateModification = NOW() where sas.RefPrestashop = 154 and sas.id_product_attribute = 2369;</v>
      </c>
    </row>
    <row r="58" spans="1:22" x14ac:dyDescent="0.25">
      <c r="A58">
        <v>154</v>
      </c>
      <c r="B58">
        <v>2370</v>
      </c>
      <c r="C58">
        <v>207</v>
      </c>
      <c r="D58" s="10" t="str">
        <f t="shared" si="4"/>
        <v/>
      </c>
      <c r="E58" s="1" t="s">
        <v>174</v>
      </c>
      <c r="F58" t="s">
        <v>888</v>
      </c>
      <c r="G58" t="s">
        <v>889</v>
      </c>
      <c r="H58" t="s">
        <v>4122</v>
      </c>
      <c r="I58" s="20">
        <f>VLOOKUP(E58,[1]NOMENCLATURES!$C$2:$I$2217,7,FALSE)</f>
        <v>2662.5272</v>
      </c>
      <c r="J58" t="s">
        <v>3950</v>
      </c>
      <c r="K58" s="17">
        <v>1112.7655999999999</v>
      </c>
      <c r="L58" t="s">
        <v>37</v>
      </c>
      <c r="N58" s="31">
        <f t="shared" si="5"/>
        <v>1112.77</v>
      </c>
      <c r="O58" s="32">
        <f t="shared" si="6"/>
        <v>1549.7600000000002</v>
      </c>
      <c r="P58" s="10" t="str">
        <f t="shared" si="7"/>
        <v>1549.76</v>
      </c>
      <c r="Q58" s="8" t="str">
        <f t="shared" si="8"/>
        <v>2662.53</v>
      </c>
      <c r="R58" s="27">
        <f t="shared" si="9"/>
        <v>279.5300000000002</v>
      </c>
      <c r="S58" s="27" t="str">
        <f t="shared" si="0"/>
        <v/>
      </c>
      <c r="T58" s="8" t="str">
        <f t="shared" si="1"/>
        <v/>
      </c>
      <c r="U58" s="8" t="str">
        <f t="shared" si="2"/>
        <v>UPDATE saskitps_product_attribute pa set pa.price = 1549.76 where pa.id_product = 154 and pa.id_product_attribute = 2370 ;
UPDATE saskitps_product_attribute_shop pa set pa.price = 1549.76 where pa.id_product = 154 and pa.id_product_attribute = 2370 ;</v>
      </c>
      <c r="V58" s="8" t="str">
        <f t="shared" si="3"/>
        <v>UPDATE TSaskit sas set sas.OldPrix = sas.PrixMagasin, sas.PrixMagasin = 2662.53, sas.DateModification = NOW() where sas.RefPrestashop = 154 and sas.id_product_attribute = 2370;</v>
      </c>
    </row>
    <row r="59" spans="1:22" x14ac:dyDescent="0.25">
      <c r="A59">
        <v>154</v>
      </c>
      <c r="B59">
        <v>2371</v>
      </c>
      <c r="C59">
        <v>208</v>
      </c>
      <c r="D59" s="10" t="str">
        <f t="shared" si="4"/>
        <v/>
      </c>
      <c r="E59" s="1" t="s">
        <v>233</v>
      </c>
      <c r="F59" t="s">
        <v>891</v>
      </c>
      <c r="G59" t="s">
        <v>892</v>
      </c>
      <c r="H59" t="s">
        <v>4123</v>
      </c>
      <c r="I59" s="20">
        <f>VLOOKUP(E59,[1]NOMENCLATURES!$C$2:$I$2217,7,FALSE)</f>
        <v>4451.0623999999998</v>
      </c>
      <c r="J59" t="s">
        <v>3950</v>
      </c>
      <c r="K59" s="17">
        <v>1112.7655999999999</v>
      </c>
      <c r="L59" t="s">
        <v>234</v>
      </c>
      <c r="M59" s="9"/>
      <c r="N59" s="31">
        <f t="shared" si="5"/>
        <v>1112.77</v>
      </c>
      <c r="O59" s="32">
        <f t="shared" si="6"/>
        <v>3338.2900000000004</v>
      </c>
      <c r="P59" s="10" t="str">
        <f t="shared" si="7"/>
        <v>3338.29</v>
      </c>
      <c r="Q59" s="8" t="str">
        <f t="shared" si="8"/>
        <v>4451.06</v>
      </c>
      <c r="R59" s="27">
        <f t="shared" si="9"/>
        <v>379.0600000000004</v>
      </c>
      <c r="S59" s="27" t="str">
        <f t="shared" si="0"/>
        <v/>
      </c>
      <c r="T59" s="8" t="str">
        <f t="shared" si="1"/>
        <v/>
      </c>
      <c r="U59" s="8" t="str">
        <f t="shared" si="2"/>
        <v>UPDATE saskitps_product_attribute pa set pa.price = 3338.29 where pa.id_product = 154 and pa.id_product_attribute = 2371 ;
UPDATE saskitps_product_attribute_shop pa set pa.price = 3338.29 where pa.id_product = 154 and pa.id_product_attribute = 2371 ;</v>
      </c>
      <c r="V59" s="8" t="str">
        <f t="shared" si="3"/>
        <v>UPDATE TSaskit sas set sas.OldPrix = sas.PrixMagasin, sas.PrixMagasin = 4451.06, sas.DateModification = NOW() where sas.RefPrestashop = 154 and sas.id_product_attribute = 2371;</v>
      </c>
    </row>
    <row r="60" spans="1:22" x14ac:dyDescent="0.25">
      <c r="A60">
        <v>154</v>
      </c>
      <c r="B60">
        <v>2372</v>
      </c>
      <c r="C60">
        <v>209</v>
      </c>
      <c r="D60" s="10" t="str">
        <f t="shared" si="4"/>
        <v/>
      </c>
      <c r="E60" s="1" t="s">
        <v>235</v>
      </c>
      <c r="F60" t="s">
        <v>894</v>
      </c>
      <c r="G60" t="s">
        <v>895</v>
      </c>
      <c r="H60" t="s">
        <v>4124</v>
      </c>
      <c r="I60" s="20">
        <f>VLOOKUP(E60,[1]NOMENCLATURES!$C$2:$I$2217,7,FALSE)</f>
        <v>5325.0544</v>
      </c>
      <c r="J60" t="s">
        <v>3950</v>
      </c>
      <c r="K60" s="17">
        <v>1112.7655999999999</v>
      </c>
      <c r="L60" t="s">
        <v>234</v>
      </c>
      <c r="N60" s="31">
        <f t="shared" si="5"/>
        <v>1112.77</v>
      </c>
      <c r="O60" s="32">
        <f t="shared" si="6"/>
        <v>4212.2800000000007</v>
      </c>
      <c r="P60" s="10" t="str">
        <f t="shared" si="7"/>
        <v>4212.28</v>
      </c>
      <c r="Q60" s="8" t="str">
        <f t="shared" si="8"/>
        <v>5325.05</v>
      </c>
      <c r="R60" s="27">
        <f t="shared" si="9"/>
        <v>559.05000000000018</v>
      </c>
      <c r="S60" s="27" t="str">
        <f t="shared" si="0"/>
        <v/>
      </c>
      <c r="T60" s="8" t="str">
        <f t="shared" si="1"/>
        <v/>
      </c>
      <c r="U60" s="8" t="str">
        <f t="shared" si="2"/>
        <v>UPDATE saskitps_product_attribute pa set pa.price = 4212.28 where pa.id_product = 154 and pa.id_product_attribute = 2372 ;
UPDATE saskitps_product_attribute_shop pa set pa.price = 4212.28 where pa.id_product = 154 and pa.id_product_attribute = 2372 ;</v>
      </c>
      <c r="V60" s="8" t="str">
        <f t="shared" si="3"/>
        <v>UPDATE TSaskit sas set sas.OldPrix = sas.PrixMagasin, sas.PrixMagasin = 5325.05, sas.DateModification = NOW() where sas.RefPrestashop = 154 and sas.id_product_attribute = 2372;</v>
      </c>
    </row>
    <row r="61" spans="1:22" x14ac:dyDescent="0.25">
      <c r="A61">
        <v>154</v>
      </c>
      <c r="B61">
        <v>2373</v>
      </c>
      <c r="C61">
        <v>210</v>
      </c>
      <c r="D61" s="10" t="str">
        <f t="shared" si="4"/>
        <v/>
      </c>
      <c r="E61" s="1" t="s">
        <v>237</v>
      </c>
      <c r="F61" t="s">
        <v>897</v>
      </c>
      <c r="G61" t="s">
        <v>898</v>
      </c>
      <c r="H61" t="s">
        <v>4125</v>
      </c>
      <c r="I61" s="20">
        <f>VLOOKUP(E61,[1]NOMENCLATURES!$C$2:$I$2217,7,FALSE)</f>
        <v>8902.1247999999996</v>
      </c>
      <c r="J61" t="s">
        <v>3950</v>
      </c>
      <c r="K61" s="17">
        <v>1112.7655999999999</v>
      </c>
      <c r="L61" t="s">
        <v>234</v>
      </c>
      <c r="N61" s="31">
        <f t="shared" si="5"/>
        <v>1112.77</v>
      </c>
      <c r="O61" s="32">
        <f t="shared" si="6"/>
        <v>7789.35</v>
      </c>
      <c r="P61" s="10" t="str">
        <f t="shared" si="7"/>
        <v>7789.35</v>
      </c>
      <c r="Q61" s="8" t="str">
        <f t="shared" si="8"/>
        <v>8902.12</v>
      </c>
      <c r="R61" s="27">
        <f t="shared" si="9"/>
        <v>758.1200000000008</v>
      </c>
      <c r="S61" s="27" t="str">
        <f t="shared" si="0"/>
        <v/>
      </c>
      <c r="T61" s="8" t="str">
        <f t="shared" si="1"/>
        <v/>
      </c>
      <c r="U61" s="8" t="str">
        <f t="shared" si="2"/>
        <v>UPDATE saskitps_product_attribute pa set pa.price = 7789.35 where pa.id_product = 154 and pa.id_product_attribute = 2373 ;
UPDATE saskitps_product_attribute_shop pa set pa.price = 7789.35 where pa.id_product = 154 and pa.id_product_attribute = 2373 ;</v>
      </c>
      <c r="V61" s="8" t="str">
        <f t="shared" si="3"/>
        <v>UPDATE TSaskit sas set sas.OldPrix = sas.PrixMagasin, sas.PrixMagasin = 8902.12, sas.DateModification = NOW() where sas.RefPrestashop = 154 and sas.id_product_attribute = 2373;</v>
      </c>
    </row>
    <row r="62" spans="1:22" x14ac:dyDescent="0.25">
      <c r="A62">
        <v>158</v>
      </c>
      <c r="B62">
        <v>2518</v>
      </c>
      <c r="C62">
        <v>25</v>
      </c>
      <c r="D62" s="10" t="str">
        <f t="shared" si="4"/>
        <v>BASE</v>
      </c>
      <c r="E62" s="1" t="s">
        <v>903</v>
      </c>
      <c r="F62" t="s">
        <v>900</v>
      </c>
      <c r="G62" t="s">
        <v>901</v>
      </c>
      <c r="H62" t="s">
        <v>3954</v>
      </c>
      <c r="I62" s="20">
        <f>VLOOKUP(E62,[1]NOMENCLATURES!$C$2:$I$2217,7,FALSE)</f>
        <v>307.75919999999996</v>
      </c>
      <c r="J62" t="s">
        <v>3954</v>
      </c>
      <c r="K62" s="17">
        <v>307.75919999999996</v>
      </c>
      <c r="L62" t="s">
        <v>791</v>
      </c>
      <c r="N62" s="31">
        <f t="shared" si="5"/>
        <v>307.76</v>
      </c>
      <c r="O62" s="32">
        <f t="shared" si="6"/>
        <v>0</v>
      </c>
      <c r="P62" s="10" t="str">
        <f t="shared" si="7"/>
        <v>0</v>
      </c>
      <c r="Q62" s="8" t="str">
        <f t="shared" si="8"/>
        <v>307.76</v>
      </c>
      <c r="R62" s="27">
        <f t="shared" si="9"/>
        <v>60.759999999999991</v>
      </c>
      <c r="S62" s="27" t="str">
        <f t="shared" si="0"/>
        <v/>
      </c>
      <c r="T62" s="8" t="str">
        <f t="shared" si="1"/>
        <v>UPDATE saskitps_product p set p.price = 307.76, p.date_upd=now() where p.id_product = 158 ;
UPDATE saskitps_product_shop p set p.price = 307.76, p.date_upd=now() where p.id_product = 158 ;</v>
      </c>
      <c r="U62" s="8" t="str">
        <f t="shared" si="2"/>
        <v>UPDATE saskitps_product_attribute pa set pa.price = 0 where pa.id_product = 158 and pa.id_product_attribute = 2518 ;
UPDATE saskitps_product_attribute_shop pa set pa.price = 0 where pa.id_product = 158 and pa.id_product_attribute = 2518 ;</v>
      </c>
      <c r="V62" s="8" t="str">
        <f t="shared" si="3"/>
        <v>UPDATE TSaskit sas set sas.OldPrix = sas.PrixMagasin, sas.PrixMagasin = 307.76, sas.DateModification = NOW() where sas.RefPrestashop = 158 and sas.id_product_attribute = 2518;</v>
      </c>
    </row>
    <row r="63" spans="1:22" x14ac:dyDescent="0.25">
      <c r="A63">
        <v>158</v>
      </c>
      <c r="B63">
        <v>2519</v>
      </c>
      <c r="C63">
        <v>26</v>
      </c>
      <c r="D63" s="10" t="str">
        <f t="shared" si="4"/>
        <v/>
      </c>
      <c r="E63" s="1" t="s">
        <v>907</v>
      </c>
      <c r="F63" t="s">
        <v>904</v>
      </c>
      <c r="G63" t="s">
        <v>905</v>
      </c>
      <c r="H63" t="s">
        <v>4126</v>
      </c>
      <c r="I63" s="20">
        <f>VLOOKUP(E63,[1]NOMENCLATURES!$C$2:$I$2217,7,FALSE)</f>
        <v>392.33600000000001</v>
      </c>
      <c r="J63" t="s">
        <v>3954</v>
      </c>
      <c r="K63" s="17">
        <v>307.75919999999996</v>
      </c>
      <c r="L63" t="s">
        <v>908</v>
      </c>
      <c r="N63" s="31">
        <f t="shared" si="5"/>
        <v>307.76</v>
      </c>
      <c r="O63" s="32">
        <f t="shared" si="6"/>
        <v>84.579999999999984</v>
      </c>
      <c r="P63" s="10" t="str">
        <f t="shared" si="7"/>
        <v>84.58</v>
      </c>
      <c r="Q63" s="8" t="str">
        <f t="shared" si="8"/>
        <v>392.34</v>
      </c>
      <c r="R63" s="27">
        <f t="shared" si="9"/>
        <v>75.339999999999975</v>
      </c>
      <c r="S63" s="27" t="str">
        <f t="shared" si="0"/>
        <v/>
      </c>
      <c r="T63" s="8" t="str">
        <f t="shared" si="1"/>
        <v/>
      </c>
      <c r="U63" s="8" t="str">
        <f t="shared" si="2"/>
        <v>UPDATE saskitps_product_attribute pa set pa.price = 84.58 where pa.id_product = 158 and pa.id_product_attribute = 2519 ;
UPDATE saskitps_product_attribute_shop pa set pa.price = 84.58 where pa.id_product = 158 and pa.id_product_attribute = 2519 ;</v>
      </c>
      <c r="V63" s="8" t="str">
        <f t="shared" si="3"/>
        <v>UPDATE TSaskit sas set sas.OldPrix = sas.PrixMagasin, sas.PrixMagasin = 392.34, sas.DateModification = NOW() where sas.RefPrestashop = 158 and sas.id_product_attribute = 2519;</v>
      </c>
    </row>
    <row r="64" spans="1:22" x14ac:dyDescent="0.25">
      <c r="A64">
        <v>158</v>
      </c>
      <c r="B64">
        <v>2520</v>
      </c>
      <c r="C64">
        <v>27</v>
      </c>
      <c r="D64" s="10" t="str">
        <f t="shared" si="4"/>
        <v/>
      </c>
      <c r="E64" s="1" t="s">
        <v>912</v>
      </c>
      <c r="F64" t="s">
        <v>909</v>
      </c>
      <c r="G64" t="s">
        <v>910</v>
      </c>
      <c r="H64" t="s">
        <v>4127</v>
      </c>
      <c r="I64" s="20">
        <f>VLOOKUP(E64,[1]NOMENCLATURES!$C$2:$I$2217,7,FALSE)</f>
        <v>466.78399999999999</v>
      </c>
      <c r="J64" t="s">
        <v>3954</v>
      </c>
      <c r="K64" s="17">
        <v>307.75919999999996</v>
      </c>
      <c r="L64" t="s">
        <v>913</v>
      </c>
      <c r="N64" s="31">
        <f t="shared" si="5"/>
        <v>307.76</v>
      </c>
      <c r="O64" s="32">
        <f t="shared" si="6"/>
        <v>159.01999999999998</v>
      </c>
      <c r="P64" s="10" t="str">
        <f t="shared" si="7"/>
        <v>159.02</v>
      </c>
      <c r="Q64" s="8" t="str">
        <f t="shared" si="8"/>
        <v>466.78</v>
      </c>
      <c r="R64" s="27">
        <f t="shared" si="9"/>
        <v>92.779999999999973</v>
      </c>
      <c r="S64" s="27" t="str">
        <f t="shared" si="0"/>
        <v/>
      </c>
      <c r="T64" s="8" t="str">
        <f t="shared" si="1"/>
        <v/>
      </c>
      <c r="U64" s="8" t="str">
        <f t="shared" si="2"/>
        <v>UPDATE saskitps_product_attribute pa set pa.price = 159.02 where pa.id_product = 158 and pa.id_product_attribute = 2520 ;
UPDATE saskitps_product_attribute_shop pa set pa.price = 159.02 where pa.id_product = 158 and pa.id_product_attribute = 2520 ;</v>
      </c>
      <c r="V64" s="8" t="str">
        <f t="shared" si="3"/>
        <v>UPDATE TSaskit sas set sas.OldPrix = sas.PrixMagasin, sas.PrixMagasin = 466.78, sas.DateModification = NOW() where sas.RefPrestashop = 158 and sas.id_product_attribute = 2520;</v>
      </c>
    </row>
    <row r="65" spans="1:22" x14ac:dyDescent="0.25">
      <c r="A65">
        <v>158</v>
      </c>
      <c r="B65">
        <v>2521</v>
      </c>
      <c r="C65">
        <v>28</v>
      </c>
      <c r="D65" s="10" t="str">
        <f t="shared" si="4"/>
        <v/>
      </c>
      <c r="E65" s="1" t="s">
        <v>917</v>
      </c>
      <c r="F65" t="s">
        <v>914</v>
      </c>
      <c r="G65" t="s">
        <v>915</v>
      </c>
      <c r="H65" t="s">
        <v>4128</v>
      </c>
      <c r="I65" s="20">
        <f>VLOOKUP(E65,[1]NOMENCLATURES!$C$2:$I$2217,7,FALSE)</f>
        <v>622.80399999999997</v>
      </c>
      <c r="J65" t="s">
        <v>3954</v>
      </c>
      <c r="K65" s="17">
        <v>307.75919999999996</v>
      </c>
      <c r="L65" t="s">
        <v>661</v>
      </c>
      <c r="N65" s="31">
        <f t="shared" si="5"/>
        <v>307.76</v>
      </c>
      <c r="O65" s="32">
        <f t="shared" si="6"/>
        <v>315.03999999999996</v>
      </c>
      <c r="P65" s="10" t="str">
        <f t="shared" si="7"/>
        <v>315.04</v>
      </c>
      <c r="Q65" s="8" t="str">
        <f t="shared" si="8"/>
        <v>622.8</v>
      </c>
      <c r="R65" s="27">
        <f t="shared" si="9"/>
        <v>118.79999999999995</v>
      </c>
      <c r="S65" s="27" t="str">
        <f t="shared" si="0"/>
        <v/>
      </c>
      <c r="T65" s="8" t="str">
        <f t="shared" si="1"/>
        <v/>
      </c>
      <c r="U65" s="8" t="str">
        <f t="shared" si="2"/>
        <v>UPDATE saskitps_product_attribute pa set pa.price = 315.04 where pa.id_product = 158 and pa.id_product_attribute = 2521 ;
UPDATE saskitps_product_attribute_shop pa set pa.price = 315.04 where pa.id_product = 158 and pa.id_product_attribute = 2521 ;</v>
      </c>
      <c r="V65" s="8" t="str">
        <f t="shared" si="3"/>
        <v>UPDATE TSaskit sas set sas.OldPrix = sas.PrixMagasin, sas.PrixMagasin = 622.8, sas.DateModification = NOW() where sas.RefPrestashop = 158 and sas.id_product_attribute = 2521;</v>
      </c>
    </row>
    <row r="66" spans="1:22" x14ac:dyDescent="0.25">
      <c r="A66">
        <v>158</v>
      </c>
      <c r="B66">
        <v>2522</v>
      </c>
      <c r="C66">
        <v>29</v>
      </c>
      <c r="D66" s="10" t="str">
        <f t="shared" si="4"/>
        <v/>
      </c>
      <c r="E66" s="1" t="s">
        <v>921</v>
      </c>
      <c r="F66" t="s">
        <v>918</v>
      </c>
      <c r="G66" t="s">
        <v>919</v>
      </c>
      <c r="H66" t="s">
        <v>4129</v>
      </c>
      <c r="I66" s="20">
        <f>VLOOKUP(E66,[1]NOMENCLATURES!$C$2:$I$2217,7,FALSE)</f>
        <v>762.10400000000004</v>
      </c>
      <c r="J66" t="s">
        <v>3954</v>
      </c>
      <c r="K66" s="17">
        <v>307.75919999999996</v>
      </c>
      <c r="L66" t="s">
        <v>922</v>
      </c>
      <c r="N66" s="31">
        <f t="shared" si="5"/>
        <v>307.76</v>
      </c>
      <c r="O66" s="32">
        <f t="shared" si="6"/>
        <v>454.34000000000003</v>
      </c>
      <c r="P66" s="10" t="str">
        <f t="shared" si="7"/>
        <v>454.34</v>
      </c>
      <c r="Q66" s="8" t="str">
        <f t="shared" si="8"/>
        <v>762.1</v>
      </c>
      <c r="R66" s="27">
        <f t="shared" si="9"/>
        <v>118.10000000000002</v>
      </c>
      <c r="S66" s="27" t="str">
        <f t="shared" ref="S66:S129" si="10">IF(I66&lt;&gt;VALUE(SUBSTITUTE(H66,".",",")),"","IDEM")</f>
        <v/>
      </c>
      <c r="T66" s="8" t="str">
        <f t="shared" ref="T66:T129" si="11">IF(AND(D66="BASE",S66=""),SUBSTITUTE(SUBSTITUTE($T$1,"#P#",Q66),"#ID#",A66),"")</f>
        <v/>
      </c>
      <c r="U66" s="8" t="str">
        <f t="shared" ref="U66:U129" si="12">IF(S66="",SUBSTITUTE(SUBSTITUTE(SUBSTITUTE($U$1,"#P#",P66),"#ID#",A66),"#PA#",B66),"")</f>
        <v>UPDATE saskitps_product_attribute pa set pa.price = 454.34 where pa.id_product = 158 and pa.id_product_attribute = 2522 ;
UPDATE saskitps_product_attribute_shop pa set pa.price = 454.34 where pa.id_product = 158 and pa.id_product_attribute = 2522 ;</v>
      </c>
      <c r="V66" s="8" t="str">
        <f t="shared" ref="V66:V129" si="13">IF(S66="",SUBSTITUTE(SUBSTITUTE(SUBSTITUTE($V$1,"#P#",Q66),"#ID#",A66),"#PA#",B66),"")</f>
        <v>UPDATE TSaskit sas set sas.OldPrix = sas.PrixMagasin, sas.PrixMagasin = 762.1, sas.DateModification = NOW() where sas.RefPrestashop = 158 and sas.id_product_attribute = 2522;</v>
      </c>
    </row>
    <row r="67" spans="1:22" x14ac:dyDescent="0.25">
      <c r="A67">
        <v>158</v>
      </c>
      <c r="B67">
        <v>2523</v>
      </c>
      <c r="C67">
        <v>30</v>
      </c>
      <c r="D67" s="10" t="str">
        <f t="shared" ref="D67:D105" si="14">IF(ROUND(VALUE(SUBSTITUTE(H67,".",",")),2)=ROUND(VALUE(SUBSTITUTE(J67,".",",")),2),"BASE","")</f>
        <v/>
      </c>
      <c r="E67" s="1" t="s">
        <v>926</v>
      </c>
      <c r="F67" t="s">
        <v>923</v>
      </c>
      <c r="G67" t="s">
        <v>924</v>
      </c>
      <c r="H67" t="s">
        <v>4130</v>
      </c>
      <c r="I67" s="20">
        <f>VLOOKUP(E67,[1]NOMENCLATURES!$C$2:$I$2217,7,FALSE)</f>
        <v>697.25199999999995</v>
      </c>
      <c r="J67" t="s">
        <v>3954</v>
      </c>
      <c r="K67" s="17">
        <v>307.75919999999996</v>
      </c>
      <c r="L67" t="s">
        <v>927</v>
      </c>
      <c r="N67" s="31">
        <f t="shared" ref="N67:N105" si="15">IF(K67&gt;2,ROUND(K67,2),ROUND(K67,5))</f>
        <v>307.76</v>
      </c>
      <c r="O67" s="32">
        <f t="shared" ref="O67:O105" si="16">IF(I67&gt;2,ROUND(I67,2),ROUND(I67,5))-N67</f>
        <v>389.49</v>
      </c>
      <c r="P67" s="10" t="str">
        <f t="shared" ref="P67:P105" si="17">SUBSTITUTE(O67,",",".")</f>
        <v>389.49</v>
      </c>
      <c r="Q67" s="8" t="str">
        <f t="shared" ref="Q67:Q105" si="18">SUBSTITUTE(IF(I67&gt;2,ROUND(I67,2),ROUND(I67,5)),",",".")</f>
        <v>697.25</v>
      </c>
      <c r="R67" s="27">
        <f t="shared" ref="R67:R105" si="19">IF(I67&gt;2,ROUND(I67,2),ROUND(I67,4))-VALUE(SUBSTITUTE(H67,".",","))</f>
        <v>135.25</v>
      </c>
      <c r="S67" s="27" t="str">
        <f t="shared" si="10"/>
        <v/>
      </c>
      <c r="T67" s="8" t="str">
        <f t="shared" si="11"/>
        <v/>
      </c>
      <c r="U67" s="8" t="str">
        <f t="shared" si="12"/>
        <v>UPDATE saskitps_product_attribute pa set pa.price = 389.49 where pa.id_product = 158 and pa.id_product_attribute = 2523 ;
UPDATE saskitps_product_attribute_shop pa set pa.price = 389.49 where pa.id_product = 158 and pa.id_product_attribute = 2523 ;</v>
      </c>
      <c r="V67" s="8" t="str">
        <f t="shared" si="13"/>
        <v>UPDATE TSaskit sas set sas.OldPrix = sas.PrixMagasin, sas.PrixMagasin = 697.25, sas.DateModification = NOW() where sas.RefPrestashop = 158 and sas.id_product_attribute = 2523;</v>
      </c>
    </row>
    <row r="68" spans="1:22" x14ac:dyDescent="0.25">
      <c r="A68">
        <v>158</v>
      </c>
      <c r="B68">
        <v>2524</v>
      </c>
      <c r="C68">
        <v>31</v>
      </c>
      <c r="D68" s="10" t="str">
        <f t="shared" si="14"/>
        <v/>
      </c>
      <c r="E68" s="1" t="s">
        <v>931</v>
      </c>
      <c r="F68" t="s">
        <v>928</v>
      </c>
      <c r="G68" t="s">
        <v>929</v>
      </c>
      <c r="H68" t="s">
        <v>4131</v>
      </c>
      <c r="I68" s="20">
        <f>VLOOKUP(E68,[1]NOMENCLATURES!$C$2:$I$2217,7,FALSE)</f>
        <v>853.27199999999993</v>
      </c>
      <c r="J68" t="s">
        <v>3954</v>
      </c>
      <c r="K68" s="17">
        <v>307.75919999999996</v>
      </c>
      <c r="L68" t="s">
        <v>932</v>
      </c>
      <c r="N68" s="31">
        <f t="shared" si="15"/>
        <v>307.76</v>
      </c>
      <c r="O68" s="32">
        <f t="shared" si="16"/>
        <v>545.51</v>
      </c>
      <c r="P68" s="10" t="str">
        <f t="shared" si="17"/>
        <v>545.51</v>
      </c>
      <c r="Q68" s="8" t="str">
        <f t="shared" si="18"/>
        <v>853.27</v>
      </c>
      <c r="R68" s="27">
        <f t="shared" si="19"/>
        <v>161.26999999999998</v>
      </c>
      <c r="S68" s="27" t="str">
        <f t="shared" si="10"/>
        <v/>
      </c>
      <c r="T68" s="8" t="str">
        <f t="shared" si="11"/>
        <v/>
      </c>
      <c r="U68" s="8" t="str">
        <f t="shared" si="12"/>
        <v>UPDATE saskitps_product_attribute pa set pa.price = 545.51 where pa.id_product = 158 and pa.id_product_attribute = 2524 ;
UPDATE saskitps_product_attribute_shop pa set pa.price = 545.51 where pa.id_product = 158 and pa.id_product_attribute = 2524 ;</v>
      </c>
      <c r="V68" s="8" t="str">
        <f t="shared" si="13"/>
        <v>UPDATE TSaskit sas set sas.OldPrix = sas.PrixMagasin, sas.PrixMagasin = 853.27, sas.DateModification = NOW() where sas.RefPrestashop = 158 and sas.id_product_attribute = 2524;</v>
      </c>
    </row>
    <row r="69" spans="1:22" x14ac:dyDescent="0.25">
      <c r="A69">
        <v>158</v>
      </c>
      <c r="B69">
        <v>2525</v>
      </c>
      <c r="C69">
        <v>33</v>
      </c>
      <c r="D69" s="10" t="str">
        <f t="shared" si="14"/>
        <v/>
      </c>
      <c r="E69" s="1" t="s">
        <v>936</v>
      </c>
      <c r="F69" t="s">
        <v>933</v>
      </c>
      <c r="G69" t="s">
        <v>934</v>
      </c>
      <c r="H69" t="s">
        <v>4132</v>
      </c>
      <c r="I69" s="20">
        <f>VLOOKUP(E69,[1]NOMENCLATURES!$C$2:$I$2217,7,FALSE)</f>
        <v>927.71999999999991</v>
      </c>
      <c r="J69" t="s">
        <v>3954</v>
      </c>
      <c r="K69" s="17">
        <v>307.75919999999996</v>
      </c>
      <c r="L69" t="s">
        <v>693</v>
      </c>
      <c r="N69" s="31">
        <f t="shared" si="15"/>
        <v>307.76</v>
      </c>
      <c r="O69" s="32">
        <f t="shared" si="16"/>
        <v>619.96</v>
      </c>
      <c r="P69" s="10" t="str">
        <f t="shared" si="17"/>
        <v>619.96</v>
      </c>
      <c r="Q69" s="8" t="str">
        <f t="shared" si="18"/>
        <v>927.72</v>
      </c>
      <c r="R69" s="27">
        <f t="shared" si="19"/>
        <v>177.72000000000003</v>
      </c>
      <c r="S69" s="27" t="str">
        <f t="shared" si="10"/>
        <v/>
      </c>
      <c r="T69" s="8" t="str">
        <f t="shared" si="11"/>
        <v/>
      </c>
      <c r="U69" s="8" t="str">
        <f t="shared" si="12"/>
        <v>UPDATE saskitps_product_attribute pa set pa.price = 619.96 where pa.id_product = 158 and pa.id_product_attribute = 2525 ;
UPDATE saskitps_product_attribute_shop pa set pa.price = 619.96 where pa.id_product = 158 and pa.id_product_attribute = 2525 ;</v>
      </c>
      <c r="V69" s="8" t="str">
        <f t="shared" si="13"/>
        <v>UPDATE TSaskit sas set sas.OldPrix = sas.PrixMagasin, sas.PrixMagasin = 927.72, sas.DateModification = NOW() where sas.RefPrestashop = 158 and sas.id_product_attribute = 2525;</v>
      </c>
    </row>
    <row r="70" spans="1:22" x14ac:dyDescent="0.25">
      <c r="A70">
        <v>158</v>
      </c>
      <c r="B70">
        <v>2526</v>
      </c>
      <c r="C70">
        <v>60</v>
      </c>
      <c r="D70" s="10" t="str">
        <f t="shared" si="14"/>
        <v/>
      </c>
      <c r="E70" s="1" t="s">
        <v>940</v>
      </c>
      <c r="F70" t="s">
        <v>937</v>
      </c>
      <c r="G70" t="s">
        <v>938</v>
      </c>
      <c r="H70" t="s">
        <v>4133</v>
      </c>
      <c r="I70" s="20">
        <f>VLOOKUP(E70,[1]NOMENCLATURES!$C$2:$I$2217,7,FALSE)</f>
        <v>1083.7399999999998</v>
      </c>
      <c r="J70" t="s">
        <v>3954</v>
      </c>
      <c r="K70" s="17">
        <v>307.75919999999996</v>
      </c>
      <c r="L70" t="s">
        <v>941</v>
      </c>
      <c r="N70" s="31">
        <f t="shared" si="15"/>
        <v>307.76</v>
      </c>
      <c r="O70" s="32">
        <f t="shared" si="16"/>
        <v>775.98</v>
      </c>
      <c r="P70" s="10" t="str">
        <f t="shared" si="17"/>
        <v>775.98</v>
      </c>
      <c r="Q70" s="8" t="str">
        <f t="shared" si="18"/>
        <v>1083.74</v>
      </c>
      <c r="R70" s="27">
        <f t="shared" si="19"/>
        <v>203.74</v>
      </c>
      <c r="S70" s="27" t="str">
        <f t="shared" si="10"/>
        <v/>
      </c>
      <c r="T70" s="8" t="str">
        <f t="shared" si="11"/>
        <v/>
      </c>
      <c r="U70" s="8" t="str">
        <f t="shared" si="12"/>
        <v>UPDATE saskitps_product_attribute pa set pa.price = 775.98 where pa.id_product = 158 and pa.id_product_attribute = 2526 ;
UPDATE saskitps_product_attribute_shop pa set pa.price = 775.98 where pa.id_product = 158 and pa.id_product_attribute = 2526 ;</v>
      </c>
      <c r="V70" s="8" t="str">
        <f t="shared" si="13"/>
        <v>UPDATE TSaskit sas set sas.OldPrix = sas.PrixMagasin, sas.PrixMagasin = 1083.74, sas.DateModification = NOW() where sas.RefPrestashop = 158 and sas.id_product_attribute = 2526;</v>
      </c>
    </row>
    <row r="71" spans="1:22" x14ac:dyDescent="0.25">
      <c r="A71">
        <v>158</v>
      </c>
      <c r="B71">
        <v>2527</v>
      </c>
      <c r="C71">
        <v>62</v>
      </c>
      <c r="D71" s="10" t="str">
        <f t="shared" si="14"/>
        <v/>
      </c>
      <c r="E71" s="1" t="s">
        <v>945</v>
      </c>
      <c r="F71" t="s">
        <v>942</v>
      </c>
      <c r="G71" t="s">
        <v>943</v>
      </c>
      <c r="H71" t="s">
        <v>4134</v>
      </c>
      <c r="I71" s="20">
        <f>VLOOKUP(E71,[1]NOMENCLATURES!$C$2:$I$2217,7,FALSE)</f>
        <v>1383.4871999999998</v>
      </c>
      <c r="J71" t="s">
        <v>3954</v>
      </c>
      <c r="K71" s="17">
        <v>307.75919999999996</v>
      </c>
      <c r="L71" t="s">
        <v>946</v>
      </c>
      <c r="N71" s="31">
        <f t="shared" si="15"/>
        <v>307.76</v>
      </c>
      <c r="O71" s="32">
        <f t="shared" si="16"/>
        <v>1075.73</v>
      </c>
      <c r="P71" s="10" t="str">
        <f t="shared" si="17"/>
        <v>1075.73</v>
      </c>
      <c r="Q71" s="8" t="str">
        <f t="shared" si="18"/>
        <v>1383.49</v>
      </c>
      <c r="R71" s="27">
        <f t="shared" si="19"/>
        <v>267.49</v>
      </c>
      <c r="S71" s="27" t="str">
        <f t="shared" si="10"/>
        <v/>
      </c>
      <c r="T71" s="8" t="str">
        <f t="shared" si="11"/>
        <v/>
      </c>
      <c r="U71" s="8" t="str">
        <f t="shared" si="12"/>
        <v>UPDATE saskitps_product_attribute pa set pa.price = 1075.73 where pa.id_product = 158 and pa.id_product_attribute = 2527 ;
UPDATE saskitps_product_attribute_shop pa set pa.price = 1075.73 where pa.id_product = 158 and pa.id_product_attribute = 2527 ;</v>
      </c>
      <c r="V71" s="8" t="str">
        <f t="shared" si="13"/>
        <v>UPDATE TSaskit sas set sas.OldPrix = sas.PrixMagasin, sas.PrixMagasin = 1383.49, sas.DateModification = NOW() where sas.RefPrestashop = 158 and sas.id_product_attribute = 2527;</v>
      </c>
    </row>
    <row r="72" spans="1:22" x14ac:dyDescent="0.25">
      <c r="A72">
        <v>158</v>
      </c>
      <c r="B72">
        <v>2528</v>
      </c>
      <c r="C72">
        <v>66</v>
      </c>
      <c r="D72" s="10" t="str">
        <f t="shared" si="14"/>
        <v/>
      </c>
      <c r="E72" s="1" t="s">
        <v>950</v>
      </c>
      <c r="F72" t="s">
        <v>947</v>
      </c>
      <c r="G72" t="s">
        <v>948</v>
      </c>
      <c r="H72" t="s">
        <v>4135</v>
      </c>
      <c r="I72" s="20">
        <f>VLOOKUP(E72,[1]NOMENCLATURES!$C$2:$I$2217,7,FALSE)</f>
        <v>1579.8119999999999</v>
      </c>
      <c r="J72" t="s">
        <v>3954</v>
      </c>
      <c r="K72" s="17">
        <v>307.75919999999996</v>
      </c>
      <c r="L72" t="s">
        <v>951</v>
      </c>
      <c r="N72" s="31">
        <f t="shared" si="15"/>
        <v>307.76</v>
      </c>
      <c r="O72" s="32">
        <f t="shared" si="16"/>
        <v>1272.05</v>
      </c>
      <c r="P72" s="10" t="str">
        <f t="shared" si="17"/>
        <v>1272.05</v>
      </c>
      <c r="Q72" s="8" t="str">
        <f t="shared" si="18"/>
        <v>1579.81</v>
      </c>
      <c r="R72" s="27">
        <f t="shared" si="19"/>
        <v>307.80999999999995</v>
      </c>
      <c r="S72" s="27" t="str">
        <f t="shared" si="10"/>
        <v/>
      </c>
      <c r="T72" s="8" t="str">
        <f t="shared" si="11"/>
        <v/>
      </c>
      <c r="U72" s="8" t="str">
        <f t="shared" si="12"/>
        <v>UPDATE saskitps_product_attribute pa set pa.price = 1272.05 where pa.id_product = 158 and pa.id_product_attribute = 2528 ;
UPDATE saskitps_product_attribute_shop pa set pa.price = 1272.05 where pa.id_product = 158 and pa.id_product_attribute = 2528 ;</v>
      </c>
      <c r="V72" s="8" t="str">
        <f t="shared" si="13"/>
        <v>UPDATE TSaskit sas set sas.OldPrix = sas.PrixMagasin, sas.PrixMagasin = 1579.81, sas.DateModification = NOW() where sas.RefPrestashop = 158 and sas.id_product_attribute = 2528;</v>
      </c>
    </row>
    <row r="73" spans="1:22" x14ac:dyDescent="0.25">
      <c r="A73">
        <v>158</v>
      </c>
      <c r="B73">
        <v>2529</v>
      </c>
      <c r="C73">
        <v>67</v>
      </c>
      <c r="D73" s="10" t="str">
        <f t="shared" si="14"/>
        <v/>
      </c>
      <c r="E73" s="1" t="s">
        <v>955</v>
      </c>
      <c r="F73" t="s">
        <v>952</v>
      </c>
      <c r="G73" t="s">
        <v>953</v>
      </c>
      <c r="H73" t="s">
        <v>4136</v>
      </c>
      <c r="I73" s="20">
        <f>VLOOKUP(E73,[1]NOMENCLATURES!$C$2:$I$2217,7,FALSE)</f>
        <v>1476.0335999999998</v>
      </c>
      <c r="J73" t="s">
        <v>3954</v>
      </c>
      <c r="K73" s="17">
        <v>307.75919999999996</v>
      </c>
      <c r="L73" t="s">
        <v>731</v>
      </c>
      <c r="N73" s="31">
        <f t="shared" si="15"/>
        <v>307.76</v>
      </c>
      <c r="O73" s="32">
        <f t="shared" si="16"/>
        <v>1168.27</v>
      </c>
      <c r="P73" s="10" t="str">
        <f t="shared" si="17"/>
        <v>1168.27</v>
      </c>
      <c r="Q73" s="8" t="str">
        <f t="shared" si="18"/>
        <v>1476.03</v>
      </c>
      <c r="R73" s="27">
        <f t="shared" si="19"/>
        <v>293.02999999999997</v>
      </c>
      <c r="S73" s="27" t="str">
        <f t="shared" si="10"/>
        <v/>
      </c>
      <c r="T73" s="8" t="str">
        <f t="shared" si="11"/>
        <v/>
      </c>
      <c r="U73" s="8" t="str">
        <f t="shared" si="12"/>
        <v>UPDATE saskitps_product_attribute pa set pa.price = 1168.27 where pa.id_product = 158 and pa.id_product_attribute = 2529 ;
UPDATE saskitps_product_attribute_shop pa set pa.price = 1168.27 where pa.id_product = 158 and pa.id_product_attribute = 2529 ;</v>
      </c>
      <c r="V73" s="8" t="str">
        <f t="shared" si="13"/>
        <v>UPDATE TSaskit sas set sas.OldPrix = sas.PrixMagasin, sas.PrixMagasin = 1476.03, sas.DateModification = NOW() where sas.RefPrestashop = 158 and sas.id_product_attribute = 2529;</v>
      </c>
    </row>
    <row r="74" spans="1:22" x14ac:dyDescent="0.25">
      <c r="A74">
        <v>158</v>
      </c>
      <c r="B74">
        <v>2530</v>
      </c>
      <c r="C74">
        <v>68</v>
      </c>
      <c r="D74" s="10" t="str">
        <f t="shared" si="14"/>
        <v/>
      </c>
      <c r="E74" s="1" t="s">
        <v>958</v>
      </c>
      <c r="F74" t="s">
        <v>956</v>
      </c>
      <c r="G74" t="s">
        <v>957</v>
      </c>
      <c r="H74" t="s">
        <v>4137</v>
      </c>
      <c r="I74" s="20">
        <f>VLOOKUP(E74,[1]NOMENCLATURES!$C$2:$I$2217,7,FALSE)</f>
        <v>1828.8383999999999</v>
      </c>
      <c r="J74" t="s">
        <v>3954</v>
      </c>
      <c r="K74" s="17">
        <v>307.75919999999996</v>
      </c>
      <c r="L74" t="s">
        <v>959</v>
      </c>
      <c r="N74" s="31">
        <f t="shared" si="15"/>
        <v>307.76</v>
      </c>
      <c r="O74" s="32">
        <f t="shared" si="16"/>
        <v>1521.08</v>
      </c>
      <c r="P74" s="10" t="str">
        <f t="shared" si="17"/>
        <v>1521.08</v>
      </c>
      <c r="Q74" s="8" t="str">
        <f t="shared" si="18"/>
        <v>1828.84</v>
      </c>
      <c r="R74" s="27">
        <f t="shared" si="19"/>
        <v>355.83999999999992</v>
      </c>
      <c r="S74" s="27" t="str">
        <f t="shared" si="10"/>
        <v/>
      </c>
      <c r="T74" s="8" t="str">
        <f t="shared" si="11"/>
        <v/>
      </c>
      <c r="U74" s="8" t="str">
        <f t="shared" si="12"/>
        <v>UPDATE saskitps_product_attribute pa set pa.price = 1521.08 where pa.id_product = 158 and pa.id_product_attribute = 2530 ;
UPDATE saskitps_product_attribute_shop pa set pa.price = 1521.08 where pa.id_product = 158 and pa.id_product_attribute = 2530 ;</v>
      </c>
      <c r="V74" s="8" t="str">
        <f t="shared" si="13"/>
        <v>UPDATE TSaskit sas set sas.OldPrix = sas.PrixMagasin, sas.PrixMagasin = 1828.84, sas.DateModification = NOW() where sas.RefPrestashop = 158 and sas.id_product_attribute = 2530;</v>
      </c>
    </row>
    <row r="75" spans="1:22" x14ac:dyDescent="0.25">
      <c r="A75">
        <v>158</v>
      </c>
      <c r="B75">
        <v>2531</v>
      </c>
      <c r="C75">
        <v>69</v>
      </c>
      <c r="D75" s="10" t="str">
        <f t="shared" si="14"/>
        <v/>
      </c>
      <c r="E75" s="1" t="s">
        <v>963</v>
      </c>
      <c r="F75" t="s">
        <v>960</v>
      </c>
      <c r="G75" t="s">
        <v>961</v>
      </c>
      <c r="H75" t="s">
        <v>4138</v>
      </c>
      <c r="I75" s="20">
        <f>VLOOKUP(E75,[1]NOMENCLATURES!$C$2:$I$2217,7,FALSE)</f>
        <v>1977.7343999999998</v>
      </c>
      <c r="J75" t="s">
        <v>3954</v>
      </c>
      <c r="K75" s="17">
        <v>307.75919999999996</v>
      </c>
      <c r="L75" t="s">
        <v>964</v>
      </c>
      <c r="N75" s="31">
        <f t="shared" si="15"/>
        <v>307.76</v>
      </c>
      <c r="O75" s="32">
        <f t="shared" si="16"/>
        <v>1669.97</v>
      </c>
      <c r="P75" s="10" t="str">
        <f t="shared" si="17"/>
        <v>1669.97</v>
      </c>
      <c r="Q75" s="8" t="str">
        <f t="shared" si="18"/>
        <v>1977.73</v>
      </c>
      <c r="R75" s="27">
        <f t="shared" si="19"/>
        <v>389.73</v>
      </c>
      <c r="S75" s="27" t="str">
        <f t="shared" si="10"/>
        <v/>
      </c>
      <c r="T75" s="8" t="str">
        <f t="shared" si="11"/>
        <v/>
      </c>
      <c r="U75" s="8" t="str">
        <f t="shared" si="12"/>
        <v>UPDATE saskitps_product_attribute pa set pa.price = 1669.97 where pa.id_product = 158 and pa.id_product_attribute = 2531 ;
UPDATE saskitps_product_attribute_shop pa set pa.price = 1669.97 where pa.id_product = 158 and pa.id_product_attribute = 2531 ;</v>
      </c>
      <c r="V75" s="8" t="str">
        <f t="shared" si="13"/>
        <v>UPDATE TSaskit sas set sas.OldPrix = sas.PrixMagasin, sas.PrixMagasin = 1977.73, sas.DateModification = NOW() where sas.RefPrestashop = 158 and sas.id_product_attribute = 2531;</v>
      </c>
    </row>
    <row r="76" spans="1:22" x14ac:dyDescent="0.25">
      <c r="A76">
        <v>158</v>
      </c>
      <c r="B76">
        <v>2532</v>
      </c>
      <c r="C76">
        <v>72</v>
      </c>
      <c r="D76" s="10" t="str">
        <f t="shared" si="14"/>
        <v/>
      </c>
      <c r="E76" s="1" t="s">
        <v>968</v>
      </c>
      <c r="F76" t="s">
        <v>965</v>
      </c>
      <c r="G76" t="s">
        <v>966</v>
      </c>
      <c r="H76" t="s">
        <v>4139</v>
      </c>
      <c r="I76" s="20">
        <f>VLOOKUP(E76,[1]NOMENCLATURES!$C$2:$I$2217,7,FALSE)</f>
        <v>2145.4103999999998</v>
      </c>
      <c r="J76" t="s">
        <v>3954</v>
      </c>
      <c r="K76" s="17">
        <v>307.75919999999996</v>
      </c>
      <c r="L76" t="s">
        <v>969</v>
      </c>
      <c r="N76" s="31">
        <f t="shared" si="15"/>
        <v>307.76</v>
      </c>
      <c r="O76" s="32">
        <f t="shared" si="16"/>
        <v>1837.6499999999999</v>
      </c>
      <c r="P76" s="10" t="str">
        <f t="shared" si="17"/>
        <v>1837.65</v>
      </c>
      <c r="Q76" s="8" t="str">
        <f t="shared" si="18"/>
        <v>2145.41</v>
      </c>
      <c r="R76" s="27">
        <f t="shared" si="19"/>
        <v>349.40999999999985</v>
      </c>
      <c r="S76" s="27" t="str">
        <f t="shared" si="10"/>
        <v/>
      </c>
      <c r="T76" s="8" t="str">
        <f t="shared" si="11"/>
        <v/>
      </c>
      <c r="U76" s="8" t="str">
        <f t="shared" si="12"/>
        <v>UPDATE saskitps_product_attribute pa set pa.price = 1837.65 where pa.id_product = 158 and pa.id_product_attribute = 2532 ;
UPDATE saskitps_product_attribute_shop pa set pa.price = 1837.65 where pa.id_product = 158 and pa.id_product_attribute = 2532 ;</v>
      </c>
      <c r="V76" s="8" t="str">
        <f t="shared" si="13"/>
        <v>UPDATE TSaskit sas set sas.OldPrix = sas.PrixMagasin, sas.PrixMagasin = 2145.41, sas.DateModification = NOW() where sas.RefPrestashop = 158 and sas.id_product_attribute = 2532;</v>
      </c>
    </row>
    <row r="77" spans="1:22" x14ac:dyDescent="0.25">
      <c r="A77">
        <v>158</v>
      </c>
      <c r="B77">
        <v>2533</v>
      </c>
      <c r="C77">
        <v>32</v>
      </c>
      <c r="D77" s="10" t="str">
        <f t="shared" si="14"/>
        <v/>
      </c>
      <c r="E77" s="1" t="s">
        <v>973</v>
      </c>
      <c r="F77" t="s">
        <v>970</v>
      </c>
      <c r="G77" t="s">
        <v>971</v>
      </c>
      <c r="H77" t="s">
        <v>4140</v>
      </c>
      <c r="I77" s="20">
        <f>VLOOKUP(E77,[1]NOMENCLATURES!$C$2:$I$2217,7,FALSE)</f>
        <v>1034.5719999999999</v>
      </c>
      <c r="J77" t="s">
        <v>3954</v>
      </c>
      <c r="K77" s="17">
        <v>307.75919999999996</v>
      </c>
      <c r="L77" t="s">
        <v>974</v>
      </c>
      <c r="N77" s="31">
        <f t="shared" si="15"/>
        <v>307.76</v>
      </c>
      <c r="O77" s="32">
        <f t="shared" si="16"/>
        <v>726.81</v>
      </c>
      <c r="P77" s="10" t="str">
        <f t="shared" si="17"/>
        <v>726.81</v>
      </c>
      <c r="Q77" s="8" t="str">
        <f t="shared" si="18"/>
        <v>1034.57</v>
      </c>
      <c r="R77" s="27">
        <f t="shared" si="19"/>
        <v>158.56999999999994</v>
      </c>
      <c r="S77" s="27" t="str">
        <f t="shared" si="10"/>
        <v/>
      </c>
      <c r="T77" s="8" t="str">
        <f t="shared" si="11"/>
        <v/>
      </c>
      <c r="U77" s="8" t="str">
        <f t="shared" si="12"/>
        <v>UPDATE saskitps_product_attribute pa set pa.price = 726.81 where pa.id_product = 158 and pa.id_product_attribute = 2533 ;
UPDATE saskitps_product_attribute_shop pa set pa.price = 726.81 where pa.id_product = 158 and pa.id_product_attribute = 2533 ;</v>
      </c>
      <c r="V77" s="8" t="str">
        <f t="shared" si="13"/>
        <v>UPDATE TSaskit sas set sas.OldPrix = sas.PrixMagasin, sas.PrixMagasin = 1034.57, sas.DateModification = NOW() where sas.RefPrestashop = 158 and sas.id_product_attribute = 2533;</v>
      </c>
    </row>
    <row r="78" spans="1:22" x14ac:dyDescent="0.25">
      <c r="A78">
        <v>158</v>
      </c>
      <c r="B78">
        <v>2534</v>
      </c>
      <c r="C78">
        <v>61</v>
      </c>
      <c r="D78" s="10" t="str">
        <f t="shared" si="14"/>
        <v/>
      </c>
      <c r="E78" s="1" t="s">
        <v>978</v>
      </c>
      <c r="F78" t="s">
        <v>975</v>
      </c>
      <c r="G78" t="s">
        <v>976</v>
      </c>
      <c r="H78" t="s">
        <v>4141</v>
      </c>
      <c r="I78" s="20">
        <f>VLOOKUP(E78,[1]NOMENCLATURES!$C$2:$I$2217,7,FALSE)</f>
        <v>933.56799999999998</v>
      </c>
      <c r="J78" t="s">
        <v>3954</v>
      </c>
      <c r="K78" s="17">
        <v>307.75919999999996</v>
      </c>
      <c r="L78" t="s">
        <v>979</v>
      </c>
      <c r="N78" s="31">
        <f t="shared" si="15"/>
        <v>307.76</v>
      </c>
      <c r="O78" s="32">
        <f t="shared" si="16"/>
        <v>625.81000000000006</v>
      </c>
      <c r="P78" s="10" t="str">
        <f t="shared" si="17"/>
        <v>625.81</v>
      </c>
      <c r="Q78" s="8" t="str">
        <f t="shared" si="18"/>
        <v>933.57</v>
      </c>
      <c r="R78" s="27">
        <f t="shared" si="19"/>
        <v>185.57000000000005</v>
      </c>
      <c r="S78" s="27" t="str">
        <f t="shared" si="10"/>
        <v/>
      </c>
      <c r="T78" s="8" t="str">
        <f t="shared" si="11"/>
        <v/>
      </c>
      <c r="U78" s="8" t="str">
        <f t="shared" si="12"/>
        <v>UPDATE saskitps_product_attribute pa set pa.price = 625.81 where pa.id_product = 158 and pa.id_product_attribute = 2534 ;
UPDATE saskitps_product_attribute_shop pa set pa.price = 625.81 where pa.id_product = 158 and pa.id_product_attribute = 2534 ;</v>
      </c>
      <c r="V78" s="8" t="str">
        <f t="shared" si="13"/>
        <v>UPDATE TSaskit sas set sas.OldPrix = sas.PrixMagasin, sas.PrixMagasin = 933.57, sas.DateModification = NOW() where sas.RefPrestashop = 158 and sas.id_product_attribute = 2534;</v>
      </c>
    </row>
    <row r="79" spans="1:22" x14ac:dyDescent="0.25">
      <c r="A79">
        <v>158</v>
      </c>
      <c r="B79">
        <v>2535</v>
      </c>
      <c r="C79">
        <v>65</v>
      </c>
      <c r="D79" s="10" t="str">
        <f t="shared" si="14"/>
        <v/>
      </c>
      <c r="E79" s="1" t="s">
        <v>983</v>
      </c>
      <c r="F79" t="s">
        <v>980</v>
      </c>
      <c r="G79" t="s">
        <v>981</v>
      </c>
      <c r="H79" t="s">
        <v>1207</v>
      </c>
      <c r="I79" s="20">
        <f>VLOOKUP(E79,[1]NOMENCLATURES!$C$2:$I$2217,7,FALSE)</f>
        <v>1327.1376</v>
      </c>
      <c r="J79" t="s">
        <v>3954</v>
      </c>
      <c r="K79" s="17">
        <v>307.75919999999996</v>
      </c>
      <c r="L79" t="s">
        <v>984</v>
      </c>
      <c r="N79" s="31">
        <f t="shared" si="15"/>
        <v>307.76</v>
      </c>
      <c r="O79" s="32">
        <f t="shared" si="16"/>
        <v>1019.3800000000001</v>
      </c>
      <c r="P79" s="10" t="str">
        <f t="shared" si="17"/>
        <v>1019.38</v>
      </c>
      <c r="Q79" s="8" t="str">
        <f t="shared" si="18"/>
        <v>1327.14</v>
      </c>
      <c r="R79" s="27">
        <f t="shared" si="19"/>
        <v>259.1400000000001</v>
      </c>
      <c r="S79" s="27" t="str">
        <f t="shared" si="10"/>
        <v/>
      </c>
      <c r="T79" s="8" t="str">
        <f t="shared" si="11"/>
        <v/>
      </c>
      <c r="U79" s="8" t="str">
        <f t="shared" si="12"/>
        <v>UPDATE saskitps_product_attribute pa set pa.price = 1019.38 where pa.id_product = 158 and pa.id_product_attribute = 2535 ;
UPDATE saskitps_product_attribute_shop pa set pa.price = 1019.38 where pa.id_product = 158 and pa.id_product_attribute = 2535 ;</v>
      </c>
      <c r="V79" s="8" t="str">
        <f t="shared" si="13"/>
        <v>UPDATE TSaskit sas set sas.OldPrix = sas.PrixMagasin, sas.PrixMagasin = 1327.14, sas.DateModification = NOW() where sas.RefPrestashop = 158 and sas.id_product_attribute = 2535;</v>
      </c>
    </row>
    <row r="80" spans="1:22" x14ac:dyDescent="0.25">
      <c r="A80">
        <v>158</v>
      </c>
      <c r="B80">
        <v>2536</v>
      </c>
      <c r="C80">
        <v>70</v>
      </c>
      <c r="D80" s="10" t="str">
        <f t="shared" si="14"/>
        <v/>
      </c>
      <c r="E80" s="1" t="s">
        <v>988</v>
      </c>
      <c r="F80" t="s">
        <v>985</v>
      </c>
      <c r="G80" t="s">
        <v>986</v>
      </c>
      <c r="H80" t="s">
        <v>4142</v>
      </c>
      <c r="I80" s="20">
        <f>VLOOKUP(E80,[1]NOMENCLATURES!$C$2:$I$2217,7,FALSE)</f>
        <v>2035.6599999999999</v>
      </c>
      <c r="J80" t="s">
        <v>3954</v>
      </c>
      <c r="K80" s="17">
        <v>307.75919999999996</v>
      </c>
      <c r="L80" t="s">
        <v>964</v>
      </c>
      <c r="N80" s="31">
        <f t="shared" si="15"/>
        <v>307.76</v>
      </c>
      <c r="O80" s="32">
        <f t="shared" si="16"/>
        <v>1727.9</v>
      </c>
      <c r="P80" s="10" t="str">
        <f t="shared" si="17"/>
        <v>1727.9</v>
      </c>
      <c r="Q80" s="8" t="str">
        <f t="shared" si="18"/>
        <v>2035.66</v>
      </c>
      <c r="R80" s="27">
        <f t="shared" si="19"/>
        <v>345.66000000000008</v>
      </c>
      <c r="S80" s="27" t="str">
        <f t="shared" si="10"/>
        <v/>
      </c>
      <c r="T80" s="8" t="str">
        <f t="shared" si="11"/>
        <v/>
      </c>
      <c r="U80" s="8" t="str">
        <f t="shared" si="12"/>
        <v>UPDATE saskitps_product_attribute pa set pa.price = 1727.9 where pa.id_product = 158 and pa.id_product_attribute = 2536 ;
UPDATE saskitps_product_attribute_shop pa set pa.price = 1727.9 where pa.id_product = 158 and pa.id_product_attribute = 2536 ;</v>
      </c>
      <c r="V80" s="8" t="str">
        <f t="shared" si="13"/>
        <v>UPDATE TSaskit sas set sas.OldPrix = sas.PrixMagasin, sas.PrixMagasin = 2035.66, sas.DateModification = NOW() where sas.RefPrestashop = 158 and sas.id_product_attribute = 2536;</v>
      </c>
    </row>
    <row r="81" spans="1:22" x14ac:dyDescent="0.25">
      <c r="A81">
        <v>158</v>
      </c>
      <c r="B81">
        <v>2537</v>
      </c>
      <c r="C81">
        <v>71</v>
      </c>
      <c r="D81" s="10" t="str">
        <f t="shared" si="14"/>
        <v/>
      </c>
      <c r="E81" s="1" t="s">
        <v>992</v>
      </c>
      <c r="F81" t="s">
        <v>989</v>
      </c>
      <c r="G81" t="s">
        <v>990</v>
      </c>
      <c r="H81" t="s">
        <v>4143</v>
      </c>
      <c r="I81" s="20">
        <f>VLOOKUP(E81,[1]NOMENCLATURES!$C$2:$I$2217,7,FALSE)</f>
        <v>2099.2280000000001</v>
      </c>
      <c r="J81" t="s">
        <v>3954</v>
      </c>
      <c r="K81" s="17">
        <v>307.75919999999996</v>
      </c>
      <c r="L81" t="s">
        <v>993</v>
      </c>
      <c r="N81" s="31">
        <f t="shared" si="15"/>
        <v>307.76</v>
      </c>
      <c r="O81" s="32">
        <f t="shared" si="16"/>
        <v>1791.47</v>
      </c>
      <c r="P81" s="10" t="str">
        <f t="shared" si="17"/>
        <v>1791.47</v>
      </c>
      <c r="Q81" s="8" t="str">
        <f t="shared" si="18"/>
        <v>2099.23</v>
      </c>
      <c r="R81" s="27">
        <f t="shared" si="19"/>
        <v>213.23000000000002</v>
      </c>
      <c r="S81" s="27" t="str">
        <f t="shared" si="10"/>
        <v/>
      </c>
      <c r="T81" s="8" t="str">
        <f t="shared" si="11"/>
        <v/>
      </c>
      <c r="U81" s="8" t="str">
        <f t="shared" si="12"/>
        <v>UPDATE saskitps_product_attribute pa set pa.price = 1791.47 where pa.id_product = 158 and pa.id_product_attribute = 2537 ;
UPDATE saskitps_product_attribute_shop pa set pa.price = 1791.47 where pa.id_product = 158 and pa.id_product_attribute = 2537 ;</v>
      </c>
      <c r="V81" s="8" t="str">
        <f t="shared" si="13"/>
        <v>UPDATE TSaskit sas set sas.OldPrix = sas.PrixMagasin, sas.PrixMagasin = 2099.23, sas.DateModification = NOW() where sas.RefPrestashop = 158 and sas.id_product_attribute = 2537;</v>
      </c>
    </row>
    <row r="82" spans="1:22" x14ac:dyDescent="0.25">
      <c r="A82">
        <v>440</v>
      </c>
      <c r="B82">
        <v>450</v>
      </c>
      <c r="C82">
        <v>73</v>
      </c>
      <c r="D82" s="10" t="str">
        <f t="shared" si="14"/>
        <v>BASE</v>
      </c>
      <c r="E82" s="1" t="s">
        <v>1010</v>
      </c>
      <c r="F82" t="s">
        <v>1008</v>
      </c>
      <c r="G82" t="s">
        <v>4144</v>
      </c>
      <c r="H82" t="s">
        <v>3967</v>
      </c>
      <c r="I82" s="20">
        <f>VLOOKUP(E82,[1]ARTICLES!$A$2:$V$636,22,FALSE)</f>
        <v>0.46799999999999997</v>
      </c>
      <c r="J82" t="s">
        <v>3967</v>
      </c>
      <c r="K82" s="17">
        <v>0.46799999999999997</v>
      </c>
      <c r="L82" t="s">
        <v>11</v>
      </c>
      <c r="N82" s="31">
        <f t="shared" si="15"/>
        <v>0.46800000000000003</v>
      </c>
      <c r="O82" s="32">
        <f t="shared" si="16"/>
        <v>0</v>
      </c>
      <c r="P82" s="10" t="str">
        <f t="shared" si="17"/>
        <v>0</v>
      </c>
      <c r="Q82" s="8" t="str">
        <f t="shared" si="18"/>
        <v>0.468</v>
      </c>
      <c r="R82" s="27">
        <f t="shared" si="19"/>
        <v>8.0000000000000071E-3</v>
      </c>
      <c r="S82" s="27" t="str">
        <f t="shared" si="10"/>
        <v/>
      </c>
      <c r="T82" s="8" t="str">
        <f t="shared" si="11"/>
        <v>UPDATE saskitps_product p set p.price = 0.468, p.date_upd=now() where p.id_product = 440 ;
UPDATE saskitps_product_shop p set p.price = 0.468, p.date_upd=now() where p.id_product = 440 ;</v>
      </c>
      <c r="U82" s="8" t="str">
        <f t="shared" si="12"/>
        <v>UPDATE saskitps_product_attribute pa set pa.price = 0 where pa.id_product = 440 and pa.id_product_attribute = 450 ;
UPDATE saskitps_product_attribute_shop pa set pa.price = 0 where pa.id_product = 440 and pa.id_product_attribute = 450 ;</v>
      </c>
      <c r="V82" s="8" t="str">
        <f t="shared" si="13"/>
        <v>UPDATE TSaskit sas set sas.OldPrix = sas.PrixMagasin, sas.PrixMagasin = 0.468, sas.DateModification = NOW() where sas.RefPrestashop = 440 and sas.id_product_attribute = 450;</v>
      </c>
    </row>
    <row r="83" spans="1:22" x14ac:dyDescent="0.25">
      <c r="A83">
        <v>440</v>
      </c>
      <c r="B83">
        <v>451</v>
      </c>
      <c r="C83">
        <v>74</v>
      </c>
      <c r="D83" s="10" t="str">
        <f t="shared" si="14"/>
        <v/>
      </c>
      <c r="E83" s="1" t="s">
        <v>1013</v>
      </c>
      <c r="F83" t="s">
        <v>1011</v>
      </c>
      <c r="G83" t="s">
        <v>4145</v>
      </c>
      <c r="H83" t="s">
        <v>4146</v>
      </c>
      <c r="I83" s="20">
        <f>VLOOKUP(E83,[1]ARTICLES!$A$2:$V$636,22,FALSE)</f>
        <v>0.96199999999999997</v>
      </c>
      <c r="J83" t="s">
        <v>3967</v>
      </c>
      <c r="K83" s="17">
        <v>0.46799999999999997</v>
      </c>
      <c r="L83" t="s">
        <v>11</v>
      </c>
      <c r="N83" s="31">
        <f t="shared" si="15"/>
        <v>0.46800000000000003</v>
      </c>
      <c r="O83" s="32">
        <f t="shared" si="16"/>
        <v>0.49399999999999994</v>
      </c>
      <c r="P83" s="10" t="str">
        <f t="shared" si="17"/>
        <v>0.494</v>
      </c>
      <c r="Q83" s="8" t="str">
        <f t="shared" si="18"/>
        <v>0.962</v>
      </c>
      <c r="R83" s="27">
        <f t="shared" si="19"/>
        <v>4.1999999999999926E-2</v>
      </c>
      <c r="S83" s="27" t="str">
        <f t="shared" si="10"/>
        <v/>
      </c>
      <c r="T83" s="8" t="str">
        <f t="shared" si="11"/>
        <v/>
      </c>
      <c r="U83" s="8" t="str">
        <f t="shared" si="12"/>
        <v>UPDATE saskitps_product_attribute pa set pa.price = 0.494 where pa.id_product = 440 and pa.id_product_attribute = 451 ;
UPDATE saskitps_product_attribute_shop pa set pa.price = 0.494 where pa.id_product = 440 and pa.id_product_attribute = 451 ;</v>
      </c>
      <c r="V83" s="8" t="str">
        <f t="shared" si="13"/>
        <v>UPDATE TSaskit sas set sas.OldPrix = sas.PrixMagasin, sas.PrixMagasin = 0.962, sas.DateModification = NOW() where sas.RefPrestashop = 440 and sas.id_product_attribute = 451;</v>
      </c>
    </row>
    <row r="84" spans="1:22" x14ac:dyDescent="0.25">
      <c r="A84">
        <v>441</v>
      </c>
      <c r="B84">
        <v>453</v>
      </c>
      <c r="C84">
        <v>73</v>
      </c>
      <c r="D84" s="10" t="str">
        <f t="shared" si="14"/>
        <v>BASE</v>
      </c>
      <c r="E84" s="1" t="s">
        <v>1017</v>
      </c>
      <c r="F84" t="s">
        <v>1014</v>
      </c>
      <c r="G84" t="s">
        <v>4147</v>
      </c>
      <c r="H84" t="s">
        <v>3955</v>
      </c>
      <c r="I84" s="20">
        <f>VLOOKUP(E84,[1]ARTICLES!$A$2:$V$636,22,FALSE)</f>
        <v>0.63700000000000001</v>
      </c>
      <c r="J84" t="s">
        <v>3955</v>
      </c>
      <c r="K84" s="17">
        <v>0.63700000000000001</v>
      </c>
      <c r="L84" t="s">
        <v>11</v>
      </c>
      <c r="N84" s="31">
        <f t="shared" si="15"/>
        <v>0.63700000000000001</v>
      </c>
      <c r="O84" s="32">
        <f t="shared" si="16"/>
        <v>0</v>
      </c>
      <c r="P84" s="10" t="str">
        <f t="shared" si="17"/>
        <v>0</v>
      </c>
      <c r="Q84" s="8" t="str">
        <f t="shared" si="18"/>
        <v>0.637</v>
      </c>
      <c r="R84" s="27">
        <f t="shared" si="19"/>
        <v>-3.0000000000000027E-3</v>
      </c>
      <c r="S84" s="27" t="str">
        <f t="shared" si="10"/>
        <v/>
      </c>
      <c r="T84" s="8" t="str">
        <f t="shared" si="11"/>
        <v>UPDATE saskitps_product p set p.price = 0.637, p.date_upd=now() where p.id_product = 441 ;
UPDATE saskitps_product_shop p set p.price = 0.637, p.date_upd=now() where p.id_product = 441 ;</v>
      </c>
      <c r="U84" s="8" t="str">
        <f t="shared" si="12"/>
        <v>UPDATE saskitps_product_attribute pa set pa.price = 0 where pa.id_product = 441 and pa.id_product_attribute = 453 ;
UPDATE saskitps_product_attribute_shop pa set pa.price = 0 where pa.id_product = 441 and pa.id_product_attribute = 453 ;</v>
      </c>
      <c r="V84" s="8" t="str">
        <f t="shared" si="13"/>
        <v>UPDATE TSaskit sas set sas.OldPrix = sas.PrixMagasin, sas.PrixMagasin = 0.637, sas.DateModification = NOW() where sas.RefPrestashop = 441 and sas.id_product_attribute = 453;</v>
      </c>
    </row>
    <row r="85" spans="1:22" x14ac:dyDescent="0.25">
      <c r="A85">
        <v>441</v>
      </c>
      <c r="B85">
        <v>454</v>
      </c>
      <c r="C85">
        <v>74</v>
      </c>
      <c r="D85" s="10" t="str">
        <f t="shared" si="14"/>
        <v/>
      </c>
      <c r="E85" s="1" t="s">
        <v>1020</v>
      </c>
      <c r="F85" t="s">
        <v>1018</v>
      </c>
      <c r="G85" t="s">
        <v>4148</v>
      </c>
      <c r="H85" t="s">
        <v>4149</v>
      </c>
      <c r="I85" s="20">
        <f>VLOOKUP(E85,[1]ARTICLES!$A$2:$V$636,22,FALSE)</f>
        <v>1.0660000000000001</v>
      </c>
      <c r="J85" t="s">
        <v>3955</v>
      </c>
      <c r="K85" s="17">
        <v>0.63700000000000001</v>
      </c>
      <c r="L85" t="s">
        <v>11</v>
      </c>
      <c r="N85" s="31">
        <f t="shared" si="15"/>
        <v>0.63700000000000001</v>
      </c>
      <c r="O85" s="32">
        <f t="shared" si="16"/>
        <v>0.42900000000000005</v>
      </c>
      <c r="P85" s="10" t="str">
        <f t="shared" si="17"/>
        <v>0.429</v>
      </c>
      <c r="Q85" s="8" t="str">
        <f t="shared" si="18"/>
        <v>1.066</v>
      </c>
      <c r="R85" s="27">
        <f t="shared" si="19"/>
        <v>0.15600000000000003</v>
      </c>
      <c r="S85" s="27" t="str">
        <f t="shared" si="10"/>
        <v/>
      </c>
      <c r="T85" s="8" t="str">
        <f t="shared" si="11"/>
        <v/>
      </c>
      <c r="U85" s="8" t="str">
        <f t="shared" si="12"/>
        <v>UPDATE saskitps_product_attribute pa set pa.price = 0.429 where pa.id_product = 441 and pa.id_product_attribute = 454 ;
UPDATE saskitps_product_attribute_shop pa set pa.price = 0.429 where pa.id_product = 441 and pa.id_product_attribute = 454 ;</v>
      </c>
      <c r="V85" s="8" t="str">
        <f t="shared" si="13"/>
        <v>UPDATE TSaskit sas set sas.OldPrix = sas.PrixMagasin, sas.PrixMagasin = 1.066, sas.DateModification = NOW() where sas.RefPrestashop = 441 and sas.id_product_attribute = 454;</v>
      </c>
    </row>
    <row r="86" spans="1:22" x14ac:dyDescent="0.25">
      <c r="A86">
        <v>442</v>
      </c>
      <c r="B86">
        <v>456</v>
      </c>
      <c r="C86">
        <v>73</v>
      </c>
      <c r="D86" s="10" t="str">
        <f t="shared" si="14"/>
        <v>BASE</v>
      </c>
      <c r="E86" s="1" t="s">
        <v>1024</v>
      </c>
      <c r="F86" t="s">
        <v>1021</v>
      </c>
      <c r="G86" t="s">
        <v>1022</v>
      </c>
      <c r="H86" t="s">
        <v>3960</v>
      </c>
      <c r="I86" s="20">
        <f>VLOOKUP(E86,[1]ARTICLES!$A$2:$V$636,22,FALSE)</f>
        <v>0.44070000000000004</v>
      </c>
      <c r="J86" t="s">
        <v>3960</v>
      </c>
      <c r="K86" s="17">
        <v>0.44070000000000004</v>
      </c>
      <c r="L86" t="s">
        <v>11</v>
      </c>
      <c r="M86" s="9" t="s">
        <v>4373</v>
      </c>
      <c r="N86" s="31">
        <f t="shared" si="15"/>
        <v>0.44069999999999998</v>
      </c>
      <c r="O86" s="32">
        <f t="shared" si="16"/>
        <v>0</v>
      </c>
      <c r="P86" s="10" t="str">
        <f t="shared" si="17"/>
        <v>0</v>
      </c>
      <c r="Q86" s="8" t="str">
        <f t="shared" si="18"/>
        <v>0.4407</v>
      </c>
      <c r="R86" s="27">
        <f t="shared" si="19"/>
        <v>4.0699999999999958E-2</v>
      </c>
      <c r="S86" s="27" t="str">
        <f t="shared" si="10"/>
        <v/>
      </c>
      <c r="T86" s="8" t="str">
        <f t="shared" si="11"/>
        <v>UPDATE saskitps_product p set p.price = 0.4407, p.date_upd=now() where p.id_product = 442 ;
UPDATE saskitps_product_shop p set p.price = 0.4407, p.date_upd=now() where p.id_product = 442 ;</v>
      </c>
      <c r="U86" s="8" t="str">
        <f t="shared" si="12"/>
        <v>UPDATE saskitps_product_attribute pa set pa.price = 0 where pa.id_product = 442 and pa.id_product_attribute = 456 ;
UPDATE saskitps_product_attribute_shop pa set pa.price = 0 where pa.id_product = 442 and pa.id_product_attribute = 456 ;</v>
      </c>
      <c r="V86" s="8" t="str">
        <f t="shared" si="13"/>
        <v>UPDATE TSaskit sas set sas.OldPrix = sas.PrixMagasin, sas.PrixMagasin = 0.4407, sas.DateModification = NOW() where sas.RefPrestashop = 442 and sas.id_product_attribute = 456;</v>
      </c>
    </row>
    <row r="87" spans="1:22" x14ac:dyDescent="0.25">
      <c r="A87">
        <v>442</v>
      </c>
      <c r="B87">
        <v>457</v>
      </c>
      <c r="C87">
        <v>74</v>
      </c>
      <c r="D87" s="10" t="str">
        <f t="shared" si="14"/>
        <v/>
      </c>
      <c r="E87" s="1" t="s">
        <v>1028</v>
      </c>
      <c r="F87" t="s">
        <v>1025</v>
      </c>
      <c r="G87" t="s">
        <v>1026</v>
      </c>
      <c r="H87" t="s">
        <v>4075</v>
      </c>
      <c r="I87" s="20">
        <f>VLOOKUP(E87,[1]ARTICLES!$A$2:$V$636,22,FALSE)</f>
        <v>0.8485100000000001</v>
      </c>
      <c r="J87" t="s">
        <v>3960</v>
      </c>
      <c r="K87" s="17">
        <v>0.44070000000000004</v>
      </c>
      <c r="L87" t="s">
        <v>11</v>
      </c>
      <c r="M87" s="9" t="s">
        <v>4373</v>
      </c>
      <c r="N87" s="31">
        <f t="shared" si="15"/>
        <v>0.44069999999999998</v>
      </c>
      <c r="O87" s="32">
        <f t="shared" si="16"/>
        <v>0.40781000000000001</v>
      </c>
      <c r="P87" s="10" t="str">
        <f t="shared" si="17"/>
        <v>0.40781</v>
      </c>
      <c r="Q87" s="8" t="str">
        <f t="shared" si="18"/>
        <v>0.84851</v>
      </c>
      <c r="R87" s="27">
        <f t="shared" si="19"/>
        <v>6.8500000000000005E-2</v>
      </c>
      <c r="S87" s="27" t="str">
        <f t="shared" si="10"/>
        <v/>
      </c>
      <c r="T87" s="8" t="str">
        <f t="shared" si="11"/>
        <v/>
      </c>
      <c r="U87" s="8" t="str">
        <f t="shared" si="12"/>
        <v>UPDATE saskitps_product_attribute pa set pa.price = 0.40781 where pa.id_product = 442 and pa.id_product_attribute = 457 ;
UPDATE saskitps_product_attribute_shop pa set pa.price = 0.40781 where pa.id_product = 442 and pa.id_product_attribute = 457 ;</v>
      </c>
      <c r="V87" s="8" t="str">
        <f t="shared" si="13"/>
        <v>UPDATE TSaskit sas set sas.OldPrix = sas.PrixMagasin, sas.PrixMagasin = 0.84851, sas.DateModification = NOW() where sas.RefPrestashop = 442 and sas.id_product_attribute = 457;</v>
      </c>
    </row>
    <row r="88" spans="1:22" x14ac:dyDescent="0.25">
      <c r="A88">
        <v>465</v>
      </c>
      <c r="B88">
        <v>534</v>
      </c>
      <c r="C88">
        <v>73</v>
      </c>
      <c r="D88" s="10" t="str">
        <f t="shared" si="14"/>
        <v>BASE</v>
      </c>
      <c r="E88" s="1" t="s">
        <v>1040</v>
      </c>
      <c r="F88" t="s">
        <v>1037</v>
      </c>
      <c r="G88" t="s">
        <v>1038</v>
      </c>
      <c r="H88" t="s">
        <v>3961</v>
      </c>
      <c r="I88" s="20">
        <f>VLOOKUP(E88,[1]ARTICLES!$A$2:$V$636,22,FALSE)</f>
        <v>9.0762750000000008</v>
      </c>
      <c r="J88" t="s">
        <v>3961</v>
      </c>
      <c r="K88" s="17">
        <v>9.0762750000000008</v>
      </c>
      <c r="L88" t="s">
        <v>11</v>
      </c>
      <c r="N88" s="31">
        <f t="shared" si="15"/>
        <v>9.08</v>
      </c>
      <c r="O88" s="32">
        <f t="shared" si="16"/>
        <v>0</v>
      </c>
      <c r="P88" s="10" t="str">
        <f t="shared" si="17"/>
        <v>0</v>
      </c>
      <c r="Q88" s="8" t="str">
        <f t="shared" si="18"/>
        <v>9.08</v>
      </c>
      <c r="R88" s="27">
        <f t="shared" si="19"/>
        <v>0.69999999999999929</v>
      </c>
      <c r="S88" s="27" t="str">
        <f t="shared" si="10"/>
        <v/>
      </c>
      <c r="T88" s="8" t="str">
        <f t="shared" si="11"/>
        <v>UPDATE saskitps_product p set p.price = 9.08, p.date_upd=now() where p.id_product = 465 ;
UPDATE saskitps_product_shop p set p.price = 9.08, p.date_upd=now() where p.id_product = 465 ;</v>
      </c>
      <c r="U88" s="8" t="str">
        <f t="shared" si="12"/>
        <v>UPDATE saskitps_product_attribute pa set pa.price = 0 where pa.id_product = 465 and pa.id_product_attribute = 534 ;
UPDATE saskitps_product_attribute_shop pa set pa.price = 0 where pa.id_product = 465 and pa.id_product_attribute = 534 ;</v>
      </c>
      <c r="V88" s="8" t="str">
        <f t="shared" si="13"/>
        <v>UPDATE TSaskit sas set sas.OldPrix = sas.PrixMagasin, sas.PrixMagasin = 9.08, sas.DateModification = NOW() where sas.RefPrestashop = 465 and sas.id_product_attribute = 534;</v>
      </c>
    </row>
    <row r="89" spans="1:22" x14ac:dyDescent="0.25">
      <c r="A89">
        <v>465</v>
      </c>
      <c r="B89">
        <v>535</v>
      </c>
      <c r="C89">
        <v>74</v>
      </c>
      <c r="D89" s="10" t="str">
        <f t="shared" si="14"/>
        <v/>
      </c>
      <c r="E89" s="1" t="s">
        <v>1044</v>
      </c>
      <c r="F89" t="s">
        <v>1041</v>
      </c>
      <c r="G89" t="s">
        <v>1042</v>
      </c>
      <c r="H89" t="s">
        <v>4150</v>
      </c>
      <c r="I89" s="20">
        <f>VLOOKUP(E89,[1]ARTICLES!$A$2:$V$636,22,FALSE)</f>
        <v>12.037500000000001</v>
      </c>
      <c r="J89" t="s">
        <v>3961</v>
      </c>
      <c r="K89" s="17">
        <v>9.0762750000000008</v>
      </c>
      <c r="L89" t="s">
        <v>11</v>
      </c>
      <c r="N89" s="31">
        <f t="shared" si="15"/>
        <v>9.08</v>
      </c>
      <c r="O89" s="32">
        <f t="shared" si="16"/>
        <v>2.9599999999999991</v>
      </c>
      <c r="P89" s="10" t="str">
        <f t="shared" si="17"/>
        <v>2.96</v>
      </c>
      <c r="Q89" s="8" t="str">
        <f t="shared" si="18"/>
        <v>12.04</v>
      </c>
      <c r="R89" s="27">
        <f t="shared" si="19"/>
        <v>1.2699999999999996</v>
      </c>
      <c r="S89" s="27" t="str">
        <f t="shared" si="10"/>
        <v/>
      </c>
      <c r="T89" s="8" t="str">
        <f t="shared" si="11"/>
        <v/>
      </c>
      <c r="U89" s="8" t="str">
        <f t="shared" si="12"/>
        <v>UPDATE saskitps_product_attribute pa set pa.price = 2.96 where pa.id_product = 465 and pa.id_product_attribute = 535 ;
UPDATE saskitps_product_attribute_shop pa set pa.price = 2.96 where pa.id_product = 465 and pa.id_product_attribute = 535 ;</v>
      </c>
      <c r="V89" s="8" t="str">
        <f t="shared" si="13"/>
        <v>UPDATE TSaskit sas set sas.OldPrix = sas.PrixMagasin, sas.PrixMagasin = 12.04, sas.DateModification = NOW() where sas.RefPrestashop = 465 and sas.id_product_attribute = 535;</v>
      </c>
    </row>
    <row r="90" spans="1:22" x14ac:dyDescent="0.25">
      <c r="A90">
        <v>511</v>
      </c>
      <c r="B90">
        <v>2475</v>
      </c>
      <c r="C90">
        <v>25</v>
      </c>
      <c r="D90" s="10" t="str">
        <f t="shared" si="14"/>
        <v>BASE</v>
      </c>
      <c r="E90" s="1" t="s">
        <v>1071</v>
      </c>
      <c r="F90" t="s">
        <v>1069</v>
      </c>
      <c r="G90" t="s">
        <v>1070</v>
      </c>
      <c r="H90" t="s">
        <v>4151</v>
      </c>
      <c r="I90" s="20">
        <f>VLOOKUP(E90,[1]NOMENCLATURES!$C$2:$I$2217,7,FALSE)</f>
        <v>718.05219999999997</v>
      </c>
      <c r="J90" t="s">
        <v>4151</v>
      </c>
      <c r="K90" s="17">
        <v>718.05219999999997</v>
      </c>
      <c r="L90" t="s">
        <v>1072</v>
      </c>
      <c r="N90" s="31">
        <f t="shared" si="15"/>
        <v>718.05</v>
      </c>
      <c r="O90" s="32">
        <f t="shared" si="16"/>
        <v>0</v>
      </c>
      <c r="P90" s="10" t="str">
        <f t="shared" si="17"/>
        <v>0</v>
      </c>
      <c r="Q90" s="8" t="str">
        <f t="shared" si="18"/>
        <v>718.05</v>
      </c>
      <c r="R90" s="27">
        <f t="shared" si="19"/>
        <v>83.049999999999955</v>
      </c>
      <c r="S90" s="27" t="str">
        <f t="shared" si="10"/>
        <v/>
      </c>
      <c r="T90" s="8" t="str">
        <f t="shared" si="11"/>
        <v>UPDATE saskitps_product p set p.price = 718.05, p.date_upd=now() where p.id_product = 511 ;
UPDATE saskitps_product_shop p set p.price = 718.05, p.date_upd=now() where p.id_product = 511 ;</v>
      </c>
      <c r="U90" s="8" t="str">
        <f t="shared" si="12"/>
        <v>UPDATE saskitps_product_attribute pa set pa.price = 0 where pa.id_product = 511 and pa.id_product_attribute = 2475 ;
UPDATE saskitps_product_attribute_shop pa set pa.price = 0 where pa.id_product = 511 and pa.id_product_attribute = 2475 ;</v>
      </c>
      <c r="V90" s="8" t="str">
        <f t="shared" si="13"/>
        <v>UPDATE TSaskit sas set sas.OldPrix = sas.PrixMagasin, sas.PrixMagasin = 718.05, sas.DateModification = NOW() where sas.RefPrestashop = 511 and sas.id_product_attribute = 2475;</v>
      </c>
    </row>
    <row r="91" spans="1:22" x14ac:dyDescent="0.25">
      <c r="A91">
        <v>511</v>
      </c>
      <c r="B91">
        <v>2476</v>
      </c>
      <c r="C91">
        <v>26</v>
      </c>
      <c r="D91" s="10" t="str">
        <f t="shared" si="14"/>
        <v/>
      </c>
      <c r="E91" s="1" t="s">
        <v>1075</v>
      </c>
      <c r="F91" t="s">
        <v>1073</v>
      </c>
      <c r="G91" t="s">
        <v>1074</v>
      </c>
      <c r="H91" t="s">
        <v>1362</v>
      </c>
      <c r="I91" s="20">
        <f>VLOOKUP(E91,[1]NOMENCLATURES!$C$2:$I$2217,7,FALSE)</f>
        <v>888.30579999999998</v>
      </c>
      <c r="J91" t="s">
        <v>4391</v>
      </c>
      <c r="K91" s="17">
        <v>718.05219999999997</v>
      </c>
      <c r="L91" t="s">
        <v>1076</v>
      </c>
      <c r="N91" s="31">
        <f t="shared" si="15"/>
        <v>718.05</v>
      </c>
      <c r="O91" s="32">
        <f t="shared" si="16"/>
        <v>170.26</v>
      </c>
      <c r="P91" s="10" t="str">
        <f t="shared" si="17"/>
        <v>170.26</v>
      </c>
      <c r="Q91" s="8" t="str">
        <f t="shared" si="18"/>
        <v>888.31</v>
      </c>
      <c r="R91" s="27">
        <f t="shared" si="19"/>
        <v>103.30999999999995</v>
      </c>
      <c r="S91" s="27" t="str">
        <f t="shared" si="10"/>
        <v/>
      </c>
      <c r="T91" s="8" t="str">
        <f t="shared" si="11"/>
        <v/>
      </c>
      <c r="U91" s="8" t="str">
        <f t="shared" si="12"/>
        <v>UPDATE saskitps_product_attribute pa set pa.price = 170.26 where pa.id_product = 511 and pa.id_product_attribute = 2476 ;
UPDATE saskitps_product_attribute_shop pa set pa.price = 170.26 where pa.id_product = 511 and pa.id_product_attribute = 2476 ;</v>
      </c>
      <c r="V91" s="8" t="str">
        <f t="shared" si="13"/>
        <v>UPDATE TSaskit sas set sas.OldPrix = sas.PrixMagasin, sas.PrixMagasin = 888.31, sas.DateModification = NOW() where sas.RefPrestashop = 511 and sas.id_product_attribute = 2476;</v>
      </c>
    </row>
    <row r="92" spans="1:22" x14ac:dyDescent="0.25">
      <c r="A92">
        <v>511</v>
      </c>
      <c r="B92">
        <v>2477</v>
      </c>
      <c r="C92">
        <v>27</v>
      </c>
      <c r="D92" s="10" t="str">
        <f t="shared" si="14"/>
        <v/>
      </c>
      <c r="E92" s="1" t="s">
        <v>1080</v>
      </c>
      <c r="F92" t="s">
        <v>1077</v>
      </c>
      <c r="G92" t="s">
        <v>1078</v>
      </c>
      <c r="H92" t="s">
        <v>4152</v>
      </c>
      <c r="I92" s="20">
        <f>VLOOKUP(E92,[1]NOMENCLATURES!$C$2:$I$2217,7,FALSE)</f>
        <v>1016.8803999999999</v>
      </c>
      <c r="J92" t="s">
        <v>4392</v>
      </c>
      <c r="K92" s="17">
        <v>718.05219999999997</v>
      </c>
      <c r="L92" t="s">
        <v>1081</v>
      </c>
      <c r="N92" s="31">
        <f t="shared" si="15"/>
        <v>718.05</v>
      </c>
      <c r="O92" s="32">
        <f t="shared" si="16"/>
        <v>298.83000000000004</v>
      </c>
      <c r="P92" s="10" t="str">
        <f t="shared" si="17"/>
        <v>298.83</v>
      </c>
      <c r="Q92" s="8" t="str">
        <f t="shared" si="18"/>
        <v>1016.88</v>
      </c>
      <c r="R92" s="27">
        <f t="shared" si="19"/>
        <v>124.88</v>
      </c>
      <c r="S92" s="27" t="str">
        <f t="shared" si="10"/>
        <v/>
      </c>
      <c r="T92" s="8" t="str">
        <f t="shared" si="11"/>
        <v/>
      </c>
      <c r="U92" s="8" t="str">
        <f t="shared" si="12"/>
        <v>UPDATE saskitps_product_attribute pa set pa.price = 298.83 where pa.id_product = 511 and pa.id_product_attribute = 2477 ;
UPDATE saskitps_product_attribute_shop pa set pa.price = 298.83 where pa.id_product = 511 and pa.id_product_attribute = 2477 ;</v>
      </c>
      <c r="V92" s="8" t="str">
        <f t="shared" si="13"/>
        <v>UPDATE TSaskit sas set sas.OldPrix = sas.PrixMagasin, sas.PrixMagasin = 1016.88, sas.DateModification = NOW() where sas.RefPrestashop = 511 and sas.id_product_attribute = 2477;</v>
      </c>
    </row>
    <row r="93" spans="1:22" x14ac:dyDescent="0.25">
      <c r="A93">
        <v>511</v>
      </c>
      <c r="B93">
        <v>2478</v>
      </c>
      <c r="C93">
        <v>28</v>
      </c>
      <c r="D93" s="10" t="str">
        <f t="shared" si="14"/>
        <v/>
      </c>
      <c r="E93" s="1" t="s">
        <v>1085</v>
      </c>
      <c r="F93" t="s">
        <v>1082</v>
      </c>
      <c r="G93" t="s">
        <v>1083</v>
      </c>
      <c r="H93" t="s">
        <v>4153</v>
      </c>
      <c r="I93" s="20">
        <f>VLOOKUP(E93,[1]NOMENCLATURES!$C$2:$I$2217,7,FALSE)</f>
        <v>1277.2662000000003</v>
      </c>
      <c r="J93" t="s">
        <v>4393</v>
      </c>
      <c r="K93" s="17">
        <v>718.05219999999997</v>
      </c>
      <c r="L93" t="s">
        <v>1086</v>
      </c>
      <c r="N93" s="31">
        <f t="shared" si="15"/>
        <v>718.05</v>
      </c>
      <c r="O93" s="32">
        <f t="shared" si="16"/>
        <v>559.22</v>
      </c>
      <c r="P93" s="10" t="str">
        <f t="shared" si="17"/>
        <v>559.22</v>
      </c>
      <c r="Q93" s="8" t="str">
        <f t="shared" si="18"/>
        <v>1277.27</v>
      </c>
      <c r="R93" s="27">
        <f t="shared" si="19"/>
        <v>156.26999999999998</v>
      </c>
      <c r="S93" s="27" t="str">
        <f t="shared" si="10"/>
        <v/>
      </c>
      <c r="T93" s="8" t="str">
        <f t="shared" si="11"/>
        <v/>
      </c>
      <c r="U93" s="8" t="str">
        <f t="shared" si="12"/>
        <v>UPDATE saskitps_product_attribute pa set pa.price = 559.22 where pa.id_product = 511 and pa.id_product_attribute = 2478 ;
UPDATE saskitps_product_attribute_shop pa set pa.price = 559.22 where pa.id_product = 511 and pa.id_product_attribute = 2478 ;</v>
      </c>
      <c r="V93" s="8" t="str">
        <f t="shared" si="13"/>
        <v>UPDATE TSaskit sas set sas.OldPrix = sas.PrixMagasin, sas.PrixMagasin = 1277.27, sas.DateModification = NOW() where sas.RefPrestashop = 511 and sas.id_product_attribute = 2478;</v>
      </c>
    </row>
    <row r="94" spans="1:22" x14ac:dyDescent="0.25">
      <c r="A94">
        <v>511</v>
      </c>
      <c r="B94">
        <v>2479</v>
      </c>
      <c r="C94">
        <v>29</v>
      </c>
      <c r="D94" s="10" t="str">
        <f t="shared" si="14"/>
        <v/>
      </c>
      <c r="E94" s="1" t="s">
        <v>1090</v>
      </c>
      <c r="F94" t="s">
        <v>1087</v>
      </c>
      <c r="G94" t="s">
        <v>1088</v>
      </c>
      <c r="H94" t="s">
        <v>4154</v>
      </c>
      <c r="I94" s="20">
        <f>VLOOKUP(E94,[1]NOMENCLATURES!$C$2:$I$2217,7,FALSE)</f>
        <v>1394.8522</v>
      </c>
      <c r="J94" t="s">
        <v>4394</v>
      </c>
      <c r="K94" s="17">
        <v>718.05219999999997</v>
      </c>
      <c r="L94" t="s">
        <v>1091</v>
      </c>
      <c r="N94" s="31">
        <f t="shared" si="15"/>
        <v>718.05</v>
      </c>
      <c r="O94" s="32">
        <f t="shared" si="16"/>
        <v>676.8</v>
      </c>
      <c r="P94" s="10" t="str">
        <f t="shared" si="17"/>
        <v>676.8</v>
      </c>
      <c r="Q94" s="8" t="str">
        <f t="shared" si="18"/>
        <v>1394.85</v>
      </c>
      <c r="R94" s="27">
        <f t="shared" si="19"/>
        <v>155.84999999999991</v>
      </c>
      <c r="S94" s="27" t="str">
        <f t="shared" si="10"/>
        <v/>
      </c>
      <c r="T94" s="8" t="str">
        <f t="shared" si="11"/>
        <v/>
      </c>
      <c r="U94" s="8" t="str">
        <f t="shared" si="12"/>
        <v>UPDATE saskitps_product_attribute pa set pa.price = 676.8 where pa.id_product = 511 and pa.id_product_attribute = 2479 ;
UPDATE saskitps_product_attribute_shop pa set pa.price = 676.8 where pa.id_product = 511 and pa.id_product_attribute = 2479 ;</v>
      </c>
      <c r="V94" s="8" t="str">
        <f t="shared" si="13"/>
        <v>UPDATE TSaskit sas set sas.OldPrix = sas.PrixMagasin, sas.PrixMagasin = 1394.85, sas.DateModification = NOW() where sas.RefPrestashop = 511 and sas.id_product_attribute = 2479;</v>
      </c>
    </row>
    <row r="95" spans="1:22" x14ac:dyDescent="0.25">
      <c r="A95">
        <v>511</v>
      </c>
      <c r="B95">
        <v>2480</v>
      </c>
      <c r="C95">
        <v>30</v>
      </c>
      <c r="D95" s="10" t="str">
        <f t="shared" si="14"/>
        <v/>
      </c>
      <c r="E95" s="1" t="s">
        <v>1095</v>
      </c>
      <c r="F95" t="s">
        <v>1092</v>
      </c>
      <c r="G95" t="s">
        <v>1093</v>
      </c>
      <c r="H95" t="s">
        <v>4155</v>
      </c>
      <c r="I95" s="20">
        <f>VLOOKUP(E95,[1]NOMENCLATURES!$C$2:$I$2217,7,FALSE)</f>
        <v>1355.6016000000002</v>
      </c>
      <c r="J95" t="s">
        <v>4395</v>
      </c>
      <c r="K95" s="17">
        <v>718.05219999999997</v>
      </c>
      <c r="L95" t="s">
        <v>1096</v>
      </c>
      <c r="N95" s="31">
        <f t="shared" si="15"/>
        <v>718.05</v>
      </c>
      <c r="O95" s="32">
        <f t="shared" si="16"/>
        <v>637.54999999999995</v>
      </c>
      <c r="P95" s="10" t="str">
        <f t="shared" si="17"/>
        <v>637.55</v>
      </c>
      <c r="Q95" s="8" t="str">
        <f t="shared" si="18"/>
        <v>1355.6</v>
      </c>
      <c r="R95" s="27">
        <f t="shared" si="19"/>
        <v>177.59999999999991</v>
      </c>
      <c r="S95" s="27" t="str">
        <f t="shared" si="10"/>
        <v/>
      </c>
      <c r="T95" s="8" t="str">
        <f t="shared" si="11"/>
        <v/>
      </c>
      <c r="U95" s="8" t="str">
        <f t="shared" si="12"/>
        <v>UPDATE saskitps_product_attribute pa set pa.price = 637.55 where pa.id_product = 511 and pa.id_product_attribute = 2480 ;
UPDATE saskitps_product_attribute_shop pa set pa.price = 637.55 where pa.id_product = 511 and pa.id_product_attribute = 2480 ;</v>
      </c>
      <c r="V95" s="8" t="str">
        <f t="shared" si="13"/>
        <v>UPDATE TSaskit sas set sas.OldPrix = sas.PrixMagasin, sas.PrixMagasin = 1355.6, sas.DateModification = NOW() where sas.RefPrestashop = 511 and sas.id_product_attribute = 2480;</v>
      </c>
    </row>
    <row r="96" spans="1:22" x14ac:dyDescent="0.25">
      <c r="A96">
        <v>511</v>
      </c>
      <c r="B96">
        <v>2481</v>
      </c>
      <c r="C96">
        <v>31</v>
      </c>
      <c r="D96" s="10" t="str">
        <f t="shared" si="14"/>
        <v/>
      </c>
      <c r="E96" s="1" t="s">
        <v>1100</v>
      </c>
      <c r="F96" t="s">
        <v>1097</v>
      </c>
      <c r="G96" t="s">
        <v>1098</v>
      </c>
      <c r="H96" t="s">
        <v>4156</v>
      </c>
      <c r="I96" s="20">
        <f>VLOOKUP(E96,[1]NOMENCLATURES!$C$2:$I$2217,7,FALSE)</f>
        <v>1665.2410000000002</v>
      </c>
      <c r="J96" t="s">
        <v>4396</v>
      </c>
      <c r="K96" s="17">
        <v>718.05219999999997</v>
      </c>
      <c r="L96" t="s">
        <v>1101</v>
      </c>
      <c r="N96" s="31">
        <f t="shared" si="15"/>
        <v>718.05</v>
      </c>
      <c r="O96" s="32">
        <f t="shared" si="16"/>
        <v>947.19</v>
      </c>
      <c r="P96" s="10" t="str">
        <f t="shared" si="17"/>
        <v>947.19</v>
      </c>
      <c r="Q96" s="8" t="str">
        <f t="shared" si="18"/>
        <v>1665.24</v>
      </c>
      <c r="R96" s="27">
        <f t="shared" si="19"/>
        <v>209.24</v>
      </c>
      <c r="S96" s="27" t="str">
        <f t="shared" si="10"/>
        <v/>
      </c>
      <c r="T96" s="8" t="str">
        <f t="shared" si="11"/>
        <v/>
      </c>
      <c r="U96" s="8" t="str">
        <f t="shared" si="12"/>
        <v>UPDATE saskitps_product_attribute pa set pa.price = 947.19 where pa.id_product = 511 and pa.id_product_attribute = 2481 ;
UPDATE saskitps_product_attribute_shop pa set pa.price = 947.19 where pa.id_product = 511 and pa.id_product_attribute = 2481 ;</v>
      </c>
      <c r="V96" s="8" t="str">
        <f t="shared" si="13"/>
        <v>UPDATE TSaskit sas set sas.OldPrix = sas.PrixMagasin, sas.PrixMagasin = 1665.24, sas.DateModification = NOW() where sas.RefPrestashop = 511 and sas.id_product_attribute = 2481;</v>
      </c>
    </row>
    <row r="97" spans="1:22" x14ac:dyDescent="0.25">
      <c r="A97">
        <v>511</v>
      </c>
      <c r="B97">
        <v>2482</v>
      </c>
      <c r="C97">
        <v>32</v>
      </c>
      <c r="D97" s="10" t="str">
        <f t="shared" si="14"/>
        <v/>
      </c>
      <c r="E97" s="1" t="s">
        <v>1105</v>
      </c>
      <c r="F97" t="s">
        <v>1102</v>
      </c>
      <c r="G97" t="s">
        <v>1103</v>
      </c>
      <c r="H97" t="s">
        <v>4157</v>
      </c>
      <c r="I97" s="20">
        <f>VLOOKUP(E97,[1]NOMENCLATURES!$C$2:$I$2217,7,FALSE)</f>
        <v>1827.3724000000002</v>
      </c>
      <c r="J97" t="s">
        <v>4397</v>
      </c>
      <c r="K97" s="17">
        <v>718.05219999999997</v>
      </c>
      <c r="L97" t="s">
        <v>1106</v>
      </c>
      <c r="N97" s="31">
        <f t="shared" si="15"/>
        <v>718.05</v>
      </c>
      <c r="O97" s="32">
        <f t="shared" si="16"/>
        <v>1109.32</v>
      </c>
      <c r="P97" s="10" t="str">
        <f t="shared" si="17"/>
        <v>1109.32</v>
      </c>
      <c r="Q97" s="8" t="str">
        <f t="shared" si="18"/>
        <v>1827.37</v>
      </c>
      <c r="R97" s="27">
        <f t="shared" si="19"/>
        <v>206.36999999999989</v>
      </c>
      <c r="S97" s="27" t="str">
        <f t="shared" si="10"/>
        <v/>
      </c>
      <c r="T97" s="8" t="str">
        <f t="shared" si="11"/>
        <v/>
      </c>
      <c r="U97" s="8" t="str">
        <f t="shared" si="12"/>
        <v>UPDATE saskitps_product_attribute pa set pa.price = 1109.32 where pa.id_product = 511 and pa.id_product_attribute = 2482 ;
UPDATE saskitps_product_attribute_shop pa set pa.price = 1109.32 where pa.id_product = 511 and pa.id_product_attribute = 2482 ;</v>
      </c>
      <c r="V97" s="8" t="str">
        <f t="shared" si="13"/>
        <v>UPDATE TSaskit sas set sas.OldPrix = sas.PrixMagasin, sas.PrixMagasin = 1827.37, sas.DateModification = NOW() where sas.RefPrestashop = 511 and sas.id_product_attribute = 2482;</v>
      </c>
    </row>
    <row r="98" spans="1:22" x14ac:dyDescent="0.25">
      <c r="A98">
        <v>511</v>
      </c>
      <c r="B98">
        <v>2483</v>
      </c>
      <c r="C98">
        <v>33</v>
      </c>
      <c r="D98" s="10" t="str">
        <f t="shared" si="14"/>
        <v/>
      </c>
      <c r="E98" s="1" t="s">
        <v>1110</v>
      </c>
      <c r="F98" t="s">
        <v>1107</v>
      </c>
      <c r="G98" t="s">
        <v>1108</v>
      </c>
      <c r="H98" t="s">
        <v>4158</v>
      </c>
      <c r="I98" s="20">
        <f>VLOOKUP(E98,[1]NOMENCLATURES!$C$2:$I$2217,7,FALSE)</f>
        <v>1743.5764000000001</v>
      </c>
      <c r="J98" t="s">
        <v>4398</v>
      </c>
      <c r="K98" s="17">
        <v>718.05219999999997</v>
      </c>
      <c r="L98" t="s">
        <v>1111</v>
      </c>
      <c r="N98" s="31">
        <f t="shared" si="15"/>
        <v>718.05</v>
      </c>
      <c r="O98" s="32">
        <f t="shared" si="16"/>
        <v>1025.53</v>
      </c>
      <c r="P98" s="10" t="str">
        <f t="shared" si="17"/>
        <v>1025.53</v>
      </c>
      <c r="Q98" s="8" t="str">
        <f t="shared" si="18"/>
        <v>1743.58</v>
      </c>
      <c r="R98" s="27">
        <f t="shared" si="19"/>
        <v>230.57999999999993</v>
      </c>
      <c r="S98" s="27" t="str">
        <f t="shared" si="10"/>
        <v/>
      </c>
      <c r="T98" s="8" t="str">
        <f t="shared" si="11"/>
        <v/>
      </c>
      <c r="U98" s="8" t="str">
        <f t="shared" si="12"/>
        <v>UPDATE saskitps_product_attribute pa set pa.price = 1025.53 where pa.id_product = 511 and pa.id_product_attribute = 2483 ;
UPDATE saskitps_product_attribute_shop pa set pa.price = 1025.53 where pa.id_product = 511 and pa.id_product_attribute = 2483 ;</v>
      </c>
      <c r="V98" s="8" t="str">
        <f t="shared" si="13"/>
        <v>UPDATE TSaskit sas set sas.OldPrix = sas.PrixMagasin, sas.PrixMagasin = 1743.58, sas.DateModification = NOW() where sas.RefPrestashop = 511 and sas.id_product_attribute = 2483;</v>
      </c>
    </row>
    <row r="99" spans="1:22" x14ac:dyDescent="0.25">
      <c r="A99">
        <v>511</v>
      </c>
      <c r="B99">
        <v>2484</v>
      </c>
      <c r="C99">
        <v>60</v>
      </c>
      <c r="D99" s="10" t="str">
        <f t="shared" si="14"/>
        <v/>
      </c>
      <c r="E99" s="1" t="s">
        <v>1114</v>
      </c>
      <c r="F99" t="s">
        <v>1112</v>
      </c>
      <c r="G99" t="s">
        <v>1113</v>
      </c>
      <c r="H99" t="s">
        <v>4159</v>
      </c>
      <c r="I99" s="20">
        <f>VLOOKUP(E99,[1]NOMENCLATURES!$C$2:$I$2217,7,FALSE)</f>
        <v>1903.4848999999999</v>
      </c>
      <c r="J99" t="s">
        <v>4399</v>
      </c>
      <c r="K99" s="17">
        <v>718.05219999999997</v>
      </c>
      <c r="L99" t="s">
        <v>1115</v>
      </c>
      <c r="N99" s="31">
        <f t="shared" si="15"/>
        <v>718.05</v>
      </c>
      <c r="O99" s="32">
        <f t="shared" si="16"/>
        <v>1185.43</v>
      </c>
      <c r="P99" s="10" t="str">
        <f t="shared" si="17"/>
        <v>1185.43</v>
      </c>
      <c r="Q99" s="8" t="str">
        <f t="shared" si="18"/>
        <v>1903.48</v>
      </c>
      <c r="R99" s="27">
        <f t="shared" si="19"/>
        <v>260.48</v>
      </c>
      <c r="S99" s="27" t="str">
        <f t="shared" si="10"/>
        <v/>
      </c>
      <c r="T99" s="8" t="str">
        <f t="shared" si="11"/>
        <v/>
      </c>
      <c r="U99" s="8" t="str">
        <f t="shared" si="12"/>
        <v>UPDATE saskitps_product_attribute pa set pa.price = 1185.43 where pa.id_product = 511 and pa.id_product_attribute = 2484 ;
UPDATE saskitps_product_attribute_shop pa set pa.price = 1185.43 where pa.id_product = 511 and pa.id_product_attribute = 2484 ;</v>
      </c>
      <c r="V99" s="8" t="str">
        <f t="shared" si="13"/>
        <v>UPDATE TSaskit sas set sas.OldPrix = sas.PrixMagasin, sas.PrixMagasin = 1903.48, sas.DateModification = NOW() where sas.RefPrestashop = 511 and sas.id_product_attribute = 2484;</v>
      </c>
    </row>
    <row r="100" spans="1:22" x14ac:dyDescent="0.25">
      <c r="A100">
        <v>511</v>
      </c>
      <c r="B100">
        <v>2485</v>
      </c>
      <c r="C100">
        <v>62</v>
      </c>
      <c r="D100" s="10" t="str">
        <f t="shared" si="14"/>
        <v/>
      </c>
      <c r="E100" s="1" t="s">
        <v>1119</v>
      </c>
      <c r="F100" t="s">
        <v>1116</v>
      </c>
      <c r="G100" t="s">
        <v>1117</v>
      </c>
      <c r="H100" t="s">
        <v>4160</v>
      </c>
      <c r="I100" s="20">
        <f>VLOOKUP(E100,[1]NOMENCLATURES!$C$2:$I$2217,7,FALSE)</f>
        <v>2311.5315000000001</v>
      </c>
      <c r="J100" t="s">
        <v>4400</v>
      </c>
      <c r="K100" s="17">
        <v>718.05219999999997</v>
      </c>
      <c r="L100" t="s">
        <v>1120</v>
      </c>
      <c r="N100" s="31">
        <f t="shared" si="15"/>
        <v>718.05</v>
      </c>
      <c r="O100" s="32">
        <f t="shared" si="16"/>
        <v>1593.4800000000002</v>
      </c>
      <c r="P100" s="10" t="str">
        <f t="shared" si="17"/>
        <v>1593.48</v>
      </c>
      <c r="Q100" s="8" t="str">
        <f t="shared" si="18"/>
        <v>2311.53</v>
      </c>
      <c r="R100" s="27">
        <f t="shared" si="19"/>
        <v>283.5300000000002</v>
      </c>
      <c r="S100" s="27" t="str">
        <f t="shared" si="10"/>
        <v/>
      </c>
      <c r="T100" s="8" t="str">
        <f t="shared" si="11"/>
        <v/>
      </c>
      <c r="U100" s="8" t="str">
        <f t="shared" si="12"/>
        <v>UPDATE saskitps_product_attribute pa set pa.price = 1593.48 where pa.id_product = 511 and pa.id_product_attribute = 2485 ;
UPDATE saskitps_product_attribute_shop pa set pa.price = 1593.48 where pa.id_product = 511 and pa.id_product_attribute = 2485 ;</v>
      </c>
      <c r="V100" s="8" t="str">
        <f t="shared" si="13"/>
        <v>UPDATE TSaskit sas set sas.OldPrix = sas.PrixMagasin, sas.PrixMagasin = 2311.53, sas.DateModification = NOW() where sas.RefPrestashop = 511 and sas.id_product_attribute = 2485;</v>
      </c>
    </row>
    <row r="101" spans="1:22" x14ac:dyDescent="0.25">
      <c r="A101">
        <v>511</v>
      </c>
      <c r="B101">
        <v>2486</v>
      </c>
      <c r="C101">
        <v>66</v>
      </c>
      <c r="D101" s="10" t="str">
        <f t="shared" si="14"/>
        <v/>
      </c>
      <c r="E101" s="1" t="s">
        <v>1124</v>
      </c>
      <c r="F101" t="s">
        <v>1121</v>
      </c>
      <c r="G101" t="s">
        <v>1122</v>
      </c>
      <c r="H101" t="s">
        <v>4161</v>
      </c>
      <c r="I101" s="20">
        <f>VLOOKUP(E101,[1]NOMENCLATURES!$C$2:$I$2217,7,FALSE)</f>
        <v>2765.4576000000002</v>
      </c>
      <c r="J101" t="s">
        <v>4401</v>
      </c>
      <c r="K101" s="17">
        <v>718.05219999999997</v>
      </c>
      <c r="L101" t="s">
        <v>1125</v>
      </c>
      <c r="N101" s="31">
        <f t="shared" si="15"/>
        <v>718.05</v>
      </c>
      <c r="O101" s="32">
        <f t="shared" si="16"/>
        <v>2047.41</v>
      </c>
      <c r="P101" s="10" t="str">
        <f t="shared" si="17"/>
        <v>2047.41</v>
      </c>
      <c r="Q101" s="8" t="str">
        <f t="shared" si="18"/>
        <v>2765.46</v>
      </c>
      <c r="R101" s="27">
        <f t="shared" si="19"/>
        <v>377.46000000000004</v>
      </c>
      <c r="S101" s="27" t="str">
        <f t="shared" si="10"/>
        <v/>
      </c>
      <c r="T101" s="8" t="str">
        <f t="shared" si="11"/>
        <v/>
      </c>
      <c r="U101" s="8" t="str">
        <f t="shared" si="12"/>
        <v>UPDATE saskitps_product_attribute pa set pa.price = 2047.41 where pa.id_product = 511 and pa.id_product_attribute = 2486 ;
UPDATE saskitps_product_attribute_shop pa set pa.price = 2047.41 where pa.id_product = 511 and pa.id_product_attribute = 2486 ;</v>
      </c>
      <c r="V101" s="8" t="str">
        <f t="shared" si="13"/>
        <v>UPDATE TSaskit sas set sas.OldPrix = sas.PrixMagasin, sas.PrixMagasin = 2765.46, sas.DateModification = NOW() where sas.RefPrestashop = 511 and sas.id_product_attribute = 2486;</v>
      </c>
    </row>
    <row r="102" spans="1:22" x14ac:dyDescent="0.25">
      <c r="A102">
        <v>511</v>
      </c>
      <c r="B102">
        <v>2487</v>
      </c>
      <c r="C102">
        <v>68</v>
      </c>
      <c r="D102" s="10" t="str">
        <f t="shared" si="14"/>
        <v/>
      </c>
      <c r="E102" s="1" t="s">
        <v>1129</v>
      </c>
      <c r="F102" t="s">
        <v>1126</v>
      </c>
      <c r="G102" t="s">
        <v>1127</v>
      </c>
      <c r="H102" t="s">
        <v>4162</v>
      </c>
      <c r="I102" s="20">
        <f>VLOOKUP(E102,[1]NOMENCLATURES!$C$2:$I$2217,7,FALSE)</f>
        <v>3140.9135999999999</v>
      </c>
      <c r="J102" t="s">
        <v>4402</v>
      </c>
      <c r="K102" s="17">
        <v>718.05219999999997</v>
      </c>
      <c r="L102" t="s">
        <v>1130</v>
      </c>
      <c r="N102" s="31">
        <f t="shared" si="15"/>
        <v>718.05</v>
      </c>
      <c r="O102" s="32">
        <f t="shared" si="16"/>
        <v>2422.8599999999997</v>
      </c>
      <c r="P102" s="10" t="str">
        <f t="shared" si="17"/>
        <v>2422.86</v>
      </c>
      <c r="Q102" s="8" t="str">
        <f t="shared" si="18"/>
        <v>3140.91</v>
      </c>
      <c r="R102" s="27">
        <f t="shared" si="19"/>
        <v>442.90999999999985</v>
      </c>
      <c r="S102" s="27" t="str">
        <f t="shared" si="10"/>
        <v/>
      </c>
      <c r="T102" s="8" t="str">
        <f t="shared" si="11"/>
        <v/>
      </c>
      <c r="U102" s="8" t="str">
        <f t="shared" si="12"/>
        <v>UPDATE saskitps_product_attribute pa set pa.price = 2422.86 where pa.id_product = 511 and pa.id_product_attribute = 2487 ;
UPDATE saskitps_product_attribute_shop pa set pa.price = 2422.86 where pa.id_product = 511 and pa.id_product_attribute = 2487 ;</v>
      </c>
      <c r="V102" s="8" t="str">
        <f t="shared" si="13"/>
        <v>UPDATE TSaskit sas set sas.OldPrix = sas.PrixMagasin, sas.PrixMagasin = 3140.91, sas.DateModification = NOW() where sas.RefPrestashop = 511 and sas.id_product_attribute = 2487;</v>
      </c>
    </row>
    <row r="103" spans="1:22" x14ac:dyDescent="0.25">
      <c r="A103">
        <v>511</v>
      </c>
      <c r="B103">
        <v>2488</v>
      </c>
      <c r="C103">
        <v>69</v>
      </c>
      <c r="D103" s="10" t="str">
        <f t="shared" si="14"/>
        <v/>
      </c>
      <c r="E103" s="1" t="s">
        <v>1134</v>
      </c>
      <c r="F103" t="s">
        <v>1131</v>
      </c>
      <c r="G103" t="s">
        <v>1132</v>
      </c>
      <c r="H103" t="s">
        <v>4163</v>
      </c>
      <c r="I103" s="20">
        <f>VLOOKUP(E103,[1]NOMENCLATURES!$C$2:$I$2217,7,FALSE)</f>
        <v>3297.5844000000002</v>
      </c>
      <c r="J103" t="s">
        <v>4403</v>
      </c>
      <c r="K103" s="17">
        <v>718.05219999999997</v>
      </c>
      <c r="L103" t="s">
        <v>1135</v>
      </c>
      <c r="N103" s="31">
        <f t="shared" si="15"/>
        <v>718.05</v>
      </c>
      <c r="O103" s="32">
        <f t="shared" si="16"/>
        <v>2579.5299999999997</v>
      </c>
      <c r="P103" s="10" t="str">
        <f t="shared" si="17"/>
        <v>2579.53</v>
      </c>
      <c r="Q103" s="8" t="str">
        <f t="shared" si="18"/>
        <v>3297.58</v>
      </c>
      <c r="R103" s="27">
        <f t="shared" si="19"/>
        <v>484.57999999999993</v>
      </c>
      <c r="S103" s="27" t="str">
        <f t="shared" si="10"/>
        <v/>
      </c>
      <c r="T103" s="8" t="str">
        <f t="shared" si="11"/>
        <v/>
      </c>
      <c r="U103" s="8" t="str">
        <f t="shared" si="12"/>
        <v>UPDATE saskitps_product_attribute pa set pa.price = 2579.53 where pa.id_product = 511 and pa.id_product_attribute = 2488 ;
UPDATE saskitps_product_attribute_shop pa set pa.price = 2579.53 where pa.id_product = 511 and pa.id_product_attribute = 2488 ;</v>
      </c>
      <c r="V103" s="8" t="str">
        <f t="shared" si="13"/>
        <v>UPDATE TSaskit sas set sas.OldPrix = sas.PrixMagasin, sas.PrixMagasin = 3297.58, sas.DateModification = NOW() where sas.RefPrestashop = 511 and sas.id_product_attribute = 2488;</v>
      </c>
    </row>
    <row r="104" spans="1:22" x14ac:dyDescent="0.25">
      <c r="A104">
        <v>511</v>
      </c>
      <c r="B104">
        <v>2489</v>
      </c>
      <c r="C104">
        <v>72</v>
      </c>
      <c r="D104" s="10" t="str">
        <f t="shared" si="14"/>
        <v/>
      </c>
      <c r="E104" s="1" t="s">
        <v>1139</v>
      </c>
      <c r="F104" t="s">
        <v>1136</v>
      </c>
      <c r="G104" t="s">
        <v>1137</v>
      </c>
      <c r="H104" t="s">
        <v>4164</v>
      </c>
      <c r="I104" s="20">
        <f>VLOOKUP(E104,[1]NOMENCLATURES!$C$2:$I$2217,7,FALSE)</f>
        <v>3442.4615999999996</v>
      </c>
      <c r="J104" t="s">
        <v>4404</v>
      </c>
      <c r="K104" s="17">
        <v>718.05219999999997</v>
      </c>
      <c r="L104" t="s">
        <v>1140</v>
      </c>
      <c r="N104" s="31">
        <f t="shared" si="15"/>
        <v>718.05</v>
      </c>
      <c r="O104" s="32">
        <f t="shared" si="16"/>
        <v>2724.41</v>
      </c>
      <c r="P104" s="10" t="str">
        <f t="shared" si="17"/>
        <v>2724.41</v>
      </c>
      <c r="Q104" s="8" t="str">
        <f t="shared" si="18"/>
        <v>3442.46</v>
      </c>
      <c r="R104" s="27">
        <f t="shared" si="19"/>
        <v>407.46000000000004</v>
      </c>
      <c r="S104" s="27" t="str">
        <f t="shared" si="10"/>
        <v/>
      </c>
      <c r="T104" s="8" t="str">
        <f t="shared" si="11"/>
        <v/>
      </c>
      <c r="U104" s="8" t="str">
        <f t="shared" si="12"/>
        <v>UPDATE saskitps_product_attribute pa set pa.price = 2724.41 where pa.id_product = 511 and pa.id_product_attribute = 2489 ;
UPDATE saskitps_product_attribute_shop pa set pa.price = 2724.41 where pa.id_product = 511 and pa.id_product_attribute = 2489 ;</v>
      </c>
      <c r="V104" s="8" t="str">
        <f t="shared" si="13"/>
        <v>UPDATE TSaskit sas set sas.OldPrix = sas.PrixMagasin, sas.PrixMagasin = 3442.46, sas.DateModification = NOW() where sas.RefPrestashop = 511 and sas.id_product_attribute = 2489;</v>
      </c>
    </row>
    <row r="105" spans="1:22" x14ac:dyDescent="0.25">
      <c r="A105">
        <v>511</v>
      </c>
      <c r="B105">
        <v>2490</v>
      </c>
      <c r="C105">
        <v>61</v>
      </c>
      <c r="D105" s="10" t="str">
        <f t="shared" si="14"/>
        <v/>
      </c>
      <c r="E105" s="1" t="s">
        <v>1143</v>
      </c>
      <c r="F105" t="s">
        <v>1141</v>
      </c>
      <c r="G105" t="s">
        <v>1142</v>
      </c>
      <c r="H105" t="s">
        <v>4165</v>
      </c>
      <c r="I105" s="20">
        <f>VLOOKUP(E105,[1]NOMENCLATURES!$C$2:$I$2217,7,FALSE)</f>
        <v>1808.578033</v>
      </c>
      <c r="J105" t="s">
        <v>4405</v>
      </c>
      <c r="K105" s="17">
        <v>718.05219999999997</v>
      </c>
      <c r="L105" t="s">
        <v>1144</v>
      </c>
      <c r="N105" s="31">
        <f t="shared" si="15"/>
        <v>718.05</v>
      </c>
      <c r="O105" s="32">
        <f t="shared" si="16"/>
        <v>1090.53</v>
      </c>
      <c r="P105" s="10" t="str">
        <f t="shared" si="17"/>
        <v>1090.53</v>
      </c>
      <c r="Q105" s="8" t="str">
        <f t="shared" si="18"/>
        <v>1808.58</v>
      </c>
      <c r="R105" s="27">
        <f t="shared" si="19"/>
        <v>235.57999999999993</v>
      </c>
      <c r="S105" s="27" t="str">
        <f t="shared" si="10"/>
        <v/>
      </c>
      <c r="T105" s="8" t="str">
        <f t="shared" si="11"/>
        <v/>
      </c>
      <c r="U105" s="8" t="str">
        <f t="shared" si="12"/>
        <v>UPDATE saskitps_product_attribute pa set pa.price = 1090.53 where pa.id_product = 511 and pa.id_product_attribute = 2490 ;
UPDATE saskitps_product_attribute_shop pa set pa.price = 1090.53 where pa.id_product = 511 and pa.id_product_attribute = 2490 ;</v>
      </c>
      <c r="V105" s="8" t="str">
        <f t="shared" si="13"/>
        <v>UPDATE TSaskit sas set sas.OldPrix = sas.PrixMagasin, sas.PrixMagasin = 1808.58, sas.DateModification = NOW() where sas.RefPrestashop = 511 and sas.id_product_attribute = 2490;</v>
      </c>
    </row>
    <row r="106" spans="1:22" x14ac:dyDescent="0.25">
      <c r="A106">
        <v>511</v>
      </c>
      <c r="B106">
        <v>2491</v>
      </c>
      <c r="C106">
        <v>65</v>
      </c>
      <c r="D106" s="10" t="str">
        <f t="shared" ref="D106:D131" si="20">IF(ROUND(VALUE(SUBSTITUTE(H106,".",",")),2)=ROUND(VALUE(SUBSTITUTE(J106,".",",")),2),"BASE","")</f>
        <v/>
      </c>
      <c r="E106" s="1" t="s">
        <v>1148</v>
      </c>
      <c r="F106" t="s">
        <v>1145</v>
      </c>
      <c r="G106" t="s">
        <v>1146</v>
      </c>
      <c r="H106" t="s">
        <v>4166</v>
      </c>
      <c r="I106" s="20">
        <f>VLOOKUP(E106,[1]NOMENCLATURES!$C$2:$I$2217,7,FALSE)</f>
        <v>2380.3740000000003</v>
      </c>
      <c r="J106" t="s">
        <v>4406</v>
      </c>
      <c r="K106" s="17">
        <v>718.05219999999997</v>
      </c>
      <c r="L106" t="s">
        <v>1149</v>
      </c>
      <c r="N106" s="31">
        <f t="shared" ref="N106:N169" si="21">IF(K106&gt;2,ROUND(K106,2),ROUND(K106,5))</f>
        <v>718.05</v>
      </c>
      <c r="O106" s="32">
        <f t="shared" ref="O106:O169" si="22">IF(I106&gt;2,ROUND(I106,2),ROUND(I106,5))-N106</f>
        <v>1662.32</v>
      </c>
      <c r="P106" s="10" t="str">
        <f t="shared" ref="P106:P130" si="23">SUBSTITUTE(O106,",",".")</f>
        <v>1662.32</v>
      </c>
      <c r="Q106" s="8" t="str">
        <f t="shared" ref="Q106:Q169" si="24">SUBSTITUTE(IF(I106&gt;2,ROUND(I106,2),ROUND(I106,5)),",",".")</f>
        <v>2380.37</v>
      </c>
      <c r="R106" s="27">
        <f t="shared" ref="R106:R169" si="25">IF(I106&gt;2,ROUND(I106,2),ROUND(I106,4))-VALUE(SUBSTITUTE(H106,".",","))</f>
        <v>326.36999999999989</v>
      </c>
      <c r="S106" s="27" t="str">
        <f t="shared" si="10"/>
        <v/>
      </c>
      <c r="T106" s="8" t="str">
        <f t="shared" si="11"/>
        <v/>
      </c>
      <c r="U106" s="8" t="str">
        <f t="shared" si="12"/>
        <v>UPDATE saskitps_product_attribute pa set pa.price = 1662.32 where pa.id_product = 511 and pa.id_product_attribute = 2491 ;
UPDATE saskitps_product_attribute_shop pa set pa.price = 1662.32 where pa.id_product = 511 and pa.id_product_attribute = 2491 ;</v>
      </c>
      <c r="V106" s="8" t="str">
        <f t="shared" si="13"/>
        <v>UPDATE TSaskit sas set sas.OldPrix = sas.PrixMagasin, sas.PrixMagasin = 2380.37, sas.DateModification = NOW() where sas.RefPrestashop = 511 and sas.id_product_attribute = 2491;</v>
      </c>
    </row>
    <row r="107" spans="1:22" x14ac:dyDescent="0.25">
      <c r="A107">
        <v>511</v>
      </c>
      <c r="B107">
        <v>2492</v>
      </c>
      <c r="C107">
        <v>67</v>
      </c>
      <c r="D107" s="10" t="str">
        <f t="shared" si="20"/>
        <v/>
      </c>
      <c r="E107" s="1" t="s">
        <v>1153</v>
      </c>
      <c r="F107" t="s">
        <v>1150</v>
      </c>
      <c r="G107" t="s">
        <v>1151</v>
      </c>
      <c r="H107" t="s">
        <v>4167</v>
      </c>
      <c r="I107" s="20">
        <f>VLOOKUP(E107,[1]NOMENCLATURES!$C$2:$I$2217,7,FALSE)</f>
        <v>2537.0481</v>
      </c>
      <c r="J107" t="s">
        <v>4407</v>
      </c>
      <c r="K107" s="17">
        <v>718.05219999999997</v>
      </c>
      <c r="L107" t="s">
        <v>1154</v>
      </c>
      <c r="N107" s="31">
        <f t="shared" si="21"/>
        <v>718.05</v>
      </c>
      <c r="O107" s="32">
        <f t="shared" si="22"/>
        <v>1819.0000000000002</v>
      </c>
      <c r="P107" s="10" t="str">
        <f t="shared" si="23"/>
        <v>1819</v>
      </c>
      <c r="Q107" s="8" t="str">
        <f t="shared" si="24"/>
        <v>2537.05</v>
      </c>
      <c r="R107" s="27">
        <f t="shared" si="25"/>
        <v>368.05000000000018</v>
      </c>
      <c r="S107" s="27" t="str">
        <f t="shared" si="10"/>
        <v/>
      </c>
      <c r="T107" s="8" t="str">
        <f t="shared" si="11"/>
        <v/>
      </c>
      <c r="U107" s="8" t="str">
        <f t="shared" si="12"/>
        <v>UPDATE saskitps_product_attribute pa set pa.price = 1819 where pa.id_product = 511 and pa.id_product_attribute = 2492 ;
UPDATE saskitps_product_attribute_shop pa set pa.price = 1819 where pa.id_product = 511 and pa.id_product_attribute = 2492 ;</v>
      </c>
      <c r="V107" s="8" t="str">
        <f t="shared" si="13"/>
        <v>UPDATE TSaskit sas set sas.OldPrix = sas.PrixMagasin, sas.PrixMagasin = 2537.05, sas.DateModification = NOW() where sas.RefPrestashop = 511 and sas.id_product_attribute = 2492;</v>
      </c>
    </row>
    <row r="108" spans="1:22" x14ac:dyDescent="0.25">
      <c r="A108">
        <v>511</v>
      </c>
      <c r="B108">
        <v>2493</v>
      </c>
      <c r="C108">
        <v>70</v>
      </c>
      <c r="D108" s="10" t="str">
        <f t="shared" si="20"/>
        <v/>
      </c>
      <c r="E108" s="1" t="s">
        <v>1158</v>
      </c>
      <c r="F108" t="s">
        <v>1155</v>
      </c>
      <c r="G108" t="s">
        <v>1156</v>
      </c>
      <c r="H108" t="s">
        <v>4168</v>
      </c>
      <c r="I108" s="20">
        <f>VLOOKUP(E108,[1]NOMENCLATURES!$C$2:$I$2217,7,FALSE)</f>
        <v>3337.6701999999996</v>
      </c>
      <c r="J108" t="s">
        <v>4408</v>
      </c>
      <c r="K108" s="17">
        <v>718.05219999999997</v>
      </c>
      <c r="L108" t="s">
        <v>1159</v>
      </c>
      <c r="N108" s="31">
        <f t="shared" si="21"/>
        <v>718.05</v>
      </c>
      <c r="O108" s="32">
        <f t="shared" si="22"/>
        <v>2619.62</v>
      </c>
      <c r="P108" s="10" t="str">
        <f t="shared" si="23"/>
        <v>2619.62</v>
      </c>
      <c r="Q108" s="8" t="str">
        <f t="shared" si="24"/>
        <v>3337.67</v>
      </c>
      <c r="R108" s="27">
        <f t="shared" si="25"/>
        <v>439.67000000000007</v>
      </c>
      <c r="S108" s="27" t="str">
        <f t="shared" si="10"/>
        <v/>
      </c>
      <c r="T108" s="8" t="str">
        <f t="shared" si="11"/>
        <v/>
      </c>
      <c r="U108" s="8" t="str">
        <f t="shared" si="12"/>
        <v>UPDATE saskitps_product_attribute pa set pa.price = 2619.62 where pa.id_product = 511 and pa.id_product_attribute = 2493 ;
UPDATE saskitps_product_attribute_shop pa set pa.price = 2619.62 where pa.id_product = 511 and pa.id_product_attribute = 2493 ;</v>
      </c>
      <c r="V108" s="8" t="str">
        <f t="shared" si="13"/>
        <v>UPDATE TSaskit sas set sas.OldPrix = sas.PrixMagasin, sas.PrixMagasin = 3337.67, sas.DateModification = NOW() where sas.RefPrestashop = 511 and sas.id_product_attribute = 2493;</v>
      </c>
    </row>
    <row r="109" spans="1:22" x14ac:dyDescent="0.25">
      <c r="A109">
        <v>511</v>
      </c>
      <c r="B109">
        <v>2494</v>
      </c>
      <c r="C109">
        <v>71</v>
      </c>
      <c r="D109" s="10" t="str">
        <f t="shared" si="20"/>
        <v/>
      </c>
      <c r="E109" s="1" t="s">
        <v>1163</v>
      </c>
      <c r="F109" t="s">
        <v>1160</v>
      </c>
      <c r="G109" t="s">
        <v>1161</v>
      </c>
      <c r="H109" t="s">
        <v>4169</v>
      </c>
      <c r="I109" s="20">
        <f>VLOOKUP(E109,[1]NOMENCLATURES!$C$2:$I$2217,7,FALSE)</f>
        <v>3626.4301999999998</v>
      </c>
      <c r="J109" t="s">
        <v>4409</v>
      </c>
      <c r="K109" s="17">
        <v>718.05219999999997</v>
      </c>
      <c r="L109" t="s">
        <v>1164</v>
      </c>
      <c r="N109" s="31">
        <f t="shared" si="21"/>
        <v>718.05</v>
      </c>
      <c r="O109" s="32">
        <f t="shared" si="22"/>
        <v>2908.38</v>
      </c>
      <c r="P109" s="10" t="str">
        <f t="shared" si="23"/>
        <v>2908.38</v>
      </c>
      <c r="Q109" s="8" t="str">
        <f t="shared" si="24"/>
        <v>3626.43</v>
      </c>
      <c r="R109" s="27">
        <f t="shared" si="25"/>
        <v>319.42999999999984</v>
      </c>
      <c r="S109" s="27" t="str">
        <f t="shared" si="10"/>
        <v/>
      </c>
      <c r="T109" s="8" t="str">
        <f t="shared" si="11"/>
        <v/>
      </c>
      <c r="U109" s="8" t="str">
        <f t="shared" si="12"/>
        <v>UPDATE saskitps_product_attribute pa set pa.price = 2908.38 where pa.id_product = 511 and pa.id_product_attribute = 2494 ;
UPDATE saskitps_product_attribute_shop pa set pa.price = 2908.38 where pa.id_product = 511 and pa.id_product_attribute = 2494 ;</v>
      </c>
      <c r="V109" s="8" t="str">
        <f t="shared" si="13"/>
        <v>UPDATE TSaskit sas set sas.OldPrix = sas.PrixMagasin, sas.PrixMagasin = 3626.43, sas.DateModification = NOW() where sas.RefPrestashop = 511 and sas.id_product_attribute = 2494;</v>
      </c>
    </row>
    <row r="110" spans="1:22" x14ac:dyDescent="0.25">
      <c r="A110">
        <v>526</v>
      </c>
      <c r="B110">
        <v>724</v>
      </c>
      <c r="C110">
        <v>74</v>
      </c>
      <c r="D110" s="10" t="str">
        <f t="shared" si="20"/>
        <v/>
      </c>
      <c r="E110" s="1" t="s">
        <v>1166</v>
      </c>
      <c r="F110" t="s">
        <v>805</v>
      </c>
      <c r="G110" t="s">
        <v>1165</v>
      </c>
      <c r="H110" t="s">
        <v>4170</v>
      </c>
      <c r="I110" s="20">
        <f>VLOOKUP(E110,[1]NOMENCLATURES!$C$2:$I$2217,7,FALSE)</f>
        <v>10.74925</v>
      </c>
      <c r="J110" t="s">
        <v>3965</v>
      </c>
      <c r="K110" s="17">
        <v>8.5145300000000006</v>
      </c>
      <c r="L110" t="s">
        <v>11</v>
      </c>
      <c r="N110" s="31">
        <f t="shared" si="21"/>
        <v>8.51</v>
      </c>
      <c r="O110" s="32">
        <f t="shared" si="22"/>
        <v>2.2400000000000002</v>
      </c>
      <c r="P110" s="10" t="str">
        <f t="shared" si="23"/>
        <v>2.24</v>
      </c>
      <c r="Q110" s="8" t="str">
        <f t="shared" si="24"/>
        <v>10.75</v>
      </c>
      <c r="R110" s="27">
        <f t="shared" si="25"/>
        <v>0.47000000000000064</v>
      </c>
      <c r="S110" s="27" t="str">
        <f t="shared" si="10"/>
        <v/>
      </c>
      <c r="T110" s="8" t="str">
        <f t="shared" si="11"/>
        <v/>
      </c>
      <c r="U110" s="8" t="str">
        <f t="shared" si="12"/>
        <v>UPDATE saskitps_product_attribute pa set pa.price = 2.24 where pa.id_product = 526 and pa.id_product_attribute = 724 ;
UPDATE saskitps_product_attribute_shop pa set pa.price = 2.24 where pa.id_product = 526 and pa.id_product_attribute = 724 ;</v>
      </c>
      <c r="V110" s="8" t="str">
        <f t="shared" si="13"/>
        <v>UPDATE TSaskit sas set sas.OldPrix = sas.PrixMagasin, sas.PrixMagasin = 10.75, sas.DateModification = NOW() where sas.RefPrestashop = 526 and sas.id_product_attribute = 724;</v>
      </c>
    </row>
    <row r="111" spans="1:22" x14ac:dyDescent="0.25">
      <c r="A111">
        <v>526</v>
      </c>
      <c r="B111">
        <v>725</v>
      </c>
      <c r="C111">
        <v>73</v>
      </c>
      <c r="D111" s="10" t="str">
        <f t="shared" si="20"/>
        <v>BASE</v>
      </c>
      <c r="E111" s="1" t="s">
        <v>1168</v>
      </c>
      <c r="F111" t="s">
        <v>801</v>
      </c>
      <c r="G111" t="s">
        <v>1167</v>
      </c>
      <c r="H111" t="s">
        <v>3965</v>
      </c>
      <c r="I111" s="20">
        <f>VLOOKUP(E111,[1]NOMENCLATURES!$C$2:$I$2217,7,FALSE)</f>
        <v>8.5145300000000006</v>
      </c>
      <c r="J111" t="s">
        <v>3965</v>
      </c>
      <c r="K111" s="17">
        <v>8.5145300000000006</v>
      </c>
      <c r="L111" t="s">
        <v>11</v>
      </c>
      <c r="N111" s="31">
        <f t="shared" si="21"/>
        <v>8.51</v>
      </c>
      <c r="O111" s="32">
        <f t="shared" si="22"/>
        <v>0</v>
      </c>
      <c r="P111" s="10" t="str">
        <f t="shared" si="23"/>
        <v>0</v>
      </c>
      <c r="Q111" s="8" t="str">
        <f t="shared" si="24"/>
        <v>8.51</v>
      </c>
      <c r="R111" s="27">
        <f t="shared" si="25"/>
        <v>0.33000000000000007</v>
      </c>
      <c r="S111" s="27" t="str">
        <f t="shared" si="10"/>
        <v/>
      </c>
      <c r="T111" s="8" t="str">
        <f t="shared" si="11"/>
        <v>UPDATE saskitps_product p set p.price = 8.51, p.date_upd=now() where p.id_product = 526 ;
UPDATE saskitps_product_shop p set p.price = 8.51, p.date_upd=now() where p.id_product = 526 ;</v>
      </c>
      <c r="U111" s="8" t="str">
        <f t="shared" si="12"/>
        <v>UPDATE saskitps_product_attribute pa set pa.price = 0 where pa.id_product = 526 and pa.id_product_attribute = 725 ;
UPDATE saskitps_product_attribute_shop pa set pa.price = 0 where pa.id_product = 526 and pa.id_product_attribute = 725 ;</v>
      </c>
      <c r="V111" s="8" t="str">
        <f t="shared" si="13"/>
        <v>UPDATE TSaskit sas set sas.OldPrix = sas.PrixMagasin, sas.PrixMagasin = 8.51, sas.DateModification = NOW() where sas.RefPrestashop = 526 and sas.id_product_attribute = 725;</v>
      </c>
    </row>
    <row r="112" spans="1:22" x14ac:dyDescent="0.25">
      <c r="A112">
        <v>532</v>
      </c>
      <c r="B112">
        <v>896</v>
      </c>
      <c r="C112">
        <v>54</v>
      </c>
      <c r="D112" s="10" t="str">
        <f t="shared" si="20"/>
        <v>BASE</v>
      </c>
      <c r="E112" s="1" t="s">
        <v>1172</v>
      </c>
      <c r="F112" t="s">
        <v>1169</v>
      </c>
      <c r="G112" t="s">
        <v>1170</v>
      </c>
      <c r="H112" t="s">
        <v>3956</v>
      </c>
      <c r="I112" s="20">
        <f>VLOOKUP(E112,[1]NOMENCLATURES!$C$2:$I$2217,7,FALSE)</f>
        <v>899.21741499999985</v>
      </c>
      <c r="J112" t="s">
        <v>3956</v>
      </c>
      <c r="K112" s="17">
        <v>899.21741499999985</v>
      </c>
      <c r="L112" t="s">
        <v>74</v>
      </c>
      <c r="N112" s="31">
        <f t="shared" si="21"/>
        <v>899.22</v>
      </c>
      <c r="O112" s="32">
        <f t="shared" si="22"/>
        <v>0</v>
      </c>
      <c r="P112" s="10" t="str">
        <f t="shared" si="23"/>
        <v>0</v>
      </c>
      <c r="Q112" s="8" t="str">
        <f t="shared" si="24"/>
        <v>899.22</v>
      </c>
      <c r="R112" s="27">
        <f t="shared" si="25"/>
        <v>14.25</v>
      </c>
      <c r="S112" s="27" t="str">
        <f t="shared" si="10"/>
        <v/>
      </c>
      <c r="T112" s="8" t="str">
        <f t="shared" si="11"/>
        <v>UPDATE saskitps_product p set p.price = 899.22, p.date_upd=now() where p.id_product = 532 ;
UPDATE saskitps_product_shop p set p.price = 899.22, p.date_upd=now() where p.id_product = 532 ;</v>
      </c>
      <c r="U112" s="8" t="str">
        <f t="shared" si="12"/>
        <v>UPDATE saskitps_product_attribute pa set pa.price = 0 where pa.id_product = 532 and pa.id_product_attribute = 896 ;
UPDATE saskitps_product_attribute_shop pa set pa.price = 0 where pa.id_product = 532 and pa.id_product_attribute = 896 ;</v>
      </c>
      <c r="V112" s="8" t="str">
        <f t="shared" si="13"/>
        <v>UPDATE TSaskit sas set sas.OldPrix = sas.PrixMagasin, sas.PrixMagasin = 899.22, sas.DateModification = NOW() where sas.RefPrestashop = 532 and sas.id_product_attribute = 896;</v>
      </c>
    </row>
    <row r="113" spans="1:22" x14ac:dyDescent="0.25">
      <c r="A113">
        <v>532</v>
      </c>
      <c r="B113">
        <v>897</v>
      </c>
      <c r="C113">
        <v>54</v>
      </c>
      <c r="D113" s="10" t="str">
        <f t="shared" si="20"/>
        <v/>
      </c>
      <c r="E113" s="1" t="s">
        <v>1176</v>
      </c>
      <c r="F113" t="s">
        <v>1169</v>
      </c>
      <c r="G113" t="s">
        <v>1170</v>
      </c>
      <c r="H113" t="s">
        <v>4171</v>
      </c>
      <c r="I113" s="20">
        <f>VLOOKUP(E113,[1]NOMENCLATURES!$C$2:$I$2217,7,FALSE)</f>
        <v>983.518415</v>
      </c>
      <c r="J113" t="s">
        <v>3956</v>
      </c>
      <c r="K113" s="17">
        <v>899.21741499999985</v>
      </c>
      <c r="L113" t="s">
        <v>74</v>
      </c>
      <c r="N113" s="31">
        <f t="shared" si="21"/>
        <v>899.22</v>
      </c>
      <c r="O113" s="32">
        <f t="shared" si="22"/>
        <v>84.299999999999955</v>
      </c>
      <c r="P113" s="10" t="str">
        <f t="shared" si="23"/>
        <v>84.3</v>
      </c>
      <c r="Q113" s="8" t="str">
        <f t="shared" si="24"/>
        <v>983.52</v>
      </c>
      <c r="R113" s="27">
        <f t="shared" si="25"/>
        <v>4.5499999999999545</v>
      </c>
      <c r="S113" s="27" t="str">
        <f t="shared" si="10"/>
        <v/>
      </c>
      <c r="T113" s="8" t="str">
        <f t="shared" si="11"/>
        <v/>
      </c>
      <c r="U113" s="8" t="str">
        <f t="shared" si="12"/>
        <v>UPDATE saskitps_product_attribute pa set pa.price = 84.3 where pa.id_product = 532 and pa.id_product_attribute = 897 ;
UPDATE saskitps_product_attribute_shop pa set pa.price = 84.3 where pa.id_product = 532 and pa.id_product_attribute = 897 ;</v>
      </c>
      <c r="V113" s="8" t="str">
        <f t="shared" si="13"/>
        <v>UPDATE TSaskit sas set sas.OldPrix = sas.PrixMagasin, sas.PrixMagasin = 983.52, sas.DateModification = NOW() where sas.RefPrestashop = 532 and sas.id_product_attribute = 897;</v>
      </c>
    </row>
    <row r="114" spans="1:22" x14ac:dyDescent="0.25">
      <c r="A114">
        <v>532</v>
      </c>
      <c r="B114">
        <v>898</v>
      </c>
      <c r="C114">
        <v>55</v>
      </c>
      <c r="D114" s="10" t="str">
        <f t="shared" si="20"/>
        <v/>
      </c>
      <c r="E114" s="1" t="s">
        <v>1179</v>
      </c>
      <c r="F114" t="s">
        <v>1177</v>
      </c>
      <c r="G114" t="s">
        <v>1178</v>
      </c>
      <c r="H114" t="s">
        <v>4172</v>
      </c>
      <c r="I114" s="20">
        <f>VLOOKUP(E114,[1]NOMENCLATURES!$C$2:$I$2217,7,FALSE)</f>
        <v>903.11991500000011</v>
      </c>
      <c r="J114" t="s">
        <v>3956</v>
      </c>
      <c r="K114" s="17">
        <v>899.21741499999985</v>
      </c>
      <c r="L114" t="s">
        <v>996</v>
      </c>
      <c r="N114" s="31">
        <f t="shared" si="21"/>
        <v>899.22</v>
      </c>
      <c r="O114" s="32">
        <f t="shared" si="22"/>
        <v>3.8999999999999773</v>
      </c>
      <c r="P114" s="10" t="str">
        <f t="shared" si="23"/>
        <v>3.89999999999998</v>
      </c>
      <c r="Q114" s="8" t="str">
        <f t="shared" si="24"/>
        <v>903.12</v>
      </c>
      <c r="R114" s="27">
        <f t="shared" si="25"/>
        <v>13.600000000000023</v>
      </c>
      <c r="S114" s="27" t="str">
        <f t="shared" si="10"/>
        <v/>
      </c>
      <c r="T114" s="8" t="str">
        <f t="shared" si="11"/>
        <v/>
      </c>
      <c r="U114" s="8" t="str">
        <f t="shared" si="12"/>
        <v>UPDATE saskitps_product_attribute pa set pa.price = 3.89999999999998 where pa.id_product = 532 and pa.id_product_attribute = 898 ;
UPDATE saskitps_product_attribute_shop pa set pa.price = 3.89999999999998 where pa.id_product = 532 and pa.id_product_attribute = 898 ;</v>
      </c>
      <c r="V114" s="8" t="str">
        <f t="shared" si="13"/>
        <v>UPDATE TSaskit sas set sas.OldPrix = sas.PrixMagasin, sas.PrixMagasin = 903.12, sas.DateModification = NOW() where sas.RefPrestashop = 532 and sas.id_product_attribute = 898;</v>
      </c>
    </row>
    <row r="115" spans="1:22" x14ac:dyDescent="0.25">
      <c r="A115">
        <v>532</v>
      </c>
      <c r="B115">
        <v>899</v>
      </c>
      <c r="C115">
        <v>55</v>
      </c>
      <c r="D115" s="10" t="str">
        <f t="shared" si="20"/>
        <v/>
      </c>
      <c r="E115" s="1" t="s">
        <v>1181</v>
      </c>
      <c r="F115" t="s">
        <v>1177</v>
      </c>
      <c r="G115" t="s">
        <v>1178</v>
      </c>
      <c r="H115" t="s">
        <v>4173</v>
      </c>
      <c r="I115" s="20">
        <f>VLOOKUP(E115,[1]NOMENCLATURES!$C$2:$I$2217,7,FALSE)</f>
        <v>1011.6234150000001</v>
      </c>
      <c r="J115" t="s">
        <v>3956</v>
      </c>
      <c r="K115" s="17">
        <v>899.21741499999985</v>
      </c>
      <c r="L115" t="s">
        <v>996</v>
      </c>
      <c r="N115" s="31">
        <f t="shared" si="21"/>
        <v>899.22</v>
      </c>
      <c r="O115" s="32">
        <f t="shared" si="22"/>
        <v>112.39999999999998</v>
      </c>
      <c r="P115" s="10" t="str">
        <f t="shared" si="23"/>
        <v>112.4</v>
      </c>
      <c r="Q115" s="8" t="str">
        <f t="shared" si="24"/>
        <v>1011.62</v>
      </c>
      <c r="R115" s="27">
        <f t="shared" si="25"/>
        <v>14.17999999999995</v>
      </c>
      <c r="S115" s="27" t="str">
        <f t="shared" si="10"/>
        <v/>
      </c>
      <c r="T115" s="8" t="str">
        <f t="shared" si="11"/>
        <v/>
      </c>
      <c r="U115" s="8" t="str">
        <f t="shared" si="12"/>
        <v>UPDATE saskitps_product_attribute pa set pa.price = 112.4 where pa.id_product = 532 and pa.id_product_attribute = 899 ;
UPDATE saskitps_product_attribute_shop pa set pa.price = 112.4 where pa.id_product = 532 and pa.id_product_attribute = 899 ;</v>
      </c>
      <c r="V115" s="8" t="str">
        <f t="shared" si="13"/>
        <v>UPDATE TSaskit sas set sas.OldPrix = sas.PrixMagasin, sas.PrixMagasin = 1011.62, sas.DateModification = NOW() where sas.RefPrestashop = 532 and sas.id_product_attribute = 899;</v>
      </c>
    </row>
    <row r="116" spans="1:22" x14ac:dyDescent="0.25">
      <c r="A116">
        <v>532</v>
      </c>
      <c r="B116">
        <v>900</v>
      </c>
      <c r="C116">
        <v>56</v>
      </c>
      <c r="D116" s="10" t="str">
        <f t="shared" si="20"/>
        <v/>
      </c>
      <c r="E116" s="1" t="s">
        <v>1185</v>
      </c>
      <c r="F116" t="s">
        <v>1182</v>
      </c>
      <c r="G116" t="s">
        <v>1183</v>
      </c>
      <c r="H116" t="s">
        <v>4174</v>
      </c>
      <c r="I116" s="20">
        <f>VLOOKUP(E116,[1]NOMENCLATURES!$C$2:$I$2217,7,FALSE)</f>
        <v>953.64467500000012</v>
      </c>
      <c r="J116" t="s">
        <v>3956</v>
      </c>
      <c r="K116" s="17">
        <v>899.21741499999985</v>
      </c>
      <c r="L116" t="s">
        <v>998</v>
      </c>
      <c r="N116" s="31">
        <f t="shared" si="21"/>
        <v>899.22</v>
      </c>
      <c r="O116" s="32">
        <f t="shared" si="22"/>
        <v>54.419999999999959</v>
      </c>
      <c r="P116" s="10" t="str">
        <f t="shared" si="23"/>
        <v>54.42</v>
      </c>
      <c r="Q116" s="8" t="str">
        <f t="shared" si="24"/>
        <v>953.64</v>
      </c>
      <c r="R116" s="27">
        <f t="shared" si="25"/>
        <v>15.75</v>
      </c>
      <c r="S116" s="27" t="str">
        <f t="shared" si="10"/>
        <v/>
      </c>
      <c r="T116" s="8" t="str">
        <f t="shared" si="11"/>
        <v/>
      </c>
      <c r="U116" s="8" t="str">
        <f t="shared" si="12"/>
        <v>UPDATE saskitps_product_attribute pa set pa.price = 54.42 where pa.id_product = 532 and pa.id_product_attribute = 900 ;
UPDATE saskitps_product_attribute_shop pa set pa.price = 54.42 where pa.id_product = 532 and pa.id_product_attribute = 900 ;</v>
      </c>
      <c r="V116" s="8" t="str">
        <f t="shared" si="13"/>
        <v>UPDATE TSaskit sas set sas.OldPrix = sas.PrixMagasin, sas.PrixMagasin = 953.64, sas.DateModification = NOW() where sas.RefPrestashop = 532 and sas.id_product_attribute = 900;</v>
      </c>
    </row>
    <row r="117" spans="1:22" x14ac:dyDescent="0.25">
      <c r="A117">
        <v>532</v>
      </c>
      <c r="B117">
        <v>901</v>
      </c>
      <c r="C117">
        <v>56</v>
      </c>
      <c r="D117" s="10" t="str">
        <f t="shared" si="20"/>
        <v/>
      </c>
      <c r="E117" s="1" t="s">
        <v>1187</v>
      </c>
      <c r="F117" t="s">
        <v>1182</v>
      </c>
      <c r="G117" t="s">
        <v>1183</v>
      </c>
      <c r="H117" t="s">
        <v>4175</v>
      </c>
      <c r="I117" s="20">
        <f>VLOOKUP(E117,[1]NOMENCLATURES!$C$2:$I$2217,7,FALSE)</f>
        <v>1057.5108149999999</v>
      </c>
      <c r="J117" t="s">
        <v>3956</v>
      </c>
      <c r="K117" s="17">
        <v>899.21741499999985</v>
      </c>
      <c r="L117" t="s">
        <v>998</v>
      </c>
      <c r="N117" s="31">
        <f t="shared" si="21"/>
        <v>899.22</v>
      </c>
      <c r="O117" s="32">
        <f t="shared" si="22"/>
        <v>158.28999999999996</v>
      </c>
      <c r="P117" s="10" t="str">
        <f t="shared" si="23"/>
        <v>158.29</v>
      </c>
      <c r="Q117" s="8" t="str">
        <f t="shared" si="24"/>
        <v>1057.51</v>
      </c>
      <c r="R117" s="27">
        <f t="shared" si="25"/>
        <v>14.279999999999973</v>
      </c>
      <c r="S117" s="27" t="str">
        <f t="shared" si="10"/>
        <v/>
      </c>
      <c r="T117" s="8" t="str">
        <f t="shared" si="11"/>
        <v/>
      </c>
      <c r="U117" s="8" t="str">
        <f t="shared" si="12"/>
        <v>UPDATE saskitps_product_attribute pa set pa.price = 158.29 where pa.id_product = 532 and pa.id_product_attribute = 901 ;
UPDATE saskitps_product_attribute_shop pa set pa.price = 158.29 where pa.id_product = 532 and pa.id_product_attribute = 901 ;</v>
      </c>
      <c r="V117" s="8" t="str">
        <f t="shared" si="13"/>
        <v>UPDATE TSaskit sas set sas.OldPrix = sas.PrixMagasin, sas.PrixMagasin = 1057.51, sas.DateModification = NOW() where sas.RefPrestashop = 532 and sas.id_product_attribute = 901;</v>
      </c>
    </row>
    <row r="118" spans="1:22" x14ac:dyDescent="0.25">
      <c r="A118">
        <v>532</v>
      </c>
      <c r="B118">
        <v>906</v>
      </c>
      <c r="C118">
        <v>54</v>
      </c>
      <c r="D118" s="10" t="str">
        <f t="shared" si="20"/>
        <v/>
      </c>
      <c r="E118" s="1" t="s">
        <v>1189</v>
      </c>
      <c r="F118" t="s">
        <v>1169</v>
      </c>
      <c r="G118" t="s">
        <v>1170</v>
      </c>
      <c r="H118" t="s">
        <v>4176</v>
      </c>
      <c r="I118" s="20">
        <f>VLOOKUP(E118,[1]NOMENCLATURES!$C$2:$I$2217,7,FALSE)</f>
        <v>980.22131500000023</v>
      </c>
      <c r="J118" t="s">
        <v>3956</v>
      </c>
      <c r="K118" s="17">
        <v>899.21741499999985</v>
      </c>
      <c r="L118" t="s">
        <v>74</v>
      </c>
      <c r="N118" s="31">
        <f t="shared" si="21"/>
        <v>899.22</v>
      </c>
      <c r="O118" s="32">
        <f t="shared" si="22"/>
        <v>81</v>
      </c>
      <c r="P118" s="10" t="str">
        <f t="shared" si="23"/>
        <v>81</v>
      </c>
      <c r="Q118" s="8" t="str">
        <f t="shared" si="24"/>
        <v>980.22</v>
      </c>
      <c r="R118" s="27">
        <f t="shared" si="25"/>
        <v>14.120000000000005</v>
      </c>
      <c r="S118" s="27" t="str">
        <f t="shared" si="10"/>
        <v/>
      </c>
      <c r="T118" s="8" t="str">
        <f t="shared" si="11"/>
        <v/>
      </c>
      <c r="U118" s="8" t="str">
        <f t="shared" si="12"/>
        <v>UPDATE saskitps_product_attribute pa set pa.price = 81 where pa.id_product = 532 and pa.id_product_attribute = 906 ;
UPDATE saskitps_product_attribute_shop pa set pa.price = 81 where pa.id_product = 532 and pa.id_product_attribute = 906 ;</v>
      </c>
      <c r="V118" s="8" t="str">
        <f t="shared" si="13"/>
        <v>UPDATE TSaskit sas set sas.OldPrix = sas.PrixMagasin, sas.PrixMagasin = 980.22, sas.DateModification = NOW() where sas.RefPrestashop = 532 and sas.id_product_attribute = 906;</v>
      </c>
    </row>
    <row r="119" spans="1:22" x14ac:dyDescent="0.25">
      <c r="A119">
        <v>532</v>
      </c>
      <c r="B119">
        <v>907</v>
      </c>
      <c r="C119">
        <v>54</v>
      </c>
      <c r="D119" s="10" t="str">
        <f t="shared" si="20"/>
        <v/>
      </c>
      <c r="E119" s="1" t="s">
        <v>1193</v>
      </c>
      <c r="F119" t="s">
        <v>1169</v>
      </c>
      <c r="G119" t="s">
        <v>1170</v>
      </c>
      <c r="H119" t="s">
        <v>4177</v>
      </c>
      <c r="I119" s="20">
        <f>VLOOKUP(E119,[1]NOMENCLATURES!$C$2:$I$2217,7,FALSE)</f>
        <v>1092.4384149999998</v>
      </c>
      <c r="J119" t="s">
        <v>3956</v>
      </c>
      <c r="K119" s="17">
        <v>899.21741499999985</v>
      </c>
      <c r="L119" t="s">
        <v>74</v>
      </c>
      <c r="N119" s="31">
        <f t="shared" si="21"/>
        <v>899.22</v>
      </c>
      <c r="O119" s="32">
        <f t="shared" si="22"/>
        <v>193.22000000000003</v>
      </c>
      <c r="P119" s="10" t="str">
        <f t="shared" si="23"/>
        <v>193.22</v>
      </c>
      <c r="Q119" s="8" t="str">
        <f t="shared" si="24"/>
        <v>1092.44</v>
      </c>
      <c r="R119" s="27">
        <f t="shared" si="25"/>
        <v>5.1500000000000909</v>
      </c>
      <c r="S119" s="27" t="str">
        <f t="shared" si="10"/>
        <v/>
      </c>
      <c r="T119" s="8" t="str">
        <f t="shared" si="11"/>
        <v/>
      </c>
      <c r="U119" s="8" t="str">
        <f t="shared" si="12"/>
        <v>UPDATE saskitps_product_attribute pa set pa.price = 193.22 where pa.id_product = 532 and pa.id_product_attribute = 907 ;
UPDATE saskitps_product_attribute_shop pa set pa.price = 193.22 where pa.id_product = 532 and pa.id_product_attribute = 907 ;</v>
      </c>
      <c r="V119" s="8" t="str">
        <f t="shared" si="13"/>
        <v>UPDATE TSaskit sas set sas.OldPrix = sas.PrixMagasin, sas.PrixMagasin = 1092.44, sas.DateModification = NOW() where sas.RefPrestashop = 532 and sas.id_product_attribute = 907;</v>
      </c>
    </row>
    <row r="120" spans="1:22" x14ac:dyDescent="0.25">
      <c r="A120">
        <v>532</v>
      </c>
      <c r="B120">
        <v>908</v>
      </c>
      <c r="C120">
        <v>55</v>
      </c>
      <c r="D120" s="10" t="str">
        <f t="shared" si="20"/>
        <v/>
      </c>
      <c r="E120" s="1" t="s">
        <v>1195</v>
      </c>
      <c r="F120" t="s">
        <v>1177</v>
      </c>
      <c r="G120" t="s">
        <v>1178</v>
      </c>
      <c r="H120" t="s">
        <v>4178</v>
      </c>
      <c r="I120" s="20">
        <f>VLOOKUP(E120,[1]NOMENCLATURES!$C$2:$I$2217,7,FALSE)</f>
        <v>978.07181500000013</v>
      </c>
      <c r="J120" t="s">
        <v>3956</v>
      </c>
      <c r="K120" s="17">
        <v>899.21741499999985</v>
      </c>
      <c r="L120" t="s">
        <v>996</v>
      </c>
      <c r="N120" s="31">
        <f t="shared" si="21"/>
        <v>899.22</v>
      </c>
      <c r="O120" s="32">
        <f t="shared" si="22"/>
        <v>78.850000000000023</v>
      </c>
      <c r="P120" s="10" t="str">
        <f t="shared" si="23"/>
        <v>78.85</v>
      </c>
      <c r="Q120" s="8" t="str">
        <f t="shared" si="24"/>
        <v>978.07</v>
      </c>
      <c r="R120" s="27">
        <f t="shared" si="25"/>
        <v>13.510000000000105</v>
      </c>
      <c r="S120" s="27" t="str">
        <f t="shared" si="10"/>
        <v/>
      </c>
      <c r="T120" s="8" t="str">
        <f t="shared" si="11"/>
        <v/>
      </c>
      <c r="U120" s="8" t="str">
        <f t="shared" si="12"/>
        <v>UPDATE saskitps_product_attribute pa set pa.price = 78.85 where pa.id_product = 532 and pa.id_product_attribute = 908 ;
UPDATE saskitps_product_attribute_shop pa set pa.price = 78.85 where pa.id_product = 532 and pa.id_product_attribute = 908 ;</v>
      </c>
      <c r="V120" s="8" t="str">
        <f t="shared" si="13"/>
        <v>UPDATE TSaskit sas set sas.OldPrix = sas.PrixMagasin, sas.PrixMagasin = 978.07, sas.DateModification = NOW() where sas.RefPrestashop = 532 and sas.id_product_attribute = 908;</v>
      </c>
    </row>
    <row r="121" spans="1:22" x14ac:dyDescent="0.25">
      <c r="A121">
        <v>532</v>
      </c>
      <c r="B121">
        <v>909</v>
      </c>
      <c r="C121">
        <v>55</v>
      </c>
      <c r="D121" s="10" t="str">
        <f t="shared" si="20"/>
        <v/>
      </c>
      <c r="E121" s="1" t="s">
        <v>1197</v>
      </c>
      <c r="F121" t="s">
        <v>1177</v>
      </c>
      <c r="G121" t="s">
        <v>1178</v>
      </c>
      <c r="H121" t="s">
        <v>4179</v>
      </c>
      <c r="I121" s="20">
        <f>VLOOKUP(E121,[1]NOMENCLATURES!$C$2:$I$2217,7,FALSE)</f>
        <v>1109.6913150000005</v>
      </c>
      <c r="J121" t="s">
        <v>3956</v>
      </c>
      <c r="K121" s="17">
        <v>899.21741499999985</v>
      </c>
      <c r="L121" t="s">
        <v>996</v>
      </c>
      <c r="N121" s="31">
        <f t="shared" si="21"/>
        <v>899.22</v>
      </c>
      <c r="O121" s="32">
        <f t="shared" si="22"/>
        <v>210.47000000000003</v>
      </c>
      <c r="P121" s="10" t="str">
        <f t="shared" si="23"/>
        <v>210.47</v>
      </c>
      <c r="Q121" s="8" t="str">
        <f t="shared" si="24"/>
        <v>1109.69</v>
      </c>
      <c r="R121" s="27">
        <f t="shared" si="25"/>
        <v>14.420000000000073</v>
      </c>
      <c r="S121" s="27" t="str">
        <f t="shared" si="10"/>
        <v/>
      </c>
      <c r="T121" s="8" t="str">
        <f t="shared" si="11"/>
        <v/>
      </c>
      <c r="U121" s="8" t="str">
        <f t="shared" si="12"/>
        <v>UPDATE saskitps_product_attribute pa set pa.price = 210.47 where pa.id_product = 532 and pa.id_product_attribute = 909 ;
UPDATE saskitps_product_attribute_shop pa set pa.price = 210.47 where pa.id_product = 532 and pa.id_product_attribute = 909 ;</v>
      </c>
      <c r="V121" s="8" t="str">
        <f t="shared" si="13"/>
        <v>UPDATE TSaskit sas set sas.OldPrix = sas.PrixMagasin, sas.PrixMagasin = 1109.69, sas.DateModification = NOW() where sas.RefPrestashop = 532 and sas.id_product_attribute = 909;</v>
      </c>
    </row>
    <row r="122" spans="1:22" x14ac:dyDescent="0.25">
      <c r="A122">
        <v>532</v>
      </c>
      <c r="B122">
        <v>910</v>
      </c>
      <c r="C122">
        <v>56</v>
      </c>
      <c r="D122" s="10" t="str">
        <f t="shared" si="20"/>
        <v/>
      </c>
      <c r="E122" s="1" t="s">
        <v>1198</v>
      </c>
      <c r="F122" t="s">
        <v>1182</v>
      </c>
      <c r="G122" t="s">
        <v>1183</v>
      </c>
      <c r="H122" t="s">
        <v>4180</v>
      </c>
      <c r="I122" s="20">
        <f>VLOOKUP(E122,[1]NOMENCLATURES!$C$2:$I$2217,7,FALSE)</f>
        <v>1053.496075</v>
      </c>
      <c r="J122" t="s">
        <v>3956</v>
      </c>
      <c r="K122" s="17">
        <v>899.21741499999985</v>
      </c>
      <c r="L122" t="s">
        <v>998</v>
      </c>
      <c r="N122" s="31">
        <f t="shared" si="21"/>
        <v>899.22</v>
      </c>
      <c r="O122" s="32">
        <f t="shared" si="22"/>
        <v>154.27999999999997</v>
      </c>
      <c r="P122" s="10" t="str">
        <f t="shared" si="23"/>
        <v>154.28</v>
      </c>
      <c r="Q122" s="8" t="str">
        <f t="shared" si="24"/>
        <v>1053.5</v>
      </c>
      <c r="R122" s="27">
        <f t="shared" si="25"/>
        <v>15.25</v>
      </c>
      <c r="S122" s="27" t="str">
        <f t="shared" si="10"/>
        <v/>
      </c>
      <c r="T122" s="8" t="str">
        <f t="shared" si="11"/>
        <v/>
      </c>
      <c r="U122" s="8" t="str">
        <f t="shared" si="12"/>
        <v>UPDATE saskitps_product_attribute pa set pa.price = 154.28 where pa.id_product = 532 and pa.id_product_attribute = 910 ;
UPDATE saskitps_product_attribute_shop pa set pa.price = 154.28 where pa.id_product = 532 and pa.id_product_attribute = 910 ;</v>
      </c>
      <c r="V122" s="8" t="str">
        <f t="shared" si="13"/>
        <v>UPDATE TSaskit sas set sas.OldPrix = sas.PrixMagasin, sas.PrixMagasin = 1053.5, sas.DateModification = NOW() where sas.RefPrestashop = 532 and sas.id_product_attribute = 910;</v>
      </c>
    </row>
    <row r="123" spans="1:22" x14ac:dyDescent="0.25">
      <c r="A123">
        <v>532</v>
      </c>
      <c r="B123">
        <v>911</v>
      </c>
      <c r="C123">
        <v>56</v>
      </c>
      <c r="D123" s="10" t="str">
        <f t="shared" si="20"/>
        <v/>
      </c>
      <c r="E123" s="1" t="s">
        <v>1200</v>
      </c>
      <c r="F123" t="s">
        <v>1182</v>
      </c>
      <c r="G123" t="s">
        <v>1183</v>
      </c>
      <c r="H123" t="s">
        <v>4181</v>
      </c>
      <c r="I123" s="20">
        <f>VLOOKUP(E123,[1]NOMENCLATURES!$C$2:$I$2217,7,FALSE)</f>
        <v>1158.1808150000004</v>
      </c>
      <c r="J123" t="s">
        <v>3956</v>
      </c>
      <c r="K123" s="17">
        <v>899.21741499999985</v>
      </c>
      <c r="L123" t="s">
        <v>998</v>
      </c>
      <c r="N123" s="31">
        <f t="shared" si="21"/>
        <v>899.22</v>
      </c>
      <c r="O123" s="32">
        <f t="shared" si="22"/>
        <v>258.96000000000004</v>
      </c>
      <c r="P123" s="10" t="str">
        <f t="shared" si="23"/>
        <v>258.96</v>
      </c>
      <c r="Q123" s="8" t="str">
        <f t="shared" si="24"/>
        <v>1158.18</v>
      </c>
      <c r="R123" s="27">
        <f t="shared" si="25"/>
        <v>14.279999999999973</v>
      </c>
      <c r="S123" s="27" t="str">
        <f t="shared" si="10"/>
        <v/>
      </c>
      <c r="T123" s="8" t="str">
        <f t="shared" si="11"/>
        <v/>
      </c>
      <c r="U123" s="8" t="str">
        <f t="shared" si="12"/>
        <v>UPDATE saskitps_product_attribute pa set pa.price = 258.96 where pa.id_product = 532 and pa.id_product_attribute = 911 ;
UPDATE saskitps_product_attribute_shop pa set pa.price = 258.96 where pa.id_product = 532 and pa.id_product_attribute = 911 ;</v>
      </c>
      <c r="V123" s="8" t="str">
        <f t="shared" si="13"/>
        <v>UPDATE TSaskit sas set sas.OldPrix = sas.PrixMagasin, sas.PrixMagasin = 1158.18, sas.DateModification = NOW() where sas.RefPrestashop = 532 and sas.id_product_attribute = 911;</v>
      </c>
    </row>
    <row r="124" spans="1:22" x14ac:dyDescent="0.25">
      <c r="A124">
        <v>532</v>
      </c>
      <c r="B124">
        <v>916</v>
      </c>
      <c r="C124">
        <v>54</v>
      </c>
      <c r="D124" s="10" t="str">
        <f t="shared" si="20"/>
        <v/>
      </c>
      <c r="E124" s="1" t="s">
        <v>1201</v>
      </c>
      <c r="F124" t="s">
        <v>1169</v>
      </c>
      <c r="G124" t="s">
        <v>1170</v>
      </c>
      <c r="H124" t="s">
        <v>4182</v>
      </c>
      <c r="I124" s="20">
        <f>VLOOKUP(E124,[1]NOMENCLATURES!$C$2:$I$2217,7,FALSE)</f>
        <v>993.30131500000027</v>
      </c>
      <c r="J124" t="s">
        <v>3956</v>
      </c>
      <c r="K124" s="17">
        <v>899.21741499999985</v>
      </c>
      <c r="L124" t="s">
        <v>74</v>
      </c>
      <c r="N124" s="31">
        <f t="shared" si="21"/>
        <v>899.22</v>
      </c>
      <c r="O124" s="32">
        <f t="shared" si="22"/>
        <v>94.079999999999927</v>
      </c>
      <c r="P124" s="10" t="str">
        <f t="shared" si="23"/>
        <v>94.0799999999999</v>
      </c>
      <c r="Q124" s="8" t="str">
        <f t="shared" si="24"/>
        <v>993.3</v>
      </c>
      <c r="R124" s="27">
        <f t="shared" si="25"/>
        <v>14.199999999999932</v>
      </c>
      <c r="S124" s="27" t="str">
        <f t="shared" si="10"/>
        <v/>
      </c>
      <c r="T124" s="8" t="str">
        <f t="shared" si="11"/>
        <v/>
      </c>
      <c r="U124" s="8" t="str">
        <f t="shared" si="12"/>
        <v>UPDATE saskitps_product_attribute pa set pa.price = 94.0799999999999 where pa.id_product = 532 and pa.id_product_attribute = 916 ;
UPDATE saskitps_product_attribute_shop pa set pa.price = 94.0799999999999 where pa.id_product = 532 and pa.id_product_attribute = 916 ;</v>
      </c>
      <c r="V124" s="8" t="str">
        <f t="shared" si="13"/>
        <v>UPDATE TSaskit sas set sas.OldPrix = sas.PrixMagasin, sas.PrixMagasin = 993.3, sas.DateModification = NOW() where sas.RefPrestashop = 532 and sas.id_product_attribute = 916;</v>
      </c>
    </row>
    <row r="125" spans="1:22" x14ac:dyDescent="0.25">
      <c r="A125">
        <v>532</v>
      </c>
      <c r="B125">
        <v>917</v>
      </c>
      <c r="C125">
        <v>54</v>
      </c>
      <c r="D125" s="10" t="str">
        <f t="shared" si="20"/>
        <v/>
      </c>
      <c r="E125" s="1" t="s">
        <v>1205</v>
      </c>
      <c r="F125" t="s">
        <v>1169</v>
      </c>
      <c r="G125" t="s">
        <v>1170</v>
      </c>
      <c r="H125" t="s">
        <v>4183</v>
      </c>
      <c r="I125" s="20">
        <f>VLOOKUP(E125,[1]NOMENCLATURES!$C$2:$I$2217,7,FALSE)</f>
        <v>1098.018415</v>
      </c>
      <c r="J125" t="s">
        <v>3956</v>
      </c>
      <c r="K125" s="17">
        <v>899.21741499999985</v>
      </c>
      <c r="L125" t="s">
        <v>74</v>
      </c>
      <c r="N125" s="31">
        <f t="shared" si="21"/>
        <v>899.22</v>
      </c>
      <c r="O125" s="32">
        <f t="shared" si="22"/>
        <v>198.79999999999995</v>
      </c>
      <c r="P125" s="10" t="str">
        <f t="shared" si="23"/>
        <v>198.8</v>
      </c>
      <c r="Q125" s="8" t="str">
        <f t="shared" si="24"/>
        <v>1098.02</v>
      </c>
      <c r="R125" s="27">
        <f t="shared" si="25"/>
        <v>4.8599999999999</v>
      </c>
      <c r="S125" s="27" t="str">
        <f t="shared" si="10"/>
        <v/>
      </c>
      <c r="T125" s="8" t="str">
        <f t="shared" si="11"/>
        <v/>
      </c>
      <c r="U125" s="8" t="str">
        <f t="shared" si="12"/>
        <v>UPDATE saskitps_product_attribute pa set pa.price = 198.8 where pa.id_product = 532 and pa.id_product_attribute = 917 ;
UPDATE saskitps_product_attribute_shop pa set pa.price = 198.8 where pa.id_product = 532 and pa.id_product_attribute = 917 ;</v>
      </c>
      <c r="V125" s="8" t="str">
        <f t="shared" si="13"/>
        <v>UPDATE TSaskit sas set sas.OldPrix = sas.PrixMagasin, sas.PrixMagasin = 1098.02, sas.DateModification = NOW() where sas.RefPrestashop = 532 and sas.id_product_attribute = 917;</v>
      </c>
    </row>
    <row r="126" spans="1:22" x14ac:dyDescent="0.25">
      <c r="A126">
        <v>532</v>
      </c>
      <c r="B126">
        <v>918</v>
      </c>
      <c r="C126">
        <v>55</v>
      </c>
      <c r="D126" s="10" t="str">
        <f t="shared" si="20"/>
        <v/>
      </c>
      <c r="E126" s="1" t="s">
        <v>1206</v>
      </c>
      <c r="F126" t="s">
        <v>1177</v>
      </c>
      <c r="G126" t="s">
        <v>1178</v>
      </c>
      <c r="H126" t="s">
        <v>4184</v>
      </c>
      <c r="I126" s="20">
        <f>VLOOKUP(E126,[1]NOMENCLATURES!$C$2:$I$2217,7,FALSE)</f>
        <v>1008.5513150000003</v>
      </c>
      <c r="J126" t="s">
        <v>3956</v>
      </c>
      <c r="K126" s="17">
        <v>899.21741499999985</v>
      </c>
      <c r="L126" t="s">
        <v>996</v>
      </c>
      <c r="N126" s="31">
        <f t="shared" si="21"/>
        <v>899.22</v>
      </c>
      <c r="O126" s="32">
        <f t="shared" si="22"/>
        <v>109.32999999999993</v>
      </c>
      <c r="P126" s="10" t="str">
        <f t="shared" si="23"/>
        <v>109.33</v>
      </c>
      <c r="Q126" s="8" t="str">
        <f t="shared" si="24"/>
        <v>1008.55</v>
      </c>
      <c r="R126" s="27">
        <f t="shared" si="25"/>
        <v>14.1099999999999</v>
      </c>
      <c r="S126" s="27" t="str">
        <f t="shared" si="10"/>
        <v/>
      </c>
      <c r="T126" s="8" t="str">
        <f t="shared" si="11"/>
        <v/>
      </c>
      <c r="U126" s="8" t="str">
        <f t="shared" si="12"/>
        <v>UPDATE saskitps_product_attribute pa set pa.price = 109.33 where pa.id_product = 532 and pa.id_product_attribute = 918 ;
UPDATE saskitps_product_attribute_shop pa set pa.price = 109.33 where pa.id_product = 532 and pa.id_product_attribute = 918 ;</v>
      </c>
      <c r="V126" s="8" t="str">
        <f t="shared" si="13"/>
        <v>UPDATE TSaskit sas set sas.OldPrix = sas.PrixMagasin, sas.PrixMagasin = 1008.55, sas.DateModification = NOW() where sas.RefPrestashop = 532 and sas.id_product_attribute = 918;</v>
      </c>
    </row>
    <row r="127" spans="1:22" x14ac:dyDescent="0.25">
      <c r="A127">
        <v>532</v>
      </c>
      <c r="B127">
        <v>919</v>
      </c>
      <c r="C127">
        <v>55</v>
      </c>
      <c r="D127" s="10" t="str">
        <f t="shared" si="20"/>
        <v/>
      </c>
      <c r="E127" s="1" t="s">
        <v>1208</v>
      </c>
      <c r="F127" t="s">
        <v>1177</v>
      </c>
      <c r="G127" t="s">
        <v>1178</v>
      </c>
      <c r="H127" t="s">
        <v>4185</v>
      </c>
      <c r="I127" s="20">
        <f>VLOOKUP(E127,[1]NOMENCLATURES!$C$2:$I$2217,7,FALSE)</f>
        <v>1120.5359150000006</v>
      </c>
      <c r="J127" t="s">
        <v>3956</v>
      </c>
      <c r="K127" s="17">
        <v>899.21741499999985</v>
      </c>
      <c r="L127" t="s">
        <v>996</v>
      </c>
      <c r="N127" s="31">
        <f t="shared" si="21"/>
        <v>899.22</v>
      </c>
      <c r="O127" s="32">
        <f t="shared" si="22"/>
        <v>221.31999999999994</v>
      </c>
      <c r="P127" s="10" t="str">
        <f t="shared" si="23"/>
        <v>221.32</v>
      </c>
      <c r="Q127" s="8" t="str">
        <f t="shared" si="24"/>
        <v>1120.54</v>
      </c>
      <c r="R127" s="27">
        <f t="shared" si="25"/>
        <v>14.259999999999991</v>
      </c>
      <c r="S127" s="27" t="str">
        <f t="shared" si="10"/>
        <v/>
      </c>
      <c r="T127" s="8" t="str">
        <f t="shared" si="11"/>
        <v/>
      </c>
      <c r="U127" s="8" t="str">
        <f t="shared" si="12"/>
        <v>UPDATE saskitps_product_attribute pa set pa.price = 221.32 where pa.id_product = 532 and pa.id_product_attribute = 919 ;
UPDATE saskitps_product_attribute_shop pa set pa.price = 221.32 where pa.id_product = 532 and pa.id_product_attribute = 919 ;</v>
      </c>
      <c r="V127" s="8" t="str">
        <f t="shared" si="13"/>
        <v>UPDATE TSaskit sas set sas.OldPrix = sas.PrixMagasin, sas.PrixMagasin = 1120.54, sas.DateModification = NOW() where sas.RefPrestashop = 532 and sas.id_product_attribute = 919;</v>
      </c>
    </row>
    <row r="128" spans="1:22" x14ac:dyDescent="0.25">
      <c r="A128">
        <v>532</v>
      </c>
      <c r="B128">
        <v>920</v>
      </c>
      <c r="C128">
        <v>56</v>
      </c>
      <c r="D128" s="10" t="str">
        <f t="shared" si="20"/>
        <v/>
      </c>
      <c r="E128" s="1" t="s">
        <v>1210</v>
      </c>
      <c r="F128" t="s">
        <v>1182</v>
      </c>
      <c r="G128" t="s">
        <v>1183</v>
      </c>
      <c r="H128" t="s">
        <v>4186</v>
      </c>
      <c r="I128" s="20">
        <f>VLOOKUP(E128,[1]NOMENCLATURES!$C$2:$I$2217,7,FALSE)</f>
        <v>1063.5760750000002</v>
      </c>
      <c r="J128" t="s">
        <v>3956</v>
      </c>
      <c r="K128" s="17">
        <v>899.21741499999985</v>
      </c>
      <c r="L128" t="s">
        <v>998</v>
      </c>
      <c r="N128" s="31">
        <f t="shared" si="21"/>
        <v>899.22</v>
      </c>
      <c r="O128" s="32">
        <f t="shared" si="22"/>
        <v>164.3599999999999</v>
      </c>
      <c r="P128" s="10" t="str">
        <f t="shared" si="23"/>
        <v>164.36</v>
      </c>
      <c r="Q128" s="8" t="str">
        <f t="shared" si="24"/>
        <v>1063.58</v>
      </c>
      <c r="R128" s="27">
        <f t="shared" si="25"/>
        <v>15.259999999999991</v>
      </c>
      <c r="S128" s="27" t="str">
        <f t="shared" si="10"/>
        <v/>
      </c>
      <c r="T128" s="8" t="str">
        <f t="shared" si="11"/>
        <v/>
      </c>
      <c r="U128" s="8" t="str">
        <f t="shared" si="12"/>
        <v>UPDATE saskitps_product_attribute pa set pa.price = 164.36 where pa.id_product = 532 and pa.id_product_attribute = 920 ;
UPDATE saskitps_product_attribute_shop pa set pa.price = 164.36 where pa.id_product = 532 and pa.id_product_attribute = 920 ;</v>
      </c>
      <c r="V128" s="8" t="str">
        <f t="shared" si="13"/>
        <v>UPDATE TSaskit sas set sas.OldPrix = sas.PrixMagasin, sas.PrixMagasin = 1063.58, sas.DateModification = NOW() where sas.RefPrestashop = 532 and sas.id_product_attribute = 920;</v>
      </c>
    </row>
    <row r="129" spans="1:22" x14ac:dyDescent="0.25">
      <c r="A129">
        <v>532</v>
      </c>
      <c r="B129">
        <v>921</v>
      </c>
      <c r="C129">
        <v>56</v>
      </c>
      <c r="D129" s="10" t="str">
        <f t="shared" si="20"/>
        <v/>
      </c>
      <c r="E129" s="1" t="s">
        <v>1212</v>
      </c>
      <c r="F129" t="s">
        <v>1182</v>
      </c>
      <c r="G129" t="s">
        <v>1183</v>
      </c>
      <c r="H129" t="s">
        <v>4187</v>
      </c>
      <c r="I129" s="20">
        <f>VLOOKUP(E129,[1]NOMENCLATURES!$C$2:$I$2217,7,FALSE)</f>
        <v>1159.3688150000005</v>
      </c>
      <c r="J129" t="s">
        <v>3956</v>
      </c>
      <c r="K129" s="17">
        <v>899.21741499999985</v>
      </c>
      <c r="L129" t="s">
        <v>998</v>
      </c>
      <c r="N129" s="31">
        <f t="shared" si="21"/>
        <v>899.22</v>
      </c>
      <c r="O129" s="32">
        <f t="shared" si="22"/>
        <v>260.14999999999986</v>
      </c>
      <c r="P129" s="10" t="str">
        <f t="shared" si="23"/>
        <v>260.15</v>
      </c>
      <c r="Q129" s="8" t="str">
        <f t="shared" si="24"/>
        <v>1159.37</v>
      </c>
      <c r="R129" s="27">
        <f t="shared" si="25"/>
        <v>14.049999999999955</v>
      </c>
      <c r="S129" s="27" t="str">
        <f t="shared" si="10"/>
        <v/>
      </c>
      <c r="T129" s="8" t="str">
        <f t="shared" si="11"/>
        <v/>
      </c>
      <c r="U129" s="8" t="str">
        <f t="shared" si="12"/>
        <v>UPDATE saskitps_product_attribute pa set pa.price = 260.15 where pa.id_product = 532 and pa.id_product_attribute = 921 ;
UPDATE saskitps_product_attribute_shop pa set pa.price = 260.15 where pa.id_product = 532 and pa.id_product_attribute = 921 ;</v>
      </c>
      <c r="V129" s="8" t="str">
        <f t="shared" si="13"/>
        <v>UPDATE TSaskit sas set sas.OldPrix = sas.PrixMagasin, sas.PrixMagasin = 1159.37, sas.DateModification = NOW() where sas.RefPrestashop = 532 and sas.id_product_attribute = 921;</v>
      </c>
    </row>
    <row r="130" spans="1:22" x14ac:dyDescent="0.25">
      <c r="A130">
        <v>532</v>
      </c>
      <c r="B130">
        <v>937</v>
      </c>
      <c r="C130">
        <v>142</v>
      </c>
      <c r="D130" s="10" t="str">
        <f t="shared" si="20"/>
        <v/>
      </c>
      <c r="E130" s="1" t="s">
        <v>1214</v>
      </c>
      <c r="F130" t="s">
        <v>1173</v>
      </c>
      <c r="G130" t="s">
        <v>1174</v>
      </c>
      <c r="H130" t="s">
        <v>4188</v>
      </c>
      <c r="I130" s="20">
        <f>VLOOKUP(E130,[1]NOMENCLATURES!$C$2:$I$2217,7,FALSE)</f>
        <v>1263.1250900000005</v>
      </c>
      <c r="J130" t="s">
        <v>3956</v>
      </c>
      <c r="K130" s="17">
        <v>899.21741499999985</v>
      </c>
      <c r="L130" t="s">
        <v>74</v>
      </c>
      <c r="N130" s="31">
        <f t="shared" si="21"/>
        <v>899.22</v>
      </c>
      <c r="O130" s="32">
        <f t="shared" si="22"/>
        <v>363.91000000000008</v>
      </c>
      <c r="P130" s="8" t="str">
        <f t="shared" si="23"/>
        <v>363.91</v>
      </c>
      <c r="Q130" s="8" t="str">
        <f t="shared" si="24"/>
        <v>1263.13</v>
      </c>
      <c r="R130" s="27">
        <f t="shared" si="25"/>
        <v>14.470000000000027</v>
      </c>
      <c r="S130" s="27" t="str">
        <f t="shared" ref="S130:S193" si="26">IF(I130&lt;&gt;VALUE(SUBSTITUTE(H130,".",",")),"","IDEM")</f>
        <v/>
      </c>
      <c r="T130" s="8" t="str">
        <f t="shared" ref="T130:T193" si="27">IF(AND(D130="BASE",S130=""),SUBSTITUTE(SUBSTITUTE($T$1,"#P#",Q130),"#ID#",A130),"")</f>
        <v/>
      </c>
      <c r="U130" s="8" t="str">
        <f t="shared" ref="U130:U193" si="28">IF(S130="",SUBSTITUTE(SUBSTITUTE(SUBSTITUTE($U$1,"#P#",P130),"#ID#",A130),"#PA#",B130),"")</f>
        <v>UPDATE saskitps_product_attribute pa set pa.price = 363.91 where pa.id_product = 532 and pa.id_product_attribute = 937 ;
UPDATE saskitps_product_attribute_shop pa set pa.price = 363.91 where pa.id_product = 532 and pa.id_product_attribute = 937 ;</v>
      </c>
      <c r="V130" s="8" t="str">
        <f t="shared" ref="V130:V193" si="29">IF(S130="",SUBSTITUTE(SUBSTITUTE(SUBSTITUTE($V$1,"#P#",Q130),"#ID#",A130),"#PA#",B130),"")</f>
        <v>UPDATE TSaskit sas set sas.OldPrix = sas.PrixMagasin, sas.PrixMagasin = 1263.13, sas.DateModification = NOW() where sas.RefPrestashop = 532 and sas.id_product_attribute = 937;</v>
      </c>
    </row>
    <row r="131" spans="1:22" x14ac:dyDescent="0.25">
      <c r="A131">
        <v>532</v>
      </c>
      <c r="B131">
        <v>939</v>
      </c>
      <c r="C131">
        <v>143</v>
      </c>
      <c r="D131" s="10" t="str">
        <f t="shared" si="20"/>
        <v/>
      </c>
      <c r="E131" s="1" t="s">
        <v>1216</v>
      </c>
      <c r="F131" t="s">
        <v>1190</v>
      </c>
      <c r="G131" t="s">
        <v>1191</v>
      </c>
      <c r="H131" t="s">
        <v>4189</v>
      </c>
      <c r="I131" s="20">
        <f>VLOOKUP(E131,[1]NOMENCLATURES!$C$2:$I$2217,7,FALSE)</f>
        <v>1362.3788150000005</v>
      </c>
      <c r="J131" t="s">
        <v>3956</v>
      </c>
      <c r="K131" s="17">
        <v>899.21741499999985</v>
      </c>
      <c r="L131" t="s">
        <v>74</v>
      </c>
      <c r="N131" s="31">
        <f t="shared" si="21"/>
        <v>899.22</v>
      </c>
      <c r="O131" s="32">
        <f t="shared" si="22"/>
        <v>463.16000000000008</v>
      </c>
      <c r="P131" s="8" t="str">
        <f t="shared" ref="P131:P189" si="30">SUBSTITUTE(O131,",",".")</f>
        <v>463.16</v>
      </c>
      <c r="Q131" s="8" t="str">
        <f t="shared" si="24"/>
        <v>1362.38</v>
      </c>
      <c r="R131" s="27">
        <f t="shared" si="25"/>
        <v>14.370000000000118</v>
      </c>
      <c r="S131" s="27" t="str">
        <f t="shared" si="26"/>
        <v/>
      </c>
      <c r="T131" s="8" t="str">
        <f t="shared" si="27"/>
        <v/>
      </c>
      <c r="U131" s="8" t="str">
        <f t="shared" si="28"/>
        <v>UPDATE saskitps_product_attribute pa set pa.price = 463.16 where pa.id_product = 532 and pa.id_product_attribute = 939 ;
UPDATE saskitps_product_attribute_shop pa set pa.price = 463.16 where pa.id_product = 532 and pa.id_product_attribute = 939 ;</v>
      </c>
      <c r="V131" s="8" t="str">
        <f t="shared" si="29"/>
        <v>UPDATE TSaskit sas set sas.OldPrix = sas.PrixMagasin, sas.PrixMagasin = 1362.38, sas.DateModification = NOW() where sas.RefPrestashop = 532 and sas.id_product_attribute = 939;</v>
      </c>
    </row>
    <row r="132" spans="1:22" x14ac:dyDescent="0.25">
      <c r="A132">
        <v>532</v>
      </c>
      <c r="B132">
        <v>941</v>
      </c>
      <c r="C132">
        <v>144</v>
      </c>
      <c r="D132" s="10" t="str">
        <f t="shared" ref="D132:D155" si="31">IF(ROUND(VALUE(SUBSTITUTE(H132,".",",")),2)=ROUND(VALUE(SUBSTITUTE(J132,".",",")),2),"BASE","")</f>
        <v/>
      </c>
      <c r="E132" s="1" t="s">
        <v>1218</v>
      </c>
      <c r="F132" t="s">
        <v>1202</v>
      </c>
      <c r="G132" t="s">
        <v>1203</v>
      </c>
      <c r="H132" t="s">
        <v>4190</v>
      </c>
      <c r="I132" s="20">
        <f>VLOOKUP(E132,[1]NOMENCLATURES!$C$2:$I$2217,7,FALSE)</f>
        <v>1357.6388150000007</v>
      </c>
      <c r="J132" t="s">
        <v>3956</v>
      </c>
      <c r="K132" s="17">
        <v>899.21741499999985</v>
      </c>
      <c r="L132" t="s">
        <v>74</v>
      </c>
      <c r="N132" s="31">
        <f t="shared" si="21"/>
        <v>899.22</v>
      </c>
      <c r="O132" s="32">
        <f t="shared" si="22"/>
        <v>458.42000000000007</v>
      </c>
      <c r="P132" s="8" t="str">
        <f t="shared" si="30"/>
        <v>458.42</v>
      </c>
      <c r="Q132" s="8" t="str">
        <f t="shared" si="24"/>
        <v>1357.64</v>
      </c>
      <c r="R132" s="27">
        <f t="shared" si="25"/>
        <v>14</v>
      </c>
      <c r="S132" s="27" t="str">
        <f t="shared" si="26"/>
        <v/>
      </c>
      <c r="T132" s="8" t="str">
        <f t="shared" si="27"/>
        <v/>
      </c>
      <c r="U132" s="8" t="str">
        <f t="shared" si="28"/>
        <v>UPDATE saskitps_product_attribute pa set pa.price = 458.42 where pa.id_product = 532 and pa.id_product_attribute = 941 ;
UPDATE saskitps_product_attribute_shop pa set pa.price = 458.42 where pa.id_product = 532 and pa.id_product_attribute = 941 ;</v>
      </c>
      <c r="V132" s="8" t="str">
        <f t="shared" si="29"/>
        <v>UPDATE TSaskit sas set sas.OldPrix = sas.PrixMagasin, sas.PrixMagasin = 1357.64, sas.DateModification = NOW() where sas.RefPrestashop = 532 and sas.id_product_attribute = 941;</v>
      </c>
    </row>
    <row r="133" spans="1:22" x14ac:dyDescent="0.25">
      <c r="A133">
        <v>536</v>
      </c>
      <c r="B133">
        <v>933</v>
      </c>
      <c r="C133">
        <v>73</v>
      </c>
      <c r="D133" s="10" t="str">
        <f t="shared" si="31"/>
        <v>BASE</v>
      </c>
      <c r="E133" s="1" t="s">
        <v>1222</v>
      </c>
      <c r="F133" t="s">
        <v>1219</v>
      </c>
      <c r="G133" t="s">
        <v>1220</v>
      </c>
      <c r="H133" t="s">
        <v>3966</v>
      </c>
      <c r="I133" s="20">
        <f>VLOOKUP(E133,[1]ARTICLES!$A$2:$V$636,22,FALSE)</f>
        <v>7.83</v>
      </c>
      <c r="J133" t="s">
        <v>3966</v>
      </c>
      <c r="K133" s="17">
        <v>7.83</v>
      </c>
      <c r="L133" t="s">
        <v>193</v>
      </c>
      <c r="N133" s="31">
        <f t="shared" si="21"/>
        <v>7.83</v>
      </c>
      <c r="O133" s="32">
        <f t="shared" si="22"/>
        <v>0</v>
      </c>
      <c r="P133" s="8" t="str">
        <f t="shared" si="30"/>
        <v>0</v>
      </c>
      <c r="Q133" s="8" t="str">
        <f t="shared" si="24"/>
        <v>7.83</v>
      </c>
      <c r="R133" s="27">
        <f t="shared" si="25"/>
        <v>0</v>
      </c>
      <c r="S133" s="27" t="str">
        <f t="shared" si="26"/>
        <v>IDEM</v>
      </c>
      <c r="T133" s="8" t="str">
        <f t="shared" si="27"/>
        <v/>
      </c>
      <c r="U133" s="8" t="str">
        <f t="shared" si="28"/>
        <v/>
      </c>
      <c r="V133" s="8" t="str">
        <f t="shared" si="29"/>
        <v/>
      </c>
    </row>
    <row r="134" spans="1:22" x14ac:dyDescent="0.25">
      <c r="A134">
        <v>536</v>
      </c>
      <c r="B134">
        <v>934</v>
      </c>
      <c r="C134">
        <v>74</v>
      </c>
      <c r="D134" s="10" t="str">
        <f t="shared" si="31"/>
        <v/>
      </c>
      <c r="E134" s="1" t="s">
        <v>1226</v>
      </c>
      <c r="F134" t="s">
        <v>1223</v>
      </c>
      <c r="G134" t="s">
        <v>1224</v>
      </c>
      <c r="H134" t="s">
        <v>4191</v>
      </c>
      <c r="I134" s="20">
        <f>VLOOKUP(E134,[1]ARTICLES!$A$2:$V$636,22,FALSE)</f>
        <v>12.909000000000001</v>
      </c>
      <c r="J134" t="s">
        <v>3966</v>
      </c>
      <c r="K134" s="17">
        <v>7.83</v>
      </c>
      <c r="L134" t="s">
        <v>193</v>
      </c>
      <c r="N134" s="31">
        <f t="shared" si="21"/>
        <v>7.83</v>
      </c>
      <c r="O134" s="32">
        <f t="shared" si="22"/>
        <v>5.08</v>
      </c>
      <c r="P134" s="8" t="str">
        <f t="shared" si="30"/>
        <v>5.08</v>
      </c>
      <c r="Q134" s="8" t="str">
        <f t="shared" si="24"/>
        <v>12.91</v>
      </c>
      <c r="R134" s="27">
        <f t="shared" si="25"/>
        <v>2.5600000000000005</v>
      </c>
      <c r="S134" s="27" t="str">
        <f t="shared" si="26"/>
        <v/>
      </c>
      <c r="T134" s="8" t="str">
        <f t="shared" si="27"/>
        <v/>
      </c>
      <c r="U134" s="8" t="str">
        <f t="shared" si="28"/>
        <v>UPDATE saskitps_product_attribute pa set pa.price = 5.08 where pa.id_product = 536 and pa.id_product_attribute = 934 ;
UPDATE saskitps_product_attribute_shop pa set pa.price = 5.08 where pa.id_product = 536 and pa.id_product_attribute = 934 ;</v>
      </c>
      <c r="V134" s="8" t="str">
        <f t="shared" si="29"/>
        <v>UPDATE TSaskit sas set sas.OldPrix = sas.PrixMagasin, sas.PrixMagasin = 12.91, sas.DateModification = NOW() where sas.RefPrestashop = 536 and sas.id_product_attribute = 934;</v>
      </c>
    </row>
    <row r="135" spans="1:22" x14ac:dyDescent="0.25">
      <c r="A135">
        <v>558</v>
      </c>
      <c r="B135">
        <v>2335</v>
      </c>
      <c r="C135">
        <v>158</v>
      </c>
      <c r="D135" s="10" t="str">
        <f t="shared" si="31"/>
        <v>BASE</v>
      </c>
      <c r="E135" s="1" t="s">
        <v>1230</v>
      </c>
      <c r="F135" t="s">
        <v>1227</v>
      </c>
      <c r="G135" t="s">
        <v>1228</v>
      </c>
      <c r="H135" t="s">
        <v>3959</v>
      </c>
      <c r="I135" s="20">
        <f>VLOOKUP(E135,[1]NOMENCLATURES!$C$2:$I$2217,7,FALSE)</f>
        <v>863.13626666666664</v>
      </c>
      <c r="J135" t="s">
        <v>3959</v>
      </c>
      <c r="K135" s="17">
        <v>863.13626666666664</v>
      </c>
      <c r="L135" t="s">
        <v>37</v>
      </c>
      <c r="M135" s="9" t="s">
        <v>4373</v>
      </c>
      <c r="N135" s="31">
        <f t="shared" si="21"/>
        <v>863.14</v>
      </c>
      <c r="O135" s="32">
        <f t="shared" si="22"/>
        <v>0</v>
      </c>
      <c r="P135" s="8" t="str">
        <f t="shared" si="30"/>
        <v>0</v>
      </c>
      <c r="Q135" s="8" t="str">
        <f t="shared" si="24"/>
        <v>863.14</v>
      </c>
      <c r="R135" s="27">
        <f t="shared" si="25"/>
        <v>24.539999999999964</v>
      </c>
      <c r="S135" s="27" t="str">
        <f t="shared" si="26"/>
        <v/>
      </c>
      <c r="T135" s="8" t="str">
        <f t="shared" si="27"/>
        <v>UPDATE saskitps_product p set p.price = 863.14, p.date_upd=now() where p.id_product = 558 ;
UPDATE saskitps_product_shop p set p.price = 863.14, p.date_upd=now() where p.id_product = 558 ;</v>
      </c>
      <c r="U135" s="8" t="str">
        <f t="shared" si="28"/>
        <v>UPDATE saskitps_product_attribute pa set pa.price = 0 where pa.id_product = 558 and pa.id_product_attribute = 2335 ;
UPDATE saskitps_product_attribute_shop pa set pa.price = 0 where pa.id_product = 558 and pa.id_product_attribute = 2335 ;</v>
      </c>
      <c r="V135" s="8" t="str">
        <f t="shared" si="29"/>
        <v>UPDATE TSaskit sas set sas.OldPrix = sas.PrixMagasin, sas.PrixMagasin = 863.14, sas.DateModification = NOW() where sas.RefPrestashop = 558 and sas.id_product_attribute = 2335;</v>
      </c>
    </row>
    <row r="136" spans="1:22" x14ac:dyDescent="0.25">
      <c r="A136">
        <v>558</v>
      </c>
      <c r="B136">
        <v>2336</v>
      </c>
      <c r="C136">
        <v>159</v>
      </c>
      <c r="D136" s="10" t="str">
        <f t="shared" si="31"/>
        <v/>
      </c>
      <c r="E136" s="1" t="s">
        <v>1234</v>
      </c>
      <c r="F136" t="s">
        <v>1231</v>
      </c>
      <c r="G136" t="s">
        <v>1232</v>
      </c>
      <c r="H136" t="s">
        <v>4192</v>
      </c>
      <c r="I136" s="20">
        <f>VLOOKUP(E136,[1]NOMENCLATURES!$C$2:$I$2217,7,FALSE)</f>
        <v>864.45459333333349</v>
      </c>
      <c r="J136" t="s">
        <v>3959</v>
      </c>
      <c r="K136" s="17">
        <v>863.13626666666664</v>
      </c>
      <c r="L136" t="s">
        <v>37</v>
      </c>
      <c r="M136" s="9" t="s">
        <v>4373</v>
      </c>
      <c r="N136" s="31">
        <f t="shared" si="21"/>
        <v>863.14</v>
      </c>
      <c r="O136" s="32">
        <f t="shared" si="22"/>
        <v>1.3100000000000591</v>
      </c>
      <c r="P136" s="8" t="str">
        <f t="shared" si="30"/>
        <v>1.31000000000006</v>
      </c>
      <c r="Q136" s="8" t="str">
        <f t="shared" si="24"/>
        <v>864.45</v>
      </c>
      <c r="R136" s="27">
        <f t="shared" si="25"/>
        <v>25.780000000000086</v>
      </c>
      <c r="S136" s="27" t="str">
        <f t="shared" si="26"/>
        <v/>
      </c>
      <c r="T136" s="8" t="str">
        <f t="shared" si="27"/>
        <v/>
      </c>
      <c r="U136" s="8" t="str">
        <f t="shared" si="28"/>
        <v>UPDATE saskitps_product_attribute pa set pa.price = 1.31000000000006 where pa.id_product = 558 and pa.id_product_attribute = 2336 ;
UPDATE saskitps_product_attribute_shop pa set pa.price = 1.31000000000006 where pa.id_product = 558 and pa.id_product_attribute = 2336 ;</v>
      </c>
      <c r="V136" s="8" t="str">
        <f t="shared" si="29"/>
        <v>UPDATE TSaskit sas set sas.OldPrix = sas.PrixMagasin, sas.PrixMagasin = 864.45, sas.DateModification = NOW() where sas.RefPrestashop = 558 and sas.id_product_attribute = 2336;</v>
      </c>
    </row>
    <row r="137" spans="1:22" x14ac:dyDescent="0.25">
      <c r="A137">
        <v>558</v>
      </c>
      <c r="B137">
        <v>2337</v>
      </c>
      <c r="C137">
        <v>174</v>
      </c>
      <c r="D137" s="10" t="str">
        <f t="shared" si="31"/>
        <v/>
      </c>
      <c r="E137" s="1" t="s">
        <v>1238</v>
      </c>
      <c r="F137" t="s">
        <v>1235</v>
      </c>
      <c r="G137" t="s">
        <v>1236</v>
      </c>
      <c r="H137" t="s">
        <v>1237</v>
      </c>
      <c r="I137" s="20">
        <f>VLOOKUP(E137,[1]NOMENCLATURES!$C$2:$I$2217,7,FALSE)</f>
        <v>1089.2471405333333</v>
      </c>
      <c r="J137" t="s">
        <v>3959</v>
      </c>
      <c r="K137" s="17">
        <v>863.13626666666664</v>
      </c>
      <c r="L137" t="s">
        <v>37</v>
      </c>
      <c r="N137" s="31">
        <f t="shared" si="21"/>
        <v>863.14</v>
      </c>
      <c r="O137" s="32">
        <f t="shared" si="22"/>
        <v>226.11</v>
      </c>
      <c r="P137" s="8" t="str">
        <f t="shared" si="30"/>
        <v>226.11</v>
      </c>
      <c r="Q137" s="8" t="str">
        <f t="shared" si="24"/>
        <v>1089.25</v>
      </c>
      <c r="R137" s="27">
        <f t="shared" si="25"/>
        <v>25.25</v>
      </c>
      <c r="S137" s="27" t="str">
        <f t="shared" si="26"/>
        <v/>
      </c>
      <c r="T137" s="8" t="str">
        <f t="shared" si="27"/>
        <v/>
      </c>
      <c r="U137" s="8" t="str">
        <f t="shared" si="28"/>
        <v>UPDATE saskitps_product_attribute pa set pa.price = 226.11 where pa.id_product = 558 and pa.id_product_attribute = 2337 ;
UPDATE saskitps_product_attribute_shop pa set pa.price = 226.11 where pa.id_product = 558 and pa.id_product_attribute = 2337 ;</v>
      </c>
      <c r="V137" s="8" t="str">
        <f t="shared" si="29"/>
        <v>UPDATE TSaskit sas set sas.OldPrix = sas.PrixMagasin, sas.PrixMagasin = 1089.25, sas.DateModification = NOW() where sas.RefPrestashop = 558 and sas.id_product_attribute = 2337;</v>
      </c>
    </row>
    <row r="138" spans="1:22" x14ac:dyDescent="0.25">
      <c r="A138">
        <v>558</v>
      </c>
      <c r="B138">
        <v>2338</v>
      </c>
      <c r="C138">
        <v>175</v>
      </c>
      <c r="D138" s="10" t="str">
        <f t="shared" si="31"/>
        <v/>
      </c>
      <c r="E138" s="1" t="s">
        <v>1242</v>
      </c>
      <c r="F138" t="s">
        <v>1239</v>
      </c>
      <c r="G138" t="s">
        <v>1240</v>
      </c>
      <c r="H138" t="s">
        <v>1241</v>
      </c>
      <c r="I138" s="20">
        <f>VLOOKUP(E138,[1]NOMENCLATURES!$C$2:$I$2217,7,FALSE)</f>
        <v>1227.6336026666665</v>
      </c>
      <c r="J138" t="s">
        <v>3959</v>
      </c>
      <c r="K138" s="17">
        <v>863.13626666666664</v>
      </c>
      <c r="L138" t="s">
        <v>37</v>
      </c>
      <c r="N138" s="31">
        <f t="shared" si="21"/>
        <v>863.14</v>
      </c>
      <c r="O138" s="32">
        <f t="shared" si="22"/>
        <v>364.49000000000012</v>
      </c>
      <c r="P138" s="8" t="str">
        <f t="shared" si="30"/>
        <v>364.49</v>
      </c>
      <c r="Q138" s="8" t="str">
        <f t="shared" si="24"/>
        <v>1227.63</v>
      </c>
      <c r="R138" s="27">
        <f t="shared" si="25"/>
        <v>45.630000000000109</v>
      </c>
      <c r="S138" s="27" t="str">
        <f t="shared" si="26"/>
        <v/>
      </c>
      <c r="T138" s="8" t="str">
        <f t="shared" si="27"/>
        <v/>
      </c>
      <c r="U138" s="8" t="str">
        <f t="shared" si="28"/>
        <v>UPDATE saskitps_product_attribute pa set pa.price = 364.49 where pa.id_product = 558 and pa.id_product_attribute = 2338 ;
UPDATE saskitps_product_attribute_shop pa set pa.price = 364.49 where pa.id_product = 558 and pa.id_product_attribute = 2338 ;</v>
      </c>
      <c r="V138" s="8" t="str">
        <f t="shared" si="29"/>
        <v>UPDATE TSaskit sas set sas.OldPrix = sas.PrixMagasin, sas.PrixMagasin = 1227.63, sas.DateModification = NOW() where sas.RefPrestashop = 558 and sas.id_product_attribute = 2338;</v>
      </c>
    </row>
    <row r="139" spans="1:22" x14ac:dyDescent="0.25">
      <c r="A139">
        <v>558</v>
      </c>
      <c r="B139">
        <v>2339</v>
      </c>
      <c r="C139">
        <v>176</v>
      </c>
      <c r="D139" s="10" t="str">
        <f t="shared" si="31"/>
        <v/>
      </c>
      <c r="E139" s="1" t="s">
        <v>1246</v>
      </c>
      <c r="F139" t="s">
        <v>1243</v>
      </c>
      <c r="G139" t="s">
        <v>1244</v>
      </c>
      <c r="H139" t="s">
        <v>1245</v>
      </c>
      <c r="I139" s="20">
        <f>VLOOKUP(E139,[1]NOMENCLATURES!$C$2:$I$2217,7,FALSE)</f>
        <v>1341.6464293333333</v>
      </c>
      <c r="J139" t="s">
        <v>3959</v>
      </c>
      <c r="K139" s="17">
        <v>863.13626666666664</v>
      </c>
      <c r="L139" t="s">
        <v>37</v>
      </c>
      <c r="N139" s="31">
        <f t="shared" si="21"/>
        <v>863.14</v>
      </c>
      <c r="O139" s="32">
        <f t="shared" si="22"/>
        <v>478.5100000000001</v>
      </c>
      <c r="P139" s="8" t="str">
        <f t="shared" si="30"/>
        <v>478.51</v>
      </c>
      <c r="Q139" s="8" t="str">
        <f t="shared" si="24"/>
        <v>1341.65</v>
      </c>
      <c r="R139" s="27">
        <f t="shared" si="25"/>
        <v>44.650000000000091</v>
      </c>
      <c r="S139" s="27" t="str">
        <f t="shared" si="26"/>
        <v/>
      </c>
      <c r="T139" s="8" t="str">
        <f t="shared" si="27"/>
        <v/>
      </c>
      <c r="U139" s="8" t="str">
        <f t="shared" si="28"/>
        <v>UPDATE saskitps_product_attribute pa set pa.price = 478.51 where pa.id_product = 558 and pa.id_product_attribute = 2339 ;
UPDATE saskitps_product_attribute_shop pa set pa.price = 478.51 where pa.id_product = 558 and pa.id_product_attribute = 2339 ;</v>
      </c>
      <c r="V139" s="8" t="str">
        <f t="shared" si="29"/>
        <v>UPDATE TSaskit sas set sas.OldPrix = sas.PrixMagasin, sas.PrixMagasin = 1341.65, sas.DateModification = NOW() where sas.RefPrestashop = 558 and sas.id_product_attribute = 2339;</v>
      </c>
    </row>
    <row r="140" spans="1:22" x14ac:dyDescent="0.25">
      <c r="A140">
        <v>558</v>
      </c>
      <c r="B140">
        <v>2340</v>
      </c>
      <c r="C140">
        <v>177</v>
      </c>
      <c r="D140" s="10" t="str">
        <f t="shared" si="31"/>
        <v/>
      </c>
      <c r="E140" s="1" t="s">
        <v>1250</v>
      </c>
      <c r="F140" t="s">
        <v>1247</v>
      </c>
      <c r="G140" t="s">
        <v>1248</v>
      </c>
      <c r="H140" t="s">
        <v>1249</v>
      </c>
      <c r="I140" s="20">
        <f>VLOOKUP(E140,[1]NOMENCLATURES!$C$2:$I$2217,7,FALSE)</f>
        <v>1372.424352</v>
      </c>
      <c r="J140" t="s">
        <v>3959</v>
      </c>
      <c r="K140" s="17">
        <v>863.13626666666664</v>
      </c>
      <c r="L140" t="s">
        <v>37</v>
      </c>
      <c r="N140" s="31">
        <f t="shared" si="21"/>
        <v>863.14</v>
      </c>
      <c r="O140" s="32">
        <f t="shared" si="22"/>
        <v>509.28000000000009</v>
      </c>
      <c r="P140" s="8" t="str">
        <f t="shared" si="30"/>
        <v>509.28</v>
      </c>
      <c r="Q140" s="8" t="str">
        <f t="shared" si="24"/>
        <v>1372.42</v>
      </c>
      <c r="R140" s="27">
        <f t="shared" si="25"/>
        <v>44.420000000000073</v>
      </c>
      <c r="S140" s="27" t="str">
        <f t="shared" si="26"/>
        <v/>
      </c>
      <c r="T140" s="8" t="str">
        <f t="shared" si="27"/>
        <v/>
      </c>
      <c r="U140" s="8" t="str">
        <f t="shared" si="28"/>
        <v>UPDATE saskitps_product_attribute pa set pa.price = 509.28 where pa.id_product = 558 and pa.id_product_attribute = 2340 ;
UPDATE saskitps_product_attribute_shop pa set pa.price = 509.28 where pa.id_product = 558 and pa.id_product_attribute = 2340 ;</v>
      </c>
      <c r="V140" s="8" t="str">
        <f t="shared" si="29"/>
        <v>UPDATE TSaskit sas set sas.OldPrix = sas.PrixMagasin, sas.PrixMagasin = 1372.42, sas.DateModification = NOW() where sas.RefPrestashop = 558 and sas.id_product_attribute = 2340;</v>
      </c>
    </row>
    <row r="141" spans="1:22" x14ac:dyDescent="0.25">
      <c r="A141">
        <v>558</v>
      </c>
      <c r="B141">
        <v>2341</v>
      </c>
      <c r="C141">
        <v>178</v>
      </c>
      <c r="D141" s="10" t="str">
        <f t="shared" si="31"/>
        <v/>
      </c>
      <c r="E141" s="1" t="s">
        <v>1254</v>
      </c>
      <c r="F141" t="s">
        <v>1251</v>
      </c>
      <c r="G141" t="s">
        <v>1252</v>
      </c>
      <c r="H141" t="s">
        <v>1253</v>
      </c>
      <c r="I141" s="20">
        <f>VLOOKUP(E141,[1]NOMENCLATURES!$C$2:$I$2217,7,FALSE)</f>
        <v>1457.4709493333335</v>
      </c>
      <c r="J141" t="s">
        <v>3959</v>
      </c>
      <c r="K141" s="17">
        <v>863.13626666666664</v>
      </c>
      <c r="L141" t="s">
        <v>37</v>
      </c>
      <c r="M141" s="9" t="s">
        <v>4374</v>
      </c>
      <c r="N141" s="31">
        <f t="shared" si="21"/>
        <v>863.14</v>
      </c>
      <c r="O141" s="32">
        <f t="shared" si="22"/>
        <v>594.33000000000004</v>
      </c>
      <c r="P141" s="8" t="str">
        <f t="shared" si="30"/>
        <v>594.33</v>
      </c>
      <c r="Q141" s="8" t="str">
        <f t="shared" si="24"/>
        <v>1457.47</v>
      </c>
      <c r="R141" s="27">
        <f t="shared" si="25"/>
        <v>45.470000000000027</v>
      </c>
      <c r="S141" s="27" t="str">
        <f t="shared" si="26"/>
        <v/>
      </c>
      <c r="T141" s="8" t="str">
        <f t="shared" si="27"/>
        <v/>
      </c>
      <c r="U141" s="8" t="str">
        <f t="shared" si="28"/>
        <v>UPDATE saskitps_product_attribute pa set pa.price = 594.33 where pa.id_product = 558 and pa.id_product_attribute = 2341 ;
UPDATE saskitps_product_attribute_shop pa set pa.price = 594.33 where pa.id_product = 558 and pa.id_product_attribute = 2341 ;</v>
      </c>
      <c r="V141" s="8" t="str">
        <f t="shared" si="29"/>
        <v>UPDATE TSaskit sas set sas.OldPrix = sas.PrixMagasin, sas.PrixMagasin = 1457.47, sas.DateModification = NOW() where sas.RefPrestashop = 558 and sas.id_product_attribute = 2341;</v>
      </c>
    </row>
    <row r="142" spans="1:22" x14ac:dyDescent="0.25">
      <c r="A142">
        <v>558</v>
      </c>
      <c r="B142">
        <v>2342</v>
      </c>
      <c r="C142">
        <v>179</v>
      </c>
      <c r="D142" s="10" t="str">
        <f t="shared" si="31"/>
        <v/>
      </c>
      <c r="E142" s="1" t="s">
        <v>1258</v>
      </c>
      <c r="F142" t="s">
        <v>1255</v>
      </c>
      <c r="G142" t="s">
        <v>1256</v>
      </c>
      <c r="H142" t="s">
        <v>1257</v>
      </c>
      <c r="I142" s="20">
        <f>VLOOKUP(E142,[1]NOMENCLATURES!$C$2:$I$2217,7,FALSE)</f>
        <v>1522.3346986666668</v>
      </c>
      <c r="J142" t="s">
        <v>3959</v>
      </c>
      <c r="K142" s="17">
        <v>863.13626666666664</v>
      </c>
      <c r="L142" t="s">
        <v>37</v>
      </c>
      <c r="N142" s="31">
        <f t="shared" si="21"/>
        <v>863.14</v>
      </c>
      <c r="O142" s="32">
        <f t="shared" si="22"/>
        <v>659.18999999999994</v>
      </c>
      <c r="P142" s="8" t="str">
        <f t="shared" si="30"/>
        <v>659.19</v>
      </c>
      <c r="Q142" s="8" t="str">
        <f t="shared" si="24"/>
        <v>1522.33</v>
      </c>
      <c r="R142" s="27">
        <f t="shared" si="25"/>
        <v>47.329999999999927</v>
      </c>
      <c r="S142" s="27" t="str">
        <f t="shared" si="26"/>
        <v/>
      </c>
      <c r="T142" s="8" t="str">
        <f t="shared" si="27"/>
        <v/>
      </c>
      <c r="U142" s="8" t="str">
        <f t="shared" si="28"/>
        <v>UPDATE saskitps_product_attribute pa set pa.price = 659.19 where pa.id_product = 558 and pa.id_product_attribute = 2342 ;
UPDATE saskitps_product_attribute_shop pa set pa.price = 659.19 where pa.id_product = 558 and pa.id_product_attribute = 2342 ;</v>
      </c>
      <c r="V142" s="8" t="str">
        <f t="shared" si="29"/>
        <v>UPDATE TSaskit sas set sas.OldPrix = sas.PrixMagasin, sas.PrixMagasin = 1522.33, sas.DateModification = NOW() where sas.RefPrestashop = 558 and sas.id_product_attribute = 2342;</v>
      </c>
    </row>
    <row r="143" spans="1:22" x14ac:dyDescent="0.25">
      <c r="A143">
        <v>558</v>
      </c>
      <c r="B143">
        <v>2343</v>
      </c>
      <c r="C143">
        <v>180</v>
      </c>
      <c r="D143" s="10" t="str">
        <f t="shared" si="31"/>
        <v/>
      </c>
      <c r="E143" s="1" t="s">
        <v>1262</v>
      </c>
      <c r="F143" t="s">
        <v>1259</v>
      </c>
      <c r="G143" t="s">
        <v>1260</v>
      </c>
      <c r="H143" t="s">
        <v>1261</v>
      </c>
      <c r="I143" s="20">
        <f>VLOOKUP(E143,[1]NOMENCLATURES!$C$2:$I$2217,7,FALSE)</f>
        <v>1669.976296</v>
      </c>
      <c r="J143" t="s">
        <v>3959</v>
      </c>
      <c r="K143" s="17">
        <v>863.13626666666664</v>
      </c>
      <c r="L143" t="s">
        <v>37</v>
      </c>
      <c r="M143" s="9" t="s">
        <v>4375</v>
      </c>
      <c r="N143" s="31">
        <f t="shared" si="21"/>
        <v>863.14</v>
      </c>
      <c r="O143" s="32">
        <f t="shared" si="22"/>
        <v>806.84</v>
      </c>
      <c r="P143" s="8" t="str">
        <f t="shared" si="30"/>
        <v>806.84</v>
      </c>
      <c r="Q143" s="8" t="str">
        <f t="shared" si="24"/>
        <v>1669.98</v>
      </c>
      <c r="R143" s="27">
        <f t="shared" si="25"/>
        <v>47.980000000000018</v>
      </c>
      <c r="S143" s="27" t="str">
        <f t="shared" si="26"/>
        <v/>
      </c>
      <c r="T143" s="8" t="str">
        <f t="shared" si="27"/>
        <v/>
      </c>
      <c r="U143" s="8" t="str">
        <f t="shared" si="28"/>
        <v>UPDATE saskitps_product_attribute pa set pa.price = 806.84 where pa.id_product = 558 and pa.id_product_attribute = 2343 ;
UPDATE saskitps_product_attribute_shop pa set pa.price = 806.84 where pa.id_product = 558 and pa.id_product_attribute = 2343 ;</v>
      </c>
      <c r="V143" s="8" t="str">
        <f t="shared" si="29"/>
        <v>UPDATE TSaskit sas set sas.OldPrix = sas.PrixMagasin, sas.PrixMagasin = 1669.98, sas.DateModification = NOW() where sas.RefPrestashop = 558 and sas.id_product_attribute = 2343;</v>
      </c>
    </row>
    <row r="144" spans="1:22" x14ac:dyDescent="0.25">
      <c r="A144">
        <v>558</v>
      </c>
      <c r="B144">
        <v>2344</v>
      </c>
      <c r="C144">
        <v>181</v>
      </c>
      <c r="D144" s="10" t="str">
        <f t="shared" si="31"/>
        <v/>
      </c>
      <c r="E144" s="1" t="s">
        <v>1266</v>
      </c>
      <c r="F144" t="s">
        <v>1263</v>
      </c>
      <c r="G144" t="s">
        <v>1264</v>
      </c>
      <c r="H144" t="s">
        <v>1265</v>
      </c>
      <c r="I144" s="20">
        <f>VLOOKUP(E144,[1]NOMENCLATURES!$C$2:$I$2217,7,FALSE)</f>
        <v>1875.3894986666667</v>
      </c>
      <c r="J144" t="s">
        <v>3959</v>
      </c>
      <c r="K144" s="17">
        <v>863.13626666666664</v>
      </c>
      <c r="L144" t="s">
        <v>37</v>
      </c>
      <c r="N144" s="31">
        <f t="shared" si="21"/>
        <v>863.14</v>
      </c>
      <c r="O144" s="32">
        <f t="shared" si="22"/>
        <v>1012.2500000000001</v>
      </c>
      <c r="P144" s="8" t="str">
        <f t="shared" si="30"/>
        <v>1012.25</v>
      </c>
      <c r="Q144" s="8" t="str">
        <f t="shared" si="24"/>
        <v>1875.39</v>
      </c>
      <c r="R144" s="27">
        <f t="shared" si="25"/>
        <v>61.3900000000001</v>
      </c>
      <c r="S144" s="27" t="str">
        <f t="shared" si="26"/>
        <v/>
      </c>
      <c r="T144" s="8" t="str">
        <f t="shared" si="27"/>
        <v/>
      </c>
      <c r="U144" s="8" t="str">
        <f t="shared" si="28"/>
        <v>UPDATE saskitps_product_attribute pa set pa.price = 1012.25 where pa.id_product = 558 and pa.id_product_attribute = 2344 ;
UPDATE saskitps_product_attribute_shop pa set pa.price = 1012.25 where pa.id_product = 558 and pa.id_product_attribute = 2344 ;</v>
      </c>
      <c r="V144" s="8" t="str">
        <f t="shared" si="29"/>
        <v>UPDATE TSaskit sas set sas.OldPrix = sas.PrixMagasin, sas.PrixMagasin = 1875.39, sas.DateModification = NOW() where sas.RefPrestashop = 558 and sas.id_product_attribute = 2344;</v>
      </c>
    </row>
    <row r="145" spans="1:22" x14ac:dyDescent="0.25">
      <c r="A145">
        <v>558</v>
      </c>
      <c r="B145">
        <v>2345</v>
      </c>
      <c r="C145">
        <v>182</v>
      </c>
      <c r="D145" s="10" t="str">
        <f t="shared" si="31"/>
        <v/>
      </c>
      <c r="E145" s="1" t="s">
        <v>1270</v>
      </c>
      <c r="F145" t="s">
        <v>1267</v>
      </c>
      <c r="G145" t="s">
        <v>1268</v>
      </c>
      <c r="H145" t="s">
        <v>1269</v>
      </c>
      <c r="I145" s="20">
        <f>VLOOKUP(E145,[1]NOMENCLATURES!$C$2:$I$2217,7,FALSE)</f>
        <v>2010.9963413333332</v>
      </c>
      <c r="J145" t="s">
        <v>3959</v>
      </c>
      <c r="K145" s="17">
        <v>863.13626666666664</v>
      </c>
      <c r="L145" t="s">
        <v>37</v>
      </c>
      <c r="N145" s="31">
        <f t="shared" si="21"/>
        <v>863.14</v>
      </c>
      <c r="O145" s="32">
        <f t="shared" si="22"/>
        <v>1147.8600000000001</v>
      </c>
      <c r="P145" s="8" t="str">
        <f t="shared" si="30"/>
        <v>1147.86</v>
      </c>
      <c r="Q145" s="8" t="str">
        <f t="shared" si="24"/>
        <v>2011</v>
      </c>
      <c r="R145" s="27">
        <f t="shared" si="25"/>
        <v>78</v>
      </c>
      <c r="S145" s="27" t="str">
        <f t="shared" si="26"/>
        <v/>
      </c>
      <c r="T145" s="8" t="str">
        <f t="shared" si="27"/>
        <v/>
      </c>
      <c r="U145" s="8" t="str">
        <f t="shared" si="28"/>
        <v>UPDATE saskitps_product_attribute pa set pa.price = 1147.86 where pa.id_product = 558 and pa.id_product_attribute = 2345 ;
UPDATE saskitps_product_attribute_shop pa set pa.price = 1147.86 where pa.id_product = 558 and pa.id_product_attribute = 2345 ;</v>
      </c>
      <c r="V145" s="8" t="str">
        <f t="shared" si="29"/>
        <v>UPDATE TSaskit sas set sas.OldPrix = sas.PrixMagasin, sas.PrixMagasin = 2011, sas.DateModification = NOW() where sas.RefPrestashop = 558 and sas.id_product_attribute = 2345;</v>
      </c>
    </row>
    <row r="146" spans="1:22" x14ac:dyDescent="0.25">
      <c r="A146">
        <v>558</v>
      </c>
      <c r="B146">
        <v>2346</v>
      </c>
      <c r="C146">
        <v>183</v>
      </c>
      <c r="D146" s="10" t="str">
        <f t="shared" si="31"/>
        <v/>
      </c>
      <c r="E146" s="1" t="s">
        <v>1274</v>
      </c>
      <c r="F146" t="s">
        <v>1271</v>
      </c>
      <c r="G146" t="s">
        <v>1272</v>
      </c>
      <c r="H146" t="s">
        <v>1273</v>
      </c>
      <c r="I146" s="20">
        <f>VLOOKUP(E146,[1]NOMENCLATURES!$C$2:$I$2217,7,FALSE)</f>
        <v>2137.4526506666666</v>
      </c>
      <c r="J146" t="s">
        <v>3959</v>
      </c>
      <c r="K146" s="17">
        <v>863.13626666666664</v>
      </c>
      <c r="L146" t="s">
        <v>37</v>
      </c>
      <c r="N146" s="31">
        <f t="shared" si="21"/>
        <v>863.14</v>
      </c>
      <c r="O146" s="32">
        <f t="shared" si="22"/>
        <v>1274.31</v>
      </c>
      <c r="P146" s="8" t="str">
        <f t="shared" si="30"/>
        <v>1274.31</v>
      </c>
      <c r="Q146" s="8" t="str">
        <f t="shared" si="24"/>
        <v>2137.45</v>
      </c>
      <c r="R146" s="27">
        <f t="shared" si="25"/>
        <v>71.449999999999818</v>
      </c>
      <c r="S146" s="27" t="str">
        <f t="shared" si="26"/>
        <v/>
      </c>
      <c r="T146" s="8" t="str">
        <f t="shared" si="27"/>
        <v/>
      </c>
      <c r="U146" s="8" t="str">
        <f t="shared" si="28"/>
        <v>UPDATE saskitps_product_attribute pa set pa.price = 1274.31 where pa.id_product = 558 and pa.id_product_attribute = 2346 ;
UPDATE saskitps_product_attribute_shop pa set pa.price = 1274.31 where pa.id_product = 558 and pa.id_product_attribute = 2346 ;</v>
      </c>
      <c r="V146" s="8" t="str">
        <f t="shared" si="29"/>
        <v>UPDATE TSaskit sas set sas.OldPrix = sas.PrixMagasin, sas.PrixMagasin = 2137.45, sas.DateModification = NOW() where sas.RefPrestashop = 558 and sas.id_product_attribute = 2346;</v>
      </c>
    </row>
    <row r="147" spans="1:22" x14ac:dyDescent="0.25">
      <c r="A147">
        <v>558</v>
      </c>
      <c r="B147">
        <v>2347</v>
      </c>
      <c r="C147">
        <v>184</v>
      </c>
      <c r="D147" s="10" t="str">
        <f t="shared" si="31"/>
        <v/>
      </c>
      <c r="E147" s="1" t="s">
        <v>1278</v>
      </c>
      <c r="F147" t="s">
        <v>1275</v>
      </c>
      <c r="G147" t="s">
        <v>1276</v>
      </c>
      <c r="H147" t="s">
        <v>1277</v>
      </c>
      <c r="I147" s="20">
        <f>VLOOKUP(E147,[1]NOMENCLATURES!$C$2:$I$2217,7,FALSE)</f>
        <v>2011.1537053333334</v>
      </c>
      <c r="J147" t="s">
        <v>3959</v>
      </c>
      <c r="K147" s="17">
        <v>863.13626666666664</v>
      </c>
      <c r="L147" t="s">
        <v>37</v>
      </c>
      <c r="N147" s="31">
        <f t="shared" si="21"/>
        <v>863.14</v>
      </c>
      <c r="O147" s="32">
        <f t="shared" si="22"/>
        <v>1148.0100000000002</v>
      </c>
      <c r="P147" s="8" t="str">
        <f t="shared" si="30"/>
        <v>1148.01</v>
      </c>
      <c r="Q147" s="8" t="str">
        <f t="shared" si="24"/>
        <v>2011.15</v>
      </c>
      <c r="R147" s="27">
        <f t="shared" si="25"/>
        <v>64.150000000000091</v>
      </c>
      <c r="S147" s="27" t="str">
        <f t="shared" si="26"/>
        <v/>
      </c>
      <c r="T147" s="8" t="str">
        <f t="shared" si="27"/>
        <v/>
      </c>
      <c r="U147" s="8" t="str">
        <f t="shared" si="28"/>
        <v>UPDATE saskitps_product_attribute pa set pa.price = 1148.01 where pa.id_product = 558 and pa.id_product_attribute = 2347 ;
UPDATE saskitps_product_attribute_shop pa set pa.price = 1148.01 where pa.id_product = 558 and pa.id_product_attribute = 2347 ;</v>
      </c>
      <c r="V147" s="8" t="str">
        <f t="shared" si="29"/>
        <v>UPDATE TSaskit sas set sas.OldPrix = sas.PrixMagasin, sas.PrixMagasin = 2011.15, sas.DateModification = NOW() where sas.RefPrestashop = 558 and sas.id_product_attribute = 2347;</v>
      </c>
    </row>
    <row r="148" spans="1:22" x14ac:dyDescent="0.25">
      <c r="A148">
        <v>558</v>
      </c>
      <c r="B148">
        <v>2348</v>
      </c>
      <c r="C148">
        <v>185</v>
      </c>
      <c r="D148" s="10" t="str">
        <f t="shared" si="31"/>
        <v/>
      </c>
      <c r="E148" s="1" t="s">
        <v>1282</v>
      </c>
      <c r="F148" t="s">
        <v>1279</v>
      </c>
      <c r="G148" t="s">
        <v>1280</v>
      </c>
      <c r="H148" t="s">
        <v>1281</v>
      </c>
      <c r="I148" s="20">
        <f>VLOOKUP(E148,[1]NOMENCLATURES!$C$2:$I$2217,7,FALSE)</f>
        <v>2422.5003280000001</v>
      </c>
      <c r="J148" t="s">
        <v>3959</v>
      </c>
      <c r="K148" s="17">
        <v>863.13626666666664</v>
      </c>
      <c r="L148" t="s">
        <v>37</v>
      </c>
      <c r="N148" s="31">
        <f t="shared" si="21"/>
        <v>863.14</v>
      </c>
      <c r="O148" s="32">
        <f t="shared" si="22"/>
        <v>1559.3600000000001</v>
      </c>
      <c r="P148" s="8" t="str">
        <f t="shared" si="30"/>
        <v>1559.36</v>
      </c>
      <c r="Q148" s="8" t="str">
        <f t="shared" si="24"/>
        <v>2422.5</v>
      </c>
      <c r="R148" s="27">
        <f t="shared" si="25"/>
        <v>80.5</v>
      </c>
      <c r="S148" s="27" t="str">
        <f t="shared" si="26"/>
        <v/>
      </c>
      <c r="T148" s="8" t="str">
        <f t="shared" si="27"/>
        <v/>
      </c>
      <c r="U148" s="8" t="str">
        <f t="shared" si="28"/>
        <v>UPDATE saskitps_product_attribute pa set pa.price = 1559.36 where pa.id_product = 558 and pa.id_product_attribute = 2348 ;
UPDATE saskitps_product_attribute_shop pa set pa.price = 1559.36 where pa.id_product = 558 and pa.id_product_attribute = 2348 ;</v>
      </c>
      <c r="V148" s="8" t="str">
        <f t="shared" si="29"/>
        <v>UPDATE TSaskit sas set sas.OldPrix = sas.PrixMagasin, sas.PrixMagasin = 2422.5, sas.DateModification = NOW() where sas.RefPrestashop = 558 and sas.id_product_attribute = 2348;</v>
      </c>
    </row>
    <row r="149" spans="1:22" x14ac:dyDescent="0.25">
      <c r="A149">
        <v>558</v>
      </c>
      <c r="B149">
        <v>2349</v>
      </c>
      <c r="C149">
        <v>186</v>
      </c>
      <c r="D149" s="10" t="str">
        <f t="shared" si="31"/>
        <v/>
      </c>
      <c r="E149" s="1" t="s">
        <v>1286</v>
      </c>
      <c r="F149" t="s">
        <v>1283</v>
      </c>
      <c r="G149" t="s">
        <v>1284</v>
      </c>
      <c r="H149" t="s">
        <v>1285</v>
      </c>
      <c r="I149" s="20">
        <f>VLOOKUP(E149,[1]NOMENCLATURES!$C$2:$I$2217,7,FALSE)</f>
        <v>2511.3800773333332</v>
      </c>
      <c r="J149" t="s">
        <v>3959</v>
      </c>
      <c r="K149" s="17">
        <v>863.13626666666664</v>
      </c>
      <c r="L149" t="s">
        <v>37</v>
      </c>
      <c r="N149" s="31">
        <f t="shared" si="21"/>
        <v>863.14</v>
      </c>
      <c r="O149" s="32">
        <f t="shared" si="22"/>
        <v>1648.2400000000002</v>
      </c>
      <c r="P149" s="8" t="str">
        <f t="shared" si="30"/>
        <v>1648.24</v>
      </c>
      <c r="Q149" s="8" t="str">
        <f t="shared" si="24"/>
        <v>2511.38</v>
      </c>
      <c r="R149" s="27">
        <f t="shared" si="25"/>
        <v>81.380000000000109</v>
      </c>
      <c r="S149" s="27" t="str">
        <f t="shared" si="26"/>
        <v/>
      </c>
      <c r="T149" s="8" t="str">
        <f t="shared" si="27"/>
        <v/>
      </c>
      <c r="U149" s="8" t="str">
        <f t="shared" si="28"/>
        <v>UPDATE saskitps_product_attribute pa set pa.price = 1648.24 where pa.id_product = 558 and pa.id_product_attribute = 2349 ;
UPDATE saskitps_product_attribute_shop pa set pa.price = 1648.24 where pa.id_product = 558 and pa.id_product_attribute = 2349 ;</v>
      </c>
      <c r="V149" s="8" t="str">
        <f t="shared" si="29"/>
        <v>UPDATE TSaskit sas set sas.OldPrix = sas.PrixMagasin, sas.PrixMagasin = 2511.38, sas.DateModification = NOW() where sas.RefPrestashop = 558 and sas.id_product_attribute = 2349;</v>
      </c>
    </row>
    <row r="150" spans="1:22" x14ac:dyDescent="0.25">
      <c r="A150">
        <v>558</v>
      </c>
      <c r="B150">
        <v>2350</v>
      </c>
      <c r="C150">
        <v>187</v>
      </c>
      <c r="D150" s="10" t="str">
        <f t="shared" si="31"/>
        <v/>
      </c>
      <c r="E150" s="1" t="s">
        <v>1290</v>
      </c>
      <c r="F150" t="s">
        <v>1287</v>
      </c>
      <c r="G150" t="s">
        <v>1288</v>
      </c>
      <c r="H150" t="s">
        <v>1289</v>
      </c>
      <c r="I150" s="20">
        <f>VLOOKUP(E150,[1]NOMENCLATURES!$C$2:$I$2217,7,FALSE)</f>
        <v>2626.5323146666665</v>
      </c>
      <c r="J150" t="s">
        <v>3959</v>
      </c>
      <c r="K150" s="17">
        <v>863.13626666666664</v>
      </c>
      <c r="L150" t="s">
        <v>37</v>
      </c>
      <c r="N150" s="31">
        <f t="shared" si="21"/>
        <v>863.14</v>
      </c>
      <c r="O150" s="32">
        <f t="shared" si="22"/>
        <v>1763.3900000000003</v>
      </c>
      <c r="P150" s="8" t="str">
        <f t="shared" si="30"/>
        <v>1763.39</v>
      </c>
      <c r="Q150" s="8" t="str">
        <f t="shared" si="24"/>
        <v>2626.53</v>
      </c>
      <c r="R150" s="27">
        <f t="shared" si="25"/>
        <v>83.5300000000002</v>
      </c>
      <c r="S150" s="27" t="str">
        <f t="shared" si="26"/>
        <v/>
      </c>
      <c r="T150" s="8" t="str">
        <f t="shared" si="27"/>
        <v/>
      </c>
      <c r="U150" s="8" t="str">
        <f t="shared" si="28"/>
        <v>UPDATE saskitps_product_attribute pa set pa.price = 1763.39 where pa.id_product = 558 and pa.id_product_attribute = 2350 ;
UPDATE saskitps_product_attribute_shop pa set pa.price = 1763.39 where pa.id_product = 558 and pa.id_product_attribute = 2350 ;</v>
      </c>
      <c r="V150" s="8" t="str">
        <f t="shared" si="29"/>
        <v>UPDATE TSaskit sas set sas.OldPrix = sas.PrixMagasin, sas.PrixMagasin = 2626.53, sas.DateModification = NOW() where sas.RefPrestashop = 558 and sas.id_product_attribute = 2350;</v>
      </c>
    </row>
    <row r="151" spans="1:22" x14ac:dyDescent="0.25">
      <c r="A151">
        <v>560</v>
      </c>
      <c r="B151">
        <v>1514</v>
      </c>
      <c r="C151">
        <v>82</v>
      </c>
      <c r="D151" s="10" t="str">
        <f t="shared" si="31"/>
        <v/>
      </c>
      <c r="E151" s="1" t="s">
        <v>1293</v>
      </c>
      <c r="F151" t="s">
        <v>830</v>
      </c>
      <c r="G151" t="s">
        <v>1291</v>
      </c>
      <c r="H151" t="s">
        <v>1027</v>
      </c>
      <c r="I151" s="20">
        <f>VLOOKUP(E151,[1]ARTICLES!$A$2:$V$636,22,FALSE)</f>
        <v>0.85232249999999987</v>
      </c>
      <c r="J151" t="s">
        <v>1292</v>
      </c>
      <c r="K151" s="17">
        <v>0.72</v>
      </c>
      <c r="L151" t="s">
        <v>1294</v>
      </c>
      <c r="M151" s="9" t="s">
        <v>4379</v>
      </c>
      <c r="N151" s="31">
        <f t="shared" si="21"/>
        <v>0.72</v>
      </c>
      <c r="O151" s="32">
        <f t="shared" si="22"/>
        <v>0.13231999999999999</v>
      </c>
      <c r="P151" s="8" t="str">
        <f t="shared" si="30"/>
        <v>0.13232</v>
      </c>
      <c r="Q151" s="8" t="str">
        <f t="shared" si="24"/>
        <v>0.85232</v>
      </c>
      <c r="R151" s="27">
        <f t="shared" si="25"/>
        <v>0.11229999999999996</v>
      </c>
      <c r="S151" s="27" t="str">
        <f t="shared" si="26"/>
        <v/>
      </c>
      <c r="T151" s="8" t="str">
        <f t="shared" si="27"/>
        <v/>
      </c>
      <c r="U151" s="8" t="str">
        <f t="shared" si="28"/>
        <v>UPDATE saskitps_product_attribute pa set pa.price = 0.13232 where pa.id_product = 560 and pa.id_product_attribute = 1514 ;
UPDATE saskitps_product_attribute_shop pa set pa.price = 0.13232 where pa.id_product = 560 and pa.id_product_attribute = 1514 ;</v>
      </c>
      <c r="V151" s="8" t="str">
        <f t="shared" si="29"/>
        <v>UPDATE TSaskit sas set sas.OldPrix = sas.PrixMagasin, sas.PrixMagasin = 0.85232, sas.DateModification = NOW() where sas.RefPrestashop = 560 and sas.id_product_attribute = 1514;</v>
      </c>
    </row>
    <row r="152" spans="1:22" x14ac:dyDescent="0.25">
      <c r="A152">
        <v>560</v>
      </c>
      <c r="B152">
        <v>1516</v>
      </c>
      <c r="C152">
        <v>90</v>
      </c>
      <c r="D152" s="10" t="str">
        <f t="shared" si="31"/>
        <v/>
      </c>
      <c r="E152" s="1" t="s">
        <v>1297</v>
      </c>
      <c r="F152" t="s">
        <v>833</v>
      </c>
      <c r="G152" t="s">
        <v>1295</v>
      </c>
      <c r="H152" t="s">
        <v>4193</v>
      </c>
      <c r="I152" s="20">
        <f>VLOOKUP(E152,[1]ARTICLES!$A$2:$V$636,22,FALSE)</f>
        <v>1.1364299999999998</v>
      </c>
      <c r="J152" t="s">
        <v>1292</v>
      </c>
      <c r="K152" s="17">
        <v>0.72</v>
      </c>
      <c r="L152" t="s">
        <v>1298</v>
      </c>
      <c r="M152" s="9" t="s">
        <v>4379</v>
      </c>
      <c r="N152" s="31">
        <f t="shared" si="21"/>
        <v>0.72</v>
      </c>
      <c r="O152" s="32">
        <f t="shared" si="22"/>
        <v>0.41643000000000008</v>
      </c>
      <c r="P152" s="8" t="str">
        <f t="shared" si="30"/>
        <v>0.41643</v>
      </c>
      <c r="Q152" s="8" t="str">
        <f t="shared" si="24"/>
        <v>1.13643</v>
      </c>
      <c r="R152" s="27">
        <f t="shared" si="25"/>
        <v>0.15640000000000009</v>
      </c>
      <c r="S152" s="27" t="str">
        <f t="shared" si="26"/>
        <v/>
      </c>
      <c r="T152" s="8" t="str">
        <f t="shared" si="27"/>
        <v/>
      </c>
      <c r="U152" s="8" t="str">
        <f t="shared" si="28"/>
        <v>UPDATE saskitps_product_attribute pa set pa.price = 0.41643 where pa.id_product = 560 and pa.id_product_attribute = 1516 ;
UPDATE saskitps_product_attribute_shop pa set pa.price = 0.41643 where pa.id_product = 560 and pa.id_product_attribute = 1516 ;</v>
      </c>
      <c r="V152" s="8" t="str">
        <f t="shared" si="29"/>
        <v>UPDATE TSaskit sas set sas.OldPrix = sas.PrixMagasin, sas.PrixMagasin = 1.13643, sas.DateModification = NOW() where sas.RefPrestashop = 560 and sas.id_product_attribute = 1516;</v>
      </c>
    </row>
    <row r="153" spans="1:22" x14ac:dyDescent="0.25">
      <c r="A153">
        <v>560</v>
      </c>
      <c r="B153">
        <v>1517</v>
      </c>
      <c r="C153">
        <v>85</v>
      </c>
      <c r="D153" s="10" t="str">
        <f t="shared" si="31"/>
        <v/>
      </c>
      <c r="E153" s="1" t="s">
        <v>1301</v>
      </c>
      <c r="F153" t="s">
        <v>835</v>
      </c>
      <c r="G153" t="s">
        <v>1299</v>
      </c>
      <c r="H153" t="s">
        <v>718</v>
      </c>
      <c r="I153" s="20">
        <f>VLOOKUP(E153,[1]ARTICLES!$A$2:$V$636,22,FALSE)</f>
        <v>1.4205374999999998</v>
      </c>
      <c r="J153" t="s">
        <v>1292</v>
      </c>
      <c r="K153" s="17">
        <v>0.72</v>
      </c>
      <c r="L153" t="s">
        <v>1302</v>
      </c>
      <c r="M153" s="9" t="s">
        <v>4379</v>
      </c>
      <c r="N153" s="31">
        <f t="shared" si="21"/>
        <v>0.72</v>
      </c>
      <c r="O153" s="32">
        <f t="shared" si="22"/>
        <v>0.70053999999999994</v>
      </c>
      <c r="P153" s="8" t="str">
        <f t="shared" si="30"/>
        <v>0.70054</v>
      </c>
      <c r="Q153" s="8" t="str">
        <f t="shared" si="24"/>
        <v>1.42054</v>
      </c>
      <c r="R153" s="27">
        <f t="shared" si="25"/>
        <v>0.19050000000000011</v>
      </c>
      <c r="S153" s="27" t="str">
        <f t="shared" si="26"/>
        <v/>
      </c>
      <c r="T153" s="8" t="str">
        <f t="shared" si="27"/>
        <v/>
      </c>
      <c r="U153" s="8" t="str">
        <f t="shared" si="28"/>
        <v>UPDATE saskitps_product_attribute pa set pa.price = 0.70054 where pa.id_product = 560 and pa.id_product_attribute = 1517 ;
UPDATE saskitps_product_attribute_shop pa set pa.price = 0.70054 where pa.id_product = 560 and pa.id_product_attribute = 1517 ;</v>
      </c>
      <c r="V153" s="8" t="str">
        <f t="shared" si="29"/>
        <v>UPDATE TSaskit sas set sas.OldPrix = sas.PrixMagasin, sas.PrixMagasin = 1.42054, sas.DateModification = NOW() where sas.RefPrestashop = 560 and sas.id_product_attribute = 1517;</v>
      </c>
    </row>
    <row r="154" spans="1:22" x14ac:dyDescent="0.25">
      <c r="A154">
        <v>560</v>
      </c>
      <c r="B154">
        <v>2553</v>
      </c>
      <c r="C154">
        <v>78</v>
      </c>
      <c r="D154" s="10" t="str">
        <f t="shared" si="31"/>
        <v>BASE</v>
      </c>
      <c r="E154" s="1" t="s">
        <v>1304</v>
      </c>
      <c r="F154" t="s">
        <v>828</v>
      </c>
      <c r="G154" t="s">
        <v>1303</v>
      </c>
      <c r="H154" t="s">
        <v>1292</v>
      </c>
      <c r="I154" s="20">
        <f>VLOOKUP(E154,[1]ARTICLES!$A$2:$V$636,22,FALSE)</f>
        <v>0.72</v>
      </c>
      <c r="J154" t="s">
        <v>1292</v>
      </c>
      <c r="K154" s="17">
        <v>0.72</v>
      </c>
      <c r="L154" t="s">
        <v>854</v>
      </c>
      <c r="M154" s="9" t="s">
        <v>4379</v>
      </c>
      <c r="N154" s="31">
        <f t="shared" si="21"/>
        <v>0.72</v>
      </c>
      <c r="O154" s="32">
        <f t="shared" si="22"/>
        <v>0</v>
      </c>
      <c r="P154" s="8" t="str">
        <f t="shared" si="30"/>
        <v>0</v>
      </c>
      <c r="Q154" s="8" t="str">
        <f t="shared" si="24"/>
        <v>0.72</v>
      </c>
      <c r="R154" s="27">
        <f t="shared" si="25"/>
        <v>5.9999999999999942E-2</v>
      </c>
      <c r="S154" s="27" t="str">
        <f t="shared" si="26"/>
        <v/>
      </c>
      <c r="T154" s="8" t="str">
        <f t="shared" si="27"/>
        <v>UPDATE saskitps_product p set p.price = 0.72, p.date_upd=now() where p.id_product = 560 ;
UPDATE saskitps_product_shop p set p.price = 0.72, p.date_upd=now() where p.id_product = 560 ;</v>
      </c>
      <c r="U154" s="8" t="str">
        <f t="shared" si="28"/>
        <v>UPDATE saskitps_product_attribute pa set pa.price = 0 where pa.id_product = 560 and pa.id_product_attribute = 2553 ;
UPDATE saskitps_product_attribute_shop pa set pa.price = 0 where pa.id_product = 560 and pa.id_product_attribute = 2553 ;</v>
      </c>
      <c r="V154" s="8" t="str">
        <f t="shared" si="29"/>
        <v>UPDATE TSaskit sas set sas.OldPrix = sas.PrixMagasin, sas.PrixMagasin = 0.72, sas.DateModification = NOW() where sas.RefPrestashop = 560 and sas.id_product_attribute = 2553;</v>
      </c>
    </row>
    <row r="155" spans="1:22" x14ac:dyDescent="0.25">
      <c r="A155">
        <v>562</v>
      </c>
      <c r="B155">
        <v>1550</v>
      </c>
      <c r="C155">
        <v>203</v>
      </c>
      <c r="D155" s="10" t="str">
        <f t="shared" si="31"/>
        <v>BASE</v>
      </c>
      <c r="E155" s="1" t="s">
        <v>1307</v>
      </c>
      <c r="F155" t="s">
        <v>1305</v>
      </c>
      <c r="G155" t="s">
        <v>1306</v>
      </c>
      <c r="H155" t="s">
        <v>104</v>
      </c>
      <c r="I155" s="20">
        <f>VLOOKUP(E155,[1]NOMENCLATURES!$C$2:$I$2217,7,FALSE)</f>
        <v>36.667999999999999</v>
      </c>
      <c r="J155" t="s">
        <v>104</v>
      </c>
      <c r="K155" s="17">
        <v>36.667999999999999</v>
      </c>
      <c r="L155" t="s">
        <v>76</v>
      </c>
      <c r="N155" s="31">
        <f t="shared" si="21"/>
        <v>36.67</v>
      </c>
      <c r="O155" s="32">
        <f t="shared" si="22"/>
        <v>0</v>
      </c>
      <c r="P155" s="8" t="str">
        <f t="shared" si="30"/>
        <v>0</v>
      </c>
      <c r="Q155" s="8" t="str">
        <f t="shared" si="24"/>
        <v>36.67</v>
      </c>
      <c r="R155" s="27">
        <f t="shared" si="25"/>
        <v>1.6700000000000017</v>
      </c>
      <c r="S155" s="27" t="str">
        <f t="shared" si="26"/>
        <v/>
      </c>
      <c r="T155" s="8" t="str">
        <f t="shared" si="27"/>
        <v>UPDATE saskitps_product p set p.price = 36.67, p.date_upd=now() where p.id_product = 562 ;
UPDATE saskitps_product_shop p set p.price = 36.67, p.date_upd=now() where p.id_product = 562 ;</v>
      </c>
      <c r="U155" s="8" t="str">
        <f t="shared" si="28"/>
        <v>UPDATE saskitps_product_attribute pa set pa.price = 0 where pa.id_product = 562 and pa.id_product_attribute = 1550 ;
UPDATE saskitps_product_attribute_shop pa set pa.price = 0 where pa.id_product = 562 and pa.id_product_attribute = 1550 ;</v>
      </c>
      <c r="V155" s="8" t="str">
        <f t="shared" si="29"/>
        <v>UPDATE TSaskit sas set sas.OldPrix = sas.PrixMagasin, sas.PrixMagasin = 36.67, sas.DateModification = NOW() where sas.RefPrestashop = 562 and sas.id_product_attribute = 1550;</v>
      </c>
    </row>
    <row r="156" spans="1:22" x14ac:dyDescent="0.25">
      <c r="A156">
        <v>562</v>
      </c>
      <c r="B156">
        <v>1551</v>
      </c>
      <c r="C156">
        <v>188</v>
      </c>
      <c r="D156" s="10"/>
      <c r="E156" s="1" t="s">
        <v>1310</v>
      </c>
      <c r="F156" t="s">
        <v>1308</v>
      </c>
      <c r="G156" t="s">
        <v>1309</v>
      </c>
      <c r="H156" t="s">
        <v>104</v>
      </c>
      <c r="I156" s="20">
        <f>VLOOKUP(E156,[1]NOMENCLATURES!$C$2:$I$2217,7,FALSE)</f>
        <v>36.667999999999999</v>
      </c>
      <c r="J156" t="s">
        <v>104</v>
      </c>
      <c r="K156" s="17">
        <v>36.667999999999999</v>
      </c>
      <c r="L156" t="s">
        <v>76</v>
      </c>
      <c r="N156" s="31">
        <f t="shared" si="21"/>
        <v>36.67</v>
      </c>
      <c r="O156" s="32">
        <f t="shared" si="22"/>
        <v>0</v>
      </c>
      <c r="P156" s="8" t="str">
        <f t="shared" si="30"/>
        <v>0</v>
      </c>
      <c r="Q156" s="8" t="str">
        <f t="shared" si="24"/>
        <v>36.67</v>
      </c>
      <c r="R156" s="27">
        <f t="shared" si="25"/>
        <v>1.6700000000000017</v>
      </c>
      <c r="S156" s="27" t="str">
        <f t="shared" si="26"/>
        <v/>
      </c>
      <c r="T156" s="8" t="str">
        <f t="shared" si="27"/>
        <v/>
      </c>
      <c r="U156" s="8" t="str">
        <f t="shared" si="28"/>
        <v>UPDATE saskitps_product_attribute pa set pa.price = 0 where pa.id_product = 562 and pa.id_product_attribute = 1551 ;
UPDATE saskitps_product_attribute_shop pa set pa.price = 0 where pa.id_product = 562 and pa.id_product_attribute = 1551 ;</v>
      </c>
      <c r="V156" s="8" t="str">
        <f t="shared" si="29"/>
        <v>UPDATE TSaskit sas set sas.OldPrix = sas.PrixMagasin, sas.PrixMagasin = 36.67, sas.DateModification = NOW() where sas.RefPrestashop = 562 and sas.id_product_attribute = 1551;</v>
      </c>
    </row>
    <row r="157" spans="1:22" x14ac:dyDescent="0.25">
      <c r="A157">
        <v>562</v>
      </c>
      <c r="B157">
        <v>1552</v>
      </c>
      <c r="C157">
        <v>189</v>
      </c>
      <c r="D157" s="10" t="str">
        <f t="shared" ref="D157:D191" si="32">IF(ROUND(VALUE(SUBSTITUTE(H157,".",",")),2)=ROUND(VALUE(SUBSTITUTE(J157,".",",")),2),"BASE","")</f>
        <v/>
      </c>
      <c r="E157" s="1" t="s">
        <v>1313</v>
      </c>
      <c r="F157" t="s">
        <v>1311</v>
      </c>
      <c r="G157" t="s">
        <v>1312</v>
      </c>
      <c r="H157" t="s">
        <v>479</v>
      </c>
      <c r="I157" s="20">
        <f>VLOOKUP(E157,[1]NOMENCLATURES!$C$2:$I$2217,7,FALSE)</f>
        <v>41.363</v>
      </c>
      <c r="J157" t="s">
        <v>104</v>
      </c>
      <c r="K157" s="17">
        <v>36.667999999999999</v>
      </c>
      <c r="L157" t="s">
        <v>76</v>
      </c>
      <c r="N157" s="31">
        <f t="shared" si="21"/>
        <v>36.67</v>
      </c>
      <c r="O157" s="32">
        <f t="shared" si="22"/>
        <v>4.6899999999999977</v>
      </c>
      <c r="P157" s="8" t="str">
        <f t="shared" si="30"/>
        <v>4.69</v>
      </c>
      <c r="Q157" s="8" t="str">
        <f t="shared" si="24"/>
        <v>41.36</v>
      </c>
      <c r="R157" s="27">
        <f t="shared" si="25"/>
        <v>1.3599999999999994</v>
      </c>
      <c r="S157" s="27" t="str">
        <f t="shared" si="26"/>
        <v/>
      </c>
      <c r="T157" s="8" t="str">
        <f t="shared" si="27"/>
        <v/>
      </c>
      <c r="U157" s="8" t="str">
        <f t="shared" si="28"/>
        <v>UPDATE saskitps_product_attribute pa set pa.price = 4.69 where pa.id_product = 562 and pa.id_product_attribute = 1552 ;
UPDATE saskitps_product_attribute_shop pa set pa.price = 4.69 where pa.id_product = 562 and pa.id_product_attribute = 1552 ;</v>
      </c>
      <c r="V157" s="8" t="str">
        <f t="shared" si="29"/>
        <v>UPDATE TSaskit sas set sas.OldPrix = sas.PrixMagasin, sas.PrixMagasin = 41.36, sas.DateModification = NOW() where sas.RefPrestashop = 562 and sas.id_product_attribute = 1552;</v>
      </c>
    </row>
    <row r="158" spans="1:22" x14ac:dyDescent="0.25">
      <c r="A158">
        <v>562</v>
      </c>
      <c r="B158">
        <v>1553</v>
      </c>
      <c r="C158">
        <v>190</v>
      </c>
      <c r="D158" s="10" t="str">
        <f t="shared" si="32"/>
        <v/>
      </c>
      <c r="E158" s="1" t="s">
        <v>1316</v>
      </c>
      <c r="F158" t="s">
        <v>1314</v>
      </c>
      <c r="G158" t="s">
        <v>1315</v>
      </c>
      <c r="H158" t="s">
        <v>262</v>
      </c>
      <c r="I158" s="20">
        <f>VLOOKUP(E158,[1]NOMENCLATURES!$C$2:$I$2217,7,FALSE)</f>
        <v>54.521499999999996</v>
      </c>
      <c r="J158" t="s">
        <v>104</v>
      </c>
      <c r="K158" s="17">
        <v>36.667999999999999</v>
      </c>
      <c r="L158" t="s">
        <v>76</v>
      </c>
      <c r="N158" s="31">
        <f t="shared" si="21"/>
        <v>36.67</v>
      </c>
      <c r="O158" s="32">
        <f t="shared" si="22"/>
        <v>17.850000000000001</v>
      </c>
      <c r="P158" s="8" t="str">
        <f t="shared" si="30"/>
        <v>17.85</v>
      </c>
      <c r="Q158" s="8" t="str">
        <f t="shared" si="24"/>
        <v>54.52</v>
      </c>
      <c r="R158" s="27">
        <f t="shared" si="25"/>
        <v>3.5200000000000031</v>
      </c>
      <c r="S158" s="27" t="str">
        <f t="shared" si="26"/>
        <v/>
      </c>
      <c r="T158" s="8" t="str">
        <f t="shared" si="27"/>
        <v/>
      </c>
      <c r="U158" s="8" t="str">
        <f t="shared" si="28"/>
        <v>UPDATE saskitps_product_attribute pa set pa.price = 17.85 where pa.id_product = 562 and pa.id_product_attribute = 1553 ;
UPDATE saskitps_product_attribute_shop pa set pa.price = 17.85 where pa.id_product = 562 and pa.id_product_attribute = 1553 ;</v>
      </c>
      <c r="V158" s="8" t="str">
        <f t="shared" si="29"/>
        <v>UPDATE TSaskit sas set sas.OldPrix = sas.PrixMagasin, sas.PrixMagasin = 54.52, sas.DateModification = NOW() where sas.RefPrestashop = 562 and sas.id_product_attribute = 1553;</v>
      </c>
    </row>
    <row r="159" spans="1:22" x14ac:dyDescent="0.25">
      <c r="A159">
        <v>562</v>
      </c>
      <c r="B159">
        <v>1554</v>
      </c>
      <c r="C159">
        <v>191</v>
      </c>
      <c r="D159" s="10" t="str">
        <f t="shared" si="32"/>
        <v/>
      </c>
      <c r="E159" s="1" t="s">
        <v>1319</v>
      </c>
      <c r="F159" t="s">
        <v>1317</v>
      </c>
      <c r="G159" t="s">
        <v>1318</v>
      </c>
      <c r="H159" t="s">
        <v>479</v>
      </c>
      <c r="I159" s="20">
        <f>VLOOKUP(E159,[1]NOMENCLATURES!$C$2:$I$2217,7,FALSE)</f>
        <v>41.084000000000003</v>
      </c>
      <c r="J159" t="s">
        <v>104</v>
      </c>
      <c r="K159" s="17">
        <v>36.667999999999999</v>
      </c>
      <c r="L159" t="s">
        <v>76</v>
      </c>
      <c r="N159" s="31">
        <f t="shared" si="21"/>
        <v>36.67</v>
      </c>
      <c r="O159" s="32">
        <f t="shared" si="22"/>
        <v>4.4099999999999966</v>
      </c>
      <c r="P159" s="8" t="str">
        <f t="shared" si="30"/>
        <v>4.41</v>
      </c>
      <c r="Q159" s="8" t="str">
        <f t="shared" si="24"/>
        <v>41.08</v>
      </c>
      <c r="R159" s="27">
        <f t="shared" si="25"/>
        <v>1.0799999999999983</v>
      </c>
      <c r="S159" s="27" t="str">
        <f t="shared" si="26"/>
        <v/>
      </c>
      <c r="T159" s="8" t="str">
        <f t="shared" si="27"/>
        <v/>
      </c>
      <c r="U159" s="8" t="str">
        <f t="shared" si="28"/>
        <v>UPDATE saskitps_product_attribute pa set pa.price = 4.41 where pa.id_product = 562 and pa.id_product_attribute = 1554 ;
UPDATE saskitps_product_attribute_shop pa set pa.price = 4.41 where pa.id_product = 562 and pa.id_product_attribute = 1554 ;</v>
      </c>
      <c r="V159" s="8" t="str">
        <f t="shared" si="29"/>
        <v>UPDATE TSaskit sas set sas.OldPrix = sas.PrixMagasin, sas.PrixMagasin = 41.08, sas.DateModification = NOW() where sas.RefPrestashop = 562 and sas.id_product_attribute = 1554;</v>
      </c>
    </row>
    <row r="160" spans="1:22" x14ac:dyDescent="0.25">
      <c r="A160">
        <v>562</v>
      </c>
      <c r="B160">
        <v>1555</v>
      </c>
      <c r="C160">
        <v>192</v>
      </c>
      <c r="D160" s="10" t="str">
        <f t="shared" si="32"/>
        <v/>
      </c>
      <c r="E160" s="1" t="s">
        <v>1323</v>
      </c>
      <c r="F160" t="s">
        <v>1320</v>
      </c>
      <c r="G160" t="s">
        <v>1321</v>
      </c>
      <c r="H160" t="s">
        <v>1322</v>
      </c>
      <c r="I160" s="20">
        <f>VLOOKUP(E160,[1]NOMENCLATURES!$C$2:$I$2217,7,FALSE)</f>
        <v>64.427499999999995</v>
      </c>
      <c r="J160" t="s">
        <v>104</v>
      </c>
      <c r="K160" s="17">
        <v>36.667999999999999</v>
      </c>
      <c r="L160" t="s">
        <v>76</v>
      </c>
      <c r="N160" s="31">
        <f t="shared" si="21"/>
        <v>36.67</v>
      </c>
      <c r="O160" s="32">
        <f t="shared" si="22"/>
        <v>27.760000000000005</v>
      </c>
      <c r="P160" s="8" t="str">
        <f t="shared" si="30"/>
        <v>27.76</v>
      </c>
      <c r="Q160" s="8" t="str">
        <f t="shared" si="24"/>
        <v>64.43</v>
      </c>
      <c r="R160" s="27">
        <f t="shared" si="25"/>
        <v>3.4300000000000068</v>
      </c>
      <c r="S160" s="27" t="str">
        <f t="shared" si="26"/>
        <v/>
      </c>
      <c r="T160" s="8" t="str">
        <f t="shared" si="27"/>
        <v/>
      </c>
      <c r="U160" s="8" t="str">
        <f t="shared" si="28"/>
        <v>UPDATE saskitps_product_attribute pa set pa.price = 27.76 where pa.id_product = 562 and pa.id_product_attribute = 1555 ;
UPDATE saskitps_product_attribute_shop pa set pa.price = 27.76 where pa.id_product = 562 and pa.id_product_attribute = 1555 ;</v>
      </c>
      <c r="V160" s="8" t="str">
        <f t="shared" si="29"/>
        <v>UPDATE TSaskit sas set sas.OldPrix = sas.PrixMagasin, sas.PrixMagasin = 64.43, sas.DateModification = NOW() where sas.RefPrestashop = 562 and sas.id_product_attribute = 1555;</v>
      </c>
    </row>
    <row r="161" spans="1:22" x14ac:dyDescent="0.25">
      <c r="A161">
        <v>562</v>
      </c>
      <c r="B161">
        <v>1556</v>
      </c>
      <c r="C161">
        <v>193</v>
      </c>
      <c r="D161" s="10" t="str">
        <f t="shared" si="32"/>
        <v/>
      </c>
      <c r="E161" s="1" t="s">
        <v>1326</v>
      </c>
      <c r="F161" t="s">
        <v>1324</v>
      </c>
      <c r="G161" t="s">
        <v>1325</v>
      </c>
      <c r="H161" t="s">
        <v>791</v>
      </c>
      <c r="I161" s="20">
        <f>VLOOKUP(E161,[1]NOMENCLATURES!$C$2:$I$2217,7,FALSE)</f>
        <v>73.667500000000004</v>
      </c>
      <c r="J161" t="s">
        <v>104</v>
      </c>
      <c r="K161" s="17">
        <v>36.667999999999999</v>
      </c>
      <c r="L161" t="s">
        <v>76</v>
      </c>
      <c r="M161" s="9" t="s">
        <v>4376</v>
      </c>
      <c r="N161" s="31">
        <f t="shared" si="21"/>
        <v>36.67</v>
      </c>
      <c r="O161" s="32">
        <f t="shared" si="22"/>
        <v>37</v>
      </c>
      <c r="P161" s="8" t="str">
        <f t="shared" si="30"/>
        <v>37</v>
      </c>
      <c r="Q161" s="8" t="str">
        <f t="shared" si="24"/>
        <v>73.67</v>
      </c>
      <c r="R161" s="27">
        <f t="shared" si="25"/>
        <v>3.6700000000000017</v>
      </c>
      <c r="S161" s="27" t="str">
        <f t="shared" si="26"/>
        <v/>
      </c>
      <c r="T161" s="8" t="str">
        <f t="shared" si="27"/>
        <v/>
      </c>
      <c r="U161" s="8" t="str">
        <f t="shared" si="28"/>
        <v>UPDATE saskitps_product_attribute pa set pa.price = 37 where pa.id_product = 562 and pa.id_product_attribute = 1556 ;
UPDATE saskitps_product_attribute_shop pa set pa.price = 37 where pa.id_product = 562 and pa.id_product_attribute = 1556 ;</v>
      </c>
      <c r="V161" s="8" t="str">
        <f t="shared" si="29"/>
        <v>UPDATE TSaskit sas set sas.OldPrix = sas.PrixMagasin, sas.PrixMagasin = 73.67, sas.DateModification = NOW() where sas.RefPrestashop = 562 and sas.id_product_attribute = 1556;</v>
      </c>
    </row>
    <row r="162" spans="1:22" x14ac:dyDescent="0.25">
      <c r="A162">
        <v>562</v>
      </c>
      <c r="B162">
        <v>1557</v>
      </c>
      <c r="C162">
        <v>194</v>
      </c>
      <c r="D162" s="10" t="str">
        <f t="shared" si="32"/>
        <v/>
      </c>
      <c r="E162" s="1" t="s">
        <v>1330</v>
      </c>
      <c r="F162" t="s">
        <v>1327</v>
      </c>
      <c r="G162" t="s">
        <v>1328</v>
      </c>
      <c r="H162" t="s">
        <v>1329</v>
      </c>
      <c r="I162" s="20">
        <f>VLOOKUP(E162,[1]NOMENCLATURES!$C$2:$I$2217,7,FALSE)</f>
        <v>75.362499999999997</v>
      </c>
      <c r="J162" t="s">
        <v>104</v>
      </c>
      <c r="K162" s="17">
        <v>36.667999999999999</v>
      </c>
      <c r="L162" t="s">
        <v>76</v>
      </c>
      <c r="N162" s="31">
        <f t="shared" si="21"/>
        <v>36.67</v>
      </c>
      <c r="O162" s="32">
        <f t="shared" si="22"/>
        <v>38.69</v>
      </c>
      <c r="P162" s="8" t="str">
        <f t="shared" si="30"/>
        <v>38.69</v>
      </c>
      <c r="Q162" s="8" t="str">
        <f t="shared" si="24"/>
        <v>75.36</v>
      </c>
      <c r="R162" s="27">
        <f t="shared" si="25"/>
        <v>4.3599999999999994</v>
      </c>
      <c r="S162" s="27" t="str">
        <f t="shared" si="26"/>
        <v/>
      </c>
      <c r="T162" s="8" t="str">
        <f t="shared" si="27"/>
        <v/>
      </c>
      <c r="U162" s="8" t="str">
        <f t="shared" si="28"/>
        <v>UPDATE saskitps_product_attribute pa set pa.price = 38.69 where pa.id_product = 562 and pa.id_product_attribute = 1557 ;
UPDATE saskitps_product_attribute_shop pa set pa.price = 38.69 where pa.id_product = 562 and pa.id_product_attribute = 1557 ;</v>
      </c>
      <c r="V162" s="8" t="str">
        <f t="shared" si="29"/>
        <v>UPDATE TSaskit sas set sas.OldPrix = sas.PrixMagasin, sas.PrixMagasin = 75.36, sas.DateModification = NOW() where sas.RefPrestashop = 562 and sas.id_product_attribute = 1557;</v>
      </c>
    </row>
    <row r="163" spans="1:22" x14ac:dyDescent="0.25">
      <c r="A163">
        <v>562</v>
      </c>
      <c r="B163">
        <v>1558</v>
      </c>
      <c r="C163">
        <v>195</v>
      </c>
      <c r="D163" s="10" t="str">
        <f t="shared" si="32"/>
        <v/>
      </c>
      <c r="E163" s="1" t="s">
        <v>1334</v>
      </c>
      <c r="F163" t="s">
        <v>1331</v>
      </c>
      <c r="G163" t="s">
        <v>1332</v>
      </c>
      <c r="H163" t="s">
        <v>1333</v>
      </c>
      <c r="I163" s="20">
        <f>VLOOKUP(E163,[1]NOMENCLATURES!$C$2:$I$2217,7,FALSE)</f>
        <v>90.473500000000001</v>
      </c>
      <c r="J163" t="s">
        <v>104</v>
      </c>
      <c r="K163" s="17">
        <v>36.667999999999999</v>
      </c>
      <c r="L163" t="s">
        <v>76</v>
      </c>
      <c r="M163" s="9" t="s">
        <v>4377</v>
      </c>
      <c r="N163" s="31">
        <f t="shared" si="21"/>
        <v>36.67</v>
      </c>
      <c r="O163" s="32">
        <f t="shared" si="22"/>
        <v>53.8</v>
      </c>
      <c r="P163" s="8" t="str">
        <f t="shared" si="30"/>
        <v>53.8</v>
      </c>
      <c r="Q163" s="8" t="str">
        <f t="shared" si="24"/>
        <v>90.47</v>
      </c>
      <c r="R163" s="27">
        <f t="shared" si="25"/>
        <v>4.4699999999999989</v>
      </c>
      <c r="S163" s="27" t="str">
        <f t="shared" si="26"/>
        <v/>
      </c>
      <c r="T163" s="8" t="str">
        <f t="shared" si="27"/>
        <v/>
      </c>
      <c r="U163" s="8" t="str">
        <f t="shared" si="28"/>
        <v>UPDATE saskitps_product_attribute pa set pa.price = 53.8 where pa.id_product = 562 and pa.id_product_attribute = 1558 ;
UPDATE saskitps_product_attribute_shop pa set pa.price = 53.8 where pa.id_product = 562 and pa.id_product_attribute = 1558 ;</v>
      </c>
      <c r="V163" s="8" t="str">
        <f t="shared" si="29"/>
        <v>UPDATE TSaskit sas set sas.OldPrix = sas.PrixMagasin, sas.PrixMagasin = 90.47, sas.DateModification = NOW() where sas.RefPrestashop = 562 and sas.id_product_attribute = 1558;</v>
      </c>
    </row>
    <row r="164" spans="1:22" x14ac:dyDescent="0.25">
      <c r="A164">
        <v>562</v>
      </c>
      <c r="B164">
        <v>1559</v>
      </c>
      <c r="C164">
        <v>196</v>
      </c>
      <c r="D164" s="10" t="str">
        <f t="shared" si="32"/>
        <v/>
      </c>
      <c r="E164" s="1" t="s">
        <v>1338</v>
      </c>
      <c r="F164" t="s">
        <v>1335</v>
      </c>
      <c r="G164" t="s">
        <v>1336</v>
      </c>
      <c r="H164" t="s">
        <v>1337</v>
      </c>
      <c r="I164" s="20">
        <f>VLOOKUP(E164,[1]NOMENCLATURES!$C$2:$I$2217,7,FALSE)</f>
        <v>103.33750000000001</v>
      </c>
      <c r="J164" t="s">
        <v>104</v>
      </c>
      <c r="K164" s="17">
        <v>36.667999999999999</v>
      </c>
      <c r="L164" t="s">
        <v>76</v>
      </c>
      <c r="N164" s="31">
        <f t="shared" si="21"/>
        <v>36.67</v>
      </c>
      <c r="O164" s="32">
        <f t="shared" si="22"/>
        <v>66.67</v>
      </c>
      <c r="P164" s="8" t="str">
        <f t="shared" si="30"/>
        <v>66.67</v>
      </c>
      <c r="Q164" s="8" t="str">
        <f t="shared" si="24"/>
        <v>103.34</v>
      </c>
      <c r="R164" s="27">
        <f t="shared" si="25"/>
        <v>3.3400000000000034</v>
      </c>
      <c r="S164" s="27" t="str">
        <f t="shared" si="26"/>
        <v/>
      </c>
      <c r="T164" s="8" t="str">
        <f t="shared" si="27"/>
        <v/>
      </c>
      <c r="U164" s="8" t="str">
        <f t="shared" si="28"/>
        <v>UPDATE saskitps_product_attribute pa set pa.price = 66.67 where pa.id_product = 562 and pa.id_product_attribute = 1559 ;
UPDATE saskitps_product_attribute_shop pa set pa.price = 66.67 where pa.id_product = 562 and pa.id_product_attribute = 1559 ;</v>
      </c>
      <c r="V164" s="8" t="str">
        <f t="shared" si="29"/>
        <v>UPDATE TSaskit sas set sas.OldPrix = sas.PrixMagasin, sas.PrixMagasin = 103.34, sas.DateModification = NOW() where sas.RefPrestashop = 562 and sas.id_product_attribute = 1559;</v>
      </c>
    </row>
    <row r="165" spans="1:22" x14ac:dyDescent="0.25">
      <c r="A165">
        <v>562</v>
      </c>
      <c r="B165">
        <v>1560</v>
      </c>
      <c r="C165">
        <v>197</v>
      </c>
      <c r="D165" s="10" t="str">
        <f t="shared" si="32"/>
        <v/>
      </c>
      <c r="E165" s="1" t="s">
        <v>1341</v>
      </c>
      <c r="F165" t="s">
        <v>1339</v>
      </c>
      <c r="G165" t="s">
        <v>1340</v>
      </c>
      <c r="H165" t="s">
        <v>262</v>
      </c>
      <c r="I165" s="20">
        <f>VLOOKUP(E165,[1]NOMENCLATURES!$C$2:$I$2217,7,FALSE)</f>
        <v>54.521499999999996</v>
      </c>
      <c r="J165" t="s">
        <v>104</v>
      </c>
      <c r="K165" s="17">
        <v>36.667999999999999</v>
      </c>
      <c r="L165" t="s">
        <v>76</v>
      </c>
      <c r="N165" s="31">
        <f t="shared" si="21"/>
        <v>36.67</v>
      </c>
      <c r="O165" s="32">
        <f t="shared" si="22"/>
        <v>17.850000000000001</v>
      </c>
      <c r="P165" s="8" t="str">
        <f t="shared" si="30"/>
        <v>17.85</v>
      </c>
      <c r="Q165" s="8" t="str">
        <f t="shared" si="24"/>
        <v>54.52</v>
      </c>
      <c r="R165" s="27">
        <f t="shared" si="25"/>
        <v>3.5200000000000031</v>
      </c>
      <c r="S165" s="27" t="str">
        <f t="shared" si="26"/>
        <v/>
      </c>
      <c r="T165" s="8" t="str">
        <f t="shared" si="27"/>
        <v/>
      </c>
      <c r="U165" s="8" t="str">
        <f t="shared" si="28"/>
        <v>UPDATE saskitps_product_attribute pa set pa.price = 17.85 where pa.id_product = 562 and pa.id_product_attribute = 1560 ;
UPDATE saskitps_product_attribute_shop pa set pa.price = 17.85 where pa.id_product = 562 and pa.id_product_attribute = 1560 ;</v>
      </c>
      <c r="V165" s="8" t="str">
        <f t="shared" si="29"/>
        <v>UPDATE TSaskit sas set sas.OldPrix = sas.PrixMagasin, sas.PrixMagasin = 54.52, sas.DateModification = NOW() where sas.RefPrestashop = 562 and sas.id_product_attribute = 1560;</v>
      </c>
    </row>
    <row r="166" spans="1:22" x14ac:dyDescent="0.25">
      <c r="A166">
        <v>562</v>
      </c>
      <c r="B166">
        <v>1561</v>
      </c>
      <c r="C166">
        <v>198</v>
      </c>
      <c r="D166" s="10" t="str">
        <f t="shared" si="32"/>
        <v/>
      </c>
      <c r="E166" s="1" t="s">
        <v>1345</v>
      </c>
      <c r="F166" t="s">
        <v>1342</v>
      </c>
      <c r="G166" t="s">
        <v>1343</v>
      </c>
      <c r="H166" t="s">
        <v>1344</v>
      </c>
      <c r="I166" s="20">
        <f>VLOOKUP(E166,[1]NOMENCLATURES!$C$2:$I$2217,7,FALSE)</f>
        <v>96.849500000000006</v>
      </c>
      <c r="J166" t="s">
        <v>104</v>
      </c>
      <c r="K166" s="17">
        <v>36.667999999999999</v>
      </c>
      <c r="L166" t="s">
        <v>76</v>
      </c>
      <c r="N166" s="31">
        <f t="shared" si="21"/>
        <v>36.67</v>
      </c>
      <c r="O166" s="32">
        <f t="shared" si="22"/>
        <v>60.179999999999993</v>
      </c>
      <c r="P166" s="8" t="str">
        <f t="shared" si="30"/>
        <v>60.18</v>
      </c>
      <c r="Q166" s="8" t="str">
        <f t="shared" si="24"/>
        <v>96.85</v>
      </c>
      <c r="R166" s="27">
        <f t="shared" si="25"/>
        <v>2.8499999999999943</v>
      </c>
      <c r="S166" s="27" t="str">
        <f t="shared" si="26"/>
        <v/>
      </c>
      <c r="T166" s="8" t="str">
        <f t="shared" si="27"/>
        <v/>
      </c>
      <c r="U166" s="8" t="str">
        <f t="shared" si="28"/>
        <v>UPDATE saskitps_product_attribute pa set pa.price = 60.18 where pa.id_product = 562 and pa.id_product_attribute = 1561 ;
UPDATE saskitps_product_attribute_shop pa set pa.price = 60.18 where pa.id_product = 562 and pa.id_product_attribute = 1561 ;</v>
      </c>
      <c r="V166" s="8" t="str">
        <f t="shared" si="29"/>
        <v>UPDATE TSaskit sas set sas.OldPrix = sas.PrixMagasin, sas.PrixMagasin = 96.85, sas.DateModification = NOW() where sas.RefPrestashop = 562 and sas.id_product_attribute = 1561;</v>
      </c>
    </row>
    <row r="167" spans="1:22" x14ac:dyDescent="0.25">
      <c r="A167">
        <v>562</v>
      </c>
      <c r="B167">
        <v>1562</v>
      </c>
      <c r="C167">
        <v>199</v>
      </c>
      <c r="D167" s="10" t="str">
        <f t="shared" si="32"/>
        <v/>
      </c>
      <c r="E167" s="1" t="s">
        <v>1348</v>
      </c>
      <c r="F167" t="s">
        <v>1346</v>
      </c>
      <c r="G167" t="s">
        <v>1347</v>
      </c>
      <c r="H167" t="s">
        <v>1337</v>
      </c>
      <c r="I167" s="20">
        <f>VLOOKUP(E167,[1]NOMENCLATURES!$C$2:$I$2217,7,FALSE)</f>
        <v>103.8395</v>
      </c>
      <c r="J167" t="s">
        <v>104</v>
      </c>
      <c r="K167" s="17">
        <v>36.667999999999999</v>
      </c>
      <c r="L167" t="s">
        <v>76</v>
      </c>
      <c r="N167" s="31">
        <f t="shared" si="21"/>
        <v>36.67</v>
      </c>
      <c r="O167" s="32">
        <f t="shared" si="22"/>
        <v>67.17</v>
      </c>
      <c r="P167" s="8" t="str">
        <f t="shared" si="30"/>
        <v>67.17</v>
      </c>
      <c r="Q167" s="8" t="str">
        <f t="shared" si="24"/>
        <v>103.84</v>
      </c>
      <c r="R167" s="27">
        <f t="shared" si="25"/>
        <v>3.8400000000000034</v>
      </c>
      <c r="S167" s="27" t="str">
        <f t="shared" si="26"/>
        <v/>
      </c>
      <c r="T167" s="8" t="str">
        <f t="shared" si="27"/>
        <v/>
      </c>
      <c r="U167" s="8" t="str">
        <f t="shared" si="28"/>
        <v>UPDATE saskitps_product_attribute pa set pa.price = 67.17 where pa.id_product = 562 and pa.id_product_attribute = 1562 ;
UPDATE saskitps_product_attribute_shop pa set pa.price = 67.17 where pa.id_product = 562 and pa.id_product_attribute = 1562 ;</v>
      </c>
      <c r="V167" s="8" t="str">
        <f t="shared" si="29"/>
        <v>UPDATE TSaskit sas set sas.OldPrix = sas.PrixMagasin, sas.PrixMagasin = 103.84, sas.DateModification = NOW() where sas.RefPrestashop = 562 and sas.id_product_attribute = 1562;</v>
      </c>
    </row>
    <row r="168" spans="1:22" x14ac:dyDescent="0.25">
      <c r="A168">
        <v>562</v>
      </c>
      <c r="B168">
        <v>1563</v>
      </c>
      <c r="C168">
        <v>200</v>
      </c>
      <c r="D168" s="10" t="str">
        <f t="shared" si="32"/>
        <v/>
      </c>
      <c r="E168" s="1" t="s">
        <v>1351</v>
      </c>
      <c r="F168" t="s">
        <v>1349</v>
      </c>
      <c r="G168" t="s">
        <v>1350</v>
      </c>
      <c r="H168" t="s">
        <v>1337</v>
      </c>
      <c r="I168" s="20">
        <f>VLOOKUP(E168,[1]NOMENCLATURES!$C$2:$I$2217,7,FALSE)</f>
        <v>103.8395</v>
      </c>
      <c r="J168" t="s">
        <v>104</v>
      </c>
      <c r="K168" s="17">
        <v>36.667999999999999</v>
      </c>
      <c r="L168" t="s">
        <v>76</v>
      </c>
      <c r="N168" s="31">
        <f t="shared" si="21"/>
        <v>36.67</v>
      </c>
      <c r="O168" s="32">
        <f t="shared" si="22"/>
        <v>67.17</v>
      </c>
      <c r="P168" s="8" t="str">
        <f t="shared" si="30"/>
        <v>67.17</v>
      </c>
      <c r="Q168" s="8" t="str">
        <f t="shared" si="24"/>
        <v>103.84</v>
      </c>
      <c r="R168" s="27">
        <f t="shared" si="25"/>
        <v>3.8400000000000034</v>
      </c>
      <c r="S168" s="27" t="str">
        <f t="shared" si="26"/>
        <v/>
      </c>
      <c r="T168" s="8" t="str">
        <f t="shared" si="27"/>
        <v/>
      </c>
      <c r="U168" s="8" t="str">
        <f t="shared" si="28"/>
        <v>UPDATE saskitps_product_attribute pa set pa.price = 67.17 where pa.id_product = 562 and pa.id_product_attribute = 1563 ;
UPDATE saskitps_product_attribute_shop pa set pa.price = 67.17 where pa.id_product = 562 and pa.id_product_attribute = 1563 ;</v>
      </c>
      <c r="V168" s="8" t="str">
        <f t="shared" si="29"/>
        <v>UPDATE TSaskit sas set sas.OldPrix = sas.PrixMagasin, sas.PrixMagasin = 103.84, sas.DateModification = NOW() where sas.RefPrestashop = 562 and sas.id_product_attribute = 1563;</v>
      </c>
    </row>
    <row r="169" spans="1:22" x14ac:dyDescent="0.25">
      <c r="A169">
        <v>562</v>
      </c>
      <c r="B169">
        <v>1564</v>
      </c>
      <c r="C169">
        <v>201</v>
      </c>
      <c r="D169" s="10" t="str">
        <f t="shared" si="32"/>
        <v/>
      </c>
      <c r="E169" s="1" t="s">
        <v>1355</v>
      </c>
      <c r="F169" t="s">
        <v>1352</v>
      </c>
      <c r="G169" t="s">
        <v>1353</v>
      </c>
      <c r="H169" t="s">
        <v>1354</v>
      </c>
      <c r="I169" s="20">
        <f>VLOOKUP(E169,[1]NOMENCLATURES!$C$2:$I$2217,7,FALSE)</f>
        <v>109.28450000000001</v>
      </c>
      <c r="J169" t="s">
        <v>104</v>
      </c>
      <c r="K169" s="17">
        <v>36.667999999999999</v>
      </c>
      <c r="L169" t="s">
        <v>76</v>
      </c>
      <c r="N169" s="31">
        <f t="shared" si="21"/>
        <v>36.67</v>
      </c>
      <c r="O169" s="32">
        <f t="shared" si="22"/>
        <v>72.61</v>
      </c>
      <c r="P169" s="8" t="str">
        <f t="shared" si="30"/>
        <v>72.61</v>
      </c>
      <c r="Q169" s="8" t="str">
        <f t="shared" si="24"/>
        <v>109.28</v>
      </c>
      <c r="R169" s="27">
        <f t="shared" si="25"/>
        <v>4.2800000000000011</v>
      </c>
      <c r="S169" s="27" t="str">
        <f t="shared" si="26"/>
        <v/>
      </c>
      <c r="T169" s="8" t="str">
        <f t="shared" si="27"/>
        <v/>
      </c>
      <c r="U169" s="8" t="str">
        <f t="shared" si="28"/>
        <v>UPDATE saskitps_product_attribute pa set pa.price = 72.61 where pa.id_product = 562 and pa.id_product_attribute = 1564 ;
UPDATE saskitps_product_attribute_shop pa set pa.price = 72.61 where pa.id_product = 562 and pa.id_product_attribute = 1564 ;</v>
      </c>
      <c r="V169" s="8" t="str">
        <f t="shared" si="29"/>
        <v>UPDATE TSaskit sas set sas.OldPrix = sas.PrixMagasin, sas.PrixMagasin = 109.28, sas.DateModification = NOW() where sas.RefPrestashop = 562 and sas.id_product_attribute = 1564;</v>
      </c>
    </row>
    <row r="170" spans="1:22" x14ac:dyDescent="0.25">
      <c r="A170">
        <v>562</v>
      </c>
      <c r="B170">
        <v>1565</v>
      </c>
      <c r="C170">
        <v>202</v>
      </c>
      <c r="D170" s="10" t="str">
        <f t="shared" si="32"/>
        <v/>
      </c>
      <c r="E170" s="1" t="s">
        <v>1359</v>
      </c>
      <c r="F170" t="s">
        <v>1356</v>
      </c>
      <c r="G170" t="s">
        <v>1357</v>
      </c>
      <c r="H170" t="s">
        <v>1358</v>
      </c>
      <c r="I170" s="20">
        <f>VLOOKUP(E170,[1]NOMENCLATURES!$C$2:$I$2217,7,FALSE)</f>
        <v>119.7715</v>
      </c>
      <c r="J170" t="s">
        <v>104</v>
      </c>
      <c r="K170" s="17">
        <v>36.667999999999999</v>
      </c>
      <c r="L170" t="s">
        <v>76</v>
      </c>
      <c r="N170" s="31">
        <f t="shared" ref="N170:N224" si="33">IF(K170&gt;2,ROUND(K170,2),ROUND(K170,5))</f>
        <v>36.67</v>
      </c>
      <c r="O170" s="32">
        <f t="shared" ref="O170:O224" si="34">IF(I170&gt;2,ROUND(I170,2),ROUND(I170,5))-N170</f>
        <v>83.1</v>
      </c>
      <c r="P170" s="8" t="str">
        <f t="shared" si="30"/>
        <v>83.1</v>
      </c>
      <c r="Q170" s="8" t="str">
        <f t="shared" ref="Q170:Q224" si="35">SUBSTITUTE(IF(I170&gt;2,ROUND(I170,2),ROUND(I170,5)),",",".")</f>
        <v>119.77</v>
      </c>
      <c r="R170" s="27">
        <f t="shared" ref="R170:R224" si="36">IF(I170&gt;2,ROUND(I170,2),ROUND(I170,4))-VALUE(SUBSTITUTE(H170,".",","))</f>
        <v>4.769999999999996</v>
      </c>
      <c r="S170" s="27" t="str">
        <f t="shared" si="26"/>
        <v/>
      </c>
      <c r="T170" s="8" t="str">
        <f t="shared" si="27"/>
        <v/>
      </c>
      <c r="U170" s="8" t="str">
        <f t="shared" si="28"/>
        <v>UPDATE saskitps_product_attribute pa set pa.price = 83.1 where pa.id_product = 562 and pa.id_product_attribute = 1565 ;
UPDATE saskitps_product_attribute_shop pa set pa.price = 83.1 where pa.id_product = 562 and pa.id_product_attribute = 1565 ;</v>
      </c>
      <c r="V170" s="8" t="str">
        <f t="shared" si="29"/>
        <v>UPDATE TSaskit sas set sas.OldPrix = sas.PrixMagasin, sas.PrixMagasin = 119.77, sas.DateModification = NOW() where sas.RefPrestashop = 562 and sas.id_product_attribute = 1565;</v>
      </c>
    </row>
    <row r="171" spans="1:22" x14ac:dyDescent="0.25">
      <c r="A171">
        <v>563</v>
      </c>
      <c r="B171">
        <v>2351</v>
      </c>
      <c r="C171">
        <v>154</v>
      </c>
      <c r="D171" s="10" t="str">
        <f t="shared" si="32"/>
        <v>BASE</v>
      </c>
      <c r="E171" s="1" t="s">
        <v>1363</v>
      </c>
      <c r="F171" t="s">
        <v>1360</v>
      </c>
      <c r="G171" t="s">
        <v>1361</v>
      </c>
      <c r="H171" t="s">
        <v>3958</v>
      </c>
      <c r="I171" s="20">
        <f>VLOOKUP(E171,[1]NOMENCLATURES!$C$2:$I$2217,7,FALSE)</f>
        <v>717.74283466666668</v>
      </c>
      <c r="J171" t="s">
        <v>3958</v>
      </c>
      <c r="K171" s="17">
        <v>717.74283466666668</v>
      </c>
      <c r="L171" t="s">
        <v>37</v>
      </c>
      <c r="M171" s="9" t="s">
        <v>4373</v>
      </c>
      <c r="N171" s="31">
        <f t="shared" si="33"/>
        <v>717.74</v>
      </c>
      <c r="O171" s="32">
        <f t="shared" si="34"/>
        <v>0</v>
      </c>
      <c r="P171" s="8" t="str">
        <f t="shared" si="30"/>
        <v>0</v>
      </c>
      <c r="Q171" s="8" t="str">
        <f t="shared" si="35"/>
        <v>717.74</v>
      </c>
      <c r="R171" s="27">
        <f t="shared" si="36"/>
        <v>20.740000000000009</v>
      </c>
      <c r="S171" s="27" t="str">
        <f t="shared" si="26"/>
        <v/>
      </c>
      <c r="T171" s="8" t="str">
        <f t="shared" si="27"/>
        <v>UPDATE saskitps_product p set p.price = 717.74, p.date_upd=now() where p.id_product = 563 ;
UPDATE saskitps_product_shop p set p.price = 717.74, p.date_upd=now() where p.id_product = 563 ;</v>
      </c>
      <c r="U171" s="8" t="str">
        <f t="shared" si="28"/>
        <v>UPDATE saskitps_product_attribute pa set pa.price = 0 where pa.id_product = 563 and pa.id_product_attribute = 2351 ;
UPDATE saskitps_product_attribute_shop pa set pa.price = 0 where pa.id_product = 563 and pa.id_product_attribute = 2351 ;</v>
      </c>
      <c r="V171" s="8" t="str">
        <f t="shared" si="29"/>
        <v>UPDATE TSaskit sas set sas.OldPrix = sas.PrixMagasin, sas.PrixMagasin = 717.74, sas.DateModification = NOW() where sas.RefPrestashop = 563 and sas.id_product_attribute = 2351;</v>
      </c>
    </row>
    <row r="172" spans="1:22" x14ac:dyDescent="0.25">
      <c r="A172">
        <v>563</v>
      </c>
      <c r="B172">
        <v>2352</v>
      </c>
      <c r="C172">
        <v>156</v>
      </c>
      <c r="D172" s="10" t="str">
        <f t="shared" si="32"/>
        <v/>
      </c>
      <c r="E172" s="1" t="s">
        <v>1367</v>
      </c>
      <c r="F172" t="s">
        <v>1364</v>
      </c>
      <c r="G172" t="s">
        <v>1365</v>
      </c>
      <c r="H172" t="s">
        <v>4194</v>
      </c>
      <c r="I172" s="20">
        <f>VLOOKUP(E172,[1]NOMENCLATURES!$C$2:$I$2217,7,FALSE)</f>
        <v>915.38261733333343</v>
      </c>
      <c r="J172" t="s">
        <v>3958</v>
      </c>
      <c r="K172" s="17">
        <v>717.74283466666668</v>
      </c>
      <c r="L172" t="s">
        <v>37</v>
      </c>
      <c r="M172" s="9" t="s">
        <v>4373</v>
      </c>
      <c r="N172" s="31">
        <f t="shared" si="33"/>
        <v>717.74</v>
      </c>
      <c r="O172" s="32">
        <f t="shared" si="34"/>
        <v>197.64</v>
      </c>
      <c r="P172" s="8" t="str">
        <f t="shared" si="30"/>
        <v>197.64</v>
      </c>
      <c r="Q172" s="8" t="str">
        <f t="shared" si="35"/>
        <v>915.38</v>
      </c>
      <c r="R172" s="27">
        <f t="shared" si="36"/>
        <v>22.879999999999995</v>
      </c>
      <c r="S172" s="27" t="str">
        <f t="shared" si="26"/>
        <v/>
      </c>
      <c r="T172" s="8" t="str">
        <f t="shared" si="27"/>
        <v/>
      </c>
      <c r="U172" s="8" t="str">
        <f t="shared" si="28"/>
        <v>UPDATE saskitps_product_attribute pa set pa.price = 197.64 where pa.id_product = 563 and pa.id_product_attribute = 2352 ;
UPDATE saskitps_product_attribute_shop pa set pa.price = 197.64 where pa.id_product = 563 and pa.id_product_attribute = 2352 ;</v>
      </c>
      <c r="V172" s="8" t="str">
        <f t="shared" si="29"/>
        <v>UPDATE TSaskit sas set sas.OldPrix = sas.PrixMagasin, sas.PrixMagasin = 915.38, sas.DateModification = NOW() where sas.RefPrestashop = 563 and sas.id_product_attribute = 2352;</v>
      </c>
    </row>
    <row r="173" spans="1:22" x14ac:dyDescent="0.25">
      <c r="A173">
        <v>563</v>
      </c>
      <c r="B173">
        <v>2353</v>
      </c>
      <c r="C173">
        <v>160</v>
      </c>
      <c r="D173" s="10" t="str">
        <f t="shared" si="32"/>
        <v/>
      </c>
      <c r="E173" s="1" t="s">
        <v>1371</v>
      </c>
      <c r="F173" t="s">
        <v>1368</v>
      </c>
      <c r="G173" t="s">
        <v>1369</v>
      </c>
      <c r="H173" t="s">
        <v>1370</v>
      </c>
      <c r="I173" s="20">
        <f>VLOOKUP(E173,[1]NOMENCLATURES!$C$2:$I$2217,7,FALSE)</f>
        <v>982.77159733333337</v>
      </c>
      <c r="J173" t="s">
        <v>3958</v>
      </c>
      <c r="K173" s="17">
        <v>717.74283466666668</v>
      </c>
      <c r="L173" t="s">
        <v>37</v>
      </c>
      <c r="N173" s="31">
        <f t="shared" si="33"/>
        <v>717.74</v>
      </c>
      <c r="O173" s="32">
        <f t="shared" si="34"/>
        <v>265.02999999999997</v>
      </c>
      <c r="P173" s="8" t="str">
        <f t="shared" si="30"/>
        <v>265.03</v>
      </c>
      <c r="Q173" s="8" t="str">
        <f t="shared" si="35"/>
        <v>982.77</v>
      </c>
      <c r="R173" s="27">
        <f t="shared" si="36"/>
        <v>23.769999999999982</v>
      </c>
      <c r="S173" s="27" t="str">
        <f t="shared" si="26"/>
        <v/>
      </c>
      <c r="T173" s="8" t="str">
        <f t="shared" si="27"/>
        <v/>
      </c>
      <c r="U173" s="8" t="str">
        <f t="shared" si="28"/>
        <v>UPDATE saskitps_product_attribute pa set pa.price = 265.03 where pa.id_product = 563 and pa.id_product_attribute = 2353 ;
UPDATE saskitps_product_attribute_shop pa set pa.price = 265.03 where pa.id_product = 563 and pa.id_product_attribute = 2353 ;</v>
      </c>
      <c r="V173" s="8" t="str">
        <f t="shared" si="29"/>
        <v>UPDATE TSaskit sas set sas.OldPrix = sas.PrixMagasin, sas.PrixMagasin = 982.77, sas.DateModification = NOW() where sas.RefPrestashop = 563 and sas.id_product_attribute = 2353;</v>
      </c>
    </row>
    <row r="174" spans="1:22" x14ac:dyDescent="0.25">
      <c r="A174">
        <v>563</v>
      </c>
      <c r="B174">
        <v>2354</v>
      </c>
      <c r="C174">
        <v>161</v>
      </c>
      <c r="D174" s="10" t="str">
        <f t="shared" si="32"/>
        <v/>
      </c>
      <c r="E174" s="1" t="s">
        <v>1375</v>
      </c>
      <c r="F174" t="s">
        <v>1372</v>
      </c>
      <c r="G174" t="s">
        <v>1373</v>
      </c>
      <c r="H174" t="s">
        <v>1374</v>
      </c>
      <c r="I174" s="20">
        <f>VLOOKUP(E174,[1]NOMENCLATURES!$C$2:$I$2217,7,FALSE)</f>
        <v>1143.2988906666667</v>
      </c>
      <c r="J174" t="s">
        <v>3958</v>
      </c>
      <c r="K174" s="17">
        <v>717.74283466666668</v>
      </c>
      <c r="L174" t="s">
        <v>37</v>
      </c>
      <c r="N174" s="31">
        <f t="shared" si="33"/>
        <v>717.74</v>
      </c>
      <c r="O174" s="32">
        <f t="shared" si="34"/>
        <v>425.55999999999995</v>
      </c>
      <c r="P174" s="8" t="str">
        <f t="shared" si="30"/>
        <v>425.56</v>
      </c>
      <c r="Q174" s="8" t="str">
        <f t="shared" si="35"/>
        <v>1143.3</v>
      </c>
      <c r="R174" s="27">
        <f t="shared" si="36"/>
        <v>36.299999999999955</v>
      </c>
      <c r="S174" s="27" t="str">
        <f t="shared" si="26"/>
        <v/>
      </c>
      <c r="T174" s="8" t="str">
        <f t="shared" si="27"/>
        <v/>
      </c>
      <c r="U174" s="8" t="str">
        <f t="shared" si="28"/>
        <v>UPDATE saskitps_product_attribute pa set pa.price = 425.56 where pa.id_product = 563 and pa.id_product_attribute = 2354 ;
UPDATE saskitps_product_attribute_shop pa set pa.price = 425.56 where pa.id_product = 563 and pa.id_product_attribute = 2354 ;</v>
      </c>
      <c r="V174" s="8" t="str">
        <f t="shared" si="29"/>
        <v>UPDATE TSaskit sas set sas.OldPrix = sas.PrixMagasin, sas.PrixMagasin = 1143.3, sas.DateModification = NOW() where sas.RefPrestashop = 563 and sas.id_product_attribute = 2354;</v>
      </c>
    </row>
    <row r="175" spans="1:22" x14ac:dyDescent="0.25">
      <c r="A175">
        <v>563</v>
      </c>
      <c r="B175">
        <v>2355</v>
      </c>
      <c r="C175">
        <v>162</v>
      </c>
      <c r="D175" s="10" t="str">
        <f t="shared" si="32"/>
        <v/>
      </c>
      <c r="E175" s="1" t="s">
        <v>1379</v>
      </c>
      <c r="F175" t="s">
        <v>1376</v>
      </c>
      <c r="G175" t="s">
        <v>1377</v>
      </c>
      <c r="H175" t="s">
        <v>1378</v>
      </c>
      <c r="I175" s="20">
        <f>VLOOKUP(E175,[1]NOMENCLATURES!$C$2:$I$2217,7,FALSE)</f>
        <v>1240.5107333333333</v>
      </c>
      <c r="J175" t="s">
        <v>3958</v>
      </c>
      <c r="K175" s="17">
        <v>717.74283466666668</v>
      </c>
      <c r="L175" t="s">
        <v>37</v>
      </c>
      <c r="N175" s="31">
        <f t="shared" si="33"/>
        <v>717.74</v>
      </c>
      <c r="O175" s="32">
        <f t="shared" si="34"/>
        <v>522.77</v>
      </c>
      <c r="P175" s="8" t="str">
        <f t="shared" si="30"/>
        <v>522.77</v>
      </c>
      <c r="Q175" s="8" t="str">
        <f t="shared" si="35"/>
        <v>1240.51</v>
      </c>
      <c r="R175" s="27">
        <f t="shared" si="36"/>
        <v>38.509999999999991</v>
      </c>
      <c r="S175" s="27" t="str">
        <f t="shared" si="26"/>
        <v/>
      </c>
      <c r="T175" s="8" t="str">
        <f t="shared" si="27"/>
        <v/>
      </c>
      <c r="U175" s="8" t="str">
        <f t="shared" si="28"/>
        <v>UPDATE saskitps_product_attribute pa set pa.price = 522.77 where pa.id_product = 563 and pa.id_product_attribute = 2355 ;
UPDATE saskitps_product_attribute_shop pa set pa.price = 522.77 where pa.id_product = 563 and pa.id_product_attribute = 2355 ;</v>
      </c>
      <c r="V175" s="8" t="str">
        <f t="shared" si="29"/>
        <v>UPDATE TSaskit sas set sas.OldPrix = sas.PrixMagasin, sas.PrixMagasin = 1240.51, sas.DateModification = NOW() where sas.RefPrestashop = 563 and sas.id_product_attribute = 2355;</v>
      </c>
    </row>
    <row r="176" spans="1:22" x14ac:dyDescent="0.25">
      <c r="A176">
        <v>563</v>
      </c>
      <c r="B176">
        <v>2356</v>
      </c>
      <c r="C176">
        <v>163</v>
      </c>
      <c r="D176" s="10" t="str">
        <f t="shared" si="32"/>
        <v/>
      </c>
      <c r="E176" s="1" t="s">
        <v>1383</v>
      </c>
      <c r="F176" t="s">
        <v>1380</v>
      </c>
      <c r="G176" t="s">
        <v>1381</v>
      </c>
      <c r="H176" t="s">
        <v>1382</v>
      </c>
      <c r="I176" s="20">
        <f>VLOOKUP(E176,[1]NOMENCLATURES!$C$2:$I$2217,7,FALSE)</f>
        <v>1278.3431840000001</v>
      </c>
      <c r="J176" t="s">
        <v>3958</v>
      </c>
      <c r="K176" s="17">
        <v>717.74283466666668</v>
      </c>
      <c r="L176" t="s">
        <v>37</v>
      </c>
      <c r="N176" s="31">
        <f t="shared" si="33"/>
        <v>717.74</v>
      </c>
      <c r="O176" s="32">
        <f t="shared" si="34"/>
        <v>560.59999999999991</v>
      </c>
      <c r="P176" s="8" t="str">
        <f t="shared" si="30"/>
        <v>560.6</v>
      </c>
      <c r="Q176" s="8" t="str">
        <f t="shared" si="35"/>
        <v>1278.34</v>
      </c>
      <c r="R176" s="27">
        <f t="shared" si="36"/>
        <v>38.339999999999918</v>
      </c>
      <c r="S176" s="27" t="str">
        <f t="shared" si="26"/>
        <v/>
      </c>
      <c r="T176" s="8" t="str">
        <f t="shared" si="27"/>
        <v/>
      </c>
      <c r="U176" s="8" t="str">
        <f t="shared" si="28"/>
        <v>UPDATE saskitps_product_attribute pa set pa.price = 560.6 where pa.id_product = 563 and pa.id_product_attribute = 2356 ;
UPDATE saskitps_product_attribute_shop pa set pa.price = 560.6 where pa.id_product = 563 and pa.id_product_attribute = 2356 ;</v>
      </c>
      <c r="V176" s="8" t="str">
        <f t="shared" si="29"/>
        <v>UPDATE TSaskit sas set sas.OldPrix = sas.PrixMagasin, sas.PrixMagasin = 1278.34, sas.DateModification = NOW() where sas.RefPrestashop = 563 and sas.id_product_attribute = 2356;</v>
      </c>
    </row>
    <row r="177" spans="1:22" x14ac:dyDescent="0.25">
      <c r="A177">
        <v>563</v>
      </c>
      <c r="B177">
        <v>2357</v>
      </c>
      <c r="C177">
        <v>164</v>
      </c>
      <c r="D177" s="10" t="str">
        <f t="shared" si="32"/>
        <v/>
      </c>
      <c r="E177" s="1" t="s">
        <v>1387</v>
      </c>
      <c r="F177" t="s">
        <v>1384</v>
      </c>
      <c r="G177" t="s">
        <v>1385</v>
      </c>
      <c r="H177" t="s">
        <v>1386</v>
      </c>
      <c r="I177" s="20">
        <f>VLOOKUP(E177,[1]NOMENCLATURES!$C$2:$I$2217,7,FALSE)</f>
        <v>1350.7769973333334</v>
      </c>
      <c r="J177" t="s">
        <v>3958</v>
      </c>
      <c r="K177" s="17">
        <v>717.74283466666668</v>
      </c>
      <c r="L177" t="s">
        <v>37</v>
      </c>
      <c r="M177" s="9" t="s">
        <v>4378</v>
      </c>
      <c r="N177" s="31">
        <f t="shared" si="33"/>
        <v>717.74</v>
      </c>
      <c r="O177" s="32">
        <f t="shared" si="34"/>
        <v>633.04</v>
      </c>
      <c r="P177" s="8" t="str">
        <f t="shared" si="30"/>
        <v>633.04</v>
      </c>
      <c r="Q177" s="8" t="str">
        <f t="shared" si="35"/>
        <v>1350.78</v>
      </c>
      <c r="R177" s="27">
        <f t="shared" si="36"/>
        <v>38.779999999999973</v>
      </c>
      <c r="S177" s="27" t="str">
        <f t="shared" si="26"/>
        <v/>
      </c>
      <c r="T177" s="8" t="str">
        <f t="shared" si="27"/>
        <v/>
      </c>
      <c r="U177" s="8" t="str">
        <f t="shared" si="28"/>
        <v>UPDATE saskitps_product_attribute pa set pa.price = 633.04 where pa.id_product = 563 and pa.id_product_attribute = 2357 ;
UPDATE saskitps_product_attribute_shop pa set pa.price = 633.04 where pa.id_product = 563 and pa.id_product_attribute = 2357 ;</v>
      </c>
      <c r="V177" s="8" t="str">
        <f t="shared" si="29"/>
        <v>UPDATE TSaskit sas set sas.OldPrix = sas.PrixMagasin, sas.PrixMagasin = 1350.78, sas.DateModification = NOW() where sas.RefPrestashop = 563 and sas.id_product_attribute = 2357;</v>
      </c>
    </row>
    <row r="178" spans="1:22" x14ac:dyDescent="0.25">
      <c r="A178">
        <v>563</v>
      </c>
      <c r="B178">
        <v>2358</v>
      </c>
      <c r="C178">
        <v>165</v>
      </c>
      <c r="D178" s="10" t="str">
        <f t="shared" si="32"/>
        <v/>
      </c>
      <c r="E178" s="1" t="s">
        <v>1390</v>
      </c>
      <c r="F178" t="s">
        <v>1388</v>
      </c>
      <c r="G178" t="s">
        <v>1389</v>
      </c>
      <c r="H178" t="s">
        <v>696</v>
      </c>
      <c r="I178" s="20">
        <f>VLOOKUP(E178,[1]NOMENCLATURES!$C$2:$I$2217,7,FALSE)</f>
        <v>1415.1007466666667</v>
      </c>
      <c r="J178" t="s">
        <v>3958</v>
      </c>
      <c r="K178" s="17">
        <v>717.74283466666668</v>
      </c>
      <c r="L178" t="s">
        <v>37</v>
      </c>
      <c r="M178" s="13"/>
      <c r="N178" s="31">
        <f t="shared" si="33"/>
        <v>717.74</v>
      </c>
      <c r="O178" s="32">
        <f t="shared" si="34"/>
        <v>697.3599999999999</v>
      </c>
      <c r="P178" s="8" t="str">
        <f t="shared" si="30"/>
        <v>697.36</v>
      </c>
      <c r="Q178" s="8" t="str">
        <f t="shared" si="35"/>
        <v>1415.1</v>
      </c>
      <c r="R178" s="27">
        <f t="shared" si="36"/>
        <v>40.099999999999909</v>
      </c>
      <c r="S178" s="27" t="str">
        <f t="shared" si="26"/>
        <v/>
      </c>
      <c r="T178" s="8" t="str">
        <f t="shared" si="27"/>
        <v/>
      </c>
      <c r="U178" s="8" t="str">
        <f t="shared" si="28"/>
        <v>UPDATE saskitps_product_attribute pa set pa.price = 697.36 where pa.id_product = 563 and pa.id_product_attribute = 2358 ;
UPDATE saskitps_product_attribute_shop pa set pa.price = 697.36 where pa.id_product = 563 and pa.id_product_attribute = 2358 ;</v>
      </c>
      <c r="V178" s="8" t="str">
        <f t="shared" si="29"/>
        <v>UPDATE TSaskit sas set sas.OldPrix = sas.PrixMagasin, sas.PrixMagasin = 1415.1, sas.DateModification = NOW() where sas.RefPrestashop = 563 and sas.id_product_attribute = 2358;</v>
      </c>
    </row>
    <row r="179" spans="1:22" x14ac:dyDescent="0.25">
      <c r="A179">
        <v>563</v>
      </c>
      <c r="B179">
        <v>2359</v>
      </c>
      <c r="C179">
        <v>166</v>
      </c>
      <c r="D179" s="10" t="str">
        <f t="shared" si="32"/>
        <v/>
      </c>
      <c r="E179" s="1" t="s">
        <v>1394</v>
      </c>
      <c r="F179" t="s">
        <v>1391</v>
      </c>
      <c r="G179" t="s">
        <v>1392</v>
      </c>
      <c r="H179" t="s">
        <v>1393</v>
      </c>
      <c r="I179" s="20">
        <v>1553.24</v>
      </c>
      <c r="J179" t="s">
        <v>3958</v>
      </c>
      <c r="K179" s="17">
        <v>717.74283466666668</v>
      </c>
      <c r="L179" t="s">
        <v>37</v>
      </c>
      <c r="M179" s="18" t="s">
        <v>4256</v>
      </c>
      <c r="N179" s="31">
        <f t="shared" si="33"/>
        <v>717.74</v>
      </c>
      <c r="O179" s="32">
        <f t="shared" si="34"/>
        <v>835.5</v>
      </c>
      <c r="P179" s="8" t="str">
        <f t="shared" si="30"/>
        <v>835.5</v>
      </c>
      <c r="Q179" s="8" t="str">
        <f t="shared" si="35"/>
        <v>1553.24</v>
      </c>
      <c r="R179" s="27">
        <f t="shared" si="36"/>
        <v>45.240000000000009</v>
      </c>
      <c r="S179" s="27" t="str">
        <f t="shared" si="26"/>
        <v/>
      </c>
      <c r="T179" s="8" t="str">
        <f t="shared" si="27"/>
        <v/>
      </c>
      <c r="U179" s="8" t="str">
        <f t="shared" si="28"/>
        <v>UPDATE saskitps_product_attribute pa set pa.price = 835.5 where pa.id_product = 563 and pa.id_product_attribute = 2359 ;
UPDATE saskitps_product_attribute_shop pa set pa.price = 835.5 where pa.id_product = 563 and pa.id_product_attribute = 2359 ;</v>
      </c>
      <c r="V179" s="8" t="str">
        <f t="shared" si="29"/>
        <v>UPDATE TSaskit sas set sas.OldPrix = sas.PrixMagasin, sas.PrixMagasin = 1553.24, sas.DateModification = NOW() where sas.RefPrestashop = 563 and sas.id_product_attribute = 2359;</v>
      </c>
    </row>
    <row r="180" spans="1:22" x14ac:dyDescent="0.25">
      <c r="A180">
        <v>563</v>
      </c>
      <c r="B180">
        <v>2360</v>
      </c>
      <c r="C180">
        <v>167</v>
      </c>
      <c r="D180" s="10" t="str">
        <f t="shared" si="32"/>
        <v/>
      </c>
      <c r="E180" s="1" t="s">
        <v>1398</v>
      </c>
      <c r="F180" t="s">
        <v>1395</v>
      </c>
      <c r="G180" t="s">
        <v>1396</v>
      </c>
      <c r="H180" t="s">
        <v>1397</v>
      </c>
      <c r="I180" s="20">
        <f>VLOOKUP(E180,[1]NOMENCLATURES!$C$2:$I$2217,7,FALSE)</f>
        <v>1767.6179866666666</v>
      </c>
      <c r="J180" t="s">
        <v>3958</v>
      </c>
      <c r="K180" s="17">
        <v>717.74283466666668</v>
      </c>
      <c r="L180" t="s">
        <v>37</v>
      </c>
      <c r="M180" s="13"/>
      <c r="N180" s="31">
        <f t="shared" si="33"/>
        <v>717.74</v>
      </c>
      <c r="O180" s="32">
        <f t="shared" si="34"/>
        <v>1049.8799999999999</v>
      </c>
      <c r="P180" s="8" t="str">
        <f t="shared" si="30"/>
        <v>1049.88</v>
      </c>
      <c r="Q180" s="8" t="str">
        <f t="shared" si="35"/>
        <v>1767.62</v>
      </c>
      <c r="R180" s="27">
        <f t="shared" si="36"/>
        <v>51.619999999999891</v>
      </c>
      <c r="S180" s="27" t="str">
        <f t="shared" si="26"/>
        <v/>
      </c>
      <c r="T180" s="8" t="str">
        <f t="shared" si="27"/>
        <v/>
      </c>
      <c r="U180" s="8" t="str">
        <f t="shared" si="28"/>
        <v>UPDATE saskitps_product_attribute pa set pa.price = 1049.88 where pa.id_product = 563 and pa.id_product_attribute = 2360 ;
UPDATE saskitps_product_attribute_shop pa set pa.price = 1049.88 where pa.id_product = 563 and pa.id_product_attribute = 2360 ;</v>
      </c>
      <c r="V180" s="8" t="str">
        <f t="shared" si="29"/>
        <v>UPDATE TSaskit sas set sas.OldPrix = sas.PrixMagasin, sas.PrixMagasin = 1767.62, sas.DateModification = NOW() where sas.RefPrestashop = 563 and sas.id_product_attribute = 2360;</v>
      </c>
    </row>
    <row r="181" spans="1:22" x14ac:dyDescent="0.25">
      <c r="A181">
        <v>563</v>
      </c>
      <c r="B181">
        <v>2361</v>
      </c>
      <c r="C181">
        <v>168</v>
      </c>
      <c r="D181" s="10" t="str">
        <f t="shared" si="32"/>
        <v/>
      </c>
      <c r="E181" s="1" t="s">
        <v>1402</v>
      </c>
      <c r="F181" t="s">
        <v>1399</v>
      </c>
      <c r="G181" t="s">
        <v>1400</v>
      </c>
      <c r="H181" t="s">
        <v>1401</v>
      </c>
      <c r="I181" s="20">
        <f>VLOOKUP(E181,[1]NOMENCLATURES!$C$2:$I$2217,7,FALSE)</f>
        <v>1925.7623893333332</v>
      </c>
      <c r="J181" t="s">
        <v>3958</v>
      </c>
      <c r="K181" s="17">
        <v>717.74283466666668</v>
      </c>
      <c r="L181" t="s">
        <v>37</v>
      </c>
      <c r="N181" s="31">
        <f t="shared" si="33"/>
        <v>717.74</v>
      </c>
      <c r="O181" s="32">
        <f t="shared" si="34"/>
        <v>1208.02</v>
      </c>
      <c r="P181" s="8" t="str">
        <f t="shared" si="30"/>
        <v>1208.02</v>
      </c>
      <c r="Q181" s="8" t="str">
        <f t="shared" si="35"/>
        <v>1925.76</v>
      </c>
      <c r="R181" s="27">
        <f t="shared" si="36"/>
        <v>65.759999999999991</v>
      </c>
      <c r="S181" s="27" t="str">
        <f t="shared" si="26"/>
        <v/>
      </c>
      <c r="T181" s="8" t="str">
        <f t="shared" si="27"/>
        <v/>
      </c>
      <c r="U181" s="8" t="str">
        <f t="shared" si="28"/>
        <v>UPDATE saskitps_product_attribute pa set pa.price = 1208.02 where pa.id_product = 563 and pa.id_product_attribute = 2361 ;
UPDATE saskitps_product_attribute_shop pa set pa.price = 1208.02 where pa.id_product = 563 and pa.id_product_attribute = 2361 ;</v>
      </c>
      <c r="V181" s="8" t="str">
        <f t="shared" si="29"/>
        <v>UPDATE TSaskit sas set sas.OldPrix = sas.PrixMagasin, sas.PrixMagasin = 1925.76, sas.DateModification = NOW() where sas.RefPrestashop = 563 and sas.id_product_attribute = 2361;</v>
      </c>
    </row>
    <row r="182" spans="1:22" x14ac:dyDescent="0.25">
      <c r="A182">
        <v>563</v>
      </c>
      <c r="B182">
        <v>2362</v>
      </c>
      <c r="C182">
        <v>169</v>
      </c>
      <c r="D182" s="10" t="str">
        <f t="shared" si="32"/>
        <v/>
      </c>
      <c r="E182" s="1" t="s">
        <v>1406</v>
      </c>
      <c r="F182" t="s">
        <v>1403</v>
      </c>
      <c r="G182" t="s">
        <v>1404</v>
      </c>
      <c r="H182" t="s">
        <v>1405</v>
      </c>
      <c r="I182" s="20">
        <f>VLOOKUP(E182,[1]NOMENCLATURES!$C$2:$I$2217,7,FALSE)</f>
        <v>2037.3361386666668</v>
      </c>
      <c r="J182" t="s">
        <v>3958</v>
      </c>
      <c r="K182" s="17">
        <v>717.74283466666668</v>
      </c>
      <c r="L182" t="s">
        <v>37</v>
      </c>
      <c r="N182" s="31">
        <f t="shared" si="33"/>
        <v>717.74</v>
      </c>
      <c r="O182" s="32">
        <f t="shared" si="34"/>
        <v>1319.6</v>
      </c>
      <c r="P182" s="8" t="str">
        <f t="shared" si="30"/>
        <v>1319.6</v>
      </c>
      <c r="Q182" s="8" t="str">
        <f t="shared" si="35"/>
        <v>2037.34</v>
      </c>
      <c r="R182" s="27">
        <f t="shared" si="36"/>
        <v>61.339999999999918</v>
      </c>
      <c r="S182" s="27" t="str">
        <f t="shared" si="26"/>
        <v/>
      </c>
      <c r="T182" s="8" t="str">
        <f t="shared" si="27"/>
        <v/>
      </c>
      <c r="U182" s="8" t="str">
        <f t="shared" si="28"/>
        <v>UPDATE saskitps_product_attribute pa set pa.price = 1319.6 where pa.id_product = 563 and pa.id_product_attribute = 2362 ;
UPDATE saskitps_product_attribute_shop pa set pa.price = 1319.6 where pa.id_product = 563 and pa.id_product_attribute = 2362 ;</v>
      </c>
      <c r="V182" s="8" t="str">
        <f t="shared" si="29"/>
        <v>UPDATE TSaskit sas set sas.OldPrix = sas.PrixMagasin, sas.PrixMagasin = 2037.34, sas.DateModification = NOW() where sas.RefPrestashop = 563 and sas.id_product_attribute = 2362;</v>
      </c>
    </row>
    <row r="183" spans="1:22" x14ac:dyDescent="0.25">
      <c r="A183">
        <v>563</v>
      </c>
      <c r="B183">
        <v>2363</v>
      </c>
      <c r="C183">
        <v>170</v>
      </c>
      <c r="D183" s="10" t="str">
        <f t="shared" si="32"/>
        <v/>
      </c>
      <c r="E183" s="1" t="s">
        <v>1410</v>
      </c>
      <c r="F183" t="s">
        <v>1407</v>
      </c>
      <c r="G183" t="s">
        <v>1408</v>
      </c>
      <c r="H183" t="s">
        <v>1409</v>
      </c>
      <c r="I183" s="20">
        <f>VLOOKUP(E183,[1]NOMENCLATURES!$C$2:$I$2217,7,FALSE)</f>
        <v>1894.7034733333332</v>
      </c>
      <c r="J183" t="s">
        <v>3958</v>
      </c>
      <c r="K183" s="17">
        <v>717.74283466666668</v>
      </c>
      <c r="L183" t="s">
        <v>37</v>
      </c>
      <c r="N183" s="31">
        <f t="shared" si="33"/>
        <v>717.74</v>
      </c>
      <c r="O183" s="32">
        <f t="shared" si="34"/>
        <v>1176.96</v>
      </c>
      <c r="P183" s="8" t="str">
        <f t="shared" si="30"/>
        <v>1176.96</v>
      </c>
      <c r="Q183" s="8" t="str">
        <f t="shared" si="35"/>
        <v>1894.7</v>
      </c>
      <c r="R183" s="27">
        <f t="shared" si="36"/>
        <v>54.700000000000045</v>
      </c>
      <c r="S183" s="27" t="str">
        <f t="shared" si="26"/>
        <v/>
      </c>
      <c r="T183" s="8" t="str">
        <f t="shared" si="27"/>
        <v/>
      </c>
      <c r="U183" s="8" t="str">
        <f t="shared" si="28"/>
        <v>UPDATE saskitps_product_attribute pa set pa.price = 1176.96 where pa.id_product = 563 and pa.id_product_attribute = 2363 ;
UPDATE saskitps_product_attribute_shop pa set pa.price = 1176.96 where pa.id_product = 563 and pa.id_product_attribute = 2363 ;</v>
      </c>
      <c r="V183" s="8" t="str">
        <f t="shared" si="29"/>
        <v>UPDATE TSaskit sas set sas.OldPrix = sas.PrixMagasin, sas.PrixMagasin = 1894.7, sas.DateModification = NOW() where sas.RefPrestashop = 563 and sas.id_product_attribute = 2363;</v>
      </c>
    </row>
    <row r="184" spans="1:22" x14ac:dyDescent="0.25">
      <c r="A184">
        <v>563</v>
      </c>
      <c r="B184">
        <v>2364</v>
      </c>
      <c r="C184">
        <v>171</v>
      </c>
      <c r="D184" s="10" t="str">
        <f t="shared" si="32"/>
        <v/>
      </c>
      <c r="E184" s="1" t="s">
        <v>1414</v>
      </c>
      <c r="F184" t="s">
        <v>1411</v>
      </c>
      <c r="G184" t="s">
        <v>1412</v>
      </c>
      <c r="H184" t="s">
        <v>1413</v>
      </c>
      <c r="I184" s="20">
        <f>VLOOKUP(E184,[1]NOMENCLATURES!$C$2:$I$2217,7,FALSE)</f>
        <v>2318.7538159999999</v>
      </c>
      <c r="J184" t="s">
        <v>3958</v>
      </c>
      <c r="K184" s="17">
        <v>717.74283466666668</v>
      </c>
      <c r="L184" t="s">
        <v>37</v>
      </c>
      <c r="N184" s="31">
        <f t="shared" si="33"/>
        <v>717.74</v>
      </c>
      <c r="O184" s="32">
        <f t="shared" si="34"/>
        <v>1601.01</v>
      </c>
      <c r="P184" s="8" t="str">
        <f t="shared" si="30"/>
        <v>1601.01</v>
      </c>
      <c r="Q184" s="8" t="str">
        <f t="shared" si="35"/>
        <v>2318.75</v>
      </c>
      <c r="R184" s="27">
        <f t="shared" si="36"/>
        <v>67.75</v>
      </c>
      <c r="S184" s="27" t="str">
        <f t="shared" si="26"/>
        <v/>
      </c>
      <c r="T184" s="8" t="str">
        <f t="shared" si="27"/>
        <v/>
      </c>
      <c r="U184" s="8" t="str">
        <f t="shared" si="28"/>
        <v>UPDATE saskitps_product_attribute pa set pa.price = 1601.01 where pa.id_product = 563 and pa.id_product_attribute = 2364 ;
UPDATE saskitps_product_attribute_shop pa set pa.price = 1601.01 where pa.id_product = 563 and pa.id_product_attribute = 2364 ;</v>
      </c>
      <c r="V184" s="8" t="str">
        <f t="shared" si="29"/>
        <v>UPDATE TSaskit sas set sas.OldPrix = sas.PrixMagasin, sas.PrixMagasin = 2318.75, sas.DateModification = NOW() where sas.RefPrestashop = 563 and sas.id_product_attribute = 2364;</v>
      </c>
    </row>
    <row r="185" spans="1:22" x14ac:dyDescent="0.25">
      <c r="A185">
        <v>563</v>
      </c>
      <c r="B185">
        <v>2365</v>
      </c>
      <c r="C185">
        <v>172</v>
      </c>
      <c r="D185" s="10" t="str">
        <f t="shared" si="32"/>
        <v/>
      </c>
      <c r="E185" s="1" t="s">
        <v>1418</v>
      </c>
      <c r="F185" t="s">
        <v>1415</v>
      </c>
      <c r="G185" t="s">
        <v>1416</v>
      </c>
      <c r="H185" t="s">
        <v>1417</v>
      </c>
      <c r="I185" s="20">
        <f>VLOOKUP(E185,[1]NOMENCLATURES!$C$2:$I$2217,7,FALSE)</f>
        <v>2397.1054853333335</v>
      </c>
      <c r="J185" t="s">
        <v>3958</v>
      </c>
      <c r="K185" s="17">
        <v>717.74283466666668</v>
      </c>
      <c r="L185" t="s">
        <v>37</v>
      </c>
      <c r="N185" s="31">
        <f t="shared" si="33"/>
        <v>717.74</v>
      </c>
      <c r="O185" s="32">
        <f t="shared" si="34"/>
        <v>1679.3700000000001</v>
      </c>
      <c r="P185" s="8" t="str">
        <f t="shared" si="30"/>
        <v>1679.37</v>
      </c>
      <c r="Q185" s="8" t="str">
        <f t="shared" si="35"/>
        <v>2397.11</v>
      </c>
      <c r="R185" s="27">
        <f t="shared" si="36"/>
        <v>69.110000000000127</v>
      </c>
      <c r="S185" s="27" t="str">
        <f t="shared" si="26"/>
        <v/>
      </c>
      <c r="T185" s="8" t="str">
        <f t="shared" si="27"/>
        <v/>
      </c>
      <c r="U185" s="8" t="str">
        <f t="shared" si="28"/>
        <v>UPDATE saskitps_product_attribute pa set pa.price = 1679.37 where pa.id_product = 563 and pa.id_product_attribute = 2365 ;
UPDATE saskitps_product_attribute_shop pa set pa.price = 1679.37 where pa.id_product = 563 and pa.id_product_attribute = 2365 ;</v>
      </c>
      <c r="V185" s="8" t="str">
        <f t="shared" si="29"/>
        <v>UPDATE TSaskit sas set sas.OldPrix = sas.PrixMagasin, sas.PrixMagasin = 2397.11, sas.DateModification = NOW() where sas.RefPrestashop = 563 and sas.id_product_attribute = 2365;</v>
      </c>
    </row>
    <row r="186" spans="1:22" x14ac:dyDescent="0.25">
      <c r="A186">
        <v>563</v>
      </c>
      <c r="B186">
        <v>2366</v>
      </c>
      <c r="C186">
        <v>173</v>
      </c>
      <c r="D186" s="10" t="str">
        <f t="shared" si="32"/>
        <v/>
      </c>
      <c r="E186" s="1" t="s">
        <v>1422</v>
      </c>
      <c r="F186" t="s">
        <v>1419</v>
      </c>
      <c r="G186" t="s">
        <v>1420</v>
      </c>
      <c r="H186" t="s">
        <v>1421</v>
      </c>
      <c r="I186" s="20">
        <f>VLOOKUP(E186,[1]NOMENCLATURES!$C$2:$I$2217,7,FALSE)</f>
        <v>2495.6670826666668</v>
      </c>
      <c r="J186" t="s">
        <v>3958</v>
      </c>
      <c r="K186" s="17">
        <v>717.74283466666668</v>
      </c>
      <c r="L186" t="s">
        <v>37</v>
      </c>
      <c r="N186" s="31">
        <f t="shared" si="33"/>
        <v>717.74</v>
      </c>
      <c r="O186" s="32">
        <f t="shared" si="34"/>
        <v>1777.93</v>
      </c>
      <c r="P186" s="8" t="str">
        <f t="shared" si="30"/>
        <v>1777.93</v>
      </c>
      <c r="Q186" s="8" t="str">
        <f t="shared" si="35"/>
        <v>2495.67</v>
      </c>
      <c r="R186" s="27">
        <f t="shared" si="36"/>
        <v>70.670000000000073</v>
      </c>
      <c r="S186" s="27" t="str">
        <f t="shared" si="26"/>
        <v/>
      </c>
      <c r="T186" s="8" t="str">
        <f t="shared" si="27"/>
        <v/>
      </c>
      <c r="U186" s="8" t="str">
        <f t="shared" si="28"/>
        <v>UPDATE saskitps_product_attribute pa set pa.price = 1777.93 where pa.id_product = 563 and pa.id_product_attribute = 2366 ;
UPDATE saskitps_product_attribute_shop pa set pa.price = 1777.93 where pa.id_product = 563 and pa.id_product_attribute = 2366 ;</v>
      </c>
      <c r="V186" s="8" t="str">
        <f t="shared" si="29"/>
        <v>UPDATE TSaskit sas set sas.OldPrix = sas.PrixMagasin, sas.PrixMagasin = 2495.67, sas.DateModification = NOW() where sas.RefPrestashop = 563 and sas.id_product_attribute = 2366;</v>
      </c>
    </row>
    <row r="187" spans="1:22" x14ac:dyDescent="0.25">
      <c r="A187">
        <v>571</v>
      </c>
      <c r="B187">
        <v>2444</v>
      </c>
      <c r="C187">
        <v>229</v>
      </c>
      <c r="D187" s="10" t="str">
        <f t="shared" si="32"/>
        <v>BASE</v>
      </c>
      <c r="E187" s="1" t="s">
        <v>1442</v>
      </c>
      <c r="F187" t="s">
        <v>1439</v>
      </c>
      <c r="G187" t="s">
        <v>1440</v>
      </c>
      <c r="H187" t="s">
        <v>1441</v>
      </c>
      <c r="I187" s="20">
        <v>769.5</v>
      </c>
      <c r="J187" t="s">
        <v>1441</v>
      </c>
      <c r="K187" s="17">
        <v>769.5</v>
      </c>
      <c r="L187" t="s">
        <v>11</v>
      </c>
      <c r="M187" s="9" t="s">
        <v>4257</v>
      </c>
      <c r="N187" s="31">
        <f t="shared" si="33"/>
        <v>769.5</v>
      </c>
      <c r="O187" s="32">
        <f t="shared" si="34"/>
        <v>0</v>
      </c>
      <c r="P187" s="8" t="str">
        <f t="shared" si="30"/>
        <v>0</v>
      </c>
      <c r="Q187" s="8" t="str">
        <f t="shared" si="35"/>
        <v>769.5</v>
      </c>
      <c r="R187" s="27">
        <f t="shared" si="36"/>
        <v>0</v>
      </c>
      <c r="S187" s="27" t="str">
        <f t="shared" si="26"/>
        <v>IDEM</v>
      </c>
      <c r="T187" s="8" t="str">
        <f t="shared" si="27"/>
        <v/>
      </c>
      <c r="U187" s="8" t="str">
        <f t="shared" si="28"/>
        <v/>
      </c>
      <c r="V187" s="8" t="str">
        <f t="shared" si="29"/>
        <v/>
      </c>
    </row>
    <row r="188" spans="1:22" x14ac:dyDescent="0.25">
      <c r="A188">
        <v>571</v>
      </c>
      <c r="B188">
        <v>2445</v>
      </c>
      <c r="C188">
        <v>230</v>
      </c>
      <c r="D188" s="10" t="str">
        <f t="shared" si="32"/>
        <v/>
      </c>
      <c r="E188" s="1" t="s">
        <v>1446</v>
      </c>
      <c r="F188" t="s">
        <v>1443</v>
      </c>
      <c r="G188" t="s">
        <v>1444</v>
      </c>
      <c r="H188" t="s">
        <v>1445</v>
      </c>
      <c r="I188" s="20">
        <v>1539</v>
      </c>
      <c r="J188" t="s">
        <v>1441</v>
      </c>
      <c r="K188" s="17">
        <v>769.5</v>
      </c>
      <c r="L188" t="s">
        <v>11</v>
      </c>
      <c r="M188" s="9" t="s">
        <v>4257</v>
      </c>
      <c r="N188" s="31">
        <f t="shared" si="33"/>
        <v>769.5</v>
      </c>
      <c r="O188" s="32">
        <f t="shared" si="34"/>
        <v>769.5</v>
      </c>
      <c r="P188" s="8" t="str">
        <f t="shared" si="30"/>
        <v>769.5</v>
      </c>
      <c r="Q188" s="8" t="str">
        <f t="shared" si="35"/>
        <v>1539</v>
      </c>
      <c r="R188" s="27">
        <f t="shared" si="36"/>
        <v>0</v>
      </c>
      <c r="S188" s="27" t="str">
        <f t="shared" si="26"/>
        <v>IDEM</v>
      </c>
      <c r="T188" s="8" t="str">
        <f t="shared" si="27"/>
        <v/>
      </c>
      <c r="U188" s="8" t="str">
        <f t="shared" si="28"/>
        <v/>
      </c>
      <c r="V188" s="8" t="str">
        <f t="shared" si="29"/>
        <v/>
      </c>
    </row>
    <row r="189" spans="1:22" x14ac:dyDescent="0.25">
      <c r="A189">
        <v>572</v>
      </c>
      <c r="B189">
        <v>2446</v>
      </c>
      <c r="C189">
        <v>225</v>
      </c>
      <c r="D189" s="10" t="str">
        <f t="shared" si="32"/>
        <v/>
      </c>
      <c r="E189" s="1" t="s">
        <v>1447</v>
      </c>
      <c r="F189" t="s">
        <v>4195</v>
      </c>
      <c r="G189" t="s">
        <v>4196</v>
      </c>
      <c r="H189" t="s">
        <v>1005</v>
      </c>
      <c r="I189" s="20">
        <f>VLOOKUP(E189,[1]ARTICLES!$A$2:$V$636,22,FALSE)</f>
        <v>62.5</v>
      </c>
      <c r="J189" t="s">
        <v>1002</v>
      </c>
      <c r="K189" s="17">
        <v>32</v>
      </c>
      <c r="L189" t="s">
        <v>11</v>
      </c>
      <c r="M189" s="9" t="s">
        <v>4373</v>
      </c>
      <c r="N189" s="31">
        <f t="shared" si="33"/>
        <v>32</v>
      </c>
      <c r="O189" s="32">
        <f t="shared" si="34"/>
        <v>30.5</v>
      </c>
      <c r="P189" s="8" t="str">
        <f t="shared" si="30"/>
        <v>30.5</v>
      </c>
      <c r="Q189" s="8" t="str">
        <f t="shared" si="35"/>
        <v>62.5</v>
      </c>
      <c r="R189" s="27">
        <f t="shared" si="36"/>
        <v>5</v>
      </c>
      <c r="S189" s="27" t="str">
        <f t="shared" si="26"/>
        <v/>
      </c>
      <c r="T189" s="8" t="str">
        <f t="shared" si="27"/>
        <v/>
      </c>
      <c r="U189" s="8" t="str">
        <f t="shared" si="28"/>
        <v>UPDATE saskitps_product_attribute pa set pa.price = 30.5 where pa.id_product = 572 and pa.id_product_attribute = 2446 ;
UPDATE saskitps_product_attribute_shop pa set pa.price = 30.5 where pa.id_product = 572 and pa.id_product_attribute = 2446 ;</v>
      </c>
      <c r="V189" s="8" t="str">
        <f t="shared" si="29"/>
        <v>UPDATE TSaskit sas set sas.OldPrix = sas.PrixMagasin, sas.PrixMagasin = 62.5, sas.DateModification = NOW() where sas.RefPrestashop = 572 and sas.id_product_attribute = 2446;</v>
      </c>
    </row>
    <row r="190" spans="1:22" x14ac:dyDescent="0.25">
      <c r="A190">
        <v>572</v>
      </c>
      <c r="B190">
        <v>2447</v>
      </c>
      <c r="C190">
        <v>226</v>
      </c>
      <c r="D190" s="10" t="str">
        <f t="shared" si="32"/>
        <v/>
      </c>
      <c r="E190" s="1" t="s">
        <v>1448</v>
      </c>
      <c r="F190" t="s">
        <v>4197</v>
      </c>
      <c r="G190" t="s">
        <v>4198</v>
      </c>
      <c r="H190" t="s">
        <v>1007</v>
      </c>
      <c r="I190" s="20">
        <f>VLOOKUP(E190,[1]ARTICLES!$A$2:$V$636,22,FALSE)</f>
        <v>120</v>
      </c>
      <c r="J190" t="s">
        <v>1002</v>
      </c>
      <c r="K190" s="17">
        <v>32</v>
      </c>
      <c r="L190" t="s">
        <v>11</v>
      </c>
      <c r="M190" s="9" t="s">
        <v>4373</v>
      </c>
      <c r="N190" s="31">
        <f t="shared" si="33"/>
        <v>32</v>
      </c>
      <c r="O190" s="32">
        <f t="shared" si="34"/>
        <v>88</v>
      </c>
      <c r="P190" s="8" t="str">
        <f t="shared" ref="P190:P224" si="37">SUBSTITUTE(O190,",",".")</f>
        <v>88</v>
      </c>
      <c r="Q190" s="8" t="str">
        <f t="shared" si="35"/>
        <v>120</v>
      </c>
      <c r="R190" s="27">
        <f t="shared" si="36"/>
        <v>10</v>
      </c>
      <c r="S190" s="27" t="str">
        <f t="shared" si="26"/>
        <v/>
      </c>
      <c r="T190" s="8" t="str">
        <f t="shared" si="27"/>
        <v/>
      </c>
      <c r="U190" s="8" t="str">
        <f t="shared" si="28"/>
        <v>UPDATE saskitps_product_attribute pa set pa.price = 88 where pa.id_product = 572 and pa.id_product_attribute = 2447 ;
UPDATE saskitps_product_attribute_shop pa set pa.price = 88 where pa.id_product = 572 and pa.id_product_attribute = 2447 ;</v>
      </c>
      <c r="V190" s="8" t="str">
        <f t="shared" si="29"/>
        <v>UPDATE TSaskit sas set sas.OldPrix = sas.PrixMagasin, sas.PrixMagasin = 120, sas.DateModification = NOW() where sas.RefPrestashop = 572 and sas.id_product_attribute = 2447;</v>
      </c>
    </row>
    <row r="191" spans="1:22" x14ac:dyDescent="0.25">
      <c r="A191">
        <v>572</v>
      </c>
      <c r="B191">
        <v>2449</v>
      </c>
      <c r="C191">
        <v>228</v>
      </c>
      <c r="D191" s="10" t="str">
        <f t="shared" si="32"/>
        <v>BASE</v>
      </c>
      <c r="E191" s="1" t="s">
        <v>1449</v>
      </c>
      <c r="F191" t="s">
        <v>4199</v>
      </c>
      <c r="G191" t="s">
        <v>4200</v>
      </c>
      <c r="H191" t="s">
        <v>1002</v>
      </c>
      <c r="I191" s="20">
        <f>VLOOKUP(E191,[1]ARTICLES!$A$2:$V$636,22,FALSE)</f>
        <v>32</v>
      </c>
      <c r="J191" t="s">
        <v>1002</v>
      </c>
      <c r="K191" s="17">
        <v>32</v>
      </c>
      <c r="L191" t="s">
        <v>11</v>
      </c>
      <c r="M191" s="9" t="s">
        <v>4373</v>
      </c>
      <c r="N191" s="31">
        <f t="shared" si="33"/>
        <v>32</v>
      </c>
      <c r="O191" s="32">
        <f t="shared" si="34"/>
        <v>0</v>
      </c>
      <c r="P191" s="8" t="str">
        <f t="shared" si="37"/>
        <v>0</v>
      </c>
      <c r="Q191" s="8" t="str">
        <f t="shared" si="35"/>
        <v>32</v>
      </c>
      <c r="R191" s="27">
        <f t="shared" si="36"/>
        <v>2.25</v>
      </c>
      <c r="S191" s="27" t="str">
        <f t="shared" si="26"/>
        <v/>
      </c>
      <c r="T191" s="8" t="str">
        <f t="shared" si="27"/>
        <v>UPDATE saskitps_product p set p.price = 32, p.date_upd=now() where p.id_product = 572 ;
UPDATE saskitps_product_shop p set p.price = 32, p.date_upd=now() where p.id_product = 572 ;</v>
      </c>
      <c r="U191" s="8" t="str">
        <f t="shared" si="28"/>
        <v>UPDATE saskitps_product_attribute pa set pa.price = 0 where pa.id_product = 572 and pa.id_product_attribute = 2449 ;
UPDATE saskitps_product_attribute_shop pa set pa.price = 0 where pa.id_product = 572 and pa.id_product_attribute = 2449 ;</v>
      </c>
      <c r="V191" s="8" t="str">
        <f t="shared" si="29"/>
        <v>UPDATE TSaskit sas set sas.OldPrix = sas.PrixMagasin, sas.PrixMagasin = 32, sas.DateModification = NOW() where sas.RefPrestashop = 572 and sas.id_product_attribute = 2449;</v>
      </c>
    </row>
    <row r="192" spans="1:22" x14ac:dyDescent="0.25">
      <c r="A192">
        <v>574</v>
      </c>
      <c r="B192">
        <v>2452</v>
      </c>
      <c r="C192">
        <v>232</v>
      </c>
      <c r="D192" s="10" t="str">
        <f t="shared" ref="D192:D224" si="38">IF(ROUND(VALUE(SUBSTITUTE(H192,".",",")),2)=ROUND(VALUE(SUBSTITUTE(J192,".",",")),2),"BASE","")</f>
        <v/>
      </c>
      <c r="E192" s="1" t="s">
        <v>1453</v>
      </c>
      <c r="F192" t="s">
        <v>1450</v>
      </c>
      <c r="G192" t="s">
        <v>1451</v>
      </c>
      <c r="H192" t="s">
        <v>1452</v>
      </c>
      <c r="I192" s="20">
        <f>VLOOKUP(E192,[1]ARTICLES!$A$2:$V$636,22,FALSE)</f>
        <v>165</v>
      </c>
      <c r="J192" t="s">
        <v>79</v>
      </c>
      <c r="K192" s="17">
        <v>82.5</v>
      </c>
      <c r="L192" t="s">
        <v>1454</v>
      </c>
      <c r="N192" s="31">
        <f t="shared" si="33"/>
        <v>82.5</v>
      </c>
      <c r="O192" s="32">
        <f t="shared" si="34"/>
        <v>82.5</v>
      </c>
      <c r="P192" s="8" t="str">
        <f t="shared" si="37"/>
        <v>82.5</v>
      </c>
      <c r="Q192" s="8" t="str">
        <f t="shared" si="35"/>
        <v>165</v>
      </c>
      <c r="R192" s="27">
        <f t="shared" si="36"/>
        <v>0</v>
      </c>
      <c r="S192" s="27" t="str">
        <f t="shared" si="26"/>
        <v>IDEM</v>
      </c>
      <c r="T192" s="8" t="str">
        <f t="shared" si="27"/>
        <v/>
      </c>
      <c r="U192" s="8" t="str">
        <f t="shared" si="28"/>
        <v/>
      </c>
      <c r="V192" s="8" t="str">
        <f t="shared" si="29"/>
        <v/>
      </c>
    </row>
    <row r="193" spans="1:22" x14ac:dyDescent="0.25">
      <c r="A193">
        <v>574</v>
      </c>
      <c r="B193">
        <v>2453</v>
      </c>
      <c r="C193">
        <v>231</v>
      </c>
      <c r="D193" s="10" t="str">
        <f t="shared" si="38"/>
        <v>BASE</v>
      </c>
      <c r="E193" s="1" t="s">
        <v>1457</v>
      </c>
      <c r="F193" t="s">
        <v>1455</v>
      </c>
      <c r="G193" t="s">
        <v>1456</v>
      </c>
      <c r="H193" t="s">
        <v>79</v>
      </c>
      <c r="I193" s="20">
        <f>VLOOKUP(E193,[1]ARTICLES!$A$2:$V$636,22,FALSE)</f>
        <v>82.5</v>
      </c>
      <c r="J193" t="s">
        <v>79</v>
      </c>
      <c r="K193" s="17">
        <v>82.5</v>
      </c>
      <c r="L193" t="s">
        <v>1458</v>
      </c>
      <c r="N193" s="31">
        <f t="shared" si="33"/>
        <v>82.5</v>
      </c>
      <c r="O193" s="32">
        <f t="shared" si="34"/>
        <v>0</v>
      </c>
      <c r="P193" s="8" t="str">
        <f t="shared" si="37"/>
        <v>0</v>
      </c>
      <c r="Q193" s="8" t="str">
        <f t="shared" si="35"/>
        <v>82.5</v>
      </c>
      <c r="R193" s="27">
        <f t="shared" si="36"/>
        <v>0</v>
      </c>
      <c r="S193" s="27" t="str">
        <f t="shared" si="26"/>
        <v>IDEM</v>
      </c>
      <c r="T193" s="8" t="str">
        <f t="shared" si="27"/>
        <v/>
      </c>
      <c r="U193" s="8" t="str">
        <f t="shared" si="28"/>
        <v/>
      </c>
      <c r="V193" s="8" t="str">
        <f t="shared" si="29"/>
        <v/>
      </c>
    </row>
    <row r="194" spans="1:22" x14ac:dyDescent="0.25">
      <c r="A194">
        <v>577</v>
      </c>
      <c r="B194">
        <v>2538</v>
      </c>
      <c r="C194">
        <v>82</v>
      </c>
      <c r="D194" s="10" t="str">
        <f t="shared" si="38"/>
        <v/>
      </c>
      <c r="E194" s="1" t="s">
        <v>1463</v>
      </c>
      <c r="F194" t="s">
        <v>1459</v>
      </c>
      <c r="G194" t="s">
        <v>1460</v>
      </c>
      <c r="H194" t="s">
        <v>1015</v>
      </c>
      <c r="I194" s="20">
        <f>VLOOKUP(E194,[1]ARTICLES!$A$2:$V$636,22,FALSE)</f>
        <v>0.79453499999999999</v>
      </c>
      <c r="J194" t="s">
        <v>3957</v>
      </c>
      <c r="K194" s="17">
        <v>0.65224499999999996</v>
      </c>
      <c r="L194" t="s">
        <v>1294</v>
      </c>
      <c r="M194" s="9" t="s">
        <v>4379</v>
      </c>
      <c r="N194" s="31">
        <f t="shared" si="33"/>
        <v>0.65225</v>
      </c>
      <c r="O194" s="32">
        <f t="shared" si="34"/>
        <v>0.14229000000000003</v>
      </c>
      <c r="P194" s="8" t="str">
        <f t="shared" si="37"/>
        <v>0.14229</v>
      </c>
      <c r="Q194" s="8" t="str">
        <f t="shared" si="35"/>
        <v>0.79454</v>
      </c>
      <c r="R194" s="27">
        <f t="shared" si="36"/>
        <v>0.1845</v>
      </c>
      <c r="S194" s="27" t="str">
        <f t="shared" ref="S194:S224" si="39">IF(I194&lt;&gt;VALUE(SUBSTITUTE(H194,".",",")),"","IDEM")</f>
        <v/>
      </c>
      <c r="T194" s="8" t="str">
        <f t="shared" ref="T194:T257" si="40">IF(AND(D194="BASE",S194=""),SUBSTITUTE(SUBSTITUTE($T$1,"#P#",Q194),"#ID#",A194),"")</f>
        <v/>
      </c>
      <c r="U194" s="8" t="str">
        <f t="shared" ref="U194:U224" si="41">IF(S194="",SUBSTITUTE(SUBSTITUTE(SUBSTITUTE($U$1,"#P#",P194),"#ID#",A194),"#PA#",B194),"")</f>
        <v>UPDATE saskitps_product_attribute pa set pa.price = 0.14229 where pa.id_product = 577 and pa.id_product_attribute = 2538 ;
UPDATE saskitps_product_attribute_shop pa set pa.price = 0.14229 where pa.id_product = 577 and pa.id_product_attribute = 2538 ;</v>
      </c>
      <c r="V194" s="8" t="str">
        <f t="shared" ref="V194:V224" si="42">IF(S194="",SUBSTITUTE(SUBSTITUTE(SUBSTITUTE($V$1,"#P#",Q194),"#ID#",A194),"#PA#",B194),"")</f>
        <v>UPDATE TSaskit sas set sas.OldPrix = sas.PrixMagasin, sas.PrixMagasin = 0.79454, sas.DateModification = NOW() where sas.RefPrestashop = 577 and sas.id_product_attribute = 2538;</v>
      </c>
    </row>
    <row r="195" spans="1:22" x14ac:dyDescent="0.25">
      <c r="A195">
        <v>577</v>
      </c>
      <c r="B195">
        <v>2539</v>
      </c>
      <c r="C195">
        <v>90</v>
      </c>
      <c r="D195" s="10" t="str">
        <f t="shared" si="38"/>
        <v/>
      </c>
      <c r="E195" s="1" t="s">
        <v>1467</v>
      </c>
      <c r="F195" t="s">
        <v>1464</v>
      </c>
      <c r="G195" t="s">
        <v>1465</v>
      </c>
      <c r="H195" t="s">
        <v>3955</v>
      </c>
      <c r="I195" s="20">
        <f>VLOOKUP(E195,[1]ARTICLES!$A$2:$V$636,22,FALSE)</f>
        <v>0.73778250000000001</v>
      </c>
      <c r="J195" t="s">
        <v>3957</v>
      </c>
      <c r="K195" s="17">
        <v>0.65224499999999996</v>
      </c>
      <c r="L195" t="s">
        <v>1298</v>
      </c>
      <c r="M195" s="9" t="s">
        <v>4379</v>
      </c>
      <c r="N195" s="31">
        <f t="shared" si="33"/>
        <v>0.65225</v>
      </c>
      <c r="O195" s="32">
        <f t="shared" si="34"/>
        <v>8.5529999999999995E-2</v>
      </c>
      <c r="P195" s="8" t="str">
        <f t="shared" si="37"/>
        <v>0.08553</v>
      </c>
      <c r="Q195" s="8" t="str">
        <f t="shared" si="35"/>
        <v>0.73778</v>
      </c>
      <c r="R195" s="27">
        <f t="shared" si="36"/>
        <v>9.7799999999999998E-2</v>
      </c>
      <c r="S195" s="27" t="str">
        <f t="shared" si="39"/>
        <v/>
      </c>
      <c r="T195" s="8" t="str">
        <f t="shared" si="40"/>
        <v/>
      </c>
      <c r="U195" s="8" t="str">
        <f t="shared" si="41"/>
        <v>UPDATE saskitps_product_attribute pa set pa.price = 0.08553 where pa.id_product = 577 and pa.id_product_attribute = 2539 ;
UPDATE saskitps_product_attribute_shop pa set pa.price = 0.08553 where pa.id_product = 577 and pa.id_product_attribute = 2539 ;</v>
      </c>
      <c r="V195" s="8" t="str">
        <f t="shared" si="42"/>
        <v>UPDATE TSaskit sas set sas.OldPrix = sas.PrixMagasin, sas.PrixMagasin = 0.73778, sas.DateModification = NOW() where sas.RefPrestashop = 577 and sas.id_product_attribute = 2539;</v>
      </c>
    </row>
    <row r="196" spans="1:22" x14ac:dyDescent="0.25">
      <c r="A196">
        <v>577</v>
      </c>
      <c r="B196">
        <v>2540</v>
      </c>
      <c r="C196">
        <v>85</v>
      </c>
      <c r="D196" s="10" t="str">
        <f t="shared" si="38"/>
        <v/>
      </c>
      <c r="E196" s="1" t="s">
        <v>1470</v>
      </c>
      <c r="F196" t="s">
        <v>1468</v>
      </c>
      <c r="G196" t="s">
        <v>1469</v>
      </c>
      <c r="H196" t="s">
        <v>4201</v>
      </c>
      <c r="I196" s="20">
        <f>VLOOKUP(E196,[1]ARTICLES!$A$2:$V$636,22,FALSE)</f>
        <v>0.7098374999999999</v>
      </c>
      <c r="J196" t="s">
        <v>3957</v>
      </c>
      <c r="K196" s="17">
        <v>0.65224499999999996</v>
      </c>
      <c r="L196" t="s">
        <v>1302</v>
      </c>
      <c r="M196" s="9" t="s">
        <v>4379</v>
      </c>
      <c r="N196" s="31">
        <f t="shared" si="33"/>
        <v>0.65225</v>
      </c>
      <c r="O196" s="32">
        <f t="shared" si="34"/>
        <v>5.759000000000003E-2</v>
      </c>
      <c r="P196" s="8" t="str">
        <f t="shared" si="37"/>
        <v>0.05759</v>
      </c>
      <c r="Q196" s="8" t="str">
        <f t="shared" si="35"/>
        <v>0.70984</v>
      </c>
      <c r="R196" s="27">
        <f t="shared" si="36"/>
        <v>1.980000000000004E-2</v>
      </c>
      <c r="S196" s="27" t="str">
        <f t="shared" si="39"/>
        <v/>
      </c>
      <c r="T196" s="8" t="str">
        <f t="shared" si="40"/>
        <v/>
      </c>
      <c r="U196" s="8" t="str">
        <f t="shared" si="41"/>
        <v>UPDATE saskitps_product_attribute pa set pa.price = 0.05759 where pa.id_product = 577 and pa.id_product_attribute = 2540 ;
UPDATE saskitps_product_attribute_shop pa set pa.price = 0.05759 where pa.id_product = 577 and pa.id_product_attribute = 2540 ;</v>
      </c>
      <c r="V196" s="8" t="str">
        <f t="shared" si="42"/>
        <v>UPDATE TSaskit sas set sas.OldPrix = sas.PrixMagasin, sas.PrixMagasin = 0.70984, sas.DateModification = NOW() where sas.RefPrestashop = 577 and sas.id_product_attribute = 2540;</v>
      </c>
    </row>
    <row r="197" spans="1:22" x14ac:dyDescent="0.25">
      <c r="A197">
        <v>577</v>
      </c>
      <c r="B197">
        <v>2554</v>
      </c>
      <c r="C197">
        <v>78</v>
      </c>
      <c r="D197" s="10" t="str">
        <f t="shared" si="38"/>
        <v>BASE</v>
      </c>
      <c r="E197" s="1" t="s">
        <v>1473</v>
      </c>
      <c r="F197" t="s">
        <v>1471</v>
      </c>
      <c r="G197" t="s">
        <v>1472</v>
      </c>
      <c r="H197" t="s">
        <v>3957</v>
      </c>
      <c r="I197" s="20">
        <f>VLOOKUP(E197,[1]ARTICLES!$A$2:$V$636,22,FALSE)</f>
        <v>0.68189250000000001</v>
      </c>
      <c r="J197" t="s">
        <v>3957</v>
      </c>
      <c r="K197" s="17">
        <v>0.65224499999999996</v>
      </c>
      <c r="L197" t="s">
        <v>854</v>
      </c>
      <c r="M197" s="9" t="s">
        <v>4379</v>
      </c>
      <c r="N197" s="31">
        <f t="shared" si="33"/>
        <v>0.65225</v>
      </c>
      <c r="O197" s="32">
        <f t="shared" si="34"/>
        <v>2.964E-2</v>
      </c>
      <c r="P197" s="8" t="str">
        <f t="shared" si="37"/>
        <v>0.02964</v>
      </c>
      <c r="Q197" s="8" t="str">
        <f t="shared" si="35"/>
        <v>0.68189</v>
      </c>
      <c r="R197" s="27">
        <f t="shared" si="36"/>
        <v>9.1899999999999982E-2</v>
      </c>
      <c r="S197" s="27" t="str">
        <f t="shared" si="39"/>
        <v/>
      </c>
      <c r="T197" s="8" t="str">
        <f t="shared" si="40"/>
        <v>UPDATE saskitps_product p set p.price = 0.68189, p.date_upd=now() where p.id_product = 577 ;
UPDATE saskitps_product_shop p set p.price = 0.68189, p.date_upd=now() where p.id_product = 577 ;</v>
      </c>
      <c r="U197" s="8" t="str">
        <f t="shared" si="41"/>
        <v>UPDATE saskitps_product_attribute pa set pa.price = 0.02964 where pa.id_product = 577 and pa.id_product_attribute = 2554 ;
UPDATE saskitps_product_attribute_shop pa set pa.price = 0.02964 where pa.id_product = 577 and pa.id_product_attribute = 2554 ;</v>
      </c>
      <c r="V197" s="8" t="str">
        <f t="shared" si="42"/>
        <v>UPDATE TSaskit sas set sas.OldPrix = sas.PrixMagasin, sas.PrixMagasin = 0.68189, sas.DateModification = NOW() where sas.RefPrestashop = 577 and sas.id_product_attribute = 2554;</v>
      </c>
    </row>
    <row r="198" spans="1:22" x14ac:dyDescent="0.25">
      <c r="A198">
        <v>578</v>
      </c>
      <c r="B198">
        <v>2561</v>
      </c>
      <c r="C198">
        <v>82</v>
      </c>
      <c r="D198" s="10" t="str">
        <f t="shared" si="38"/>
        <v>BASE</v>
      </c>
      <c r="E198" s="1" t="s">
        <v>1476</v>
      </c>
      <c r="F198" t="s">
        <v>1474</v>
      </c>
      <c r="G198" t="s">
        <v>1475</v>
      </c>
      <c r="H198" t="s">
        <v>1029</v>
      </c>
      <c r="I198" s="20">
        <f>VLOOKUP(E198,[1]ARTICLES!$A$2:$V$636,22,FALSE)</f>
        <v>2603.4389999999999</v>
      </c>
      <c r="J198" t="s">
        <v>1029</v>
      </c>
      <c r="K198" s="17">
        <v>2603.4389999999999</v>
      </c>
      <c r="L198" t="s">
        <v>984</v>
      </c>
      <c r="M198" s="9" t="s">
        <v>4373</v>
      </c>
      <c r="N198" s="31">
        <f t="shared" si="33"/>
        <v>2603.44</v>
      </c>
      <c r="O198" s="32">
        <f t="shared" si="34"/>
        <v>0</v>
      </c>
      <c r="P198" s="8" t="str">
        <f t="shared" si="37"/>
        <v>0</v>
      </c>
      <c r="Q198" s="8" t="str">
        <f t="shared" si="35"/>
        <v>2603.44</v>
      </c>
      <c r="R198" s="27">
        <f t="shared" si="36"/>
        <v>339.57999999999993</v>
      </c>
      <c r="S198" s="27" t="str">
        <f t="shared" si="39"/>
        <v/>
      </c>
      <c r="T198" s="8" t="str">
        <f t="shared" si="40"/>
        <v>UPDATE saskitps_product p set p.price = 2603.44, p.date_upd=now() where p.id_product = 578 ;
UPDATE saskitps_product_shop p set p.price = 2603.44, p.date_upd=now() where p.id_product = 578 ;</v>
      </c>
      <c r="U198" s="8" t="str">
        <f t="shared" si="41"/>
        <v>UPDATE saskitps_product_attribute pa set pa.price = 0 where pa.id_product = 578 and pa.id_product_attribute = 2561 ;
UPDATE saskitps_product_attribute_shop pa set pa.price = 0 where pa.id_product = 578 and pa.id_product_attribute = 2561 ;</v>
      </c>
      <c r="V198" s="8" t="str">
        <f t="shared" si="42"/>
        <v>UPDATE TSaskit sas set sas.OldPrix = sas.PrixMagasin, sas.PrixMagasin = 2603.44, sas.DateModification = NOW() where sas.RefPrestashop = 578 and sas.id_product_attribute = 2561;</v>
      </c>
    </row>
    <row r="199" spans="1:22" x14ac:dyDescent="0.25">
      <c r="A199">
        <v>578</v>
      </c>
      <c r="B199">
        <v>2562</v>
      </c>
      <c r="C199">
        <v>82</v>
      </c>
      <c r="D199" s="10" t="str">
        <f t="shared" si="38"/>
        <v/>
      </c>
      <c r="E199" s="1" t="s">
        <v>3695</v>
      </c>
      <c r="F199" t="s">
        <v>1474</v>
      </c>
      <c r="G199" t="s">
        <v>1475</v>
      </c>
      <c r="H199" t="s">
        <v>1030</v>
      </c>
      <c r="I199" s="20">
        <f>VLOOKUP(E199,[1]ARTICLES!$A$2:$V$636,22,FALSE)</f>
        <v>3216.7455</v>
      </c>
      <c r="J199" t="s">
        <v>1029</v>
      </c>
      <c r="K199" s="17">
        <v>2603.4389999999999</v>
      </c>
      <c r="L199" t="s">
        <v>984</v>
      </c>
      <c r="M199" s="9" t="s">
        <v>4373</v>
      </c>
      <c r="N199" s="31">
        <f t="shared" si="33"/>
        <v>2603.44</v>
      </c>
      <c r="O199" s="32">
        <f t="shared" si="34"/>
        <v>613.30999999999995</v>
      </c>
      <c r="P199" s="8" t="str">
        <f t="shared" si="37"/>
        <v>613.31</v>
      </c>
      <c r="Q199" s="8" t="str">
        <f t="shared" si="35"/>
        <v>3216.75</v>
      </c>
      <c r="R199" s="27">
        <f t="shared" si="36"/>
        <v>419.57999999999993</v>
      </c>
      <c r="S199" s="27" t="str">
        <f t="shared" si="39"/>
        <v/>
      </c>
      <c r="T199" s="8" t="str">
        <f t="shared" si="40"/>
        <v/>
      </c>
      <c r="U199" s="8" t="str">
        <f t="shared" si="41"/>
        <v>UPDATE saskitps_product_attribute pa set pa.price = 613.31 where pa.id_product = 578 and pa.id_product_attribute = 2562 ;
UPDATE saskitps_product_attribute_shop pa set pa.price = 613.31 where pa.id_product = 578 and pa.id_product_attribute = 2562 ;</v>
      </c>
      <c r="V199" s="8" t="str">
        <f t="shared" si="42"/>
        <v>UPDATE TSaskit sas set sas.OldPrix = sas.PrixMagasin, sas.PrixMagasin = 3216.75, sas.DateModification = NOW() where sas.RefPrestashop = 578 and sas.id_product_attribute = 2562;</v>
      </c>
    </row>
    <row r="200" spans="1:22" x14ac:dyDescent="0.25">
      <c r="A200">
        <v>578</v>
      </c>
      <c r="B200">
        <v>2563</v>
      </c>
      <c r="C200">
        <v>90</v>
      </c>
      <c r="D200" s="10" t="str">
        <f t="shared" si="38"/>
        <v/>
      </c>
      <c r="E200" s="1" t="s">
        <v>1947</v>
      </c>
      <c r="F200" t="s">
        <v>1477</v>
      </c>
      <c r="G200" t="s">
        <v>1478</v>
      </c>
      <c r="H200" t="s">
        <v>1031</v>
      </c>
      <c r="I200" s="20">
        <f>VLOOKUP(E200,[1]ARTICLES!$A$2:$V$636,22,FALSE)</f>
        <v>3471.252</v>
      </c>
      <c r="J200" t="s">
        <v>1029</v>
      </c>
      <c r="K200" s="17">
        <v>2603.4389999999999</v>
      </c>
      <c r="L200" t="s">
        <v>984</v>
      </c>
      <c r="M200" s="9" t="s">
        <v>4373</v>
      </c>
      <c r="N200" s="31">
        <f t="shared" si="33"/>
        <v>2603.44</v>
      </c>
      <c r="O200" s="32">
        <f t="shared" si="34"/>
        <v>867.81</v>
      </c>
      <c r="P200" s="8" t="str">
        <f t="shared" si="37"/>
        <v>867.81</v>
      </c>
      <c r="Q200" s="8" t="str">
        <f t="shared" si="35"/>
        <v>3471.25</v>
      </c>
      <c r="R200" s="27">
        <f t="shared" si="36"/>
        <v>452.77</v>
      </c>
      <c r="S200" s="27" t="str">
        <f t="shared" si="39"/>
        <v/>
      </c>
      <c r="T200" s="8" t="str">
        <f t="shared" si="40"/>
        <v/>
      </c>
      <c r="U200" s="8" t="str">
        <f t="shared" si="41"/>
        <v>UPDATE saskitps_product_attribute pa set pa.price = 867.81 where pa.id_product = 578 and pa.id_product_attribute = 2563 ;
UPDATE saskitps_product_attribute_shop pa set pa.price = 867.81 where pa.id_product = 578 and pa.id_product_attribute = 2563 ;</v>
      </c>
      <c r="V200" s="8" t="str">
        <f t="shared" si="42"/>
        <v>UPDATE TSaskit sas set sas.OldPrix = sas.PrixMagasin, sas.PrixMagasin = 3471.25, sas.DateModification = NOW() where sas.RefPrestashop = 578 and sas.id_product_attribute = 2563;</v>
      </c>
    </row>
    <row r="201" spans="1:22" x14ac:dyDescent="0.25">
      <c r="A201">
        <v>578</v>
      </c>
      <c r="B201">
        <v>2564</v>
      </c>
      <c r="C201">
        <v>90</v>
      </c>
      <c r="D201" s="10" t="str">
        <f t="shared" si="38"/>
        <v/>
      </c>
      <c r="E201" s="1" t="s">
        <v>1479</v>
      </c>
      <c r="F201" t="s">
        <v>1477</v>
      </c>
      <c r="G201" t="s">
        <v>1478</v>
      </c>
      <c r="H201" t="s">
        <v>1032</v>
      </c>
      <c r="I201" s="20">
        <f>VLOOKUP(E201,[1]ARTICLES!$A$2:$V$636,22,FALSE)</f>
        <v>4288.9939999999997</v>
      </c>
      <c r="J201" t="s">
        <v>1029</v>
      </c>
      <c r="K201" s="17">
        <v>2603.4389999999999</v>
      </c>
      <c r="L201" t="s">
        <v>984</v>
      </c>
      <c r="M201" s="9" t="s">
        <v>4373</v>
      </c>
      <c r="N201" s="31">
        <f t="shared" si="33"/>
        <v>2603.44</v>
      </c>
      <c r="O201" s="32">
        <f t="shared" si="34"/>
        <v>1685.5499999999997</v>
      </c>
      <c r="P201" s="8" t="str">
        <f t="shared" si="37"/>
        <v>1685.55</v>
      </c>
      <c r="Q201" s="8" t="str">
        <f t="shared" si="35"/>
        <v>4288.99</v>
      </c>
      <c r="R201" s="27">
        <f t="shared" si="36"/>
        <v>559.42999999999984</v>
      </c>
      <c r="S201" s="27" t="str">
        <f t="shared" si="39"/>
        <v/>
      </c>
      <c r="T201" s="8" t="str">
        <f t="shared" si="40"/>
        <v/>
      </c>
      <c r="U201" s="8" t="str">
        <f t="shared" si="41"/>
        <v>UPDATE saskitps_product_attribute pa set pa.price = 1685.55 where pa.id_product = 578 and pa.id_product_attribute = 2564 ;
UPDATE saskitps_product_attribute_shop pa set pa.price = 1685.55 where pa.id_product = 578 and pa.id_product_attribute = 2564 ;</v>
      </c>
      <c r="V201" s="8" t="str">
        <f t="shared" si="42"/>
        <v>UPDATE TSaskit sas set sas.OldPrix = sas.PrixMagasin, sas.PrixMagasin = 4288.99, sas.DateModification = NOW() where sas.RefPrestashop = 578 and sas.id_product_attribute = 2564;</v>
      </c>
    </row>
    <row r="202" spans="1:22" x14ac:dyDescent="0.25">
      <c r="A202">
        <v>578</v>
      </c>
      <c r="B202">
        <v>2565</v>
      </c>
      <c r="C202">
        <v>85</v>
      </c>
      <c r="D202" s="10" t="str">
        <f t="shared" si="38"/>
        <v/>
      </c>
      <c r="E202" s="1" t="s">
        <v>1972</v>
      </c>
      <c r="F202" t="s">
        <v>1480</v>
      </c>
      <c r="G202" t="s">
        <v>1481</v>
      </c>
      <c r="H202" t="s">
        <v>1033</v>
      </c>
      <c r="I202" s="20">
        <f>VLOOKUP(E202,[1]ARTICLES!$A$2:$V$636,22,FALSE)</f>
        <v>4339.0535</v>
      </c>
      <c r="J202" t="s">
        <v>1029</v>
      </c>
      <c r="K202" s="17">
        <v>2603.4389999999999</v>
      </c>
      <c r="L202" t="s">
        <v>984</v>
      </c>
      <c r="M202" s="9" t="s">
        <v>4373</v>
      </c>
      <c r="N202" s="31">
        <f t="shared" si="33"/>
        <v>2603.44</v>
      </c>
      <c r="O202" s="32">
        <f t="shared" si="34"/>
        <v>1735.6100000000001</v>
      </c>
      <c r="P202" s="8" t="str">
        <f t="shared" si="37"/>
        <v>1735.61</v>
      </c>
      <c r="Q202" s="8" t="str">
        <f t="shared" si="35"/>
        <v>4339.05</v>
      </c>
      <c r="R202" s="27">
        <f t="shared" si="36"/>
        <v>565.96</v>
      </c>
      <c r="S202" s="27" t="str">
        <f t="shared" si="39"/>
        <v/>
      </c>
      <c r="T202" s="8" t="str">
        <f t="shared" si="40"/>
        <v/>
      </c>
      <c r="U202" s="8" t="str">
        <f t="shared" si="41"/>
        <v>UPDATE saskitps_product_attribute pa set pa.price = 1735.61 where pa.id_product = 578 and pa.id_product_attribute = 2565 ;
UPDATE saskitps_product_attribute_shop pa set pa.price = 1735.61 where pa.id_product = 578 and pa.id_product_attribute = 2565 ;</v>
      </c>
      <c r="V202" s="8" t="str">
        <f t="shared" si="42"/>
        <v>UPDATE TSaskit sas set sas.OldPrix = sas.PrixMagasin, sas.PrixMagasin = 4339.05, sas.DateModification = NOW() where sas.RefPrestashop = 578 and sas.id_product_attribute = 2565;</v>
      </c>
    </row>
    <row r="203" spans="1:22" x14ac:dyDescent="0.25">
      <c r="A203">
        <v>578</v>
      </c>
      <c r="B203">
        <v>2566</v>
      </c>
      <c r="C203">
        <v>85</v>
      </c>
      <c r="D203" s="10" t="str">
        <f t="shared" si="38"/>
        <v/>
      </c>
      <c r="E203" s="1" t="s">
        <v>3701</v>
      </c>
      <c r="F203" t="s">
        <v>1480</v>
      </c>
      <c r="G203" t="s">
        <v>1481</v>
      </c>
      <c r="H203" t="s">
        <v>1034</v>
      </c>
      <c r="I203" s="20">
        <f>VLOOKUP(E203,[1]ARTICLES!$A$2:$V$636,22,FALSE)</f>
        <v>5361.2424999999994</v>
      </c>
      <c r="J203" t="s">
        <v>1029</v>
      </c>
      <c r="K203" s="17">
        <v>2603.4389999999999</v>
      </c>
      <c r="L203" t="s">
        <v>984</v>
      </c>
      <c r="M203" s="9" t="s">
        <v>4373</v>
      </c>
      <c r="N203" s="31">
        <f t="shared" si="33"/>
        <v>2603.44</v>
      </c>
      <c r="O203" s="32">
        <f t="shared" si="34"/>
        <v>2757.7999999999997</v>
      </c>
      <c r="P203" s="8" t="str">
        <f t="shared" si="37"/>
        <v>2757.8</v>
      </c>
      <c r="Q203" s="8" t="str">
        <f t="shared" si="35"/>
        <v>5361.24</v>
      </c>
      <c r="R203" s="27">
        <f t="shared" si="36"/>
        <v>699.29</v>
      </c>
      <c r="S203" s="27" t="str">
        <f t="shared" si="39"/>
        <v/>
      </c>
      <c r="T203" s="8" t="str">
        <f t="shared" si="40"/>
        <v/>
      </c>
      <c r="U203" s="8" t="str">
        <f t="shared" si="41"/>
        <v>UPDATE saskitps_product_attribute pa set pa.price = 2757.8 where pa.id_product = 578 and pa.id_product_attribute = 2566 ;
UPDATE saskitps_product_attribute_shop pa set pa.price = 2757.8 where pa.id_product = 578 and pa.id_product_attribute = 2566 ;</v>
      </c>
      <c r="V203" s="8" t="str">
        <f t="shared" si="42"/>
        <v>UPDATE TSaskit sas set sas.OldPrix = sas.PrixMagasin, sas.PrixMagasin = 5361.24, sas.DateModification = NOW() where sas.RefPrestashop = 578 and sas.id_product_attribute = 2566;</v>
      </c>
    </row>
    <row r="204" spans="1:22" x14ac:dyDescent="0.25">
      <c r="A204">
        <v>578</v>
      </c>
      <c r="B204">
        <v>2567</v>
      </c>
      <c r="C204">
        <v>82</v>
      </c>
      <c r="D204" s="10" t="str">
        <f t="shared" si="38"/>
        <v/>
      </c>
      <c r="E204" s="1" t="s">
        <v>1912</v>
      </c>
      <c r="F204" t="s">
        <v>1474</v>
      </c>
      <c r="G204" t="s">
        <v>1475</v>
      </c>
      <c r="H204" t="s">
        <v>1482</v>
      </c>
      <c r="I204" s="20">
        <f>VLOOKUP(E204,[1]ARTICLES!$A$2:$V$636,22,FALSE)</f>
        <v>5206.8665000000001</v>
      </c>
      <c r="J204" t="s">
        <v>1029</v>
      </c>
      <c r="K204" s="17">
        <v>2603.4389999999999</v>
      </c>
      <c r="L204" t="s">
        <v>984</v>
      </c>
      <c r="M204" s="9" t="s">
        <v>4373</v>
      </c>
      <c r="N204" s="31">
        <f t="shared" si="33"/>
        <v>2603.44</v>
      </c>
      <c r="O204" s="32">
        <f t="shared" si="34"/>
        <v>2603.4299999999998</v>
      </c>
      <c r="P204" s="8" t="str">
        <f t="shared" si="37"/>
        <v>2603.43</v>
      </c>
      <c r="Q204" s="8" t="str">
        <f t="shared" si="35"/>
        <v>5206.87</v>
      </c>
      <c r="R204" s="27">
        <f t="shared" si="36"/>
        <v>679.15999999999985</v>
      </c>
      <c r="S204" s="27" t="str">
        <f t="shared" si="39"/>
        <v/>
      </c>
      <c r="T204" s="8" t="str">
        <f t="shared" si="40"/>
        <v/>
      </c>
      <c r="U204" s="8" t="str">
        <f t="shared" si="41"/>
        <v>UPDATE saskitps_product_attribute pa set pa.price = 2603.43 where pa.id_product = 578 and pa.id_product_attribute = 2567 ;
UPDATE saskitps_product_attribute_shop pa set pa.price = 2603.43 where pa.id_product = 578 and pa.id_product_attribute = 2567 ;</v>
      </c>
      <c r="V204" s="8" t="str">
        <f t="shared" si="42"/>
        <v>UPDATE TSaskit sas set sas.OldPrix = sas.PrixMagasin, sas.PrixMagasin = 5206.87, sas.DateModification = NOW() where sas.RefPrestashop = 578 and sas.id_product_attribute = 2567;</v>
      </c>
    </row>
    <row r="205" spans="1:22" x14ac:dyDescent="0.25">
      <c r="A205">
        <v>578</v>
      </c>
      <c r="B205">
        <v>2568</v>
      </c>
      <c r="C205">
        <v>82</v>
      </c>
      <c r="D205" s="10" t="str">
        <f t="shared" si="38"/>
        <v/>
      </c>
      <c r="E205" s="1" t="s">
        <v>1928</v>
      </c>
      <c r="F205" t="s">
        <v>1474</v>
      </c>
      <c r="G205" t="s">
        <v>1475</v>
      </c>
      <c r="H205" t="s">
        <v>1483</v>
      </c>
      <c r="I205" s="20">
        <f>VLOOKUP(E205,[1]ARTICLES!$A$2:$V$636,22,FALSE)</f>
        <v>6433.491</v>
      </c>
      <c r="J205" t="s">
        <v>1029</v>
      </c>
      <c r="K205" s="17">
        <v>2603.4389999999999</v>
      </c>
      <c r="L205" t="s">
        <v>984</v>
      </c>
      <c r="M205" s="9" t="s">
        <v>4373</v>
      </c>
      <c r="N205" s="31">
        <f t="shared" si="33"/>
        <v>2603.44</v>
      </c>
      <c r="O205" s="32">
        <f t="shared" si="34"/>
        <v>3830.0499999999997</v>
      </c>
      <c r="P205" s="8" t="str">
        <f t="shared" si="37"/>
        <v>3830.05</v>
      </c>
      <c r="Q205" s="8" t="str">
        <f t="shared" si="35"/>
        <v>6433.49</v>
      </c>
      <c r="R205" s="27">
        <f t="shared" si="36"/>
        <v>839.14999999999964</v>
      </c>
      <c r="S205" s="27" t="str">
        <f t="shared" si="39"/>
        <v/>
      </c>
      <c r="T205" s="8" t="str">
        <f t="shared" si="40"/>
        <v/>
      </c>
      <c r="U205" s="8" t="str">
        <f t="shared" si="41"/>
        <v>UPDATE saskitps_product_attribute pa set pa.price = 3830.05 where pa.id_product = 578 and pa.id_product_attribute = 2568 ;
UPDATE saskitps_product_attribute_shop pa set pa.price = 3830.05 where pa.id_product = 578 and pa.id_product_attribute = 2568 ;</v>
      </c>
      <c r="V205" s="8" t="str">
        <f t="shared" si="42"/>
        <v>UPDATE TSaskit sas set sas.OldPrix = sas.PrixMagasin, sas.PrixMagasin = 6433.49, sas.DateModification = NOW() where sas.RefPrestashop = 578 and sas.id_product_attribute = 2568;</v>
      </c>
    </row>
    <row r="206" spans="1:22" x14ac:dyDescent="0.25">
      <c r="A206">
        <v>578</v>
      </c>
      <c r="B206">
        <v>2569</v>
      </c>
      <c r="C206">
        <v>90</v>
      </c>
      <c r="D206" s="10" t="str">
        <f t="shared" si="38"/>
        <v/>
      </c>
      <c r="E206" s="1" t="s">
        <v>1919</v>
      </c>
      <c r="F206" t="s">
        <v>1477</v>
      </c>
      <c r="G206" t="s">
        <v>1478</v>
      </c>
      <c r="H206" t="s">
        <v>1484</v>
      </c>
      <c r="I206" s="20">
        <f>VLOOKUP(E206,[1]ARTICLES!$A$2:$V$636,22,FALSE)</f>
        <v>6942.4924999999994</v>
      </c>
      <c r="J206" t="s">
        <v>1029</v>
      </c>
      <c r="K206" s="17">
        <v>2603.4389999999999</v>
      </c>
      <c r="L206" t="s">
        <v>984</v>
      </c>
      <c r="M206" s="9" t="s">
        <v>4373</v>
      </c>
      <c r="N206" s="31">
        <f t="shared" si="33"/>
        <v>2603.44</v>
      </c>
      <c r="O206" s="32">
        <f t="shared" si="34"/>
        <v>4339.0499999999993</v>
      </c>
      <c r="P206" s="8" t="str">
        <f t="shared" si="37"/>
        <v>4339.05</v>
      </c>
      <c r="Q206" s="8" t="str">
        <f t="shared" si="35"/>
        <v>6942.49</v>
      </c>
      <c r="R206" s="27">
        <f t="shared" si="36"/>
        <v>905.54</v>
      </c>
      <c r="S206" s="27" t="str">
        <f t="shared" si="39"/>
        <v/>
      </c>
      <c r="T206" s="8" t="str">
        <f t="shared" si="40"/>
        <v/>
      </c>
      <c r="U206" s="8" t="str">
        <f t="shared" si="41"/>
        <v>UPDATE saskitps_product_attribute pa set pa.price = 4339.05 where pa.id_product = 578 and pa.id_product_attribute = 2569 ;
UPDATE saskitps_product_attribute_shop pa set pa.price = 4339.05 where pa.id_product = 578 and pa.id_product_attribute = 2569 ;</v>
      </c>
      <c r="V206" s="8" t="str">
        <f t="shared" si="42"/>
        <v>UPDATE TSaskit sas set sas.OldPrix = sas.PrixMagasin, sas.PrixMagasin = 6942.49, sas.DateModification = NOW() where sas.RefPrestashop = 578 and sas.id_product_attribute = 2569;</v>
      </c>
    </row>
    <row r="207" spans="1:22" x14ac:dyDescent="0.25">
      <c r="A207">
        <v>578</v>
      </c>
      <c r="B207">
        <v>2570</v>
      </c>
      <c r="C207">
        <v>90</v>
      </c>
      <c r="D207" s="10" t="str">
        <f t="shared" si="38"/>
        <v/>
      </c>
      <c r="E207" s="1" t="s">
        <v>1937</v>
      </c>
      <c r="F207" t="s">
        <v>1477</v>
      </c>
      <c r="G207" t="s">
        <v>1478</v>
      </c>
      <c r="H207" t="s">
        <v>1485</v>
      </c>
      <c r="I207" s="20">
        <f>VLOOKUP(E207,[1]ARTICLES!$A$2:$V$636,22,FALSE)</f>
        <v>8577.9879999999994</v>
      </c>
      <c r="J207" t="s">
        <v>1029</v>
      </c>
      <c r="K207" s="17">
        <v>2603.4389999999999</v>
      </c>
      <c r="L207" t="s">
        <v>984</v>
      </c>
      <c r="M207" s="9" t="s">
        <v>4373</v>
      </c>
      <c r="N207" s="31">
        <f t="shared" si="33"/>
        <v>2603.44</v>
      </c>
      <c r="O207" s="32">
        <f t="shared" si="34"/>
        <v>5974.5499999999993</v>
      </c>
      <c r="P207" s="8" t="str">
        <f t="shared" si="37"/>
        <v>5974.55</v>
      </c>
      <c r="Q207" s="8" t="str">
        <f t="shared" si="35"/>
        <v>8577.99</v>
      </c>
      <c r="R207" s="27">
        <f t="shared" si="36"/>
        <v>1118.8699999999999</v>
      </c>
      <c r="S207" s="27" t="str">
        <f t="shared" si="39"/>
        <v/>
      </c>
      <c r="T207" s="8" t="str">
        <f t="shared" si="40"/>
        <v/>
      </c>
      <c r="U207" s="8" t="str">
        <f t="shared" si="41"/>
        <v>UPDATE saskitps_product_attribute pa set pa.price = 5974.55 where pa.id_product = 578 and pa.id_product_attribute = 2570 ;
UPDATE saskitps_product_attribute_shop pa set pa.price = 5974.55 where pa.id_product = 578 and pa.id_product_attribute = 2570 ;</v>
      </c>
      <c r="V207" s="8" t="str">
        <f t="shared" si="42"/>
        <v>UPDATE TSaskit sas set sas.OldPrix = sas.PrixMagasin, sas.PrixMagasin = 8577.99, sas.DateModification = NOW() where sas.RefPrestashop = 578 and sas.id_product_attribute = 2570;</v>
      </c>
    </row>
    <row r="208" spans="1:22" x14ac:dyDescent="0.25">
      <c r="A208">
        <v>578</v>
      </c>
      <c r="B208">
        <v>2571</v>
      </c>
      <c r="C208">
        <v>85</v>
      </c>
      <c r="D208" s="10" t="str">
        <f t="shared" si="38"/>
        <v/>
      </c>
      <c r="E208" s="1" t="s">
        <v>1923</v>
      </c>
      <c r="F208" t="s">
        <v>1480</v>
      </c>
      <c r="G208" t="s">
        <v>1481</v>
      </c>
      <c r="H208" t="s">
        <v>1486</v>
      </c>
      <c r="I208" s="20">
        <f>VLOOKUP(E208,[1]ARTICLES!$A$2:$V$636,22,FALSE)</f>
        <v>8678.1184999999987</v>
      </c>
      <c r="J208" t="s">
        <v>1029</v>
      </c>
      <c r="K208" s="17">
        <v>2603.4389999999999</v>
      </c>
      <c r="L208" t="s">
        <v>984</v>
      </c>
      <c r="M208" s="9" t="s">
        <v>4373</v>
      </c>
      <c r="N208" s="31">
        <f t="shared" si="33"/>
        <v>2603.44</v>
      </c>
      <c r="O208" s="32">
        <f t="shared" si="34"/>
        <v>6074.68</v>
      </c>
      <c r="P208" s="8" t="str">
        <f t="shared" si="37"/>
        <v>6074.68</v>
      </c>
      <c r="Q208" s="8" t="str">
        <f t="shared" si="35"/>
        <v>8678.12</v>
      </c>
      <c r="R208" s="27">
        <f t="shared" si="36"/>
        <v>1131.9300000000012</v>
      </c>
      <c r="S208" s="27" t="str">
        <f t="shared" si="39"/>
        <v/>
      </c>
      <c r="T208" s="8" t="str">
        <f t="shared" si="40"/>
        <v/>
      </c>
      <c r="U208" s="8" t="str">
        <f t="shared" si="41"/>
        <v>UPDATE saskitps_product_attribute pa set pa.price = 6074.68 where pa.id_product = 578 and pa.id_product_attribute = 2571 ;
UPDATE saskitps_product_attribute_shop pa set pa.price = 6074.68 where pa.id_product = 578 and pa.id_product_attribute = 2571 ;</v>
      </c>
      <c r="V208" s="8" t="str">
        <f t="shared" si="42"/>
        <v>UPDATE TSaskit sas set sas.OldPrix = sas.PrixMagasin, sas.PrixMagasin = 8678.12, sas.DateModification = NOW() where sas.RefPrestashop = 578 and sas.id_product_attribute = 2571;</v>
      </c>
    </row>
    <row r="209" spans="1:22" x14ac:dyDescent="0.25">
      <c r="A209">
        <v>578</v>
      </c>
      <c r="B209">
        <v>2572</v>
      </c>
      <c r="C209">
        <v>85</v>
      </c>
      <c r="D209" s="10" t="str">
        <f t="shared" si="38"/>
        <v/>
      </c>
      <c r="E209" s="1" t="s">
        <v>1932</v>
      </c>
      <c r="F209" t="s">
        <v>1480</v>
      </c>
      <c r="G209" t="s">
        <v>1481</v>
      </c>
      <c r="H209" t="s">
        <v>1487</v>
      </c>
      <c r="I209" s="20">
        <f>VLOOKUP(E209,[1]ARTICLES!$A$2:$V$636,22,FALSE)</f>
        <v>10722.484999999999</v>
      </c>
      <c r="J209" t="s">
        <v>1029</v>
      </c>
      <c r="K209" s="17">
        <v>2603.4389999999999</v>
      </c>
      <c r="L209" t="s">
        <v>984</v>
      </c>
      <c r="M209" s="9" t="s">
        <v>4373</v>
      </c>
      <c r="N209" s="31">
        <f t="shared" si="33"/>
        <v>2603.44</v>
      </c>
      <c r="O209" s="32">
        <f t="shared" si="34"/>
        <v>8119.0499999999993</v>
      </c>
      <c r="P209" s="8" t="str">
        <f t="shared" si="37"/>
        <v>8119.05</v>
      </c>
      <c r="Q209" s="8" t="str">
        <f t="shared" si="35"/>
        <v>10722.49</v>
      </c>
      <c r="R209" s="27">
        <f t="shared" si="36"/>
        <v>1398.5900000000001</v>
      </c>
      <c r="S209" s="27" t="str">
        <f t="shared" si="39"/>
        <v/>
      </c>
      <c r="T209" s="8" t="str">
        <f t="shared" si="40"/>
        <v/>
      </c>
      <c r="U209" s="8" t="str">
        <f t="shared" si="41"/>
        <v>UPDATE saskitps_product_attribute pa set pa.price = 8119.05 where pa.id_product = 578 and pa.id_product_attribute = 2572 ;
UPDATE saskitps_product_attribute_shop pa set pa.price = 8119.05 where pa.id_product = 578 and pa.id_product_attribute = 2572 ;</v>
      </c>
      <c r="V209" s="8" t="str">
        <f t="shared" si="42"/>
        <v>UPDATE TSaskit sas set sas.OldPrix = sas.PrixMagasin, sas.PrixMagasin = 10722.49, sas.DateModification = NOW() where sas.RefPrestashop = 578 and sas.id_product_attribute = 2572;</v>
      </c>
    </row>
    <row r="210" spans="1:22" x14ac:dyDescent="0.25">
      <c r="A210">
        <v>582</v>
      </c>
      <c r="B210">
        <v>2573</v>
      </c>
      <c r="C210">
        <v>241</v>
      </c>
      <c r="D210" s="10" t="str">
        <f t="shared" si="38"/>
        <v>BASE</v>
      </c>
      <c r="E210" s="1" t="s">
        <v>4205</v>
      </c>
      <c r="F210" t="s">
        <v>4202</v>
      </c>
      <c r="G210" t="s">
        <v>4203</v>
      </c>
      <c r="H210" t="s">
        <v>4204</v>
      </c>
      <c r="I210" s="20">
        <v>11.1</v>
      </c>
      <c r="J210" t="s">
        <v>4204</v>
      </c>
      <c r="K210" s="17">
        <v>11.1</v>
      </c>
      <c r="L210" t="s">
        <v>244</v>
      </c>
      <c r="M210" s="9" t="s">
        <v>4257</v>
      </c>
      <c r="N210" s="31">
        <f t="shared" si="33"/>
        <v>11.1</v>
      </c>
      <c r="O210" s="32">
        <f t="shared" si="34"/>
        <v>0</v>
      </c>
      <c r="P210" s="8" t="str">
        <f t="shared" si="37"/>
        <v>0</v>
      </c>
      <c r="Q210" s="8" t="str">
        <f t="shared" si="35"/>
        <v>11.1</v>
      </c>
      <c r="R210" s="27">
        <f t="shared" si="36"/>
        <v>0</v>
      </c>
      <c r="S210" s="27" t="str">
        <f t="shared" si="39"/>
        <v>IDEM</v>
      </c>
      <c r="T210" s="8" t="str">
        <f t="shared" si="40"/>
        <v/>
      </c>
      <c r="U210" s="8" t="str">
        <f t="shared" si="41"/>
        <v/>
      </c>
      <c r="V210" s="8" t="str">
        <f t="shared" si="42"/>
        <v/>
      </c>
    </row>
    <row r="211" spans="1:22" x14ac:dyDescent="0.25">
      <c r="A211">
        <v>582</v>
      </c>
      <c r="B211">
        <v>2574</v>
      </c>
      <c r="C211">
        <v>242</v>
      </c>
      <c r="D211" s="10" t="str">
        <f t="shared" si="38"/>
        <v/>
      </c>
      <c r="E211" s="1" t="s">
        <v>4208</v>
      </c>
      <c r="F211" t="s">
        <v>4206</v>
      </c>
      <c r="G211" t="s">
        <v>4207</v>
      </c>
      <c r="H211" t="s">
        <v>413</v>
      </c>
      <c r="I211" s="20">
        <v>14.8</v>
      </c>
      <c r="J211" t="s">
        <v>4204</v>
      </c>
      <c r="K211" s="17">
        <v>11.1</v>
      </c>
      <c r="L211" t="s">
        <v>106</v>
      </c>
      <c r="M211" s="9" t="s">
        <v>4257</v>
      </c>
      <c r="N211" s="31">
        <f t="shared" si="33"/>
        <v>11.1</v>
      </c>
      <c r="O211" s="32">
        <f t="shared" si="34"/>
        <v>3.7000000000000011</v>
      </c>
      <c r="P211" s="8" t="str">
        <f t="shared" si="37"/>
        <v>3.7</v>
      </c>
      <c r="Q211" s="8" t="str">
        <f t="shared" si="35"/>
        <v>14.8</v>
      </c>
      <c r="R211" s="27">
        <f t="shared" si="36"/>
        <v>0</v>
      </c>
      <c r="S211" s="27" t="str">
        <f t="shared" si="39"/>
        <v>IDEM</v>
      </c>
      <c r="T211" s="8" t="str">
        <f t="shared" si="40"/>
        <v/>
      </c>
      <c r="U211" s="8" t="str">
        <f t="shared" si="41"/>
        <v/>
      </c>
      <c r="V211" s="8" t="str">
        <f t="shared" si="42"/>
        <v/>
      </c>
    </row>
    <row r="212" spans="1:22" x14ac:dyDescent="0.25">
      <c r="A212">
        <v>583</v>
      </c>
      <c r="B212">
        <v>2575</v>
      </c>
      <c r="C212">
        <v>241</v>
      </c>
      <c r="D212" s="10" t="str">
        <f t="shared" si="38"/>
        <v>BASE</v>
      </c>
      <c r="E212" s="1" t="s">
        <v>4212</v>
      </c>
      <c r="F212" t="s">
        <v>4209</v>
      </c>
      <c r="G212" t="s">
        <v>4210</v>
      </c>
      <c r="H212" t="s">
        <v>4211</v>
      </c>
      <c r="I212" s="20">
        <v>10.55</v>
      </c>
      <c r="J212" t="s">
        <v>4211</v>
      </c>
      <c r="K212" s="17">
        <v>10.55</v>
      </c>
      <c r="L212" t="s">
        <v>244</v>
      </c>
      <c r="M212" s="9" t="s">
        <v>4257</v>
      </c>
      <c r="N212" s="31">
        <f t="shared" si="33"/>
        <v>10.55</v>
      </c>
      <c r="O212" s="32">
        <f t="shared" si="34"/>
        <v>0</v>
      </c>
      <c r="P212" s="8" t="str">
        <f t="shared" si="37"/>
        <v>0</v>
      </c>
      <c r="Q212" s="8" t="str">
        <f t="shared" si="35"/>
        <v>10.55</v>
      </c>
      <c r="R212" s="27">
        <f t="shared" si="36"/>
        <v>0</v>
      </c>
      <c r="S212" s="27" t="str">
        <f t="shared" si="39"/>
        <v>IDEM</v>
      </c>
      <c r="T212" s="8" t="str">
        <f t="shared" si="40"/>
        <v/>
      </c>
      <c r="U212" s="8" t="str">
        <f t="shared" si="41"/>
        <v/>
      </c>
      <c r="V212" s="8" t="str">
        <f t="shared" si="42"/>
        <v/>
      </c>
    </row>
    <row r="213" spans="1:22" x14ac:dyDescent="0.25">
      <c r="A213">
        <v>583</v>
      </c>
      <c r="B213">
        <v>2576</v>
      </c>
      <c r="C213">
        <v>242</v>
      </c>
      <c r="D213" s="10" t="str">
        <f t="shared" si="38"/>
        <v/>
      </c>
      <c r="E213" s="1" t="s">
        <v>4216</v>
      </c>
      <c r="F213" t="s">
        <v>4213</v>
      </c>
      <c r="G213" t="s">
        <v>4214</v>
      </c>
      <c r="H213" t="s">
        <v>4215</v>
      </c>
      <c r="I213" s="20">
        <v>14.06</v>
      </c>
      <c r="J213" t="s">
        <v>4211</v>
      </c>
      <c r="K213" s="17">
        <v>10.55</v>
      </c>
      <c r="L213" t="s">
        <v>106</v>
      </c>
      <c r="M213" s="9" t="s">
        <v>4257</v>
      </c>
      <c r="N213" s="31">
        <f t="shared" si="33"/>
        <v>10.55</v>
      </c>
      <c r="O213" s="32">
        <f t="shared" si="34"/>
        <v>3.51</v>
      </c>
      <c r="P213" s="8" t="str">
        <f t="shared" si="37"/>
        <v>3.51</v>
      </c>
      <c r="Q213" s="8" t="str">
        <f t="shared" si="35"/>
        <v>14.06</v>
      </c>
      <c r="R213" s="27">
        <f t="shared" si="36"/>
        <v>0</v>
      </c>
      <c r="S213" s="27" t="str">
        <f t="shared" si="39"/>
        <v>IDEM</v>
      </c>
      <c r="T213" s="8" t="str">
        <f t="shared" si="40"/>
        <v/>
      </c>
      <c r="U213" s="8" t="str">
        <f t="shared" si="41"/>
        <v/>
      </c>
      <c r="V213" s="8" t="str">
        <f t="shared" si="42"/>
        <v/>
      </c>
    </row>
    <row r="214" spans="1:22" x14ac:dyDescent="0.25">
      <c r="A214">
        <v>584</v>
      </c>
      <c r="B214">
        <v>2577</v>
      </c>
      <c r="C214">
        <v>243</v>
      </c>
      <c r="D214" s="10" t="str">
        <f t="shared" si="38"/>
        <v>BASE</v>
      </c>
      <c r="E214" s="1" t="s">
        <v>4220</v>
      </c>
      <c r="F214" t="s">
        <v>4217</v>
      </c>
      <c r="G214" t="s">
        <v>4218</v>
      </c>
      <c r="H214" t="s">
        <v>4219</v>
      </c>
      <c r="I214" s="20">
        <v>197.94</v>
      </c>
      <c r="J214" t="s">
        <v>4219</v>
      </c>
      <c r="K214" s="17">
        <v>197.94</v>
      </c>
      <c r="L214" t="s">
        <v>242</v>
      </c>
      <c r="M214" s="9" t="s">
        <v>4257</v>
      </c>
      <c r="N214" s="31">
        <f t="shared" si="33"/>
        <v>197.94</v>
      </c>
      <c r="O214" s="32">
        <f t="shared" si="34"/>
        <v>0</v>
      </c>
      <c r="P214" s="8" t="str">
        <f t="shared" si="37"/>
        <v>0</v>
      </c>
      <c r="Q214" s="8" t="str">
        <f t="shared" si="35"/>
        <v>197.94</v>
      </c>
      <c r="R214" s="27">
        <f t="shared" si="36"/>
        <v>0</v>
      </c>
      <c r="S214" s="27" t="str">
        <f t="shared" si="39"/>
        <v>IDEM</v>
      </c>
      <c r="T214" s="8" t="str">
        <f t="shared" si="40"/>
        <v/>
      </c>
      <c r="U214" s="8" t="str">
        <f t="shared" si="41"/>
        <v/>
      </c>
      <c r="V214" s="8" t="str">
        <f t="shared" si="42"/>
        <v/>
      </c>
    </row>
    <row r="215" spans="1:22" x14ac:dyDescent="0.25">
      <c r="A215">
        <v>584</v>
      </c>
      <c r="B215">
        <v>2578</v>
      </c>
      <c r="C215">
        <v>244</v>
      </c>
      <c r="D215" s="10" t="str">
        <f t="shared" si="38"/>
        <v/>
      </c>
      <c r="E215" s="1" t="s">
        <v>4224</v>
      </c>
      <c r="F215" t="s">
        <v>4221</v>
      </c>
      <c r="G215" t="s">
        <v>4222</v>
      </c>
      <c r="H215" t="s">
        <v>4223</v>
      </c>
      <c r="I215" s="20">
        <v>395.88</v>
      </c>
      <c r="J215" t="s">
        <v>4219</v>
      </c>
      <c r="K215" s="17">
        <v>197.94</v>
      </c>
      <c r="L215" t="s">
        <v>404</v>
      </c>
      <c r="M215" s="9" t="s">
        <v>4257</v>
      </c>
      <c r="N215" s="31">
        <f t="shared" si="33"/>
        <v>197.94</v>
      </c>
      <c r="O215" s="32">
        <f t="shared" si="34"/>
        <v>197.94</v>
      </c>
      <c r="P215" s="8" t="str">
        <f t="shared" si="37"/>
        <v>197.94</v>
      </c>
      <c r="Q215" s="8" t="str">
        <f t="shared" si="35"/>
        <v>395.88</v>
      </c>
      <c r="R215" s="27">
        <f t="shared" si="36"/>
        <v>0</v>
      </c>
      <c r="S215" s="27" t="str">
        <f t="shared" si="39"/>
        <v>IDEM</v>
      </c>
      <c r="T215" s="8" t="str">
        <f t="shared" si="40"/>
        <v/>
      </c>
      <c r="U215" s="8" t="str">
        <f t="shared" si="41"/>
        <v/>
      </c>
      <c r="V215" s="8" t="str">
        <f t="shared" si="42"/>
        <v/>
      </c>
    </row>
    <row r="216" spans="1:22" x14ac:dyDescent="0.25">
      <c r="A216">
        <v>585</v>
      </c>
      <c r="B216">
        <v>2579</v>
      </c>
      <c r="C216">
        <v>245</v>
      </c>
      <c r="D216" s="10" t="str">
        <f t="shared" si="38"/>
        <v>BASE</v>
      </c>
      <c r="E216" s="1" t="s">
        <v>4228</v>
      </c>
      <c r="F216" t="s">
        <v>4225</v>
      </c>
      <c r="G216" t="s">
        <v>4226</v>
      </c>
      <c r="H216" t="s">
        <v>4227</v>
      </c>
      <c r="I216" s="20">
        <v>80</v>
      </c>
      <c r="J216" t="s">
        <v>4227</v>
      </c>
      <c r="K216" s="17">
        <v>80</v>
      </c>
      <c r="L216" t="s">
        <v>270</v>
      </c>
      <c r="M216" s="9" t="s">
        <v>4257</v>
      </c>
      <c r="N216" s="31">
        <f t="shared" si="33"/>
        <v>80</v>
      </c>
      <c r="O216" s="32">
        <f t="shared" si="34"/>
        <v>0</v>
      </c>
      <c r="P216" s="8" t="str">
        <f t="shared" si="37"/>
        <v>0</v>
      </c>
      <c r="Q216" s="8" t="str">
        <f t="shared" si="35"/>
        <v>80</v>
      </c>
      <c r="R216" s="27">
        <f t="shared" si="36"/>
        <v>0</v>
      </c>
      <c r="S216" s="27" t="str">
        <f t="shared" si="39"/>
        <v>IDEM</v>
      </c>
      <c r="T216" s="8" t="str">
        <f t="shared" si="40"/>
        <v/>
      </c>
      <c r="U216" s="8" t="str">
        <f t="shared" si="41"/>
        <v/>
      </c>
      <c r="V216" s="8" t="str">
        <f t="shared" si="42"/>
        <v/>
      </c>
    </row>
    <row r="217" spans="1:22" x14ac:dyDescent="0.25">
      <c r="A217">
        <v>585</v>
      </c>
      <c r="B217">
        <v>2580</v>
      </c>
      <c r="C217">
        <v>246</v>
      </c>
      <c r="D217" s="10" t="str">
        <f t="shared" si="38"/>
        <v>BASE</v>
      </c>
      <c r="E217" s="1" t="s">
        <v>4231</v>
      </c>
      <c r="F217" t="s">
        <v>4229</v>
      </c>
      <c r="G217" t="s">
        <v>4230</v>
      </c>
      <c r="H217" t="s">
        <v>4227</v>
      </c>
      <c r="I217" s="20">
        <v>80</v>
      </c>
      <c r="J217" t="s">
        <v>4227</v>
      </c>
      <c r="K217" s="17">
        <v>80</v>
      </c>
      <c r="L217" t="s">
        <v>270</v>
      </c>
      <c r="M217" s="9" t="s">
        <v>4257</v>
      </c>
      <c r="N217" s="31">
        <f t="shared" si="33"/>
        <v>80</v>
      </c>
      <c r="O217" s="32">
        <f t="shared" si="34"/>
        <v>0</v>
      </c>
      <c r="P217" s="8" t="str">
        <f t="shared" si="37"/>
        <v>0</v>
      </c>
      <c r="Q217" s="8" t="str">
        <f t="shared" si="35"/>
        <v>80</v>
      </c>
      <c r="R217" s="27">
        <f t="shared" si="36"/>
        <v>0</v>
      </c>
      <c r="S217" s="27" t="str">
        <f t="shared" si="39"/>
        <v>IDEM</v>
      </c>
      <c r="T217" s="8" t="str">
        <f t="shared" si="40"/>
        <v/>
      </c>
      <c r="U217" s="8" t="str">
        <f t="shared" si="41"/>
        <v/>
      </c>
      <c r="V217" s="8" t="str">
        <f t="shared" si="42"/>
        <v/>
      </c>
    </row>
    <row r="218" spans="1:22" x14ac:dyDescent="0.25">
      <c r="A218">
        <v>588</v>
      </c>
      <c r="B218">
        <v>2581</v>
      </c>
      <c r="C218">
        <v>248</v>
      </c>
      <c r="D218" s="10" t="str">
        <f t="shared" si="38"/>
        <v/>
      </c>
      <c r="E218" s="1" t="s">
        <v>2282</v>
      </c>
      <c r="F218" t="s">
        <v>4232</v>
      </c>
      <c r="G218" t="s">
        <v>4233</v>
      </c>
      <c r="H218" t="s">
        <v>3974</v>
      </c>
      <c r="I218" s="20">
        <f>VLOOKUP(E218,[1]ARTICLES!$A$2:$V$636,22,FALSE)</f>
        <v>47.61</v>
      </c>
      <c r="J218" t="s">
        <v>4234</v>
      </c>
      <c r="K218" s="17">
        <v>49.1</v>
      </c>
      <c r="L218" t="s">
        <v>39</v>
      </c>
      <c r="M218" s="9" t="s">
        <v>4373</v>
      </c>
      <c r="N218" s="31">
        <f t="shared" si="33"/>
        <v>49.1</v>
      </c>
      <c r="O218" s="32">
        <f t="shared" si="34"/>
        <v>-1.490000000000002</v>
      </c>
      <c r="P218" s="8" t="str">
        <f t="shared" si="37"/>
        <v>-1.49</v>
      </c>
      <c r="Q218" s="8" t="str">
        <f t="shared" si="35"/>
        <v>47.61</v>
      </c>
      <c r="R218" s="27">
        <f t="shared" si="36"/>
        <v>13.079999999999998</v>
      </c>
      <c r="S218" s="27" t="str">
        <f t="shared" si="39"/>
        <v/>
      </c>
      <c r="T218" s="8" t="str">
        <f t="shared" si="40"/>
        <v/>
      </c>
      <c r="U218" s="8" t="str">
        <f t="shared" si="41"/>
        <v>UPDATE saskitps_product_attribute pa set pa.price = -1.49 where pa.id_product = 588 and pa.id_product_attribute = 2581 ;
UPDATE saskitps_product_attribute_shop pa set pa.price = -1.49 where pa.id_product = 588 and pa.id_product_attribute = 2581 ;</v>
      </c>
      <c r="V218" s="8" t="str">
        <f t="shared" si="42"/>
        <v>UPDATE TSaskit sas set sas.OldPrix = sas.PrixMagasin, sas.PrixMagasin = 47.61, sas.DateModification = NOW() where sas.RefPrestashop = 588 and sas.id_product_attribute = 2581;</v>
      </c>
    </row>
    <row r="219" spans="1:22" x14ac:dyDescent="0.25">
      <c r="A219">
        <v>588</v>
      </c>
      <c r="B219">
        <v>2582</v>
      </c>
      <c r="C219">
        <v>247</v>
      </c>
      <c r="D219" s="10" t="str">
        <f t="shared" si="38"/>
        <v>BASE</v>
      </c>
      <c r="E219" s="1" t="s">
        <v>2287</v>
      </c>
      <c r="F219" t="s">
        <v>4235</v>
      </c>
      <c r="G219" t="s">
        <v>4236</v>
      </c>
      <c r="H219" t="s">
        <v>4234</v>
      </c>
      <c r="I219" s="20">
        <v>49.1</v>
      </c>
      <c r="J219" t="s">
        <v>4234</v>
      </c>
      <c r="K219" s="17">
        <v>49.1</v>
      </c>
      <c r="L219" t="s">
        <v>39</v>
      </c>
      <c r="M219" s="9" t="s">
        <v>4257</v>
      </c>
      <c r="N219" s="31">
        <f t="shared" si="33"/>
        <v>49.1</v>
      </c>
      <c r="O219" s="32">
        <f t="shared" si="34"/>
        <v>0</v>
      </c>
      <c r="P219" s="8" t="str">
        <f t="shared" si="37"/>
        <v>0</v>
      </c>
      <c r="Q219" s="8" t="str">
        <f t="shared" si="35"/>
        <v>49.1</v>
      </c>
      <c r="R219" s="27">
        <f t="shared" si="36"/>
        <v>0</v>
      </c>
      <c r="S219" s="27" t="str">
        <f t="shared" si="39"/>
        <v>IDEM</v>
      </c>
      <c r="T219" s="8" t="str">
        <f t="shared" si="40"/>
        <v/>
      </c>
      <c r="U219" s="8" t="str">
        <f t="shared" si="41"/>
        <v/>
      </c>
      <c r="V219" s="8" t="str">
        <f t="shared" si="42"/>
        <v/>
      </c>
    </row>
    <row r="220" spans="1:22" x14ac:dyDescent="0.25">
      <c r="A220">
        <v>588</v>
      </c>
      <c r="B220">
        <v>2583</v>
      </c>
      <c r="C220">
        <v>260</v>
      </c>
      <c r="D220" s="10" t="str">
        <f t="shared" si="38"/>
        <v/>
      </c>
      <c r="E220" s="1" t="s">
        <v>3077</v>
      </c>
      <c r="F220" t="s">
        <v>4237</v>
      </c>
      <c r="G220" t="s">
        <v>4238</v>
      </c>
      <c r="H220" t="s">
        <v>4239</v>
      </c>
      <c r="I220" s="20">
        <f>VLOOKUP(E220,[1]ARTICLES!$A$2:$V$636,22,FALSE)</f>
        <v>25.26</v>
      </c>
      <c r="J220" t="s">
        <v>4234</v>
      </c>
      <c r="K220" s="17">
        <v>49.1</v>
      </c>
      <c r="L220" t="s">
        <v>39</v>
      </c>
      <c r="M220" s="9" t="s">
        <v>4373</v>
      </c>
      <c r="N220" s="31">
        <f t="shared" si="33"/>
        <v>49.1</v>
      </c>
      <c r="O220" s="32">
        <f t="shared" si="34"/>
        <v>-23.84</v>
      </c>
      <c r="P220" s="8" t="str">
        <f t="shared" si="37"/>
        <v>-23.84</v>
      </c>
      <c r="Q220" s="8" t="str">
        <f t="shared" si="35"/>
        <v>25.26</v>
      </c>
      <c r="R220" s="27">
        <f t="shared" si="36"/>
        <v>0</v>
      </c>
      <c r="S220" s="27" t="str">
        <f t="shared" si="39"/>
        <v>IDEM</v>
      </c>
      <c r="T220" s="8" t="str">
        <f t="shared" si="40"/>
        <v/>
      </c>
      <c r="U220" s="8" t="str">
        <f t="shared" si="41"/>
        <v/>
      </c>
      <c r="V220" s="8" t="str">
        <f t="shared" si="42"/>
        <v/>
      </c>
    </row>
    <row r="221" spans="1:22" x14ac:dyDescent="0.25">
      <c r="A221">
        <v>588</v>
      </c>
      <c r="B221">
        <v>2584</v>
      </c>
      <c r="C221">
        <v>257</v>
      </c>
      <c r="D221" s="10" t="str">
        <f t="shared" si="38"/>
        <v/>
      </c>
      <c r="E221" s="1" t="s">
        <v>4243</v>
      </c>
      <c r="F221" t="s">
        <v>4240</v>
      </c>
      <c r="G221" t="s">
        <v>4241</v>
      </c>
      <c r="H221" t="s">
        <v>4242</v>
      </c>
      <c r="I221" s="20">
        <v>32.64</v>
      </c>
      <c r="J221" t="s">
        <v>4234</v>
      </c>
      <c r="K221" s="17">
        <v>49.1</v>
      </c>
      <c r="L221" t="s">
        <v>39</v>
      </c>
      <c r="M221" s="9" t="s">
        <v>4257</v>
      </c>
      <c r="N221" s="31">
        <f t="shared" si="33"/>
        <v>49.1</v>
      </c>
      <c r="O221" s="32">
        <f t="shared" si="34"/>
        <v>-16.46</v>
      </c>
      <c r="P221" s="8" t="str">
        <f t="shared" si="37"/>
        <v>-16.46</v>
      </c>
      <c r="Q221" s="8" t="str">
        <f t="shared" si="35"/>
        <v>32.64</v>
      </c>
      <c r="R221" s="27">
        <f t="shared" si="36"/>
        <v>0</v>
      </c>
      <c r="S221" s="27" t="str">
        <f t="shared" si="39"/>
        <v>IDEM</v>
      </c>
      <c r="T221" s="8" t="str">
        <f t="shared" si="40"/>
        <v/>
      </c>
      <c r="U221" s="8" t="str">
        <f t="shared" si="41"/>
        <v/>
      </c>
      <c r="V221" s="8" t="str">
        <f t="shared" si="42"/>
        <v/>
      </c>
    </row>
    <row r="222" spans="1:22" x14ac:dyDescent="0.25">
      <c r="A222">
        <v>588</v>
      </c>
      <c r="B222">
        <v>2585</v>
      </c>
      <c r="C222">
        <v>261</v>
      </c>
      <c r="D222" s="10" t="str">
        <f t="shared" si="38"/>
        <v/>
      </c>
      <c r="E222" s="1" t="s">
        <v>4247</v>
      </c>
      <c r="F222" t="s">
        <v>4244</v>
      </c>
      <c r="G222" t="s">
        <v>4245</v>
      </c>
      <c r="H222" t="s">
        <v>4246</v>
      </c>
      <c r="I222" s="20">
        <v>72.38</v>
      </c>
      <c r="J222" t="s">
        <v>4234</v>
      </c>
      <c r="K222" s="17">
        <v>49.1</v>
      </c>
      <c r="L222" t="s">
        <v>39</v>
      </c>
      <c r="M222" s="9" t="s">
        <v>4257</v>
      </c>
      <c r="N222" s="31">
        <f t="shared" si="33"/>
        <v>49.1</v>
      </c>
      <c r="O222" s="32">
        <f t="shared" si="34"/>
        <v>23.279999999999994</v>
      </c>
      <c r="P222" s="8" t="str">
        <f t="shared" si="37"/>
        <v>23.28</v>
      </c>
      <c r="Q222" s="8" t="str">
        <f t="shared" si="35"/>
        <v>72.38</v>
      </c>
      <c r="R222" s="27">
        <f t="shared" si="36"/>
        <v>0</v>
      </c>
      <c r="S222" s="27" t="str">
        <f t="shared" si="39"/>
        <v>IDEM</v>
      </c>
      <c r="T222" s="8" t="str">
        <f t="shared" si="40"/>
        <v/>
      </c>
      <c r="U222" s="8" t="str">
        <f t="shared" si="41"/>
        <v/>
      </c>
      <c r="V222" s="8" t="str">
        <f t="shared" si="42"/>
        <v/>
      </c>
    </row>
    <row r="223" spans="1:22" x14ac:dyDescent="0.25">
      <c r="A223">
        <v>588</v>
      </c>
      <c r="B223">
        <v>2586</v>
      </c>
      <c r="C223">
        <v>258</v>
      </c>
      <c r="D223" s="10" t="str">
        <f t="shared" si="38"/>
        <v/>
      </c>
      <c r="E223" s="1" t="s">
        <v>4251</v>
      </c>
      <c r="F223" t="s">
        <v>4248</v>
      </c>
      <c r="G223" t="s">
        <v>4249</v>
      </c>
      <c r="H223" t="s">
        <v>4250</v>
      </c>
      <c r="I223" s="20">
        <v>25.76</v>
      </c>
      <c r="J223" t="s">
        <v>4234</v>
      </c>
      <c r="K223" s="17">
        <v>49.1</v>
      </c>
      <c r="L223" t="s">
        <v>39</v>
      </c>
      <c r="M223" s="9" t="s">
        <v>4257</v>
      </c>
      <c r="N223" s="31">
        <f t="shared" si="33"/>
        <v>49.1</v>
      </c>
      <c r="O223" s="32">
        <f t="shared" si="34"/>
        <v>-23.34</v>
      </c>
      <c r="P223" s="8" t="str">
        <f t="shared" si="37"/>
        <v>-23.34</v>
      </c>
      <c r="Q223" s="8" t="str">
        <f t="shared" si="35"/>
        <v>25.76</v>
      </c>
      <c r="R223" s="27">
        <f t="shared" si="36"/>
        <v>0</v>
      </c>
      <c r="S223" s="27" t="str">
        <f t="shared" si="39"/>
        <v>IDEM</v>
      </c>
      <c r="T223" s="8" t="str">
        <f t="shared" si="40"/>
        <v/>
      </c>
      <c r="U223" s="8" t="str">
        <f t="shared" si="41"/>
        <v/>
      </c>
      <c r="V223" s="8" t="str">
        <f t="shared" si="42"/>
        <v/>
      </c>
    </row>
    <row r="224" spans="1:22" x14ac:dyDescent="0.25">
      <c r="A224">
        <v>588</v>
      </c>
      <c r="B224">
        <v>2587</v>
      </c>
      <c r="C224">
        <v>259</v>
      </c>
      <c r="D224" s="10" t="str">
        <f t="shared" si="38"/>
        <v>BASE</v>
      </c>
      <c r="E224" s="1" t="s">
        <v>4254</v>
      </c>
      <c r="F224" t="s">
        <v>4252</v>
      </c>
      <c r="G224" t="s">
        <v>4253</v>
      </c>
      <c r="H224" t="s">
        <v>4234</v>
      </c>
      <c r="I224" s="20">
        <v>49.1</v>
      </c>
      <c r="J224" t="s">
        <v>4234</v>
      </c>
      <c r="K224" s="17">
        <v>49.1</v>
      </c>
      <c r="L224" t="s">
        <v>39</v>
      </c>
      <c r="M224" s="9" t="s">
        <v>4257</v>
      </c>
      <c r="N224" s="31">
        <f t="shared" si="33"/>
        <v>49.1</v>
      </c>
      <c r="O224" s="32">
        <f t="shared" si="34"/>
        <v>0</v>
      </c>
      <c r="P224" s="8" t="str">
        <f t="shared" si="37"/>
        <v>0</v>
      </c>
      <c r="Q224" s="8" t="str">
        <f t="shared" si="35"/>
        <v>49.1</v>
      </c>
      <c r="R224" s="27">
        <f t="shared" si="36"/>
        <v>0</v>
      </c>
      <c r="S224" s="27" t="str">
        <f t="shared" si="39"/>
        <v>IDEM</v>
      </c>
      <c r="T224" s="8" t="str">
        <f t="shared" si="40"/>
        <v/>
      </c>
      <c r="U224" s="8" t="str">
        <f t="shared" si="41"/>
        <v/>
      </c>
      <c r="V224" s="8" t="str">
        <f t="shared" si="42"/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opLeftCell="A66" workbookViewId="0">
      <selection activeCell="G87" sqref="G87"/>
    </sheetView>
  </sheetViews>
  <sheetFormatPr baseColWidth="10" defaultRowHeight="15" x14ac:dyDescent="0.25"/>
  <cols>
    <col min="3" max="3" width="13" customWidth="1"/>
    <col min="4" max="4" width="25" bestFit="1" customWidth="1"/>
    <col min="5" max="5" width="8.140625" customWidth="1"/>
    <col min="6" max="6" width="6.7109375" customWidth="1"/>
    <col min="7" max="7" width="10.85546875" customWidth="1"/>
    <col min="8" max="8" width="15" bestFit="1" customWidth="1"/>
    <col min="10" max="10" width="21.7109375" bestFit="1" customWidth="1"/>
  </cols>
  <sheetData>
    <row r="1" spans="1:17" x14ac:dyDescent="0.25">
      <c r="A1" t="s">
        <v>0</v>
      </c>
      <c r="B1" t="s">
        <v>605</v>
      </c>
      <c r="C1" t="s">
        <v>606</v>
      </c>
      <c r="D1" s="4" t="s">
        <v>3963</v>
      </c>
      <c r="E1" t="s">
        <v>607</v>
      </c>
      <c r="F1" s="7" t="s">
        <v>608</v>
      </c>
      <c r="G1" s="4" t="s">
        <v>3946</v>
      </c>
      <c r="H1" t="s">
        <v>609</v>
      </c>
      <c r="I1" t="s">
        <v>4</v>
      </c>
      <c r="J1" t="s">
        <v>5</v>
      </c>
      <c r="O1" t="s">
        <v>3969</v>
      </c>
      <c r="P1" t="s">
        <v>3968</v>
      </c>
      <c r="Q1" t="s">
        <v>3970</v>
      </c>
    </row>
    <row r="2" spans="1:17" s="8" customFormat="1" x14ac:dyDescent="0.25">
      <c r="A2" s="10">
        <v>18</v>
      </c>
      <c r="B2" s="10">
        <v>2495</v>
      </c>
      <c r="C2" s="10">
        <v>64</v>
      </c>
      <c r="D2" s="10" t="str">
        <f>IF(ROUND(G2,2)=ROUND(VALUE(SUBSTITUTE(I2,".",",")),2),"BASE","")</f>
        <v>BASE</v>
      </c>
      <c r="E2" s="10" t="s">
        <v>611</v>
      </c>
      <c r="F2" s="10" t="s">
        <v>2369</v>
      </c>
      <c r="G2" s="10">
        <f>VLOOKUP(J2,Feuil1!$B$2:$AH$784,33,FALSE)</f>
        <v>320</v>
      </c>
      <c r="H2" s="10" t="s">
        <v>613</v>
      </c>
      <c r="I2" s="10" t="s">
        <v>613</v>
      </c>
      <c r="J2" s="10" t="s">
        <v>614</v>
      </c>
      <c r="K2" s="10">
        <f>VALUE(SUBSTITUTE(I2,".",","))</f>
        <v>320</v>
      </c>
      <c r="L2" s="10">
        <f>G2-K2</f>
        <v>0</v>
      </c>
      <c r="M2" s="10" t="str">
        <f>SUBSTITUTE(L2,",",".")</f>
        <v>0</v>
      </c>
      <c r="N2" s="8" t="str">
        <f>SUBSTITUTE(G2,",",".")</f>
        <v>320</v>
      </c>
      <c r="O2" s="8" t="str">
        <f t="shared" ref="O2:O33" si="0">IF(D2="BASE",SUBSTITUTE(SUBSTITUTE($O$1,"#P#",I2),"#ID#",A2),"")</f>
        <v>UPDATE saskitps_product p set p.price = 320.000000, p.date_upd=now() where p.id_product = 18 ;</v>
      </c>
      <c r="P2" s="8" t="str">
        <f>SUBSTITUTE(SUBSTITUTE(SUBSTITUTE($P$1,"#P#",M2),"#ID#",A2),"#PA#",B2)</f>
        <v>UPDATE saskitps_product_attribute pa set pa.price = 0 where pa.id_product = 18 and pa.id_product_attribute = 2495 ;</v>
      </c>
      <c r="Q2" s="8" t="str">
        <f>SUBSTITUTE(SUBSTITUTE(SUBSTITUTE($Q$1,"#P#",N2),"#ID#",A2),"#PA#",B2)</f>
        <v>UPDATE TSaskit sas set sas.OldPrix = sas.PrixMagasin, sas.PrixMagasin = 320, sas.DateModification = NOW() where sas.RefPrestashop = 18 and sas.id_product_attribute = 2495;</v>
      </c>
    </row>
    <row r="3" spans="1:17" x14ac:dyDescent="0.25">
      <c r="A3" s="11">
        <v>18</v>
      </c>
      <c r="B3" s="11">
        <v>2496</v>
      </c>
      <c r="C3" s="11">
        <v>25</v>
      </c>
      <c r="D3" s="10" t="str">
        <f t="shared" ref="D3:D39" si="1">IF(ROUND(G3,2)=ROUND(VALUE(SUBSTITUTE(I3,".",",")),2),"BASE","")</f>
        <v/>
      </c>
      <c r="E3" s="11" t="s">
        <v>616</v>
      </c>
      <c r="F3" s="11" t="s">
        <v>2068</v>
      </c>
      <c r="G3" s="11">
        <f>VLOOKUP(J3,Feuil1!$B$2:$AH$784,33,FALSE)</f>
        <v>387</v>
      </c>
      <c r="H3" s="11" t="s">
        <v>618</v>
      </c>
      <c r="I3" s="11" t="s">
        <v>613</v>
      </c>
      <c r="J3" s="11" t="s">
        <v>619</v>
      </c>
      <c r="K3" s="10">
        <f t="shared" ref="K3:K66" si="2">VALUE(SUBSTITUTE(I3,".",","))</f>
        <v>320</v>
      </c>
      <c r="L3" s="10">
        <f t="shared" ref="L3:L66" si="3">G3-K3</f>
        <v>67</v>
      </c>
      <c r="M3" s="10" t="str">
        <f t="shared" ref="M3:M66" si="4">SUBSTITUTE(L3,",",".")</f>
        <v>67</v>
      </c>
      <c r="N3" s="8" t="str">
        <f t="shared" ref="N3:N66" si="5">SUBSTITUTE(G3,",",".")</f>
        <v>387</v>
      </c>
      <c r="O3" s="8" t="str">
        <f t="shared" si="0"/>
        <v/>
      </c>
      <c r="P3" s="8" t="str">
        <f t="shared" ref="P3:P66" si="6">SUBSTITUTE(SUBSTITUTE(SUBSTITUTE($P$1,"#P#",M3),"#ID#",A3),"#PA#",B3)</f>
        <v>UPDATE saskitps_product_attribute pa set pa.price = 67 where pa.id_product = 18 and pa.id_product_attribute = 2496 ;</v>
      </c>
      <c r="Q3" s="8" t="str">
        <f t="shared" ref="Q3:Q66" si="7">SUBSTITUTE(SUBSTITUTE(SUBSTITUTE($Q$1,"#P#",N3),"#ID#",A3),"#PA#",B3)</f>
        <v>UPDATE TSaskit sas set sas.OldPrix = sas.PrixMagasin, sas.PrixMagasin = 387, sas.DateModification = NOW() where sas.RefPrestashop = 18 and sas.id_product_attribute = 2496;</v>
      </c>
    </row>
    <row r="4" spans="1:17" x14ac:dyDescent="0.25">
      <c r="A4" s="11">
        <v>18</v>
      </c>
      <c r="B4" s="11">
        <v>2497</v>
      </c>
      <c r="C4" s="11">
        <v>26</v>
      </c>
      <c r="D4" s="10" t="str">
        <f t="shared" si="1"/>
        <v/>
      </c>
      <c r="E4" s="11" t="s">
        <v>621</v>
      </c>
      <c r="F4" s="11" t="s">
        <v>2071</v>
      </c>
      <c r="G4" s="11">
        <f>VLOOKUP(J4,Feuil1!$B$2:$AH$784,33,FALSE)</f>
        <v>467</v>
      </c>
      <c r="H4" s="11" t="s">
        <v>623</v>
      </c>
      <c r="I4" s="11" t="s">
        <v>613</v>
      </c>
      <c r="J4" s="11" t="s">
        <v>624</v>
      </c>
      <c r="K4" s="10">
        <f t="shared" si="2"/>
        <v>320</v>
      </c>
      <c r="L4" s="10">
        <f t="shared" si="3"/>
        <v>147</v>
      </c>
      <c r="M4" s="10" t="str">
        <f t="shared" si="4"/>
        <v>147</v>
      </c>
      <c r="N4" s="8" t="str">
        <f t="shared" si="5"/>
        <v>467</v>
      </c>
      <c r="O4" s="8" t="str">
        <f t="shared" si="0"/>
        <v/>
      </c>
      <c r="P4" s="8" t="str">
        <f t="shared" si="6"/>
        <v>UPDATE saskitps_product_attribute pa set pa.price = 147 where pa.id_product = 18 and pa.id_product_attribute = 2497 ;</v>
      </c>
      <c r="Q4" s="8" t="str">
        <f t="shared" si="7"/>
        <v>UPDATE TSaskit sas set sas.OldPrix = sas.PrixMagasin, sas.PrixMagasin = 467, sas.DateModification = NOW() where sas.RefPrestashop = 18 and sas.id_product_attribute = 2497;</v>
      </c>
    </row>
    <row r="5" spans="1:17" x14ac:dyDescent="0.25">
      <c r="A5" s="11">
        <v>18</v>
      </c>
      <c r="B5" s="11">
        <v>2498</v>
      </c>
      <c r="C5" s="11">
        <v>27</v>
      </c>
      <c r="D5" s="10" t="str">
        <f t="shared" si="1"/>
        <v/>
      </c>
      <c r="E5" s="11" t="s">
        <v>626</v>
      </c>
      <c r="F5" s="11" t="s">
        <v>1846</v>
      </c>
      <c r="G5" s="11">
        <f>VLOOKUP(J5,Feuil1!$B$2:$AH$784,33,FALSE)</f>
        <v>517</v>
      </c>
      <c r="H5" s="11" t="s">
        <v>628</v>
      </c>
      <c r="I5" s="11" t="s">
        <v>613</v>
      </c>
      <c r="J5" s="11" t="s">
        <v>629</v>
      </c>
      <c r="K5" s="10">
        <f t="shared" si="2"/>
        <v>320</v>
      </c>
      <c r="L5" s="10">
        <f t="shared" si="3"/>
        <v>197</v>
      </c>
      <c r="M5" s="10" t="str">
        <f t="shared" si="4"/>
        <v>197</v>
      </c>
      <c r="N5" s="8" t="str">
        <f t="shared" si="5"/>
        <v>517</v>
      </c>
      <c r="O5" s="8" t="str">
        <f t="shared" si="0"/>
        <v/>
      </c>
      <c r="P5" s="8" t="str">
        <f t="shared" si="6"/>
        <v>UPDATE saskitps_product_attribute pa set pa.price = 197 where pa.id_product = 18 and pa.id_product_attribute = 2498 ;</v>
      </c>
      <c r="Q5" s="8" t="str">
        <f t="shared" si="7"/>
        <v>UPDATE TSaskit sas set sas.OldPrix = sas.PrixMagasin, sas.PrixMagasin = 517, sas.DateModification = NOW() where sas.RefPrestashop = 18 and sas.id_product_attribute = 2498;</v>
      </c>
    </row>
    <row r="6" spans="1:17" x14ac:dyDescent="0.25">
      <c r="A6" s="11">
        <v>18</v>
      </c>
      <c r="B6" s="11">
        <v>2499</v>
      </c>
      <c r="C6" s="11">
        <v>28</v>
      </c>
      <c r="D6" s="10" t="str">
        <f t="shared" si="1"/>
        <v/>
      </c>
      <c r="E6" s="11" t="s">
        <v>631</v>
      </c>
      <c r="F6" s="11" t="s">
        <v>1849</v>
      </c>
      <c r="G6" s="11">
        <f>VLOOKUP(J6,Feuil1!$B$2:$AH$784,33,FALSE)</f>
        <v>616</v>
      </c>
      <c r="H6" s="11" t="s">
        <v>633</v>
      </c>
      <c r="I6" s="11" t="s">
        <v>613</v>
      </c>
      <c r="J6" s="11" t="s">
        <v>634</v>
      </c>
      <c r="K6" s="10">
        <f t="shared" si="2"/>
        <v>320</v>
      </c>
      <c r="L6" s="10">
        <f t="shared" si="3"/>
        <v>296</v>
      </c>
      <c r="M6" s="10" t="str">
        <f t="shared" si="4"/>
        <v>296</v>
      </c>
      <c r="N6" s="8" t="str">
        <f t="shared" si="5"/>
        <v>616</v>
      </c>
      <c r="O6" s="8" t="str">
        <f t="shared" si="0"/>
        <v/>
      </c>
      <c r="P6" s="8" t="str">
        <f t="shared" si="6"/>
        <v>UPDATE saskitps_product_attribute pa set pa.price = 296 where pa.id_product = 18 and pa.id_product_attribute = 2499 ;</v>
      </c>
      <c r="Q6" s="8" t="str">
        <f t="shared" si="7"/>
        <v>UPDATE TSaskit sas set sas.OldPrix = sas.PrixMagasin, sas.PrixMagasin = 616, sas.DateModification = NOW() where sas.RefPrestashop = 18 and sas.id_product_attribute = 2499;</v>
      </c>
    </row>
    <row r="7" spans="1:17" x14ac:dyDescent="0.25">
      <c r="A7" s="11">
        <v>18</v>
      </c>
      <c r="B7" s="11">
        <v>2500</v>
      </c>
      <c r="C7" s="11">
        <v>29</v>
      </c>
      <c r="D7" s="10" t="str">
        <f t="shared" si="1"/>
        <v/>
      </c>
      <c r="E7" s="11" t="s">
        <v>636</v>
      </c>
      <c r="F7" s="11" t="s">
        <v>2062</v>
      </c>
      <c r="G7" s="11">
        <f>VLOOKUP(J7,Feuil1!$B$2:$AH$784,33,FALSE)</f>
        <v>595</v>
      </c>
      <c r="H7" s="11" t="s">
        <v>638</v>
      </c>
      <c r="I7" s="11" t="s">
        <v>613</v>
      </c>
      <c r="J7" s="11" t="s">
        <v>639</v>
      </c>
      <c r="K7" s="10">
        <f t="shared" si="2"/>
        <v>320</v>
      </c>
      <c r="L7" s="10">
        <f t="shared" si="3"/>
        <v>275</v>
      </c>
      <c r="M7" s="10" t="str">
        <f t="shared" si="4"/>
        <v>275</v>
      </c>
      <c r="N7" s="8" t="str">
        <f t="shared" si="5"/>
        <v>595</v>
      </c>
      <c r="O7" s="8" t="str">
        <f t="shared" si="0"/>
        <v/>
      </c>
      <c r="P7" s="8" t="str">
        <f t="shared" si="6"/>
        <v>UPDATE saskitps_product_attribute pa set pa.price = 275 where pa.id_product = 18 and pa.id_product_attribute = 2500 ;</v>
      </c>
      <c r="Q7" s="8" t="str">
        <f t="shared" si="7"/>
        <v>UPDATE TSaskit sas set sas.OldPrix = sas.PrixMagasin, sas.PrixMagasin = 595, sas.DateModification = NOW() where sas.RefPrestashop = 18 and sas.id_product_attribute = 2500;</v>
      </c>
    </row>
    <row r="8" spans="1:17" x14ac:dyDescent="0.25">
      <c r="A8" s="11">
        <v>18</v>
      </c>
      <c r="B8" s="11">
        <v>2502</v>
      </c>
      <c r="C8" s="11">
        <v>30</v>
      </c>
      <c r="D8" s="10" t="str">
        <f t="shared" si="1"/>
        <v/>
      </c>
      <c r="E8" s="11" t="s">
        <v>641</v>
      </c>
      <c r="F8" s="11" t="s">
        <v>1852</v>
      </c>
      <c r="G8" s="11">
        <f>VLOOKUP(J8,Feuil1!$B$2:$AH$784,33,FALSE)</f>
        <v>616</v>
      </c>
      <c r="H8" s="11" t="s">
        <v>633</v>
      </c>
      <c r="I8" s="11" t="s">
        <v>613</v>
      </c>
      <c r="J8" s="11" t="s">
        <v>643</v>
      </c>
      <c r="K8" s="10">
        <f t="shared" si="2"/>
        <v>320</v>
      </c>
      <c r="L8" s="10">
        <f t="shared" si="3"/>
        <v>296</v>
      </c>
      <c r="M8" s="10" t="str">
        <f t="shared" si="4"/>
        <v>296</v>
      </c>
      <c r="N8" s="8" t="str">
        <f t="shared" si="5"/>
        <v>616</v>
      </c>
      <c r="O8" s="8" t="str">
        <f t="shared" si="0"/>
        <v/>
      </c>
      <c r="P8" s="8" t="str">
        <f t="shared" si="6"/>
        <v>UPDATE saskitps_product_attribute pa set pa.price = 296 where pa.id_product = 18 and pa.id_product_attribute = 2502 ;</v>
      </c>
      <c r="Q8" s="8" t="str">
        <f t="shared" si="7"/>
        <v>UPDATE TSaskit sas set sas.OldPrix = sas.PrixMagasin, sas.PrixMagasin = 616, sas.DateModification = NOW() where sas.RefPrestashop = 18 and sas.id_product_attribute = 2502;</v>
      </c>
    </row>
    <row r="9" spans="1:17" x14ac:dyDescent="0.25">
      <c r="A9" s="11">
        <v>18</v>
      </c>
      <c r="B9" s="11">
        <v>2503</v>
      </c>
      <c r="C9" s="11">
        <v>31</v>
      </c>
      <c r="D9" s="10" t="str">
        <f t="shared" si="1"/>
        <v/>
      </c>
      <c r="E9" s="11" t="s">
        <v>644</v>
      </c>
      <c r="F9" s="11" t="s">
        <v>2119</v>
      </c>
      <c r="G9" s="11">
        <f>VLOOKUP(J9,Feuil1!$B$2:$AH$784,33,FALSE)</f>
        <v>763</v>
      </c>
      <c r="H9" s="11" t="s">
        <v>646</v>
      </c>
      <c r="I9" s="11" t="s">
        <v>613</v>
      </c>
      <c r="J9" s="11" t="s">
        <v>647</v>
      </c>
      <c r="K9" s="10">
        <f t="shared" si="2"/>
        <v>320</v>
      </c>
      <c r="L9" s="10">
        <f t="shared" si="3"/>
        <v>443</v>
      </c>
      <c r="M9" s="10" t="str">
        <f t="shared" si="4"/>
        <v>443</v>
      </c>
      <c r="N9" s="8" t="str">
        <f t="shared" si="5"/>
        <v>763</v>
      </c>
      <c r="O9" s="8" t="str">
        <f t="shared" si="0"/>
        <v/>
      </c>
      <c r="P9" s="8" t="str">
        <f t="shared" si="6"/>
        <v>UPDATE saskitps_product_attribute pa set pa.price = 443 where pa.id_product = 18 and pa.id_product_attribute = 2503 ;</v>
      </c>
      <c r="Q9" s="8" t="str">
        <f t="shared" si="7"/>
        <v>UPDATE TSaskit sas set sas.OldPrix = sas.PrixMagasin, sas.PrixMagasin = 763, sas.DateModification = NOW() where sas.RefPrestashop = 18 and sas.id_product_attribute = 2503;</v>
      </c>
    </row>
    <row r="10" spans="1:17" x14ac:dyDescent="0.25">
      <c r="A10" s="11">
        <v>18</v>
      </c>
      <c r="B10" s="11">
        <v>2504</v>
      </c>
      <c r="C10" s="11">
        <v>32</v>
      </c>
      <c r="D10" s="10" t="str">
        <f t="shared" si="1"/>
        <v/>
      </c>
      <c r="E10" s="11" t="s">
        <v>649</v>
      </c>
      <c r="F10" s="11" t="s">
        <v>2122</v>
      </c>
      <c r="G10" s="11">
        <f>VLOOKUP(J10,Feuil1!$B$2:$AH$784,33,FALSE)</f>
        <v>744</v>
      </c>
      <c r="H10" s="11" t="s">
        <v>651</v>
      </c>
      <c r="I10" s="11" t="s">
        <v>613</v>
      </c>
      <c r="J10" s="11" t="s">
        <v>652</v>
      </c>
      <c r="K10" s="10">
        <f t="shared" si="2"/>
        <v>320</v>
      </c>
      <c r="L10" s="10">
        <f t="shared" si="3"/>
        <v>424</v>
      </c>
      <c r="M10" s="10" t="str">
        <f t="shared" si="4"/>
        <v>424</v>
      </c>
      <c r="N10" s="8" t="str">
        <f t="shared" si="5"/>
        <v>744</v>
      </c>
      <c r="O10" s="8" t="str">
        <f t="shared" si="0"/>
        <v/>
      </c>
      <c r="P10" s="8" t="str">
        <f t="shared" si="6"/>
        <v>UPDATE saskitps_product_attribute pa set pa.price = 424 where pa.id_product = 18 and pa.id_product_attribute = 2504 ;</v>
      </c>
      <c r="Q10" s="8" t="str">
        <f t="shared" si="7"/>
        <v>UPDATE TSaskit sas set sas.OldPrix = sas.PrixMagasin, sas.PrixMagasin = 744, sas.DateModification = NOW() where sas.RefPrestashop = 18 and sas.id_product_attribute = 2504;</v>
      </c>
    </row>
    <row r="11" spans="1:17" x14ac:dyDescent="0.25">
      <c r="A11" s="11">
        <v>18</v>
      </c>
      <c r="B11" s="11">
        <v>2505</v>
      </c>
      <c r="C11" s="11">
        <v>33</v>
      </c>
      <c r="D11" s="10" t="str">
        <f t="shared" si="1"/>
        <v/>
      </c>
      <c r="E11" s="11" t="s">
        <v>654</v>
      </c>
      <c r="F11" s="11" t="s">
        <v>1858</v>
      </c>
      <c r="G11" s="11">
        <f>VLOOKUP(J11,Feuil1!$B$2:$AH$784,33,FALSE)</f>
        <v>763</v>
      </c>
      <c r="H11" s="11" t="s">
        <v>646</v>
      </c>
      <c r="I11" s="11" t="s">
        <v>613</v>
      </c>
      <c r="J11" s="11" t="s">
        <v>656</v>
      </c>
      <c r="K11" s="10">
        <f t="shared" si="2"/>
        <v>320</v>
      </c>
      <c r="L11" s="10">
        <f t="shared" si="3"/>
        <v>443</v>
      </c>
      <c r="M11" s="10" t="str">
        <f t="shared" si="4"/>
        <v>443</v>
      </c>
      <c r="N11" s="8" t="str">
        <f t="shared" si="5"/>
        <v>763</v>
      </c>
      <c r="O11" s="8" t="str">
        <f t="shared" si="0"/>
        <v/>
      </c>
      <c r="P11" s="8" t="str">
        <f t="shared" si="6"/>
        <v>UPDATE saskitps_product_attribute pa set pa.price = 443 where pa.id_product = 18 and pa.id_product_attribute = 2505 ;</v>
      </c>
      <c r="Q11" s="8" t="str">
        <f t="shared" si="7"/>
        <v>UPDATE TSaskit sas set sas.OldPrix = sas.PrixMagasin, sas.PrixMagasin = 763, sas.DateModification = NOW() where sas.RefPrestashop = 18 and sas.id_product_attribute = 2505;</v>
      </c>
    </row>
    <row r="12" spans="1:17" x14ac:dyDescent="0.25">
      <c r="A12" s="11">
        <v>18</v>
      </c>
      <c r="B12" s="11">
        <v>2506</v>
      </c>
      <c r="C12" s="11">
        <v>59</v>
      </c>
      <c r="D12" s="10" t="str">
        <f t="shared" si="1"/>
        <v/>
      </c>
      <c r="E12" s="11" t="s">
        <v>657</v>
      </c>
      <c r="F12" s="11" t="s">
        <v>2579</v>
      </c>
      <c r="G12" s="11">
        <f>VLOOKUP(J12,Feuil1!$B$2:$AH$784,33,FALSE)</f>
        <v>862</v>
      </c>
      <c r="H12" s="11" t="s">
        <v>659</v>
      </c>
      <c r="I12" s="11" t="s">
        <v>613</v>
      </c>
      <c r="J12" s="11" t="s">
        <v>660</v>
      </c>
      <c r="K12" s="10">
        <f t="shared" si="2"/>
        <v>320</v>
      </c>
      <c r="L12" s="10">
        <f t="shared" si="3"/>
        <v>542</v>
      </c>
      <c r="M12" s="10" t="str">
        <f t="shared" si="4"/>
        <v>542</v>
      </c>
      <c r="N12" s="8" t="str">
        <f t="shared" si="5"/>
        <v>862</v>
      </c>
      <c r="O12" s="8" t="str">
        <f t="shared" si="0"/>
        <v/>
      </c>
      <c r="P12" s="8" t="str">
        <f t="shared" si="6"/>
        <v>UPDATE saskitps_product_attribute pa set pa.price = 542 where pa.id_product = 18 and pa.id_product_attribute = 2506 ;</v>
      </c>
      <c r="Q12" s="8" t="str">
        <f t="shared" si="7"/>
        <v>UPDATE TSaskit sas set sas.OldPrix = sas.PrixMagasin, sas.PrixMagasin = 862, sas.DateModification = NOW() where sas.RefPrestashop = 18 and sas.id_product_attribute = 2506;</v>
      </c>
    </row>
    <row r="13" spans="1:17" x14ac:dyDescent="0.25">
      <c r="A13" s="11">
        <v>18</v>
      </c>
      <c r="B13" s="11">
        <v>2507</v>
      </c>
      <c r="C13" s="11">
        <v>60</v>
      </c>
      <c r="D13" s="10" t="str">
        <f t="shared" si="1"/>
        <v/>
      </c>
      <c r="E13" s="11" t="s">
        <v>662</v>
      </c>
      <c r="F13" s="11" t="s">
        <v>1861</v>
      </c>
      <c r="G13" s="11">
        <f>VLOOKUP(J13,Feuil1!$B$2:$AH$784,33,FALSE)</f>
        <v>770</v>
      </c>
      <c r="H13" s="11" t="s">
        <v>664</v>
      </c>
      <c r="I13" s="11" t="s">
        <v>613</v>
      </c>
      <c r="J13" s="11" t="s">
        <v>665</v>
      </c>
      <c r="K13" s="10">
        <f t="shared" si="2"/>
        <v>320</v>
      </c>
      <c r="L13" s="10">
        <f t="shared" si="3"/>
        <v>450</v>
      </c>
      <c r="M13" s="10" t="str">
        <f t="shared" si="4"/>
        <v>450</v>
      </c>
      <c r="N13" s="8" t="str">
        <f t="shared" si="5"/>
        <v>770</v>
      </c>
      <c r="O13" s="8" t="str">
        <f t="shared" si="0"/>
        <v/>
      </c>
      <c r="P13" s="8" t="str">
        <f t="shared" si="6"/>
        <v>UPDATE saskitps_product_attribute pa set pa.price = 450 where pa.id_product = 18 and pa.id_product_attribute = 2507 ;</v>
      </c>
      <c r="Q13" s="8" t="str">
        <f t="shared" si="7"/>
        <v>UPDATE TSaskit sas set sas.OldPrix = sas.PrixMagasin, sas.PrixMagasin = 770, sas.DateModification = NOW() where sas.RefPrestashop = 18 and sas.id_product_attribute = 2507;</v>
      </c>
    </row>
    <row r="14" spans="1:17" x14ac:dyDescent="0.25">
      <c r="A14" s="11">
        <v>18</v>
      </c>
      <c r="B14" s="11">
        <v>2508</v>
      </c>
      <c r="C14" s="11">
        <v>61</v>
      </c>
      <c r="D14" s="10" t="str">
        <f t="shared" si="1"/>
        <v/>
      </c>
      <c r="E14" s="11" t="s">
        <v>666</v>
      </c>
      <c r="F14" s="11" t="s">
        <v>2125</v>
      </c>
      <c r="G14" s="11">
        <f>VLOOKUP(J14,Feuil1!$B$2:$AH$784,33,FALSE)</f>
        <v>826</v>
      </c>
      <c r="H14" s="11" t="s">
        <v>668</v>
      </c>
      <c r="I14" s="11" t="s">
        <v>613</v>
      </c>
      <c r="J14" s="11" t="s">
        <v>669</v>
      </c>
      <c r="K14" s="10">
        <f t="shared" si="2"/>
        <v>320</v>
      </c>
      <c r="L14" s="10">
        <f t="shared" si="3"/>
        <v>506</v>
      </c>
      <c r="M14" s="10" t="str">
        <f t="shared" si="4"/>
        <v>506</v>
      </c>
      <c r="N14" s="8" t="str">
        <f t="shared" si="5"/>
        <v>826</v>
      </c>
      <c r="O14" s="8" t="str">
        <f t="shared" si="0"/>
        <v/>
      </c>
      <c r="P14" s="8" t="str">
        <f t="shared" si="6"/>
        <v>UPDATE saskitps_product_attribute pa set pa.price = 506 where pa.id_product = 18 and pa.id_product_attribute = 2508 ;</v>
      </c>
      <c r="Q14" s="8" t="str">
        <f t="shared" si="7"/>
        <v>UPDATE TSaskit sas set sas.OldPrix = sas.PrixMagasin, sas.PrixMagasin = 826, sas.DateModification = NOW() where sas.RefPrestashop = 18 and sas.id_product_attribute = 2508;</v>
      </c>
    </row>
    <row r="15" spans="1:17" x14ac:dyDescent="0.25">
      <c r="A15" s="11">
        <v>18</v>
      </c>
      <c r="B15" s="11">
        <v>2509</v>
      </c>
      <c r="C15" s="11">
        <v>62</v>
      </c>
      <c r="D15" s="10" t="str">
        <f t="shared" si="1"/>
        <v/>
      </c>
      <c r="E15" s="11" t="s">
        <v>671</v>
      </c>
      <c r="F15" s="11" t="s">
        <v>2131</v>
      </c>
      <c r="G15" s="11">
        <f>VLOOKUP(J15,Feuil1!$B$2:$AH$784,33,FALSE)</f>
        <v>912</v>
      </c>
      <c r="H15" s="11" t="s">
        <v>673</v>
      </c>
      <c r="I15" s="11" t="s">
        <v>613</v>
      </c>
      <c r="J15" s="11" t="s">
        <v>674</v>
      </c>
      <c r="K15" s="10">
        <f t="shared" si="2"/>
        <v>320</v>
      </c>
      <c r="L15" s="10">
        <f t="shared" si="3"/>
        <v>592</v>
      </c>
      <c r="M15" s="10" t="str">
        <f t="shared" si="4"/>
        <v>592</v>
      </c>
      <c r="N15" s="8" t="str">
        <f t="shared" si="5"/>
        <v>912</v>
      </c>
      <c r="O15" s="8" t="str">
        <f t="shared" si="0"/>
        <v/>
      </c>
      <c r="P15" s="8" t="str">
        <f t="shared" si="6"/>
        <v>UPDATE saskitps_product_attribute pa set pa.price = 592 where pa.id_product = 18 and pa.id_product_attribute = 2509 ;</v>
      </c>
      <c r="Q15" s="8" t="str">
        <f t="shared" si="7"/>
        <v>UPDATE TSaskit sas set sas.OldPrix = sas.PrixMagasin, sas.PrixMagasin = 912, sas.DateModification = NOW() where sas.RefPrestashop = 18 and sas.id_product_attribute = 2509;</v>
      </c>
    </row>
    <row r="16" spans="1:17" x14ac:dyDescent="0.25">
      <c r="A16" s="11">
        <v>18</v>
      </c>
      <c r="B16" s="11">
        <v>2510</v>
      </c>
      <c r="C16" s="11">
        <v>65</v>
      </c>
      <c r="D16" s="10" t="str">
        <f t="shared" si="1"/>
        <v/>
      </c>
      <c r="E16" s="11" t="s">
        <v>676</v>
      </c>
      <c r="F16" s="11" t="s">
        <v>2134</v>
      </c>
      <c r="G16" s="11">
        <f>VLOOKUP(J16,Feuil1!$B$2:$AH$784,33,FALSE)</f>
        <v>986</v>
      </c>
      <c r="H16" s="11" t="s">
        <v>678</v>
      </c>
      <c r="I16" s="11" t="s">
        <v>613</v>
      </c>
      <c r="J16" s="11" t="s">
        <v>679</v>
      </c>
      <c r="K16" s="10">
        <f t="shared" si="2"/>
        <v>320</v>
      </c>
      <c r="L16" s="10">
        <f t="shared" si="3"/>
        <v>666</v>
      </c>
      <c r="M16" s="10" t="str">
        <f t="shared" si="4"/>
        <v>666</v>
      </c>
      <c r="N16" s="8" t="str">
        <f t="shared" si="5"/>
        <v>986</v>
      </c>
      <c r="O16" s="8" t="str">
        <f t="shared" si="0"/>
        <v/>
      </c>
      <c r="P16" s="8" t="str">
        <f t="shared" si="6"/>
        <v>UPDATE saskitps_product_attribute pa set pa.price = 666 where pa.id_product = 18 and pa.id_product_attribute = 2510 ;</v>
      </c>
      <c r="Q16" s="8" t="str">
        <f t="shared" si="7"/>
        <v>UPDATE TSaskit sas set sas.OldPrix = sas.PrixMagasin, sas.PrixMagasin = 986, sas.DateModification = NOW() where sas.RefPrestashop = 18 and sas.id_product_attribute = 2510;</v>
      </c>
    </row>
    <row r="17" spans="1:17" x14ac:dyDescent="0.25">
      <c r="A17" s="11">
        <v>18</v>
      </c>
      <c r="B17" s="11">
        <v>2511</v>
      </c>
      <c r="C17" s="11">
        <v>66</v>
      </c>
      <c r="D17" s="10" t="str">
        <f t="shared" si="1"/>
        <v/>
      </c>
      <c r="E17" s="11" t="s">
        <v>681</v>
      </c>
      <c r="F17" s="11" t="s">
        <v>1855</v>
      </c>
      <c r="G17" s="11">
        <f>VLOOKUP(J17,Feuil1!$B$2:$AH$784,33,FALSE)</f>
        <v>1117</v>
      </c>
      <c r="H17" s="11" t="s">
        <v>683</v>
      </c>
      <c r="I17" s="11" t="s">
        <v>613</v>
      </c>
      <c r="J17" s="11" t="s">
        <v>684</v>
      </c>
      <c r="K17" s="10">
        <f t="shared" si="2"/>
        <v>320</v>
      </c>
      <c r="L17" s="10">
        <f t="shared" si="3"/>
        <v>797</v>
      </c>
      <c r="M17" s="10" t="str">
        <f t="shared" si="4"/>
        <v>797</v>
      </c>
      <c r="N17" s="8" t="str">
        <f t="shared" si="5"/>
        <v>1117</v>
      </c>
      <c r="O17" s="8" t="str">
        <f t="shared" si="0"/>
        <v/>
      </c>
      <c r="P17" s="8" t="str">
        <f t="shared" si="6"/>
        <v>UPDATE saskitps_product_attribute pa set pa.price = 797 where pa.id_product = 18 and pa.id_product_attribute = 2511 ;</v>
      </c>
      <c r="Q17" s="8" t="str">
        <f t="shared" si="7"/>
        <v>UPDATE TSaskit sas set sas.OldPrix = sas.PrixMagasin, sas.PrixMagasin = 1117, sas.DateModification = NOW() where sas.RefPrestashop = 18 and sas.id_product_attribute = 2511;</v>
      </c>
    </row>
    <row r="18" spans="1:17" x14ac:dyDescent="0.25">
      <c r="A18" s="11">
        <v>18</v>
      </c>
      <c r="B18" s="11">
        <v>2512</v>
      </c>
      <c r="C18" s="11">
        <v>67</v>
      </c>
      <c r="D18" s="10" t="str">
        <f t="shared" si="1"/>
        <v/>
      </c>
      <c r="E18" s="11" t="s">
        <v>686</v>
      </c>
      <c r="F18" s="11" t="s">
        <v>1818</v>
      </c>
      <c r="G18" s="11">
        <f>VLOOKUP(J18,Feuil1!$B$2:$AH$784,33,FALSE)</f>
        <v>986</v>
      </c>
      <c r="H18" s="11" t="s">
        <v>678</v>
      </c>
      <c r="I18" s="11" t="s">
        <v>613</v>
      </c>
      <c r="J18" s="11" t="s">
        <v>688</v>
      </c>
      <c r="K18" s="10">
        <f t="shared" si="2"/>
        <v>320</v>
      </c>
      <c r="L18" s="10">
        <f t="shared" si="3"/>
        <v>666</v>
      </c>
      <c r="M18" s="10" t="str">
        <f t="shared" si="4"/>
        <v>666</v>
      </c>
      <c r="N18" s="8" t="str">
        <f t="shared" si="5"/>
        <v>986</v>
      </c>
      <c r="O18" s="8" t="str">
        <f t="shared" si="0"/>
        <v/>
      </c>
      <c r="P18" s="8" t="str">
        <f t="shared" si="6"/>
        <v>UPDATE saskitps_product_attribute pa set pa.price = 666 where pa.id_product = 18 and pa.id_product_attribute = 2512 ;</v>
      </c>
      <c r="Q18" s="8" t="str">
        <f t="shared" si="7"/>
        <v>UPDATE TSaskit sas set sas.OldPrix = sas.PrixMagasin, sas.PrixMagasin = 986, sas.DateModification = NOW() where sas.RefPrestashop = 18 and sas.id_product_attribute = 2512;</v>
      </c>
    </row>
    <row r="19" spans="1:17" x14ac:dyDescent="0.25">
      <c r="A19" s="11">
        <v>18</v>
      </c>
      <c r="B19" s="11">
        <v>2513</v>
      </c>
      <c r="C19" s="11">
        <v>68</v>
      </c>
      <c r="D19" s="10" t="str">
        <f t="shared" si="1"/>
        <v/>
      </c>
      <c r="E19" s="11" t="s">
        <v>689</v>
      </c>
      <c r="F19" s="11" t="s">
        <v>2137</v>
      </c>
      <c r="G19" s="11">
        <f>VLOOKUP(J19,Feuil1!$B$2:$AH$784,33,FALSE)</f>
        <v>1225</v>
      </c>
      <c r="H19" s="11" t="s">
        <v>691</v>
      </c>
      <c r="I19" s="11" t="s">
        <v>613</v>
      </c>
      <c r="J19" s="11" t="s">
        <v>692</v>
      </c>
      <c r="K19" s="10">
        <f t="shared" si="2"/>
        <v>320</v>
      </c>
      <c r="L19" s="10">
        <f t="shared" si="3"/>
        <v>905</v>
      </c>
      <c r="M19" s="10" t="str">
        <f t="shared" si="4"/>
        <v>905</v>
      </c>
      <c r="N19" s="8" t="str">
        <f t="shared" si="5"/>
        <v>1225</v>
      </c>
      <c r="O19" s="8" t="str">
        <f t="shared" si="0"/>
        <v/>
      </c>
      <c r="P19" s="8" t="str">
        <f t="shared" si="6"/>
        <v>UPDATE saskitps_product_attribute pa set pa.price = 905 where pa.id_product = 18 and pa.id_product_attribute = 2513 ;</v>
      </c>
      <c r="Q19" s="8" t="str">
        <f t="shared" si="7"/>
        <v>UPDATE TSaskit sas set sas.OldPrix = sas.PrixMagasin, sas.PrixMagasin = 1225, sas.DateModification = NOW() where sas.RefPrestashop = 18 and sas.id_product_attribute = 2513;</v>
      </c>
    </row>
    <row r="20" spans="1:17" x14ac:dyDescent="0.25">
      <c r="A20" s="11">
        <v>18</v>
      </c>
      <c r="B20" s="11">
        <v>2514</v>
      </c>
      <c r="C20" s="11">
        <v>69</v>
      </c>
      <c r="D20" s="10" t="str">
        <f t="shared" si="1"/>
        <v/>
      </c>
      <c r="E20" s="11" t="s">
        <v>694</v>
      </c>
      <c r="F20" s="11" t="s">
        <v>1806</v>
      </c>
      <c r="G20" s="11">
        <f>VLOOKUP(J20,Feuil1!$B$2:$AH$784,33,FALSE)</f>
        <v>1375</v>
      </c>
      <c r="H20" s="11" t="s">
        <v>696</v>
      </c>
      <c r="I20" s="11" t="s">
        <v>613</v>
      </c>
      <c r="J20" s="11" t="s">
        <v>697</v>
      </c>
      <c r="K20" s="10">
        <f t="shared" si="2"/>
        <v>320</v>
      </c>
      <c r="L20" s="10">
        <f t="shared" si="3"/>
        <v>1055</v>
      </c>
      <c r="M20" s="10" t="str">
        <f t="shared" si="4"/>
        <v>1055</v>
      </c>
      <c r="N20" s="8" t="str">
        <f t="shared" si="5"/>
        <v>1375</v>
      </c>
      <c r="O20" s="8" t="str">
        <f t="shared" si="0"/>
        <v/>
      </c>
      <c r="P20" s="8" t="str">
        <f t="shared" si="6"/>
        <v>UPDATE saskitps_product_attribute pa set pa.price = 1055 where pa.id_product = 18 and pa.id_product_attribute = 2514 ;</v>
      </c>
      <c r="Q20" s="8" t="str">
        <f t="shared" si="7"/>
        <v>UPDATE TSaskit sas set sas.OldPrix = sas.PrixMagasin, sas.PrixMagasin = 1375, sas.DateModification = NOW() where sas.RefPrestashop = 18 and sas.id_product_attribute = 2514;</v>
      </c>
    </row>
    <row r="21" spans="1:17" x14ac:dyDescent="0.25">
      <c r="A21" s="11">
        <v>18</v>
      </c>
      <c r="B21" s="11">
        <v>2515</v>
      </c>
      <c r="C21" s="11">
        <v>70</v>
      </c>
      <c r="D21" s="10" t="str">
        <f t="shared" si="1"/>
        <v/>
      </c>
      <c r="E21" s="11" t="s">
        <v>698</v>
      </c>
      <c r="F21" s="11" t="s">
        <v>1802</v>
      </c>
      <c r="G21" s="11">
        <f>VLOOKUP(J21,Feuil1!$B$2:$AH$784,33,FALSE)</f>
        <v>1408</v>
      </c>
      <c r="H21" s="11" t="s">
        <v>700</v>
      </c>
      <c r="I21" s="11" t="s">
        <v>613</v>
      </c>
      <c r="J21" s="11" t="s">
        <v>701</v>
      </c>
      <c r="K21" s="10">
        <f t="shared" si="2"/>
        <v>320</v>
      </c>
      <c r="L21" s="10">
        <f t="shared" si="3"/>
        <v>1088</v>
      </c>
      <c r="M21" s="10" t="str">
        <f t="shared" si="4"/>
        <v>1088</v>
      </c>
      <c r="N21" s="8" t="str">
        <f t="shared" si="5"/>
        <v>1408</v>
      </c>
      <c r="O21" s="8" t="str">
        <f t="shared" si="0"/>
        <v/>
      </c>
      <c r="P21" s="8" t="str">
        <f t="shared" si="6"/>
        <v>UPDATE saskitps_product_attribute pa set pa.price = 1088 where pa.id_product = 18 and pa.id_product_attribute = 2515 ;</v>
      </c>
      <c r="Q21" s="8" t="str">
        <f t="shared" si="7"/>
        <v>UPDATE TSaskit sas set sas.OldPrix = sas.PrixMagasin, sas.PrixMagasin = 1408, sas.DateModification = NOW() where sas.RefPrestashop = 18 and sas.id_product_attribute = 2515;</v>
      </c>
    </row>
    <row r="22" spans="1:17" x14ac:dyDescent="0.25">
      <c r="A22" s="11">
        <v>18</v>
      </c>
      <c r="B22" s="11">
        <v>2516</v>
      </c>
      <c r="C22" s="11">
        <v>71</v>
      </c>
      <c r="D22" s="10" t="str">
        <f t="shared" si="1"/>
        <v/>
      </c>
      <c r="E22" s="11" t="s">
        <v>703</v>
      </c>
      <c r="F22" s="11" t="s">
        <v>2143</v>
      </c>
      <c r="G22" s="11">
        <f>VLOOKUP(J22,Feuil1!$B$2:$AH$784,33,FALSE)</f>
        <v>1520</v>
      </c>
      <c r="H22" s="11" t="s">
        <v>705</v>
      </c>
      <c r="I22" s="11" t="s">
        <v>613</v>
      </c>
      <c r="J22" s="11" t="s">
        <v>706</v>
      </c>
      <c r="K22" s="10">
        <f t="shared" si="2"/>
        <v>320</v>
      </c>
      <c r="L22" s="10">
        <f t="shared" si="3"/>
        <v>1200</v>
      </c>
      <c r="M22" s="10" t="str">
        <f t="shared" si="4"/>
        <v>1200</v>
      </c>
      <c r="N22" s="8" t="str">
        <f t="shared" si="5"/>
        <v>1520</v>
      </c>
      <c r="O22" s="8" t="str">
        <f t="shared" si="0"/>
        <v/>
      </c>
      <c r="P22" s="8" t="str">
        <f t="shared" si="6"/>
        <v>UPDATE saskitps_product_attribute pa set pa.price = 1200 where pa.id_product = 18 and pa.id_product_attribute = 2516 ;</v>
      </c>
      <c r="Q22" s="8" t="str">
        <f t="shared" si="7"/>
        <v>UPDATE TSaskit sas set sas.OldPrix = sas.PrixMagasin, sas.PrixMagasin = 1520, sas.DateModification = NOW() where sas.RefPrestashop = 18 and sas.id_product_attribute = 2516;</v>
      </c>
    </row>
    <row r="23" spans="1:17" x14ac:dyDescent="0.25">
      <c r="A23" s="11">
        <v>18</v>
      </c>
      <c r="B23" s="11">
        <v>2517</v>
      </c>
      <c r="C23" s="11">
        <v>72</v>
      </c>
      <c r="D23" s="10" t="str">
        <f t="shared" si="1"/>
        <v/>
      </c>
      <c r="E23" s="11" t="s">
        <v>708</v>
      </c>
      <c r="F23" s="11" t="s">
        <v>2140</v>
      </c>
      <c r="G23" s="11">
        <f>VLOOKUP(J23,Feuil1!$B$2:$AH$784,33,FALSE)</f>
        <v>1525</v>
      </c>
      <c r="H23" s="11" t="s">
        <v>710</v>
      </c>
      <c r="I23" s="11" t="s">
        <v>613</v>
      </c>
      <c r="J23" s="11" t="s">
        <v>711</v>
      </c>
      <c r="K23" s="10">
        <f t="shared" si="2"/>
        <v>320</v>
      </c>
      <c r="L23" s="10">
        <f t="shared" si="3"/>
        <v>1205</v>
      </c>
      <c r="M23" s="10" t="str">
        <f t="shared" si="4"/>
        <v>1205</v>
      </c>
      <c r="N23" s="8" t="str">
        <f t="shared" si="5"/>
        <v>1525</v>
      </c>
      <c r="O23" s="8" t="str">
        <f t="shared" si="0"/>
        <v/>
      </c>
      <c r="P23" s="8" t="str">
        <f t="shared" si="6"/>
        <v>UPDATE saskitps_product_attribute pa set pa.price = 1205 where pa.id_product = 18 and pa.id_product_attribute = 2517 ;</v>
      </c>
      <c r="Q23" s="8" t="str">
        <f t="shared" si="7"/>
        <v>UPDATE TSaskit sas set sas.OldPrix = sas.PrixMagasin, sas.PrixMagasin = 1525, sas.DateModification = NOW() where sas.RefPrestashop = 18 and sas.id_product_attribute = 2517;</v>
      </c>
    </row>
    <row r="24" spans="1:17" s="9" customFormat="1" x14ac:dyDescent="0.25">
      <c r="A24" s="11">
        <v>27</v>
      </c>
      <c r="B24" s="11">
        <v>446</v>
      </c>
      <c r="C24" s="11">
        <v>73</v>
      </c>
      <c r="D24" s="10" t="str">
        <f t="shared" si="1"/>
        <v>BASE</v>
      </c>
      <c r="E24" s="11" t="s">
        <v>712</v>
      </c>
      <c r="F24" s="11" t="s">
        <v>2177</v>
      </c>
      <c r="G24" s="11">
        <f>VLOOKUP(J24,Feuil1!$B$2:$AH$784,33,FALSE)</f>
        <v>0.8</v>
      </c>
      <c r="H24" s="11" t="s">
        <v>714</v>
      </c>
      <c r="I24" s="11" t="s">
        <v>3949</v>
      </c>
      <c r="J24" s="11" t="s">
        <v>715</v>
      </c>
      <c r="K24" s="8">
        <f t="shared" si="2"/>
        <v>0.8</v>
      </c>
      <c r="L24" s="8">
        <f t="shared" si="3"/>
        <v>0</v>
      </c>
      <c r="M24" s="8" t="str">
        <f t="shared" si="4"/>
        <v>0</v>
      </c>
      <c r="N24" s="8" t="str">
        <f t="shared" si="5"/>
        <v>0.8</v>
      </c>
      <c r="O24" s="8" t="str">
        <f t="shared" si="0"/>
        <v>UPDATE saskitps_product p set p.price = 0.800000, p.date_upd=now() where p.id_product = 27 ;</v>
      </c>
      <c r="P24" s="8" t="str">
        <f t="shared" si="6"/>
        <v>UPDATE saskitps_product_attribute pa set pa.price = 0 where pa.id_product = 27 and pa.id_product_attribute = 446 ;</v>
      </c>
      <c r="Q24" s="8" t="str">
        <f t="shared" si="7"/>
        <v>UPDATE TSaskit sas set sas.OldPrix = sas.PrixMagasin, sas.PrixMagasin = 0.8, sas.DateModification = NOW() where sas.RefPrestashop = 27 and sas.id_product_attribute = 446;</v>
      </c>
    </row>
    <row r="25" spans="1:17" s="9" customFormat="1" x14ac:dyDescent="0.25">
      <c r="A25" s="11">
        <v>27</v>
      </c>
      <c r="B25" s="11">
        <v>447</v>
      </c>
      <c r="C25" s="11">
        <v>74</v>
      </c>
      <c r="D25" s="10" t="str">
        <f t="shared" si="1"/>
        <v/>
      </c>
      <c r="E25" s="11" t="s">
        <v>716</v>
      </c>
      <c r="F25" s="11" t="s">
        <v>1986</v>
      </c>
      <c r="G25" s="11">
        <f>VLOOKUP(J25,Feuil1!$B$2:$AH$784,33,FALSE)</f>
        <v>1.29</v>
      </c>
      <c r="H25" s="11" t="s">
        <v>718</v>
      </c>
      <c r="I25" s="11" t="s">
        <v>3949</v>
      </c>
      <c r="J25" s="11" t="s">
        <v>719</v>
      </c>
      <c r="K25" s="8">
        <f t="shared" si="2"/>
        <v>0.8</v>
      </c>
      <c r="L25" s="8">
        <f t="shared" si="3"/>
        <v>0.49</v>
      </c>
      <c r="M25" s="8" t="str">
        <f t="shared" si="4"/>
        <v>0.49</v>
      </c>
      <c r="N25" s="8" t="str">
        <f t="shared" si="5"/>
        <v>1.29</v>
      </c>
      <c r="O25" s="8" t="str">
        <f t="shared" si="0"/>
        <v/>
      </c>
      <c r="P25" s="8" t="str">
        <f t="shared" si="6"/>
        <v>UPDATE saskitps_product_attribute pa set pa.price = 0.49 where pa.id_product = 27 and pa.id_product_attribute = 447 ;</v>
      </c>
      <c r="Q25" s="8" t="str">
        <f t="shared" si="7"/>
        <v>UPDATE TSaskit sas set sas.OldPrix = sas.PrixMagasin, sas.PrixMagasin = 1.29, sas.DateModification = NOW() where sas.RefPrestashop = 27 and sas.id_product_attribute = 447;</v>
      </c>
    </row>
    <row r="26" spans="1:17" x14ac:dyDescent="0.25">
      <c r="A26" s="10">
        <v>29</v>
      </c>
      <c r="B26" s="10">
        <v>372</v>
      </c>
      <c r="C26" s="10">
        <v>34</v>
      </c>
      <c r="D26" s="10" t="str">
        <f t="shared" si="1"/>
        <v>BASE</v>
      </c>
      <c r="E26" s="10" t="s">
        <v>720</v>
      </c>
      <c r="F26" s="10" t="s">
        <v>2371</v>
      </c>
      <c r="G26" s="10">
        <f>VLOOKUP(J26,Feuil1!$B$2:$AH$784,33,FALSE)</f>
        <v>204</v>
      </c>
      <c r="H26" s="10" t="s">
        <v>722</v>
      </c>
      <c r="I26" s="10" t="s">
        <v>3947</v>
      </c>
      <c r="J26" s="10" t="s">
        <v>723</v>
      </c>
      <c r="K26" s="10">
        <f t="shared" si="2"/>
        <v>204</v>
      </c>
      <c r="L26" s="10">
        <f t="shared" si="3"/>
        <v>0</v>
      </c>
      <c r="M26" s="10" t="str">
        <f t="shared" si="4"/>
        <v>0</v>
      </c>
      <c r="N26" s="8" t="str">
        <f t="shared" si="5"/>
        <v>204</v>
      </c>
      <c r="O26" s="8" t="str">
        <f t="shared" si="0"/>
        <v>UPDATE saskitps_product p set p.price = 204.000000, p.date_upd=now() where p.id_product = 29 ;</v>
      </c>
      <c r="P26" s="8" t="str">
        <f t="shared" si="6"/>
        <v>UPDATE saskitps_product_attribute pa set pa.price = 0 where pa.id_product = 29 and pa.id_product_attribute = 372 ;</v>
      </c>
      <c r="Q26" s="8" t="str">
        <f t="shared" si="7"/>
        <v>UPDATE TSaskit sas set sas.OldPrix = sas.PrixMagasin, sas.PrixMagasin = 204, sas.DateModification = NOW() where sas.RefPrestashop = 29 and sas.id_product_attribute = 372;</v>
      </c>
    </row>
    <row r="27" spans="1:17" x14ac:dyDescent="0.25">
      <c r="A27" s="11">
        <v>29</v>
      </c>
      <c r="B27" s="11">
        <v>373</v>
      </c>
      <c r="C27" s="11">
        <v>35</v>
      </c>
      <c r="D27" s="10" t="str">
        <f t="shared" si="1"/>
        <v/>
      </c>
      <c r="E27" s="11" t="s">
        <v>725</v>
      </c>
      <c r="F27" s="11" t="s">
        <v>2145</v>
      </c>
      <c r="G27" s="11">
        <f>VLOOKUP(J27,Feuil1!$B$2:$AH$784,33,FALSE)</f>
        <v>254</v>
      </c>
      <c r="H27" s="11" t="s">
        <v>727</v>
      </c>
      <c r="I27" s="11" t="s">
        <v>3947</v>
      </c>
      <c r="J27" s="11" t="s">
        <v>728</v>
      </c>
      <c r="K27" s="10">
        <f t="shared" si="2"/>
        <v>204</v>
      </c>
      <c r="L27" s="10">
        <f t="shared" si="3"/>
        <v>50</v>
      </c>
      <c r="M27" s="10" t="str">
        <f t="shared" si="4"/>
        <v>50</v>
      </c>
      <c r="N27" s="8" t="str">
        <f t="shared" si="5"/>
        <v>254</v>
      </c>
      <c r="O27" s="8" t="str">
        <f t="shared" si="0"/>
        <v/>
      </c>
      <c r="P27" s="8" t="str">
        <f t="shared" si="6"/>
        <v>UPDATE saskitps_product_attribute pa set pa.price = 50 where pa.id_product = 29 and pa.id_product_attribute = 373 ;</v>
      </c>
      <c r="Q27" s="8" t="str">
        <f t="shared" si="7"/>
        <v>UPDATE TSaskit sas set sas.OldPrix = sas.PrixMagasin, sas.PrixMagasin = 254, sas.DateModification = NOW() where sas.RefPrestashop = 29 and sas.id_product_attribute = 373;</v>
      </c>
    </row>
    <row r="28" spans="1:17" x14ac:dyDescent="0.25">
      <c r="A28" s="11">
        <v>29</v>
      </c>
      <c r="B28" s="11">
        <v>374</v>
      </c>
      <c r="C28" s="11">
        <v>36</v>
      </c>
      <c r="D28" s="10" t="str">
        <f t="shared" si="1"/>
        <v/>
      </c>
      <c r="E28" s="11" t="s">
        <v>729</v>
      </c>
      <c r="F28" s="11" t="s">
        <v>2148</v>
      </c>
      <c r="G28" s="11">
        <f>VLOOKUP(J28,Feuil1!$B$2:$AH$784,33,FALSE)</f>
        <v>257</v>
      </c>
      <c r="H28" s="11" t="s">
        <v>731</v>
      </c>
      <c r="I28" s="11" t="s">
        <v>3947</v>
      </c>
      <c r="J28" s="11" t="s">
        <v>732</v>
      </c>
      <c r="K28" s="10">
        <f t="shared" si="2"/>
        <v>204</v>
      </c>
      <c r="L28" s="10">
        <f t="shared" si="3"/>
        <v>53</v>
      </c>
      <c r="M28" s="10" t="str">
        <f t="shared" si="4"/>
        <v>53</v>
      </c>
      <c r="N28" s="8" t="str">
        <f t="shared" si="5"/>
        <v>257</v>
      </c>
      <c r="O28" s="8" t="str">
        <f t="shared" si="0"/>
        <v/>
      </c>
      <c r="P28" s="8" t="str">
        <f t="shared" si="6"/>
        <v>UPDATE saskitps_product_attribute pa set pa.price = 53 where pa.id_product = 29 and pa.id_product_attribute = 374 ;</v>
      </c>
      <c r="Q28" s="8" t="str">
        <f t="shared" si="7"/>
        <v>UPDATE TSaskit sas set sas.OldPrix = sas.PrixMagasin, sas.PrixMagasin = 257, sas.DateModification = NOW() where sas.RefPrestashop = 29 and sas.id_product_attribute = 374;</v>
      </c>
    </row>
    <row r="29" spans="1:17" x14ac:dyDescent="0.25">
      <c r="A29" s="11">
        <v>29</v>
      </c>
      <c r="B29" s="11">
        <v>375</v>
      </c>
      <c r="C29" s="11">
        <v>37</v>
      </c>
      <c r="D29" s="10" t="str">
        <f t="shared" si="1"/>
        <v/>
      </c>
      <c r="E29" s="11" t="s">
        <v>734</v>
      </c>
      <c r="F29" s="11" t="s">
        <v>2150</v>
      </c>
      <c r="G29" s="11">
        <f>VLOOKUP(J29,Feuil1!$B$2:$AH$784,33,FALSE)</f>
        <v>305</v>
      </c>
      <c r="H29" s="11" t="s">
        <v>736</v>
      </c>
      <c r="I29" s="11" t="s">
        <v>3947</v>
      </c>
      <c r="J29" s="11" t="s">
        <v>737</v>
      </c>
      <c r="K29" s="10">
        <f t="shared" si="2"/>
        <v>204</v>
      </c>
      <c r="L29" s="10">
        <f t="shared" si="3"/>
        <v>101</v>
      </c>
      <c r="M29" s="10" t="str">
        <f t="shared" si="4"/>
        <v>101</v>
      </c>
      <c r="N29" s="8" t="str">
        <f t="shared" si="5"/>
        <v>305</v>
      </c>
      <c r="O29" s="8" t="str">
        <f t="shared" si="0"/>
        <v/>
      </c>
      <c r="P29" s="8" t="str">
        <f t="shared" si="6"/>
        <v>UPDATE saskitps_product_attribute pa set pa.price = 101 where pa.id_product = 29 and pa.id_product_attribute = 375 ;</v>
      </c>
      <c r="Q29" s="8" t="str">
        <f t="shared" si="7"/>
        <v>UPDATE TSaskit sas set sas.OldPrix = sas.PrixMagasin, sas.PrixMagasin = 305, sas.DateModification = NOW() where sas.RefPrestashop = 29 and sas.id_product_attribute = 375;</v>
      </c>
    </row>
    <row r="30" spans="1:17" x14ac:dyDescent="0.25">
      <c r="A30" s="11">
        <v>29</v>
      </c>
      <c r="B30" s="11">
        <v>376</v>
      </c>
      <c r="C30" s="11">
        <v>38</v>
      </c>
      <c r="D30" s="10" t="str">
        <f t="shared" si="1"/>
        <v/>
      </c>
      <c r="E30" s="11" t="s">
        <v>739</v>
      </c>
      <c r="F30" s="11" t="s">
        <v>2152</v>
      </c>
      <c r="G30" s="11">
        <f>VLOOKUP(J30,Feuil1!$B$2:$AH$784,33,FALSE)</f>
        <v>416</v>
      </c>
      <c r="H30" s="11" t="s">
        <v>741</v>
      </c>
      <c r="I30" s="11" t="s">
        <v>3947</v>
      </c>
      <c r="J30" s="11" t="s">
        <v>742</v>
      </c>
      <c r="K30" s="10">
        <f t="shared" si="2"/>
        <v>204</v>
      </c>
      <c r="L30" s="10">
        <f t="shared" si="3"/>
        <v>212</v>
      </c>
      <c r="M30" s="10" t="str">
        <f t="shared" si="4"/>
        <v>212</v>
      </c>
      <c r="N30" s="8" t="str">
        <f t="shared" si="5"/>
        <v>416</v>
      </c>
      <c r="O30" s="8" t="str">
        <f t="shared" si="0"/>
        <v/>
      </c>
      <c r="P30" s="8" t="str">
        <f t="shared" si="6"/>
        <v>UPDATE saskitps_product_attribute pa set pa.price = 212 where pa.id_product = 29 and pa.id_product_attribute = 376 ;</v>
      </c>
      <c r="Q30" s="8" t="str">
        <f t="shared" si="7"/>
        <v>UPDATE TSaskit sas set sas.OldPrix = sas.PrixMagasin, sas.PrixMagasin = 416, sas.DateModification = NOW() where sas.RefPrestashop = 29 and sas.id_product_attribute = 376;</v>
      </c>
    </row>
    <row r="31" spans="1:17" x14ac:dyDescent="0.25">
      <c r="A31" s="11">
        <v>29</v>
      </c>
      <c r="B31" s="11">
        <v>377</v>
      </c>
      <c r="C31" s="11">
        <v>39</v>
      </c>
      <c r="D31" s="10" t="str">
        <f t="shared" si="1"/>
        <v/>
      </c>
      <c r="E31" s="11" t="s">
        <v>744</v>
      </c>
      <c r="F31" s="11" t="s">
        <v>2355</v>
      </c>
      <c r="G31" s="11">
        <f>VLOOKUP(J31,Feuil1!$B$2:$AH$784,33,FALSE)</f>
        <v>455</v>
      </c>
      <c r="H31" s="11" t="s">
        <v>746</v>
      </c>
      <c r="I31" s="11" t="s">
        <v>3947</v>
      </c>
      <c r="J31" s="11" t="s">
        <v>747</v>
      </c>
      <c r="K31" s="10">
        <f t="shared" si="2"/>
        <v>204</v>
      </c>
      <c r="L31" s="10">
        <f t="shared" si="3"/>
        <v>251</v>
      </c>
      <c r="M31" s="10" t="str">
        <f t="shared" si="4"/>
        <v>251</v>
      </c>
      <c r="N31" s="8" t="str">
        <f t="shared" si="5"/>
        <v>455</v>
      </c>
      <c r="O31" s="8" t="str">
        <f t="shared" si="0"/>
        <v/>
      </c>
      <c r="P31" s="8" t="str">
        <f t="shared" si="6"/>
        <v>UPDATE saskitps_product_attribute pa set pa.price = 251 where pa.id_product = 29 and pa.id_product_attribute = 377 ;</v>
      </c>
      <c r="Q31" s="8" t="str">
        <f t="shared" si="7"/>
        <v>UPDATE TSaskit sas set sas.OldPrix = sas.PrixMagasin, sas.PrixMagasin = 455, sas.DateModification = NOW() where sas.RefPrestashop = 29 and sas.id_product_attribute = 377;</v>
      </c>
    </row>
    <row r="32" spans="1:17" x14ac:dyDescent="0.25">
      <c r="A32" s="11">
        <v>29</v>
      </c>
      <c r="B32" s="11">
        <v>378</v>
      </c>
      <c r="C32" s="11">
        <v>40</v>
      </c>
      <c r="D32" s="10" t="str">
        <f t="shared" si="1"/>
        <v/>
      </c>
      <c r="E32" s="11" t="s">
        <v>749</v>
      </c>
      <c r="F32" s="11" t="s">
        <v>2154</v>
      </c>
      <c r="G32" s="11">
        <f>VLOOKUP(J32,Feuil1!$B$2:$AH$784,33,FALSE)</f>
        <v>520</v>
      </c>
      <c r="H32" s="11" t="s">
        <v>751</v>
      </c>
      <c r="I32" s="11" t="s">
        <v>3947</v>
      </c>
      <c r="J32" s="11" t="s">
        <v>752</v>
      </c>
      <c r="K32" s="10">
        <f t="shared" si="2"/>
        <v>204</v>
      </c>
      <c r="L32" s="10">
        <f t="shared" si="3"/>
        <v>316</v>
      </c>
      <c r="M32" s="10" t="str">
        <f t="shared" si="4"/>
        <v>316</v>
      </c>
      <c r="N32" s="8" t="str">
        <f t="shared" si="5"/>
        <v>520</v>
      </c>
      <c r="O32" s="8" t="str">
        <f t="shared" si="0"/>
        <v/>
      </c>
      <c r="P32" s="8" t="str">
        <f t="shared" si="6"/>
        <v>UPDATE saskitps_product_attribute pa set pa.price = 316 where pa.id_product = 29 and pa.id_product_attribute = 378 ;</v>
      </c>
      <c r="Q32" s="8" t="str">
        <f t="shared" si="7"/>
        <v>UPDATE TSaskit sas set sas.OldPrix = sas.PrixMagasin, sas.PrixMagasin = 520, sas.DateModification = NOW() where sas.RefPrestashop = 29 and sas.id_product_attribute = 378;</v>
      </c>
    </row>
    <row r="33" spans="1:17" x14ac:dyDescent="0.25">
      <c r="A33" s="11">
        <v>29</v>
      </c>
      <c r="B33" s="11">
        <v>379</v>
      </c>
      <c r="C33" s="11">
        <v>41</v>
      </c>
      <c r="D33" s="10" t="str">
        <f t="shared" si="1"/>
        <v/>
      </c>
      <c r="E33" s="11" t="s">
        <v>754</v>
      </c>
      <c r="F33" s="11" t="s">
        <v>2391</v>
      </c>
      <c r="G33" s="11">
        <f>VLOOKUP(J33,Feuil1!$B$2:$AH$784,33,FALSE)</f>
        <v>548</v>
      </c>
      <c r="H33" s="11" t="s">
        <v>756</v>
      </c>
      <c r="I33" s="11" t="s">
        <v>3947</v>
      </c>
      <c r="J33" s="11" t="s">
        <v>757</v>
      </c>
      <c r="K33" s="10">
        <f t="shared" si="2"/>
        <v>204</v>
      </c>
      <c r="L33" s="10">
        <f t="shared" si="3"/>
        <v>344</v>
      </c>
      <c r="M33" s="10" t="str">
        <f t="shared" si="4"/>
        <v>344</v>
      </c>
      <c r="N33" s="8" t="str">
        <f t="shared" si="5"/>
        <v>548</v>
      </c>
      <c r="O33" s="8" t="str">
        <f t="shared" si="0"/>
        <v/>
      </c>
      <c r="P33" s="8" t="str">
        <f t="shared" si="6"/>
        <v>UPDATE saskitps_product_attribute pa set pa.price = 344 where pa.id_product = 29 and pa.id_product_attribute = 379 ;</v>
      </c>
      <c r="Q33" s="8" t="str">
        <f t="shared" si="7"/>
        <v>UPDATE TSaskit sas set sas.OldPrix = sas.PrixMagasin, sas.PrixMagasin = 548, sas.DateModification = NOW() where sas.RefPrestashop = 29 and sas.id_product_attribute = 379;</v>
      </c>
    </row>
    <row r="34" spans="1:17" x14ac:dyDescent="0.25">
      <c r="A34" s="11">
        <v>29</v>
      </c>
      <c r="B34" s="11">
        <v>380</v>
      </c>
      <c r="C34" s="11">
        <v>42</v>
      </c>
      <c r="D34" s="10" t="str">
        <f t="shared" si="1"/>
        <v/>
      </c>
      <c r="E34" s="11" t="s">
        <v>759</v>
      </c>
      <c r="F34" s="11" t="s">
        <v>2423</v>
      </c>
      <c r="G34" s="11">
        <f>VLOOKUP(J34,Feuil1!$B$2:$AH$784,33,FALSE)</f>
        <v>622</v>
      </c>
      <c r="H34" s="11" t="s">
        <v>761</v>
      </c>
      <c r="I34" s="11" t="s">
        <v>3947</v>
      </c>
      <c r="J34" s="11" t="s">
        <v>762</v>
      </c>
      <c r="K34" s="10">
        <f t="shared" si="2"/>
        <v>204</v>
      </c>
      <c r="L34" s="10">
        <f t="shared" si="3"/>
        <v>418</v>
      </c>
      <c r="M34" s="10" t="str">
        <f t="shared" si="4"/>
        <v>418</v>
      </c>
      <c r="N34" s="8" t="str">
        <f t="shared" si="5"/>
        <v>622</v>
      </c>
      <c r="O34" s="8" t="str">
        <f t="shared" ref="O34:O65" si="8">IF(D34="BASE",SUBSTITUTE(SUBSTITUTE($O$1,"#P#",I34),"#ID#",A34),"")</f>
        <v/>
      </c>
      <c r="P34" s="8" t="str">
        <f t="shared" si="6"/>
        <v>UPDATE saskitps_product_attribute pa set pa.price = 418 where pa.id_product = 29 and pa.id_product_attribute = 380 ;</v>
      </c>
      <c r="Q34" s="8" t="str">
        <f t="shared" si="7"/>
        <v>UPDATE TSaskit sas set sas.OldPrix = sas.PrixMagasin, sas.PrixMagasin = 622, sas.DateModification = NOW() where sas.RefPrestashop = 29 and sas.id_product_attribute = 380;</v>
      </c>
    </row>
    <row r="35" spans="1:17" x14ac:dyDescent="0.25">
      <c r="A35" s="11">
        <v>29</v>
      </c>
      <c r="B35" s="11">
        <v>381</v>
      </c>
      <c r="C35" s="11">
        <v>43</v>
      </c>
      <c r="D35" s="10" t="str">
        <f t="shared" si="1"/>
        <v/>
      </c>
      <c r="E35" s="11" t="s">
        <v>763</v>
      </c>
      <c r="F35" s="11" t="s">
        <v>2159</v>
      </c>
      <c r="G35" s="11">
        <f>VLOOKUP(J35,Feuil1!$B$2:$AH$784,33,FALSE)</f>
        <v>727</v>
      </c>
      <c r="H35" s="11" t="s">
        <v>765</v>
      </c>
      <c r="I35" s="11" t="s">
        <v>3947</v>
      </c>
      <c r="J35" s="11" t="s">
        <v>766</v>
      </c>
      <c r="K35" s="10">
        <f t="shared" si="2"/>
        <v>204</v>
      </c>
      <c r="L35" s="10">
        <f t="shared" si="3"/>
        <v>523</v>
      </c>
      <c r="M35" s="10" t="str">
        <f t="shared" si="4"/>
        <v>523</v>
      </c>
      <c r="N35" s="8" t="str">
        <f t="shared" si="5"/>
        <v>727</v>
      </c>
      <c r="O35" s="8" t="str">
        <f t="shared" si="8"/>
        <v/>
      </c>
      <c r="P35" s="8" t="str">
        <f t="shared" si="6"/>
        <v>UPDATE saskitps_product_attribute pa set pa.price = 523 where pa.id_product = 29 and pa.id_product_attribute = 381 ;</v>
      </c>
      <c r="Q35" s="8" t="str">
        <f t="shared" si="7"/>
        <v>UPDATE TSaskit sas set sas.OldPrix = sas.PrixMagasin, sas.PrixMagasin = 727, sas.DateModification = NOW() where sas.RefPrestashop = 29 and sas.id_product_attribute = 381;</v>
      </c>
    </row>
    <row r="36" spans="1:17" x14ac:dyDescent="0.25">
      <c r="A36" s="11">
        <v>29</v>
      </c>
      <c r="B36" s="11">
        <v>382</v>
      </c>
      <c r="C36" s="11">
        <v>44</v>
      </c>
      <c r="D36" s="10" t="str">
        <f t="shared" si="1"/>
        <v/>
      </c>
      <c r="E36" s="11" t="s">
        <v>768</v>
      </c>
      <c r="F36" s="11" t="s">
        <v>2545</v>
      </c>
      <c r="G36" s="11">
        <f>VLOOKUP(J36,Feuil1!$B$2:$AH$784,33,FALSE)</f>
        <v>765</v>
      </c>
      <c r="H36" s="11" t="s">
        <v>770</v>
      </c>
      <c r="I36" s="11" t="s">
        <v>3947</v>
      </c>
      <c r="J36" s="11" t="s">
        <v>771</v>
      </c>
      <c r="K36" s="10">
        <f t="shared" si="2"/>
        <v>204</v>
      </c>
      <c r="L36" s="10">
        <f t="shared" si="3"/>
        <v>561</v>
      </c>
      <c r="M36" s="10" t="str">
        <f t="shared" si="4"/>
        <v>561</v>
      </c>
      <c r="N36" s="8" t="str">
        <f t="shared" si="5"/>
        <v>765</v>
      </c>
      <c r="O36" s="8" t="str">
        <f t="shared" si="8"/>
        <v/>
      </c>
      <c r="P36" s="8" t="str">
        <f t="shared" si="6"/>
        <v>UPDATE saskitps_product_attribute pa set pa.price = 561 where pa.id_product = 29 and pa.id_product_attribute = 382 ;</v>
      </c>
      <c r="Q36" s="8" t="str">
        <f t="shared" si="7"/>
        <v>UPDATE TSaskit sas set sas.OldPrix = sas.PrixMagasin, sas.PrixMagasin = 765, sas.DateModification = NOW() where sas.RefPrestashop = 29 and sas.id_product_attribute = 382;</v>
      </c>
    </row>
    <row r="37" spans="1:17" x14ac:dyDescent="0.25">
      <c r="A37" s="11">
        <v>29</v>
      </c>
      <c r="B37" s="11">
        <v>383</v>
      </c>
      <c r="C37" s="11">
        <v>45</v>
      </c>
      <c r="D37" s="10" t="str">
        <f t="shared" si="1"/>
        <v/>
      </c>
      <c r="E37" s="11" t="s">
        <v>772</v>
      </c>
      <c r="F37" s="11" t="s">
        <v>2161</v>
      </c>
      <c r="G37" s="11">
        <f>VLOOKUP(J37,Feuil1!$B$2:$AH$784,33,FALSE)</f>
        <v>877</v>
      </c>
      <c r="H37" s="11" t="s">
        <v>774</v>
      </c>
      <c r="I37" s="11" t="s">
        <v>3947</v>
      </c>
      <c r="J37" s="11" t="s">
        <v>775</v>
      </c>
      <c r="K37" s="10">
        <f t="shared" si="2"/>
        <v>204</v>
      </c>
      <c r="L37" s="10">
        <f t="shared" si="3"/>
        <v>673</v>
      </c>
      <c r="M37" s="10" t="str">
        <f t="shared" si="4"/>
        <v>673</v>
      </c>
      <c r="N37" s="8" t="str">
        <f t="shared" si="5"/>
        <v>877</v>
      </c>
      <c r="O37" s="8" t="str">
        <f t="shared" si="8"/>
        <v/>
      </c>
      <c r="P37" s="8" t="str">
        <f t="shared" si="6"/>
        <v>UPDATE saskitps_product_attribute pa set pa.price = 673 where pa.id_product = 29 and pa.id_product_attribute = 383 ;</v>
      </c>
      <c r="Q37" s="8" t="str">
        <f t="shared" si="7"/>
        <v>UPDATE TSaskit sas set sas.OldPrix = sas.PrixMagasin, sas.PrixMagasin = 877, sas.DateModification = NOW() where sas.RefPrestashop = 29 and sas.id_product_attribute = 383;</v>
      </c>
    </row>
    <row r="38" spans="1:17" x14ac:dyDescent="0.25">
      <c r="A38" s="11">
        <v>29</v>
      </c>
      <c r="B38" s="11">
        <v>384</v>
      </c>
      <c r="C38" s="11">
        <v>46</v>
      </c>
      <c r="D38" s="10" t="str">
        <f t="shared" si="1"/>
        <v/>
      </c>
      <c r="E38" s="11" t="s">
        <v>777</v>
      </c>
      <c r="F38" s="11" t="s">
        <v>2547</v>
      </c>
      <c r="G38" s="11">
        <f>VLOOKUP(J38,Feuil1!$B$2:$AH$784,33,FALSE)</f>
        <v>1101</v>
      </c>
      <c r="H38" s="11" t="s">
        <v>779</v>
      </c>
      <c r="I38" s="11" t="s">
        <v>3947</v>
      </c>
      <c r="J38" s="11" t="s">
        <v>780</v>
      </c>
      <c r="K38" s="10">
        <f t="shared" si="2"/>
        <v>204</v>
      </c>
      <c r="L38" s="10">
        <f t="shared" si="3"/>
        <v>897</v>
      </c>
      <c r="M38" s="10" t="str">
        <f t="shared" si="4"/>
        <v>897</v>
      </c>
      <c r="N38" s="8" t="str">
        <f t="shared" si="5"/>
        <v>1101</v>
      </c>
      <c r="O38" s="8" t="str">
        <f t="shared" si="8"/>
        <v/>
      </c>
      <c r="P38" s="8" t="str">
        <f t="shared" si="6"/>
        <v>UPDATE saskitps_product_attribute pa set pa.price = 897 where pa.id_product = 29 and pa.id_product_attribute = 384 ;</v>
      </c>
      <c r="Q38" s="8" t="str">
        <f t="shared" si="7"/>
        <v>UPDATE TSaskit sas set sas.OldPrix = sas.PrixMagasin, sas.PrixMagasin = 1101, sas.DateModification = NOW() where sas.RefPrestashop = 29 and sas.id_product_attribute = 384;</v>
      </c>
    </row>
    <row r="39" spans="1:17" x14ac:dyDescent="0.25">
      <c r="A39" s="11">
        <v>29</v>
      </c>
      <c r="B39" s="11">
        <v>385</v>
      </c>
      <c r="C39" s="11">
        <v>47</v>
      </c>
      <c r="D39" s="10" t="str">
        <f t="shared" si="1"/>
        <v/>
      </c>
      <c r="E39" s="11" t="s">
        <v>782</v>
      </c>
      <c r="F39" s="11" t="s">
        <v>2163</v>
      </c>
      <c r="G39" s="11">
        <f>VLOOKUP(J39,Feuil1!$B$2:$AH$784,33,FALSE)</f>
        <v>1141</v>
      </c>
      <c r="H39" s="11" t="s">
        <v>784</v>
      </c>
      <c r="I39" s="11" t="s">
        <v>3947</v>
      </c>
      <c r="J39" s="11" t="s">
        <v>785</v>
      </c>
      <c r="K39" s="10">
        <f t="shared" si="2"/>
        <v>204</v>
      </c>
      <c r="L39" s="10">
        <f t="shared" si="3"/>
        <v>937</v>
      </c>
      <c r="M39" s="10" t="str">
        <f t="shared" si="4"/>
        <v>937</v>
      </c>
      <c r="N39" s="8" t="str">
        <f t="shared" si="5"/>
        <v>1141</v>
      </c>
      <c r="O39" s="8" t="str">
        <f t="shared" si="8"/>
        <v/>
      </c>
      <c r="P39" s="8" t="str">
        <f t="shared" si="6"/>
        <v>UPDATE saskitps_product_attribute pa set pa.price = 937 where pa.id_product = 29 and pa.id_product_attribute = 385 ;</v>
      </c>
      <c r="Q39" s="8" t="str">
        <f t="shared" si="7"/>
        <v>UPDATE TSaskit sas set sas.OldPrix = sas.PrixMagasin, sas.PrixMagasin = 1141, sas.DateModification = NOW() where sas.RefPrestashop = 29 and sas.id_product_attribute = 385;</v>
      </c>
    </row>
    <row r="40" spans="1:17" x14ac:dyDescent="0.25">
      <c r="A40" s="11">
        <v>122</v>
      </c>
      <c r="B40" s="11">
        <v>2456</v>
      </c>
      <c r="C40" s="11">
        <v>233</v>
      </c>
      <c r="D40" s="10" t="str">
        <f>IF(ROUND(G40,2)=ROUND(VALUE(SUBSTITUTE(I40,".",",")),2),"BASE","")</f>
        <v>BASE</v>
      </c>
      <c r="E40" s="11" t="s">
        <v>794</v>
      </c>
      <c r="F40" s="11" t="s">
        <v>2189</v>
      </c>
      <c r="G40" s="11">
        <f>VLOOKUP(J40,Feuil1!$B$2:$AH$784,33,FALSE)</f>
        <v>761</v>
      </c>
      <c r="H40" s="11" t="s">
        <v>796</v>
      </c>
      <c r="I40" s="11" t="s">
        <v>3948</v>
      </c>
      <c r="J40" s="11" t="s">
        <v>797</v>
      </c>
      <c r="K40" s="10">
        <f t="shared" si="2"/>
        <v>761</v>
      </c>
      <c r="L40" s="10">
        <f t="shared" si="3"/>
        <v>0</v>
      </c>
      <c r="M40" s="10" t="str">
        <f t="shared" si="4"/>
        <v>0</v>
      </c>
      <c r="N40" s="8" t="str">
        <f t="shared" si="5"/>
        <v>761</v>
      </c>
      <c r="O40" s="8" t="str">
        <f t="shared" si="8"/>
        <v>UPDATE saskitps_product p set p.price = 761.000000, p.date_upd=now() where p.id_product = 122 ;</v>
      </c>
      <c r="P40" s="8" t="str">
        <f t="shared" si="6"/>
        <v>UPDATE saskitps_product_attribute pa set pa.price = 0 where pa.id_product = 122 and pa.id_product_attribute = 2456 ;</v>
      </c>
      <c r="Q40" s="8" t="str">
        <f t="shared" si="7"/>
        <v>UPDATE TSaskit sas set sas.OldPrix = sas.PrixMagasin, sas.PrixMagasin = 761, sas.DateModification = NOW() where sas.RefPrestashop = 122 and sas.id_product_attribute = 2456;</v>
      </c>
    </row>
    <row r="41" spans="1:17" x14ac:dyDescent="0.25">
      <c r="A41" s="11">
        <v>122</v>
      </c>
      <c r="B41" s="11">
        <v>2457</v>
      </c>
      <c r="C41" s="11">
        <v>234</v>
      </c>
      <c r="D41" s="10" t="str">
        <f t="shared" ref="D41:D90" si="9">IF(ROUND(G41,2)=ROUND(VALUE(SUBSTITUTE(I41,".",",")),2),"BASE","")</f>
        <v/>
      </c>
      <c r="E41" s="11" t="s">
        <v>798</v>
      </c>
      <c r="F41" s="11" t="s">
        <v>2189</v>
      </c>
      <c r="G41" s="11">
        <f>VLOOKUP(J41,Feuil1!$B$2:$AH$784,33,FALSE)</f>
        <v>764</v>
      </c>
      <c r="H41" s="11" t="s">
        <v>799</v>
      </c>
      <c r="I41" s="11" t="s">
        <v>3948</v>
      </c>
      <c r="J41" s="11" t="s">
        <v>800</v>
      </c>
      <c r="K41" s="10">
        <f t="shared" si="2"/>
        <v>761</v>
      </c>
      <c r="L41" s="10">
        <f t="shared" si="3"/>
        <v>3</v>
      </c>
      <c r="M41" s="10" t="str">
        <f t="shared" si="4"/>
        <v>3</v>
      </c>
      <c r="N41" s="8" t="str">
        <f t="shared" si="5"/>
        <v>764</v>
      </c>
      <c r="O41" s="8" t="str">
        <f t="shared" si="8"/>
        <v/>
      </c>
      <c r="P41" s="8" t="str">
        <f t="shared" si="6"/>
        <v>UPDATE saskitps_product_attribute pa set pa.price = 3 where pa.id_product = 122 and pa.id_product_attribute = 2457 ;</v>
      </c>
      <c r="Q41" s="8" t="str">
        <f t="shared" si="7"/>
        <v>UPDATE TSaskit sas set sas.OldPrix = sas.PrixMagasin, sas.PrixMagasin = 764, sas.DateModification = NOW() where sas.RefPrestashop = 122 and sas.id_product_attribute = 2457;</v>
      </c>
    </row>
    <row r="42" spans="1:17" x14ac:dyDescent="0.25">
      <c r="A42" s="11">
        <v>149</v>
      </c>
      <c r="B42" s="11">
        <v>466</v>
      </c>
      <c r="C42" s="11">
        <v>73</v>
      </c>
      <c r="D42" s="10" t="str">
        <f t="shared" si="9"/>
        <v>BASE</v>
      </c>
      <c r="E42" s="11" t="s">
        <v>801</v>
      </c>
      <c r="F42" s="11" t="s">
        <v>2566</v>
      </c>
      <c r="G42" s="11">
        <f>VLOOKUP(J42,Feuil1!$B$2:$AH$784,33,FALSE)</f>
        <v>15.96</v>
      </c>
      <c r="H42" s="11" t="s">
        <v>803</v>
      </c>
      <c r="I42" s="11" t="s">
        <v>3951</v>
      </c>
      <c r="J42" s="11" t="s">
        <v>804</v>
      </c>
      <c r="K42" s="10">
        <f t="shared" si="2"/>
        <v>15.96</v>
      </c>
      <c r="L42" s="10">
        <f t="shared" si="3"/>
        <v>0</v>
      </c>
      <c r="M42" s="10" t="str">
        <f t="shared" si="4"/>
        <v>0</v>
      </c>
      <c r="N42" s="8" t="str">
        <f t="shared" si="5"/>
        <v>15.96</v>
      </c>
      <c r="O42" s="8" t="str">
        <f t="shared" si="8"/>
        <v>UPDATE saskitps_product p set p.price = 15.960000, p.date_upd=now() where p.id_product = 149 ;</v>
      </c>
      <c r="P42" s="8" t="str">
        <f t="shared" si="6"/>
        <v>UPDATE saskitps_product_attribute pa set pa.price = 0 where pa.id_product = 149 and pa.id_product_attribute = 466 ;</v>
      </c>
      <c r="Q42" s="8" t="str">
        <f t="shared" si="7"/>
        <v>UPDATE TSaskit sas set sas.OldPrix = sas.PrixMagasin, sas.PrixMagasin = 15.96, sas.DateModification = NOW() where sas.RefPrestashop = 149 and sas.id_product_attribute = 466;</v>
      </c>
    </row>
    <row r="43" spans="1:17" x14ac:dyDescent="0.25">
      <c r="A43" s="11">
        <v>149</v>
      </c>
      <c r="B43" s="11">
        <v>467</v>
      </c>
      <c r="C43" s="11">
        <v>74</v>
      </c>
      <c r="D43" s="10" t="str">
        <f t="shared" si="9"/>
        <v/>
      </c>
      <c r="E43" s="11" t="s">
        <v>805</v>
      </c>
      <c r="F43" s="11" t="s">
        <v>2631</v>
      </c>
      <c r="G43" s="11">
        <f>VLOOKUP(J43,Feuil1!$B$2:$AH$784,33,FALSE)</f>
        <v>17.260000000000002</v>
      </c>
      <c r="H43" s="11" t="s">
        <v>807</v>
      </c>
      <c r="I43" s="11" t="s">
        <v>3951</v>
      </c>
      <c r="J43" s="11" t="s">
        <v>808</v>
      </c>
      <c r="K43" s="10">
        <f t="shared" si="2"/>
        <v>15.96</v>
      </c>
      <c r="L43" s="10">
        <f t="shared" si="3"/>
        <v>1.3000000000000007</v>
      </c>
      <c r="M43" s="10" t="str">
        <f t="shared" si="4"/>
        <v>1.3</v>
      </c>
      <c r="N43" s="8" t="str">
        <f t="shared" si="5"/>
        <v>17.26</v>
      </c>
      <c r="O43" s="8" t="str">
        <f t="shared" si="8"/>
        <v/>
      </c>
      <c r="P43" s="8" t="str">
        <f t="shared" si="6"/>
        <v>UPDATE saskitps_product_attribute pa set pa.price = 1.3 where pa.id_product = 149 and pa.id_product_attribute = 467 ;</v>
      </c>
      <c r="Q43" s="8" t="str">
        <f t="shared" si="7"/>
        <v>UPDATE TSaskit sas set sas.OldPrix = sas.PrixMagasin, sas.PrixMagasin = 17.26, sas.DateModification = NOW() where sas.RefPrestashop = 149 and sas.id_product_attribute = 467;</v>
      </c>
    </row>
    <row r="44" spans="1:17" x14ac:dyDescent="0.25">
      <c r="A44" s="11">
        <v>151</v>
      </c>
      <c r="B44" s="11">
        <v>339</v>
      </c>
      <c r="C44" s="11">
        <v>49</v>
      </c>
      <c r="D44" s="10" t="str">
        <f t="shared" si="9"/>
        <v>BASE</v>
      </c>
      <c r="E44" s="11" t="s">
        <v>809</v>
      </c>
      <c r="F44" s="11" t="s">
        <v>2515</v>
      </c>
      <c r="G44" s="11">
        <f>VLOOKUP(J44,Feuil1!$B$2:$AH$784,33,FALSE)</f>
        <v>383.28</v>
      </c>
      <c r="H44" s="11" t="s">
        <v>811</v>
      </c>
      <c r="I44" s="11" t="s">
        <v>3952</v>
      </c>
      <c r="J44" s="11" t="s">
        <v>812</v>
      </c>
      <c r="K44" s="10">
        <f t="shared" si="2"/>
        <v>383.28</v>
      </c>
      <c r="L44" s="10">
        <f t="shared" si="3"/>
        <v>0</v>
      </c>
      <c r="M44" s="10" t="str">
        <f t="shared" si="4"/>
        <v>0</v>
      </c>
      <c r="N44" s="8" t="str">
        <f t="shared" si="5"/>
        <v>383.28</v>
      </c>
      <c r="O44" s="8" t="str">
        <f t="shared" si="8"/>
        <v>UPDATE saskitps_product p set p.price = 383.280000, p.date_upd=now() where p.id_product = 151 ;</v>
      </c>
      <c r="P44" s="8" t="str">
        <f t="shared" si="6"/>
        <v>UPDATE saskitps_product_attribute pa set pa.price = 0 where pa.id_product = 151 and pa.id_product_attribute = 339 ;</v>
      </c>
      <c r="Q44" s="8" t="str">
        <f t="shared" si="7"/>
        <v>UPDATE TSaskit sas set sas.OldPrix = sas.PrixMagasin, sas.PrixMagasin = 383.28, sas.DateModification = NOW() where sas.RefPrestashop = 151 and sas.id_product_attribute = 339;</v>
      </c>
    </row>
    <row r="45" spans="1:17" x14ac:dyDescent="0.25">
      <c r="A45" s="11">
        <v>151</v>
      </c>
      <c r="B45" s="11">
        <v>340</v>
      </c>
      <c r="C45" s="11">
        <v>50</v>
      </c>
      <c r="D45" s="10" t="str">
        <f t="shared" si="9"/>
        <v/>
      </c>
      <c r="E45" s="11" t="s">
        <v>814</v>
      </c>
      <c r="F45" s="11" t="s">
        <v>2517</v>
      </c>
      <c r="G45" s="11">
        <f>VLOOKUP(J45,Feuil1!$B$2:$AH$784,33,FALSE)</f>
        <v>413.77</v>
      </c>
      <c r="H45" s="11" t="s">
        <v>816</v>
      </c>
      <c r="I45" s="11" t="s">
        <v>3952</v>
      </c>
      <c r="J45" s="11" t="s">
        <v>817</v>
      </c>
      <c r="K45" s="10">
        <f t="shared" si="2"/>
        <v>383.28</v>
      </c>
      <c r="L45" s="10">
        <f t="shared" si="3"/>
        <v>30.490000000000009</v>
      </c>
      <c r="M45" s="10" t="str">
        <f t="shared" si="4"/>
        <v>30.49</v>
      </c>
      <c r="N45" s="8" t="str">
        <f t="shared" si="5"/>
        <v>413.77</v>
      </c>
      <c r="O45" s="8" t="str">
        <f t="shared" si="8"/>
        <v/>
      </c>
      <c r="P45" s="8" t="str">
        <f t="shared" si="6"/>
        <v>UPDATE saskitps_product_attribute pa set pa.price = 30.49 where pa.id_product = 151 and pa.id_product_attribute = 340 ;</v>
      </c>
      <c r="Q45" s="8" t="str">
        <f t="shared" si="7"/>
        <v>UPDATE TSaskit sas set sas.OldPrix = sas.PrixMagasin, sas.PrixMagasin = 413.77, sas.DateModification = NOW() where sas.RefPrestashop = 151 and sas.id_product_attribute = 340;</v>
      </c>
    </row>
    <row r="46" spans="1:17" x14ac:dyDescent="0.25">
      <c r="A46" s="11">
        <v>151</v>
      </c>
      <c r="B46" s="11">
        <v>341</v>
      </c>
      <c r="C46" s="11">
        <v>51</v>
      </c>
      <c r="D46" s="10" t="str">
        <f t="shared" si="9"/>
        <v/>
      </c>
      <c r="E46" s="11" t="s">
        <v>818</v>
      </c>
      <c r="F46" s="11" t="s">
        <v>2519</v>
      </c>
      <c r="G46" s="11">
        <f>VLOOKUP(J46,Feuil1!$B$2:$AH$784,33,FALSE)</f>
        <v>476.24</v>
      </c>
      <c r="H46" s="11" t="s">
        <v>820</v>
      </c>
      <c r="I46" s="11" t="s">
        <v>3952</v>
      </c>
      <c r="J46" s="11" t="s">
        <v>821</v>
      </c>
      <c r="K46" s="10">
        <f t="shared" si="2"/>
        <v>383.28</v>
      </c>
      <c r="L46" s="10">
        <f t="shared" si="3"/>
        <v>92.960000000000036</v>
      </c>
      <c r="M46" s="10" t="str">
        <f t="shared" si="4"/>
        <v>92.96</v>
      </c>
      <c r="N46" s="8" t="str">
        <f t="shared" si="5"/>
        <v>476.24</v>
      </c>
      <c r="O46" s="8" t="str">
        <f t="shared" si="8"/>
        <v/>
      </c>
      <c r="P46" s="8" t="str">
        <f t="shared" si="6"/>
        <v>UPDATE saskitps_product_attribute pa set pa.price = 92.96 where pa.id_product = 151 and pa.id_product_attribute = 341 ;</v>
      </c>
      <c r="Q46" s="8" t="str">
        <f t="shared" si="7"/>
        <v>UPDATE TSaskit sas set sas.OldPrix = sas.PrixMagasin, sas.PrixMagasin = 476.24, sas.DateModification = NOW() where sas.RefPrestashop = 151 and sas.id_product_attribute = 341;</v>
      </c>
    </row>
    <row r="47" spans="1:17" x14ac:dyDescent="0.25">
      <c r="A47" s="11">
        <v>151</v>
      </c>
      <c r="B47" s="11">
        <v>342</v>
      </c>
      <c r="C47" s="11">
        <v>52</v>
      </c>
      <c r="D47" s="10" t="str">
        <f t="shared" si="9"/>
        <v/>
      </c>
      <c r="E47" s="11" t="s">
        <v>822</v>
      </c>
      <c r="F47" s="11" t="s">
        <v>2521</v>
      </c>
      <c r="G47" s="11">
        <f>VLOOKUP(J47,Feuil1!$B$2:$AH$784,33,FALSE)</f>
        <v>518.4</v>
      </c>
      <c r="H47" s="11" t="s">
        <v>824</v>
      </c>
      <c r="I47" s="11" t="s">
        <v>3952</v>
      </c>
      <c r="J47" s="11" t="s">
        <v>825</v>
      </c>
      <c r="K47" s="10">
        <f t="shared" si="2"/>
        <v>383.28</v>
      </c>
      <c r="L47" s="10">
        <f t="shared" si="3"/>
        <v>135.12</v>
      </c>
      <c r="M47" s="10" t="str">
        <f t="shared" si="4"/>
        <v>135.12</v>
      </c>
      <c r="N47" s="8" t="str">
        <f t="shared" si="5"/>
        <v>518.4</v>
      </c>
      <c r="O47" s="8" t="str">
        <f t="shared" si="8"/>
        <v/>
      </c>
      <c r="P47" s="8" t="str">
        <f t="shared" si="6"/>
        <v>UPDATE saskitps_product_attribute pa set pa.price = 135.12 where pa.id_product = 151 and pa.id_product_attribute = 342 ;</v>
      </c>
      <c r="Q47" s="8" t="str">
        <f t="shared" si="7"/>
        <v>UPDATE TSaskit sas set sas.OldPrix = sas.PrixMagasin, sas.PrixMagasin = 518.4, sas.DateModification = NOW() where sas.RefPrestashop = 151 and sas.id_product_attribute = 342;</v>
      </c>
    </row>
    <row r="48" spans="1:17" x14ac:dyDescent="0.25">
      <c r="A48" s="11">
        <v>153</v>
      </c>
      <c r="B48" s="11">
        <v>417</v>
      </c>
      <c r="C48" s="11">
        <v>88</v>
      </c>
      <c r="D48" s="10" t="str">
        <f t="shared" si="9"/>
        <v>BASE</v>
      </c>
      <c r="E48" s="11" t="s">
        <v>837</v>
      </c>
      <c r="F48" s="11" t="s">
        <v>1875</v>
      </c>
      <c r="G48" s="11">
        <f>VLOOKUP(J48,Feuil1!$B$2:$AH$784,33,FALSE)</f>
        <v>5.57E-2</v>
      </c>
      <c r="H48" s="11" t="s">
        <v>839</v>
      </c>
      <c r="I48" s="11" t="s">
        <v>3953</v>
      </c>
      <c r="J48" s="11" t="s">
        <v>840</v>
      </c>
      <c r="K48" s="10">
        <f t="shared" si="2"/>
        <v>5.57E-2</v>
      </c>
      <c r="L48" s="10">
        <f t="shared" si="3"/>
        <v>0</v>
      </c>
      <c r="M48" s="10" t="str">
        <f t="shared" si="4"/>
        <v>0</v>
      </c>
      <c r="N48" s="8" t="str">
        <f t="shared" si="5"/>
        <v>0.0557</v>
      </c>
      <c r="O48" s="8" t="str">
        <f t="shared" si="8"/>
        <v>UPDATE saskitps_product p set p.price = 0.055700, p.date_upd=now() where p.id_product = 153 ;</v>
      </c>
      <c r="P48" s="8" t="str">
        <f t="shared" si="6"/>
        <v>UPDATE saskitps_product_attribute pa set pa.price = 0 where pa.id_product = 153 and pa.id_product_attribute = 417 ;</v>
      </c>
      <c r="Q48" s="8" t="str">
        <f t="shared" si="7"/>
        <v>UPDATE TSaskit sas set sas.OldPrix = sas.PrixMagasin, sas.PrixMagasin = 0.0557, sas.DateModification = NOW() where sas.RefPrestashop = 153 and sas.id_product_attribute = 417;</v>
      </c>
    </row>
    <row r="49" spans="1:17" x14ac:dyDescent="0.25">
      <c r="A49" s="11">
        <v>153</v>
      </c>
      <c r="B49" s="11">
        <v>419</v>
      </c>
      <c r="C49" s="11">
        <v>86</v>
      </c>
      <c r="D49" s="10" t="str">
        <f t="shared" si="9"/>
        <v/>
      </c>
      <c r="E49" s="11" t="s">
        <v>842</v>
      </c>
      <c r="F49" s="11" t="s">
        <v>1880</v>
      </c>
      <c r="G49" s="11">
        <f>VLOOKUP(J49,Feuil1!$B$2:$AH$784,33,FALSE)</f>
        <v>7.8E-2</v>
      </c>
      <c r="H49" s="11" t="s">
        <v>844</v>
      </c>
      <c r="I49" s="11" t="s">
        <v>3953</v>
      </c>
      <c r="J49" s="11" t="s">
        <v>845</v>
      </c>
      <c r="K49" s="10">
        <f t="shared" si="2"/>
        <v>5.57E-2</v>
      </c>
      <c r="L49" s="10">
        <f t="shared" si="3"/>
        <v>2.23E-2</v>
      </c>
      <c r="M49" s="10" t="str">
        <f t="shared" si="4"/>
        <v>0.0223</v>
      </c>
      <c r="N49" s="8" t="str">
        <f t="shared" si="5"/>
        <v>0.078</v>
      </c>
      <c r="O49" s="8" t="str">
        <f t="shared" si="8"/>
        <v/>
      </c>
      <c r="P49" s="8" t="str">
        <f t="shared" si="6"/>
        <v>UPDATE saskitps_product_attribute pa set pa.price = 0.0223 where pa.id_product = 153 and pa.id_product_attribute = 419 ;</v>
      </c>
      <c r="Q49" s="8" t="str">
        <f t="shared" si="7"/>
        <v>UPDATE TSaskit sas set sas.OldPrix = sas.PrixMagasin, sas.PrixMagasin = 0.078, sas.DateModification = NOW() where sas.RefPrestashop = 153 and sas.id_product_attribute = 419;</v>
      </c>
    </row>
    <row r="50" spans="1:17" x14ac:dyDescent="0.25">
      <c r="A50" s="11">
        <v>153</v>
      </c>
      <c r="B50" s="11">
        <v>422</v>
      </c>
      <c r="C50" s="11">
        <v>78</v>
      </c>
      <c r="D50" s="10" t="str">
        <f t="shared" si="9"/>
        <v/>
      </c>
      <c r="E50" s="11" t="s">
        <v>847</v>
      </c>
      <c r="F50" s="11" t="s">
        <v>1889</v>
      </c>
      <c r="G50" s="11">
        <f>VLOOKUP(J50,Feuil1!$B$2:$AH$784,33,FALSE)</f>
        <v>0.1114</v>
      </c>
      <c r="H50" s="11" t="s">
        <v>849</v>
      </c>
      <c r="I50" s="11" t="s">
        <v>3953</v>
      </c>
      <c r="J50" s="11" t="s">
        <v>850</v>
      </c>
      <c r="K50" s="10">
        <f t="shared" si="2"/>
        <v>5.57E-2</v>
      </c>
      <c r="L50" s="10">
        <f t="shared" si="3"/>
        <v>5.57E-2</v>
      </c>
      <c r="M50" s="10" t="str">
        <f t="shared" si="4"/>
        <v>0.0557</v>
      </c>
      <c r="N50" s="8" t="str">
        <f t="shared" si="5"/>
        <v>0.1114</v>
      </c>
      <c r="O50" s="8" t="str">
        <f t="shared" si="8"/>
        <v/>
      </c>
      <c r="P50" s="8" t="str">
        <f t="shared" si="6"/>
        <v>UPDATE saskitps_product_attribute pa set pa.price = 0.0557 where pa.id_product = 153 and pa.id_product_attribute = 422 ;</v>
      </c>
      <c r="Q50" s="8" t="str">
        <f t="shared" si="7"/>
        <v>UPDATE TSaskit sas set sas.OldPrix = sas.PrixMagasin, sas.PrixMagasin = 0.1114, sas.DateModification = NOW() where sas.RefPrestashop = 153 and sas.id_product_attribute = 422;</v>
      </c>
    </row>
    <row r="51" spans="1:17" x14ac:dyDescent="0.25">
      <c r="A51" s="11">
        <v>153</v>
      </c>
      <c r="B51" s="11">
        <v>425</v>
      </c>
      <c r="C51" s="11">
        <v>89</v>
      </c>
      <c r="D51" s="10" t="str">
        <f t="shared" si="9"/>
        <v/>
      </c>
      <c r="E51" s="11" t="s">
        <v>852</v>
      </c>
      <c r="F51" s="11" t="s">
        <v>1897</v>
      </c>
      <c r="G51" s="11">
        <f>VLOOKUP(J51,Feuil1!$B$2:$AH$784,33,FALSE)</f>
        <v>0.13919999999999999</v>
      </c>
      <c r="H51" s="11" t="s">
        <v>854</v>
      </c>
      <c r="I51" s="11" t="s">
        <v>3953</v>
      </c>
      <c r="J51" s="11" t="s">
        <v>855</v>
      </c>
      <c r="K51" s="10">
        <f t="shared" si="2"/>
        <v>5.57E-2</v>
      </c>
      <c r="L51" s="10">
        <f t="shared" si="3"/>
        <v>8.3499999999999991E-2</v>
      </c>
      <c r="M51" s="10" t="str">
        <f t="shared" si="4"/>
        <v>0.0835</v>
      </c>
      <c r="N51" s="8" t="str">
        <f t="shared" si="5"/>
        <v>0.1392</v>
      </c>
      <c r="O51" s="8" t="str">
        <f t="shared" si="8"/>
        <v/>
      </c>
      <c r="P51" s="8" t="str">
        <f t="shared" si="6"/>
        <v>UPDATE saskitps_product_attribute pa set pa.price = 0.0835 where pa.id_product = 153 and pa.id_product_attribute = 425 ;</v>
      </c>
      <c r="Q51" s="8" t="str">
        <f t="shared" si="7"/>
        <v>UPDATE TSaskit sas set sas.OldPrix = sas.PrixMagasin, sas.PrixMagasin = 0.1392, sas.DateModification = NOW() where sas.RefPrestashop = 153 and sas.id_product_attribute = 425;</v>
      </c>
    </row>
    <row r="52" spans="1:17" x14ac:dyDescent="0.25">
      <c r="A52" s="11">
        <v>153</v>
      </c>
      <c r="B52" s="11">
        <v>428</v>
      </c>
      <c r="C52" s="11">
        <v>82</v>
      </c>
      <c r="D52" s="10" t="str">
        <f t="shared" si="9"/>
        <v/>
      </c>
      <c r="E52" s="11" t="s">
        <v>857</v>
      </c>
      <c r="F52" s="11" t="s">
        <v>1905</v>
      </c>
      <c r="G52" s="11">
        <f>VLOOKUP(J52,Feuil1!$B$2:$AH$784,33,FALSE)</f>
        <v>0.16719999999999999</v>
      </c>
      <c r="H52" s="11" t="s">
        <v>859</v>
      </c>
      <c r="I52" s="11" t="s">
        <v>3953</v>
      </c>
      <c r="J52" s="11" t="s">
        <v>860</v>
      </c>
      <c r="K52" s="10">
        <f t="shared" si="2"/>
        <v>5.57E-2</v>
      </c>
      <c r="L52" s="10">
        <f t="shared" si="3"/>
        <v>0.11149999999999999</v>
      </c>
      <c r="M52" s="10" t="str">
        <f t="shared" si="4"/>
        <v>0.1115</v>
      </c>
      <c r="N52" s="8" t="str">
        <f t="shared" si="5"/>
        <v>0.1672</v>
      </c>
      <c r="O52" s="8" t="str">
        <f t="shared" si="8"/>
        <v/>
      </c>
      <c r="P52" s="8" t="str">
        <f t="shared" si="6"/>
        <v>UPDATE saskitps_product_attribute pa set pa.price = 0.1115 where pa.id_product = 153 and pa.id_product_attribute = 428 ;</v>
      </c>
      <c r="Q52" s="8" t="str">
        <f t="shared" si="7"/>
        <v>UPDATE TSaskit sas set sas.OldPrix = sas.PrixMagasin, sas.PrixMagasin = 0.1672, sas.DateModification = NOW() where sas.RefPrestashop = 153 and sas.id_product_attribute = 428;</v>
      </c>
    </row>
    <row r="53" spans="1:17" x14ac:dyDescent="0.25">
      <c r="A53" s="11">
        <v>153</v>
      </c>
      <c r="B53" s="11">
        <v>429</v>
      </c>
      <c r="C53" s="11">
        <v>83</v>
      </c>
      <c r="D53" s="10" t="str">
        <f t="shared" si="9"/>
        <v/>
      </c>
      <c r="E53" s="11" t="s">
        <v>862</v>
      </c>
      <c r="F53" s="11" t="s">
        <v>1907</v>
      </c>
      <c r="G53" s="11">
        <f>VLOOKUP(J53,Feuil1!$B$2:$AH$784,33,FALSE)</f>
        <v>0.20039999999999999</v>
      </c>
      <c r="H53" s="11" t="s">
        <v>864</v>
      </c>
      <c r="I53" s="11" t="s">
        <v>3953</v>
      </c>
      <c r="J53" s="11" t="s">
        <v>865</v>
      </c>
      <c r="K53" s="10">
        <f t="shared" si="2"/>
        <v>5.57E-2</v>
      </c>
      <c r="L53" s="10">
        <f t="shared" si="3"/>
        <v>0.1447</v>
      </c>
      <c r="M53" s="10" t="str">
        <f t="shared" si="4"/>
        <v>0.1447</v>
      </c>
      <c r="N53" s="8" t="str">
        <f t="shared" si="5"/>
        <v>0.2004</v>
      </c>
      <c r="O53" s="8" t="str">
        <f t="shared" si="8"/>
        <v/>
      </c>
      <c r="P53" s="8" t="str">
        <f t="shared" si="6"/>
        <v>UPDATE saskitps_product_attribute pa set pa.price = 0.1447 where pa.id_product = 153 and pa.id_product_attribute = 429 ;</v>
      </c>
      <c r="Q53" s="8" t="str">
        <f t="shared" si="7"/>
        <v>UPDATE TSaskit sas set sas.OldPrix = sas.PrixMagasin, sas.PrixMagasin = 0.2004, sas.DateModification = NOW() where sas.RefPrestashop = 153 and sas.id_product_attribute = 429;</v>
      </c>
    </row>
    <row r="54" spans="1:17" x14ac:dyDescent="0.25">
      <c r="A54" s="11">
        <v>153</v>
      </c>
      <c r="B54" s="11">
        <v>430</v>
      </c>
      <c r="C54" s="11">
        <v>90</v>
      </c>
      <c r="D54" s="10" t="str">
        <f t="shared" si="9"/>
        <v/>
      </c>
      <c r="E54" s="11" t="s">
        <v>867</v>
      </c>
      <c r="F54" s="11" t="s">
        <v>1909</v>
      </c>
      <c r="G54" s="11">
        <f>VLOOKUP(J54,Feuil1!$B$2:$AH$784,33,FALSE)</f>
        <v>0.22289999999999999</v>
      </c>
      <c r="H54" s="11" t="s">
        <v>869</v>
      </c>
      <c r="I54" s="11" t="s">
        <v>3953</v>
      </c>
      <c r="J54" s="11" t="s">
        <v>870</v>
      </c>
      <c r="K54" s="10">
        <f t="shared" si="2"/>
        <v>5.57E-2</v>
      </c>
      <c r="L54" s="10">
        <f t="shared" si="3"/>
        <v>0.16719999999999999</v>
      </c>
      <c r="M54" s="10" t="str">
        <f t="shared" si="4"/>
        <v>0.1672</v>
      </c>
      <c r="N54" s="8" t="str">
        <f t="shared" si="5"/>
        <v>0.2229</v>
      </c>
      <c r="O54" s="8" t="str">
        <f t="shared" si="8"/>
        <v/>
      </c>
      <c r="P54" s="8" t="str">
        <f t="shared" si="6"/>
        <v>UPDATE saskitps_product_attribute pa set pa.price = 0.1672 where pa.id_product = 153 and pa.id_product_attribute = 430 ;</v>
      </c>
      <c r="Q54" s="8" t="str">
        <f t="shared" si="7"/>
        <v>UPDATE TSaskit sas set sas.OldPrix = sas.PrixMagasin, sas.PrixMagasin = 0.2229, sas.DateModification = NOW() where sas.RefPrestashop = 153 and sas.id_product_attribute = 430;</v>
      </c>
    </row>
    <row r="55" spans="1:17" x14ac:dyDescent="0.25">
      <c r="A55" s="11">
        <v>153</v>
      </c>
      <c r="B55" s="11">
        <v>431</v>
      </c>
      <c r="C55" s="11">
        <v>85</v>
      </c>
      <c r="D55" s="10" t="str">
        <f t="shared" si="9"/>
        <v/>
      </c>
      <c r="E55" s="11" t="s">
        <v>872</v>
      </c>
      <c r="F55" s="11" t="s">
        <v>1911</v>
      </c>
      <c r="G55" s="11">
        <f>VLOOKUP(J55,Feuil1!$B$2:$AH$784,33,FALSE)</f>
        <v>0.27860000000000001</v>
      </c>
      <c r="H55" s="11" t="s">
        <v>874</v>
      </c>
      <c r="I55" s="11" t="s">
        <v>3953</v>
      </c>
      <c r="J55" s="11" t="s">
        <v>875</v>
      </c>
      <c r="K55" s="10">
        <f t="shared" si="2"/>
        <v>5.57E-2</v>
      </c>
      <c r="L55" s="10">
        <f t="shared" si="3"/>
        <v>0.22290000000000001</v>
      </c>
      <c r="M55" s="10" t="str">
        <f t="shared" si="4"/>
        <v>0.2229</v>
      </c>
      <c r="N55" s="8" t="str">
        <f t="shared" si="5"/>
        <v>0.2786</v>
      </c>
      <c r="O55" s="8" t="str">
        <f t="shared" si="8"/>
        <v/>
      </c>
      <c r="P55" s="8" t="str">
        <f t="shared" si="6"/>
        <v>UPDATE saskitps_product_attribute pa set pa.price = 0.2229 where pa.id_product = 153 and pa.id_product_attribute = 431 ;</v>
      </c>
      <c r="Q55" s="8" t="str">
        <f t="shared" si="7"/>
        <v>UPDATE TSaskit sas set sas.OldPrix = sas.PrixMagasin, sas.PrixMagasin = 0.2786, sas.DateModification = NOW() where sas.RefPrestashop = 153 and sas.id_product_attribute = 431;</v>
      </c>
    </row>
    <row r="56" spans="1:17" x14ac:dyDescent="0.25">
      <c r="A56" s="11">
        <v>154</v>
      </c>
      <c r="B56" s="11">
        <v>2367</v>
      </c>
      <c r="C56" s="11">
        <v>204</v>
      </c>
      <c r="D56" s="10" t="str">
        <f t="shared" si="9"/>
        <v>BASE</v>
      </c>
      <c r="E56" s="11" t="s">
        <v>877</v>
      </c>
      <c r="F56" s="11" t="s">
        <v>2568</v>
      </c>
      <c r="G56" s="11">
        <f>VLOOKUP(J56,Feuil1!$B$2:$AH$784,33,FALSE)</f>
        <v>1018</v>
      </c>
      <c r="H56" s="11" t="s">
        <v>879</v>
      </c>
      <c r="I56" s="11" t="s">
        <v>3950</v>
      </c>
      <c r="J56" s="11" t="s">
        <v>880</v>
      </c>
      <c r="K56" s="10">
        <f t="shared" si="2"/>
        <v>1018</v>
      </c>
      <c r="L56" s="10">
        <f t="shared" si="3"/>
        <v>0</v>
      </c>
      <c r="M56" s="10" t="str">
        <f t="shared" si="4"/>
        <v>0</v>
      </c>
      <c r="N56" s="8" t="str">
        <f t="shared" si="5"/>
        <v>1018</v>
      </c>
      <c r="O56" s="8" t="str">
        <f t="shared" si="8"/>
        <v>UPDATE saskitps_product p set p.price = 1018.000000, p.date_upd=now() where p.id_product = 154 ;</v>
      </c>
      <c r="P56" s="8" t="str">
        <f t="shared" si="6"/>
        <v>UPDATE saskitps_product_attribute pa set pa.price = 0 where pa.id_product = 154 and pa.id_product_attribute = 2367 ;</v>
      </c>
      <c r="Q56" s="8" t="str">
        <f t="shared" si="7"/>
        <v>UPDATE TSaskit sas set sas.OldPrix = sas.PrixMagasin, sas.PrixMagasin = 1018, sas.DateModification = NOW() where sas.RefPrestashop = 154 and sas.id_product_attribute = 2367;</v>
      </c>
    </row>
    <row r="57" spans="1:17" x14ac:dyDescent="0.25">
      <c r="A57" s="11">
        <v>154</v>
      </c>
      <c r="B57" s="11">
        <v>2368</v>
      </c>
      <c r="C57" s="11">
        <v>205</v>
      </c>
      <c r="D57" s="10" t="str">
        <f t="shared" si="9"/>
        <v/>
      </c>
      <c r="E57" s="11" t="s">
        <v>881</v>
      </c>
      <c r="F57" s="11" t="s">
        <v>171</v>
      </c>
      <c r="G57" s="11">
        <f>VLOOKUP(J57,Feuil1!$B$2:$AH$784,33,FALSE)</f>
        <v>1192</v>
      </c>
      <c r="H57" s="11" t="s">
        <v>883</v>
      </c>
      <c r="I57" s="11" t="s">
        <v>3950</v>
      </c>
      <c r="J57" s="11" t="s">
        <v>172</v>
      </c>
      <c r="K57" s="10">
        <f t="shared" si="2"/>
        <v>1018</v>
      </c>
      <c r="L57" s="10">
        <f t="shared" si="3"/>
        <v>174</v>
      </c>
      <c r="M57" s="10" t="str">
        <f t="shared" si="4"/>
        <v>174</v>
      </c>
      <c r="N57" s="8" t="str">
        <f t="shared" si="5"/>
        <v>1192</v>
      </c>
      <c r="O57" s="8" t="str">
        <f t="shared" si="8"/>
        <v/>
      </c>
      <c r="P57" s="8" t="str">
        <f t="shared" si="6"/>
        <v>UPDATE saskitps_product_attribute pa set pa.price = 174 where pa.id_product = 154 and pa.id_product_attribute = 2368 ;</v>
      </c>
      <c r="Q57" s="8" t="str">
        <f t="shared" si="7"/>
        <v>UPDATE TSaskit sas set sas.OldPrix = sas.PrixMagasin, sas.PrixMagasin = 1192, sas.DateModification = NOW() where sas.RefPrestashop = 154 and sas.id_product_attribute = 2368;</v>
      </c>
    </row>
    <row r="58" spans="1:17" x14ac:dyDescent="0.25">
      <c r="A58" s="11">
        <v>154</v>
      </c>
      <c r="B58" s="11">
        <v>2369</v>
      </c>
      <c r="C58" s="11">
        <v>206</v>
      </c>
      <c r="D58" s="10" t="str">
        <f t="shared" si="9"/>
        <v/>
      </c>
      <c r="E58" s="11" t="s">
        <v>884</v>
      </c>
      <c r="F58" s="11" t="s">
        <v>36</v>
      </c>
      <c r="G58" s="11">
        <f>VLOOKUP(J58,Feuil1!$B$2:$AH$784,33,FALSE)</f>
        <v>2036</v>
      </c>
      <c r="H58" s="11" t="s">
        <v>886</v>
      </c>
      <c r="I58" s="11" t="s">
        <v>3950</v>
      </c>
      <c r="J58" s="11" t="s">
        <v>887</v>
      </c>
      <c r="K58" s="10">
        <f t="shared" si="2"/>
        <v>1018</v>
      </c>
      <c r="L58" s="10">
        <f t="shared" si="3"/>
        <v>1018</v>
      </c>
      <c r="M58" s="10" t="str">
        <f t="shared" si="4"/>
        <v>1018</v>
      </c>
      <c r="N58" s="8" t="str">
        <f t="shared" si="5"/>
        <v>2036</v>
      </c>
      <c r="O58" s="8" t="str">
        <f t="shared" si="8"/>
        <v/>
      </c>
      <c r="P58" s="8" t="str">
        <f t="shared" si="6"/>
        <v>UPDATE saskitps_product_attribute pa set pa.price = 1018 where pa.id_product = 154 and pa.id_product_attribute = 2369 ;</v>
      </c>
      <c r="Q58" s="8" t="str">
        <f t="shared" si="7"/>
        <v>UPDATE TSaskit sas set sas.OldPrix = sas.PrixMagasin, sas.PrixMagasin = 2036, sas.DateModification = NOW() where sas.RefPrestashop = 154 and sas.id_product_attribute = 2369;</v>
      </c>
    </row>
    <row r="59" spans="1:17" x14ac:dyDescent="0.25">
      <c r="A59" s="11">
        <v>154</v>
      </c>
      <c r="B59" s="11">
        <v>2370</v>
      </c>
      <c r="C59" s="11">
        <v>207</v>
      </c>
      <c r="D59" s="10" t="str">
        <f t="shared" si="9"/>
        <v/>
      </c>
      <c r="E59" s="11" t="s">
        <v>888</v>
      </c>
      <c r="F59" s="11" t="s">
        <v>173</v>
      </c>
      <c r="G59" s="11">
        <f>VLOOKUP(J59,Feuil1!$B$2:$AH$784,33,FALSE)</f>
        <v>2383</v>
      </c>
      <c r="H59" s="11" t="s">
        <v>890</v>
      </c>
      <c r="I59" s="11" t="s">
        <v>3950</v>
      </c>
      <c r="J59" s="11" t="s">
        <v>174</v>
      </c>
      <c r="K59" s="10">
        <f t="shared" si="2"/>
        <v>1018</v>
      </c>
      <c r="L59" s="10">
        <f t="shared" si="3"/>
        <v>1365</v>
      </c>
      <c r="M59" s="10" t="str">
        <f t="shared" si="4"/>
        <v>1365</v>
      </c>
      <c r="N59" s="8" t="str">
        <f t="shared" si="5"/>
        <v>2383</v>
      </c>
      <c r="O59" s="8" t="str">
        <f t="shared" si="8"/>
        <v/>
      </c>
      <c r="P59" s="8" t="str">
        <f t="shared" si="6"/>
        <v>UPDATE saskitps_product_attribute pa set pa.price = 1365 where pa.id_product = 154 and pa.id_product_attribute = 2370 ;</v>
      </c>
      <c r="Q59" s="8" t="str">
        <f t="shared" si="7"/>
        <v>UPDATE TSaskit sas set sas.OldPrix = sas.PrixMagasin, sas.PrixMagasin = 2383, sas.DateModification = NOW() where sas.RefPrestashop = 154 and sas.id_product_attribute = 2370;</v>
      </c>
    </row>
    <row r="60" spans="1:17" x14ac:dyDescent="0.25">
      <c r="A60" s="11">
        <v>154</v>
      </c>
      <c r="B60" s="11">
        <v>2371</v>
      </c>
      <c r="C60" s="11">
        <v>208</v>
      </c>
      <c r="D60" s="10" t="str">
        <f t="shared" si="9"/>
        <v/>
      </c>
      <c r="E60" s="11" t="s">
        <v>891</v>
      </c>
      <c r="F60" s="11" t="s">
        <v>232</v>
      </c>
      <c r="G60" s="11">
        <f>VLOOKUP(J60,Feuil1!$B$2:$AH$784,33,FALSE)</f>
        <v>4072</v>
      </c>
      <c r="H60" s="11" t="s">
        <v>893</v>
      </c>
      <c r="I60" s="11" t="s">
        <v>3950</v>
      </c>
      <c r="J60" s="11" t="s">
        <v>233</v>
      </c>
      <c r="K60" s="10">
        <f t="shared" si="2"/>
        <v>1018</v>
      </c>
      <c r="L60" s="10">
        <f t="shared" si="3"/>
        <v>3054</v>
      </c>
      <c r="M60" s="10" t="str">
        <f t="shared" si="4"/>
        <v>3054</v>
      </c>
      <c r="N60" s="8" t="str">
        <f t="shared" si="5"/>
        <v>4072</v>
      </c>
      <c r="O60" s="8" t="str">
        <f t="shared" si="8"/>
        <v/>
      </c>
      <c r="P60" s="8" t="str">
        <f t="shared" si="6"/>
        <v>UPDATE saskitps_product_attribute pa set pa.price = 3054 where pa.id_product = 154 and pa.id_product_attribute = 2371 ;</v>
      </c>
      <c r="Q60" s="8" t="str">
        <f t="shared" si="7"/>
        <v>UPDATE TSaskit sas set sas.OldPrix = sas.PrixMagasin, sas.PrixMagasin = 4072, sas.DateModification = NOW() where sas.RefPrestashop = 154 and sas.id_product_attribute = 2371;</v>
      </c>
    </row>
    <row r="61" spans="1:17" x14ac:dyDescent="0.25">
      <c r="A61" s="11">
        <v>154</v>
      </c>
      <c r="B61" s="11">
        <v>2372</v>
      </c>
      <c r="C61" s="11">
        <v>209</v>
      </c>
      <c r="D61" s="10" t="str">
        <f t="shared" si="9"/>
        <v/>
      </c>
      <c r="E61" s="11" t="s">
        <v>894</v>
      </c>
      <c r="F61" s="11" t="s">
        <v>2571</v>
      </c>
      <c r="G61" s="11">
        <f>VLOOKUP(J61,Feuil1!$B$2:$AH$784,33,FALSE)</f>
        <v>4766</v>
      </c>
      <c r="H61" s="11" t="s">
        <v>896</v>
      </c>
      <c r="I61" s="11" t="s">
        <v>3950</v>
      </c>
      <c r="J61" s="11" t="s">
        <v>235</v>
      </c>
      <c r="K61" s="10">
        <f t="shared" si="2"/>
        <v>1018</v>
      </c>
      <c r="L61" s="10">
        <f t="shared" si="3"/>
        <v>3748</v>
      </c>
      <c r="M61" s="10" t="str">
        <f t="shared" si="4"/>
        <v>3748</v>
      </c>
      <c r="N61" s="8" t="str">
        <f t="shared" si="5"/>
        <v>4766</v>
      </c>
      <c r="O61" s="8" t="str">
        <f t="shared" si="8"/>
        <v/>
      </c>
      <c r="P61" s="8" t="str">
        <f t="shared" si="6"/>
        <v>UPDATE saskitps_product_attribute pa set pa.price = 3748 where pa.id_product = 154 and pa.id_product_attribute = 2372 ;</v>
      </c>
      <c r="Q61" s="8" t="str">
        <f t="shared" si="7"/>
        <v>UPDATE TSaskit sas set sas.OldPrix = sas.PrixMagasin, sas.PrixMagasin = 4766, sas.DateModification = NOW() where sas.RefPrestashop = 154 and sas.id_product_attribute = 2372;</v>
      </c>
    </row>
    <row r="62" spans="1:17" x14ac:dyDescent="0.25">
      <c r="A62" s="11">
        <v>154</v>
      </c>
      <c r="B62" s="11">
        <v>2373</v>
      </c>
      <c r="C62" s="11">
        <v>210</v>
      </c>
      <c r="D62" s="10" t="str">
        <f t="shared" si="9"/>
        <v/>
      </c>
      <c r="E62" s="11" t="s">
        <v>897</v>
      </c>
      <c r="F62" s="11" t="s">
        <v>236</v>
      </c>
      <c r="G62" s="11">
        <f>VLOOKUP(J62,Feuil1!$B$2:$AH$784,33,FALSE)</f>
        <v>8144</v>
      </c>
      <c r="H62" s="11" t="s">
        <v>899</v>
      </c>
      <c r="I62" s="11" t="s">
        <v>3950</v>
      </c>
      <c r="J62" s="11" t="s">
        <v>237</v>
      </c>
      <c r="K62" s="10">
        <f t="shared" si="2"/>
        <v>1018</v>
      </c>
      <c r="L62" s="10">
        <f t="shared" si="3"/>
        <v>7126</v>
      </c>
      <c r="M62" s="10" t="str">
        <f t="shared" si="4"/>
        <v>7126</v>
      </c>
      <c r="N62" s="8" t="str">
        <f t="shared" si="5"/>
        <v>8144</v>
      </c>
      <c r="O62" s="8" t="str">
        <f t="shared" si="8"/>
        <v/>
      </c>
      <c r="P62" s="8" t="str">
        <f t="shared" si="6"/>
        <v>UPDATE saskitps_product_attribute pa set pa.price = 7126 where pa.id_product = 154 and pa.id_product_attribute = 2373 ;</v>
      </c>
      <c r="Q62" s="8" t="str">
        <f t="shared" si="7"/>
        <v>UPDATE TSaskit sas set sas.OldPrix = sas.PrixMagasin, sas.PrixMagasin = 8144, sas.DateModification = NOW() where sas.RefPrestashop = 154 and sas.id_product_attribute = 2373;</v>
      </c>
    </row>
    <row r="63" spans="1:17" x14ac:dyDescent="0.25">
      <c r="A63" s="11">
        <v>158</v>
      </c>
      <c r="B63" s="11">
        <v>2518</v>
      </c>
      <c r="C63" s="11">
        <v>25</v>
      </c>
      <c r="D63" s="10" t="str">
        <f t="shared" si="9"/>
        <v>BASE</v>
      </c>
      <c r="E63" s="11" t="s">
        <v>900</v>
      </c>
      <c r="F63" s="11" t="s">
        <v>2585</v>
      </c>
      <c r="G63" s="11">
        <f>VLOOKUP(J63,Feuil1!$B$2:$AH$784,33,FALSE)</f>
        <v>247</v>
      </c>
      <c r="H63" s="11" t="s">
        <v>902</v>
      </c>
      <c r="I63" s="11" t="s">
        <v>3954</v>
      </c>
      <c r="J63" s="11" t="s">
        <v>903</v>
      </c>
      <c r="K63" s="10">
        <f t="shared" si="2"/>
        <v>247</v>
      </c>
      <c r="L63" s="10">
        <f t="shared" si="3"/>
        <v>0</v>
      </c>
      <c r="M63" s="10" t="str">
        <f t="shared" si="4"/>
        <v>0</v>
      </c>
      <c r="N63" s="8" t="str">
        <f t="shared" si="5"/>
        <v>247</v>
      </c>
      <c r="O63" s="8" t="str">
        <f t="shared" si="8"/>
        <v>UPDATE saskitps_product p set p.price = 247.000000, p.date_upd=now() where p.id_product = 158 ;</v>
      </c>
      <c r="P63" s="8" t="str">
        <f t="shared" si="6"/>
        <v>UPDATE saskitps_product_attribute pa set pa.price = 0 where pa.id_product = 158 and pa.id_product_attribute = 2518 ;</v>
      </c>
      <c r="Q63" s="8" t="str">
        <f t="shared" si="7"/>
        <v>UPDATE TSaskit sas set sas.OldPrix = sas.PrixMagasin, sas.PrixMagasin = 247, sas.DateModification = NOW() where sas.RefPrestashop = 158 and sas.id_product_attribute = 2518;</v>
      </c>
    </row>
    <row r="64" spans="1:17" x14ac:dyDescent="0.25">
      <c r="A64" s="11">
        <v>158</v>
      </c>
      <c r="B64" s="11">
        <v>2519</v>
      </c>
      <c r="C64" s="11">
        <v>26</v>
      </c>
      <c r="D64" s="10" t="str">
        <f t="shared" si="9"/>
        <v/>
      </c>
      <c r="E64" s="11" t="s">
        <v>904</v>
      </c>
      <c r="F64" s="11" t="s">
        <v>905</v>
      </c>
      <c r="G64" s="11">
        <f>VLOOKUP(J64,Feuil1!$B$2:$AH$784,33,FALSE)</f>
        <v>317</v>
      </c>
      <c r="H64" s="11" t="s">
        <v>906</v>
      </c>
      <c r="I64" s="11" t="s">
        <v>3954</v>
      </c>
      <c r="J64" s="11" t="s">
        <v>907</v>
      </c>
      <c r="K64" s="10">
        <f t="shared" si="2"/>
        <v>247</v>
      </c>
      <c r="L64" s="10">
        <f t="shared" si="3"/>
        <v>70</v>
      </c>
      <c r="M64" s="10" t="str">
        <f t="shared" si="4"/>
        <v>70</v>
      </c>
      <c r="N64" s="8" t="str">
        <f t="shared" si="5"/>
        <v>317</v>
      </c>
      <c r="O64" s="8" t="str">
        <f t="shared" si="8"/>
        <v/>
      </c>
      <c r="P64" s="8" t="str">
        <f t="shared" si="6"/>
        <v>UPDATE saskitps_product_attribute pa set pa.price = 70 where pa.id_product = 158 and pa.id_product_attribute = 2519 ;</v>
      </c>
      <c r="Q64" s="8" t="str">
        <f t="shared" si="7"/>
        <v>UPDATE TSaskit sas set sas.OldPrix = sas.PrixMagasin, sas.PrixMagasin = 317, sas.DateModification = NOW() where sas.RefPrestashop = 158 and sas.id_product_attribute = 2519;</v>
      </c>
    </row>
    <row r="65" spans="1:17" x14ac:dyDescent="0.25">
      <c r="A65" s="11">
        <v>158</v>
      </c>
      <c r="B65" s="11">
        <v>2520</v>
      </c>
      <c r="C65" s="11">
        <v>27</v>
      </c>
      <c r="D65" s="10" t="str">
        <f t="shared" si="9"/>
        <v/>
      </c>
      <c r="E65" s="11" t="s">
        <v>909</v>
      </c>
      <c r="F65" s="11" t="s">
        <v>2593</v>
      </c>
      <c r="G65" s="11">
        <f>VLOOKUP(J65,Feuil1!$B$2:$AH$784,33,FALSE)</f>
        <v>374</v>
      </c>
      <c r="H65" s="11" t="s">
        <v>911</v>
      </c>
      <c r="I65" s="11" t="s">
        <v>3954</v>
      </c>
      <c r="J65" s="11" t="s">
        <v>912</v>
      </c>
      <c r="K65" s="10">
        <f t="shared" si="2"/>
        <v>247</v>
      </c>
      <c r="L65" s="10">
        <f t="shared" si="3"/>
        <v>127</v>
      </c>
      <c r="M65" s="10" t="str">
        <f t="shared" si="4"/>
        <v>127</v>
      </c>
      <c r="N65" s="8" t="str">
        <f t="shared" si="5"/>
        <v>374</v>
      </c>
      <c r="O65" s="8" t="str">
        <f t="shared" si="8"/>
        <v/>
      </c>
      <c r="P65" s="8" t="str">
        <f t="shared" si="6"/>
        <v>UPDATE saskitps_product_attribute pa set pa.price = 127 where pa.id_product = 158 and pa.id_product_attribute = 2520 ;</v>
      </c>
      <c r="Q65" s="8" t="str">
        <f t="shared" si="7"/>
        <v>UPDATE TSaskit sas set sas.OldPrix = sas.PrixMagasin, sas.PrixMagasin = 374, sas.DateModification = NOW() where sas.RefPrestashop = 158 and sas.id_product_attribute = 2520;</v>
      </c>
    </row>
    <row r="66" spans="1:17" x14ac:dyDescent="0.25">
      <c r="A66" s="11">
        <v>158</v>
      </c>
      <c r="B66" s="11">
        <v>2521</v>
      </c>
      <c r="C66" s="11">
        <v>28</v>
      </c>
      <c r="D66" s="10" t="str">
        <f t="shared" si="9"/>
        <v/>
      </c>
      <c r="E66" s="11" t="s">
        <v>914</v>
      </c>
      <c r="F66" s="11" t="s">
        <v>2591</v>
      </c>
      <c r="G66" s="11">
        <f>VLOOKUP(J66,Feuil1!$B$2:$AH$784,33,FALSE)</f>
        <v>504</v>
      </c>
      <c r="H66" s="11" t="s">
        <v>916</v>
      </c>
      <c r="I66" s="11" t="s">
        <v>3954</v>
      </c>
      <c r="J66" s="11" t="s">
        <v>917</v>
      </c>
      <c r="K66" s="10">
        <f t="shared" si="2"/>
        <v>247</v>
      </c>
      <c r="L66" s="10">
        <f t="shared" si="3"/>
        <v>257</v>
      </c>
      <c r="M66" s="10" t="str">
        <f t="shared" si="4"/>
        <v>257</v>
      </c>
      <c r="N66" s="8" t="str">
        <f t="shared" si="5"/>
        <v>504</v>
      </c>
      <c r="O66" s="8" t="str">
        <f t="shared" ref="O66:O96" si="10">IF(D66="BASE",SUBSTITUTE(SUBSTITUTE($O$1,"#P#",I66),"#ID#",A66),"")</f>
        <v/>
      </c>
      <c r="P66" s="8" t="str">
        <f t="shared" si="6"/>
        <v>UPDATE saskitps_product_attribute pa set pa.price = 257 where pa.id_product = 158 and pa.id_product_attribute = 2521 ;</v>
      </c>
      <c r="Q66" s="8" t="str">
        <f t="shared" si="7"/>
        <v>UPDATE TSaskit sas set sas.OldPrix = sas.PrixMagasin, sas.PrixMagasin = 504, sas.DateModification = NOW() where sas.RefPrestashop = 158 and sas.id_product_attribute = 2521;</v>
      </c>
    </row>
    <row r="67" spans="1:17" x14ac:dyDescent="0.25">
      <c r="A67" s="11">
        <v>158</v>
      </c>
      <c r="B67" s="11">
        <v>2522</v>
      </c>
      <c r="C67" s="11">
        <v>29</v>
      </c>
      <c r="D67" s="10" t="str">
        <f t="shared" si="9"/>
        <v/>
      </c>
      <c r="E67" s="11" t="s">
        <v>918</v>
      </c>
      <c r="F67" s="11" t="s">
        <v>2625</v>
      </c>
      <c r="G67" s="11">
        <f>VLOOKUP(J67,Feuil1!$B$2:$AH$784,33,FALSE)</f>
        <v>644</v>
      </c>
      <c r="H67" s="11" t="s">
        <v>920</v>
      </c>
      <c r="I67" s="11" t="s">
        <v>3954</v>
      </c>
      <c r="J67" s="11" t="s">
        <v>921</v>
      </c>
      <c r="K67" s="10">
        <f t="shared" ref="K67:K104" si="11">VALUE(SUBSTITUTE(I67,".",","))</f>
        <v>247</v>
      </c>
      <c r="L67" s="10">
        <f t="shared" ref="L67:L104" si="12">G67-K67</f>
        <v>397</v>
      </c>
      <c r="M67" s="10" t="str">
        <f t="shared" ref="M67:M104" si="13">SUBSTITUTE(L67,",",".")</f>
        <v>397</v>
      </c>
      <c r="N67" s="8" t="str">
        <f t="shared" ref="N67:N104" si="14">SUBSTITUTE(G67,",",".")</f>
        <v>644</v>
      </c>
      <c r="O67" s="8" t="str">
        <f t="shared" si="10"/>
        <v/>
      </c>
      <c r="P67" s="8" t="str">
        <f t="shared" ref="P67:P129" si="15">SUBSTITUTE(SUBSTITUTE(SUBSTITUTE($P$1,"#P#",M67),"#ID#",A67),"#PA#",B67)</f>
        <v>UPDATE saskitps_product_attribute pa set pa.price = 397 where pa.id_product = 158 and pa.id_product_attribute = 2522 ;</v>
      </c>
      <c r="Q67" s="8" t="str">
        <f t="shared" ref="Q67:Q129" si="16">SUBSTITUTE(SUBSTITUTE(SUBSTITUTE($Q$1,"#P#",N67),"#ID#",A67),"#PA#",B67)</f>
        <v>UPDATE TSaskit sas set sas.OldPrix = sas.PrixMagasin, sas.PrixMagasin = 644, sas.DateModification = NOW() where sas.RefPrestashop = 158 and sas.id_product_attribute = 2522;</v>
      </c>
    </row>
    <row r="68" spans="1:17" x14ac:dyDescent="0.25">
      <c r="A68" s="11">
        <v>158</v>
      </c>
      <c r="B68" s="11">
        <v>2523</v>
      </c>
      <c r="C68" s="11">
        <v>30</v>
      </c>
      <c r="D68" s="10" t="str">
        <f t="shared" si="9"/>
        <v/>
      </c>
      <c r="E68" s="11" t="s">
        <v>923</v>
      </c>
      <c r="F68" s="11" t="s">
        <v>2595</v>
      </c>
      <c r="G68" s="11">
        <f>VLOOKUP(J68,Feuil1!$B$2:$AH$784,33,FALSE)</f>
        <v>562</v>
      </c>
      <c r="H68" s="11" t="s">
        <v>925</v>
      </c>
      <c r="I68" s="11" t="s">
        <v>3954</v>
      </c>
      <c r="J68" s="11" t="s">
        <v>926</v>
      </c>
      <c r="K68" s="10">
        <f t="shared" si="11"/>
        <v>247</v>
      </c>
      <c r="L68" s="10">
        <f t="shared" si="12"/>
        <v>315</v>
      </c>
      <c r="M68" s="10" t="str">
        <f t="shared" si="13"/>
        <v>315</v>
      </c>
      <c r="N68" s="8" t="str">
        <f t="shared" si="14"/>
        <v>562</v>
      </c>
      <c r="O68" s="8" t="str">
        <f t="shared" si="10"/>
        <v/>
      </c>
      <c r="P68" s="8" t="str">
        <f t="shared" si="15"/>
        <v>UPDATE saskitps_product_attribute pa set pa.price = 315 where pa.id_product = 158 and pa.id_product_attribute = 2523 ;</v>
      </c>
      <c r="Q68" s="8" t="str">
        <f t="shared" si="16"/>
        <v>UPDATE TSaskit sas set sas.OldPrix = sas.PrixMagasin, sas.PrixMagasin = 562, sas.DateModification = NOW() where sas.RefPrestashop = 158 and sas.id_product_attribute = 2523;</v>
      </c>
    </row>
    <row r="69" spans="1:17" x14ac:dyDescent="0.25">
      <c r="A69" s="11">
        <v>158</v>
      </c>
      <c r="B69" s="11">
        <v>2524</v>
      </c>
      <c r="C69" s="11">
        <v>31</v>
      </c>
      <c r="D69" s="10" t="str">
        <f t="shared" si="9"/>
        <v/>
      </c>
      <c r="E69" s="11" t="s">
        <v>928</v>
      </c>
      <c r="F69" s="11" t="s">
        <v>2597</v>
      </c>
      <c r="G69" s="11">
        <f>VLOOKUP(J69,Feuil1!$B$2:$AH$784,33,FALSE)</f>
        <v>692</v>
      </c>
      <c r="H69" s="11" t="s">
        <v>930</v>
      </c>
      <c r="I69" s="11" t="s">
        <v>3954</v>
      </c>
      <c r="J69" s="11" t="s">
        <v>931</v>
      </c>
      <c r="K69" s="10">
        <f t="shared" si="11"/>
        <v>247</v>
      </c>
      <c r="L69" s="10">
        <f t="shared" si="12"/>
        <v>445</v>
      </c>
      <c r="M69" s="10" t="str">
        <f t="shared" si="13"/>
        <v>445</v>
      </c>
      <c r="N69" s="8" t="str">
        <f t="shared" si="14"/>
        <v>692</v>
      </c>
      <c r="O69" s="8" t="str">
        <f t="shared" si="10"/>
        <v/>
      </c>
      <c r="P69" s="8" t="str">
        <f t="shared" si="15"/>
        <v>UPDATE saskitps_product_attribute pa set pa.price = 445 where pa.id_product = 158 and pa.id_product_attribute = 2524 ;</v>
      </c>
      <c r="Q69" s="8" t="str">
        <f t="shared" si="16"/>
        <v>UPDATE TSaskit sas set sas.OldPrix = sas.PrixMagasin, sas.PrixMagasin = 692, sas.DateModification = NOW() where sas.RefPrestashop = 158 and sas.id_product_attribute = 2524;</v>
      </c>
    </row>
    <row r="70" spans="1:17" x14ac:dyDescent="0.25">
      <c r="A70" s="11">
        <v>158</v>
      </c>
      <c r="B70" s="11">
        <v>2525</v>
      </c>
      <c r="C70" s="11">
        <v>33</v>
      </c>
      <c r="D70" s="10" t="str">
        <f t="shared" si="9"/>
        <v/>
      </c>
      <c r="E70" s="11" t="s">
        <v>933</v>
      </c>
      <c r="F70" s="11" t="s">
        <v>2599</v>
      </c>
      <c r="G70" s="11">
        <f>VLOOKUP(J70,Feuil1!$B$2:$AH$784,33,FALSE)</f>
        <v>750</v>
      </c>
      <c r="H70" s="11" t="s">
        <v>935</v>
      </c>
      <c r="I70" s="11" t="s">
        <v>3954</v>
      </c>
      <c r="J70" s="11" t="s">
        <v>936</v>
      </c>
      <c r="K70" s="10">
        <f t="shared" si="11"/>
        <v>247</v>
      </c>
      <c r="L70" s="10">
        <f t="shared" si="12"/>
        <v>503</v>
      </c>
      <c r="M70" s="10" t="str">
        <f t="shared" si="13"/>
        <v>503</v>
      </c>
      <c r="N70" s="8" t="str">
        <f t="shared" si="14"/>
        <v>750</v>
      </c>
      <c r="O70" s="8" t="str">
        <f t="shared" si="10"/>
        <v/>
      </c>
      <c r="P70" s="8" t="str">
        <f t="shared" si="15"/>
        <v>UPDATE saskitps_product_attribute pa set pa.price = 503 where pa.id_product = 158 and pa.id_product_attribute = 2525 ;</v>
      </c>
      <c r="Q70" s="8" t="str">
        <f t="shared" si="16"/>
        <v>UPDATE TSaskit sas set sas.OldPrix = sas.PrixMagasin, sas.PrixMagasin = 750, sas.DateModification = NOW() where sas.RefPrestashop = 158 and sas.id_product_attribute = 2525;</v>
      </c>
    </row>
    <row r="71" spans="1:17" x14ac:dyDescent="0.25">
      <c r="A71" s="11">
        <v>158</v>
      </c>
      <c r="B71" s="11">
        <v>2526</v>
      </c>
      <c r="C71" s="11">
        <v>60</v>
      </c>
      <c r="D71" s="10" t="str">
        <f t="shared" si="9"/>
        <v/>
      </c>
      <c r="E71" s="11" t="s">
        <v>937</v>
      </c>
      <c r="F71" s="11" t="s">
        <v>2601</v>
      </c>
      <c r="G71" s="11">
        <f>VLOOKUP(J71,Feuil1!$B$2:$AH$784,33,FALSE)</f>
        <v>880</v>
      </c>
      <c r="H71" s="11" t="s">
        <v>939</v>
      </c>
      <c r="I71" s="11" t="s">
        <v>3954</v>
      </c>
      <c r="J71" s="11" t="s">
        <v>940</v>
      </c>
      <c r="K71" s="10">
        <f t="shared" si="11"/>
        <v>247</v>
      </c>
      <c r="L71" s="10">
        <f t="shared" si="12"/>
        <v>633</v>
      </c>
      <c r="M71" s="10" t="str">
        <f t="shared" si="13"/>
        <v>633</v>
      </c>
      <c r="N71" s="8" t="str">
        <f t="shared" si="14"/>
        <v>880</v>
      </c>
      <c r="O71" s="8" t="str">
        <f t="shared" si="10"/>
        <v/>
      </c>
      <c r="P71" s="8" t="str">
        <f t="shared" si="15"/>
        <v>UPDATE saskitps_product_attribute pa set pa.price = 633 where pa.id_product = 158 and pa.id_product_attribute = 2526 ;</v>
      </c>
      <c r="Q71" s="8" t="str">
        <f t="shared" si="16"/>
        <v>UPDATE TSaskit sas set sas.OldPrix = sas.PrixMagasin, sas.PrixMagasin = 880, sas.DateModification = NOW() where sas.RefPrestashop = 158 and sas.id_product_attribute = 2526;</v>
      </c>
    </row>
    <row r="72" spans="1:17" x14ac:dyDescent="0.25">
      <c r="A72" s="11">
        <v>158</v>
      </c>
      <c r="B72" s="11">
        <v>2527</v>
      </c>
      <c r="C72" s="11">
        <v>62</v>
      </c>
      <c r="D72" s="10" t="str">
        <f t="shared" si="9"/>
        <v/>
      </c>
      <c r="E72" s="11" t="s">
        <v>942</v>
      </c>
      <c r="F72" s="11" t="s">
        <v>2613</v>
      </c>
      <c r="G72" s="11">
        <f>VLOOKUP(J72,Feuil1!$B$2:$AH$784,33,FALSE)</f>
        <v>1116</v>
      </c>
      <c r="H72" s="11" t="s">
        <v>944</v>
      </c>
      <c r="I72" s="11" t="s">
        <v>3954</v>
      </c>
      <c r="J72" s="11" t="s">
        <v>945</v>
      </c>
      <c r="K72" s="10">
        <f t="shared" si="11"/>
        <v>247</v>
      </c>
      <c r="L72" s="10">
        <f t="shared" si="12"/>
        <v>869</v>
      </c>
      <c r="M72" s="10" t="str">
        <f t="shared" si="13"/>
        <v>869</v>
      </c>
      <c r="N72" s="8" t="str">
        <f t="shared" si="14"/>
        <v>1116</v>
      </c>
      <c r="O72" s="8" t="str">
        <f t="shared" si="10"/>
        <v/>
      </c>
      <c r="P72" s="8" t="str">
        <f t="shared" si="15"/>
        <v>UPDATE saskitps_product_attribute pa set pa.price = 869 where pa.id_product = 158 and pa.id_product_attribute = 2527 ;</v>
      </c>
      <c r="Q72" s="8" t="str">
        <f t="shared" si="16"/>
        <v>UPDATE TSaskit sas set sas.OldPrix = sas.PrixMagasin, sas.PrixMagasin = 1116, sas.DateModification = NOW() where sas.RefPrestashop = 158 and sas.id_product_attribute = 2527;</v>
      </c>
    </row>
    <row r="73" spans="1:17" x14ac:dyDescent="0.25">
      <c r="A73" s="11">
        <v>158</v>
      </c>
      <c r="B73" s="11">
        <v>2528</v>
      </c>
      <c r="C73" s="11">
        <v>66</v>
      </c>
      <c r="D73" s="10" t="str">
        <f t="shared" si="9"/>
        <v/>
      </c>
      <c r="E73" s="11" t="s">
        <v>947</v>
      </c>
      <c r="F73" s="11" t="s">
        <v>2615</v>
      </c>
      <c r="G73" s="11">
        <f>VLOOKUP(J73,Feuil1!$B$2:$AH$784,33,FALSE)</f>
        <v>1272</v>
      </c>
      <c r="H73" s="11" t="s">
        <v>949</v>
      </c>
      <c r="I73" s="11" t="s">
        <v>3954</v>
      </c>
      <c r="J73" s="11" t="s">
        <v>950</v>
      </c>
      <c r="K73" s="10">
        <f t="shared" si="11"/>
        <v>247</v>
      </c>
      <c r="L73" s="10">
        <f t="shared" si="12"/>
        <v>1025</v>
      </c>
      <c r="M73" s="10" t="str">
        <f t="shared" si="13"/>
        <v>1025</v>
      </c>
      <c r="N73" s="8" t="str">
        <f t="shared" si="14"/>
        <v>1272</v>
      </c>
      <c r="O73" s="8" t="str">
        <f t="shared" si="10"/>
        <v/>
      </c>
      <c r="P73" s="8" t="str">
        <f t="shared" si="15"/>
        <v>UPDATE saskitps_product_attribute pa set pa.price = 1025 where pa.id_product = 158 and pa.id_product_attribute = 2528 ;</v>
      </c>
      <c r="Q73" s="8" t="str">
        <f t="shared" si="16"/>
        <v>UPDATE TSaskit sas set sas.OldPrix = sas.PrixMagasin, sas.PrixMagasin = 1272, sas.DateModification = NOW() where sas.RefPrestashop = 158 and sas.id_product_attribute = 2528;</v>
      </c>
    </row>
    <row r="74" spans="1:17" x14ac:dyDescent="0.25">
      <c r="A74" s="11">
        <v>158</v>
      </c>
      <c r="B74" s="11">
        <v>2529</v>
      </c>
      <c r="C74" s="11">
        <v>67</v>
      </c>
      <c r="D74" s="10" t="str">
        <f t="shared" si="9"/>
        <v/>
      </c>
      <c r="E74" s="11" t="s">
        <v>952</v>
      </c>
      <c r="F74" s="11" t="s">
        <v>2617</v>
      </c>
      <c r="G74" s="11">
        <f>VLOOKUP(J74,Feuil1!$B$2:$AH$784,33,FALSE)</f>
        <v>1183</v>
      </c>
      <c r="H74" s="11" t="s">
        <v>954</v>
      </c>
      <c r="I74" s="11" t="s">
        <v>3954</v>
      </c>
      <c r="J74" s="11" t="s">
        <v>955</v>
      </c>
      <c r="K74" s="10">
        <f t="shared" si="11"/>
        <v>247</v>
      </c>
      <c r="L74" s="10">
        <f t="shared" si="12"/>
        <v>936</v>
      </c>
      <c r="M74" s="10" t="str">
        <f t="shared" si="13"/>
        <v>936</v>
      </c>
      <c r="N74" s="8" t="str">
        <f t="shared" si="14"/>
        <v>1183</v>
      </c>
      <c r="O74" s="8" t="str">
        <f t="shared" si="10"/>
        <v/>
      </c>
      <c r="P74" s="8" t="str">
        <f t="shared" si="15"/>
        <v>UPDATE saskitps_product_attribute pa set pa.price = 936 where pa.id_product = 158 and pa.id_product_attribute = 2529 ;</v>
      </c>
      <c r="Q74" s="8" t="str">
        <f t="shared" si="16"/>
        <v>UPDATE TSaskit sas set sas.OldPrix = sas.PrixMagasin, sas.PrixMagasin = 1183, sas.DateModification = NOW() where sas.RefPrestashop = 158 and sas.id_product_attribute = 2529;</v>
      </c>
    </row>
    <row r="75" spans="1:17" x14ac:dyDescent="0.25">
      <c r="A75" s="11">
        <v>158</v>
      </c>
      <c r="B75" s="11">
        <v>2530</v>
      </c>
      <c r="C75" s="11">
        <v>68</v>
      </c>
      <c r="D75" s="10" t="str">
        <f t="shared" si="9"/>
        <v/>
      </c>
      <c r="E75" s="11" t="s">
        <v>956</v>
      </c>
      <c r="F75" s="11" t="s">
        <v>2619</v>
      </c>
      <c r="G75" s="11">
        <f>VLOOKUP(J75,Feuil1!$B$2:$AH$784,33,FALSE)</f>
        <v>1473</v>
      </c>
      <c r="H75" s="11" t="s">
        <v>696</v>
      </c>
      <c r="I75" s="11" t="s">
        <v>3954</v>
      </c>
      <c r="J75" s="11" t="s">
        <v>958</v>
      </c>
      <c r="K75" s="10">
        <f t="shared" si="11"/>
        <v>247</v>
      </c>
      <c r="L75" s="10">
        <f t="shared" si="12"/>
        <v>1226</v>
      </c>
      <c r="M75" s="10" t="str">
        <f t="shared" si="13"/>
        <v>1226</v>
      </c>
      <c r="N75" s="8" t="str">
        <f t="shared" si="14"/>
        <v>1473</v>
      </c>
      <c r="O75" s="8" t="str">
        <f t="shared" si="10"/>
        <v/>
      </c>
      <c r="P75" s="8" t="str">
        <f t="shared" si="15"/>
        <v>UPDATE saskitps_product_attribute pa set pa.price = 1226 where pa.id_product = 158 and pa.id_product_attribute = 2530 ;</v>
      </c>
      <c r="Q75" s="8" t="str">
        <f t="shared" si="16"/>
        <v>UPDATE TSaskit sas set sas.OldPrix = sas.PrixMagasin, sas.PrixMagasin = 1473, sas.DateModification = NOW() where sas.RefPrestashop = 158 and sas.id_product_attribute = 2530;</v>
      </c>
    </row>
    <row r="76" spans="1:17" x14ac:dyDescent="0.25">
      <c r="A76" s="11">
        <v>158</v>
      </c>
      <c r="B76" s="11">
        <v>2531</v>
      </c>
      <c r="C76" s="11">
        <v>69</v>
      </c>
      <c r="D76" s="10" t="str">
        <f t="shared" si="9"/>
        <v/>
      </c>
      <c r="E76" s="11" t="s">
        <v>960</v>
      </c>
      <c r="F76" s="11" t="s">
        <v>2621</v>
      </c>
      <c r="G76" s="11">
        <f>VLOOKUP(J76,Feuil1!$B$2:$AH$784,33,FALSE)</f>
        <v>1588</v>
      </c>
      <c r="H76" s="11" t="s">
        <v>962</v>
      </c>
      <c r="I76" s="11" t="s">
        <v>3954</v>
      </c>
      <c r="J76" s="11" t="s">
        <v>963</v>
      </c>
      <c r="K76" s="10">
        <f t="shared" si="11"/>
        <v>247</v>
      </c>
      <c r="L76" s="10">
        <f t="shared" si="12"/>
        <v>1341</v>
      </c>
      <c r="M76" s="10" t="str">
        <f t="shared" si="13"/>
        <v>1341</v>
      </c>
      <c r="N76" s="8" t="str">
        <f t="shared" si="14"/>
        <v>1588</v>
      </c>
      <c r="O76" s="8" t="str">
        <f t="shared" si="10"/>
        <v/>
      </c>
      <c r="P76" s="8" t="str">
        <f t="shared" si="15"/>
        <v>UPDATE saskitps_product_attribute pa set pa.price = 1341 where pa.id_product = 158 and pa.id_product_attribute = 2531 ;</v>
      </c>
      <c r="Q76" s="8" t="str">
        <f t="shared" si="16"/>
        <v>UPDATE TSaskit sas set sas.OldPrix = sas.PrixMagasin, sas.PrixMagasin = 1588, sas.DateModification = NOW() where sas.RefPrestashop = 158 and sas.id_product_attribute = 2531;</v>
      </c>
    </row>
    <row r="77" spans="1:17" x14ac:dyDescent="0.25">
      <c r="A77" s="11">
        <v>158</v>
      </c>
      <c r="B77" s="11">
        <v>2532</v>
      </c>
      <c r="C77" s="11">
        <v>72</v>
      </c>
      <c r="D77" s="10" t="str">
        <f t="shared" si="9"/>
        <v/>
      </c>
      <c r="E77" s="11" t="s">
        <v>965</v>
      </c>
      <c r="F77" s="11" t="s">
        <v>2623</v>
      </c>
      <c r="G77" s="11">
        <f>VLOOKUP(J77,Feuil1!$B$2:$AH$784,33,FALSE)</f>
        <v>1796</v>
      </c>
      <c r="H77" s="11" t="s">
        <v>967</v>
      </c>
      <c r="I77" s="11" t="s">
        <v>3954</v>
      </c>
      <c r="J77" s="11" t="s">
        <v>968</v>
      </c>
      <c r="K77" s="10">
        <f t="shared" si="11"/>
        <v>247</v>
      </c>
      <c r="L77" s="10">
        <f t="shared" si="12"/>
        <v>1549</v>
      </c>
      <c r="M77" s="10" t="str">
        <f t="shared" si="13"/>
        <v>1549</v>
      </c>
      <c r="N77" s="8" t="str">
        <f t="shared" si="14"/>
        <v>1796</v>
      </c>
      <c r="O77" s="8" t="str">
        <f t="shared" si="10"/>
        <v/>
      </c>
      <c r="P77" s="8" t="str">
        <f t="shared" si="15"/>
        <v>UPDATE saskitps_product_attribute pa set pa.price = 1549 where pa.id_product = 158 and pa.id_product_attribute = 2532 ;</v>
      </c>
      <c r="Q77" s="8" t="str">
        <f t="shared" si="16"/>
        <v>UPDATE TSaskit sas set sas.OldPrix = sas.PrixMagasin, sas.PrixMagasin = 1796, sas.DateModification = NOW() where sas.RefPrestashop = 158 and sas.id_product_attribute = 2532;</v>
      </c>
    </row>
    <row r="78" spans="1:17" x14ac:dyDescent="0.25">
      <c r="A78" s="11">
        <v>158</v>
      </c>
      <c r="B78" s="11">
        <v>2533</v>
      </c>
      <c r="C78" s="11">
        <v>32</v>
      </c>
      <c r="D78" s="10" t="str">
        <f t="shared" si="9"/>
        <v/>
      </c>
      <c r="E78" s="11" t="s">
        <v>970</v>
      </c>
      <c r="F78" s="11" t="s">
        <v>3327</v>
      </c>
      <c r="G78" s="11">
        <f>VLOOKUP(J78,Feuil1!$B$2:$AH$784,33,FALSE)</f>
        <v>876</v>
      </c>
      <c r="H78" s="11" t="s">
        <v>972</v>
      </c>
      <c r="I78" s="11" t="s">
        <v>3954</v>
      </c>
      <c r="J78" s="11" t="s">
        <v>973</v>
      </c>
      <c r="K78" s="10">
        <f t="shared" si="11"/>
        <v>247</v>
      </c>
      <c r="L78" s="10">
        <f t="shared" si="12"/>
        <v>629</v>
      </c>
      <c r="M78" s="10" t="str">
        <f t="shared" si="13"/>
        <v>629</v>
      </c>
      <c r="N78" s="8" t="str">
        <f t="shared" si="14"/>
        <v>876</v>
      </c>
      <c r="O78" s="8" t="str">
        <f t="shared" si="10"/>
        <v/>
      </c>
      <c r="P78" s="8" t="str">
        <f t="shared" si="15"/>
        <v>UPDATE saskitps_product_attribute pa set pa.price = 629 where pa.id_product = 158 and pa.id_product_attribute = 2533 ;</v>
      </c>
      <c r="Q78" s="8" t="str">
        <f t="shared" si="16"/>
        <v>UPDATE TSaskit sas set sas.OldPrix = sas.PrixMagasin, sas.PrixMagasin = 876, sas.DateModification = NOW() where sas.RefPrestashop = 158 and sas.id_product_attribute = 2533;</v>
      </c>
    </row>
    <row r="79" spans="1:17" x14ac:dyDescent="0.25">
      <c r="A79" s="11">
        <v>158</v>
      </c>
      <c r="B79" s="11">
        <v>2534</v>
      </c>
      <c r="C79" s="11">
        <v>61</v>
      </c>
      <c r="D79" s="10" t="str">
        <f t="shared" si="9"/>
        <v/>
      </c>
      <c r="E79" s="11" t="s">
        <v>975</v>
      </c>
      <c r="F79" s="11" t="s">
        <v>3329</v>
      </c>
      <c r="G79" s="11">
        <f>VLOOKUP(J79,Feuil1!$B$2:$AH$784,33,FALSE)</f>
        <v>748</v>
      </c>
      <c r="H79" s="11" t="s">
        <v>977</v>
      </c>
      <c r="I79" s="11" t="s">
        <v>3954</v>
      </c>
      <c r="J79" s="11" t="s">
        <v>978</v>
      </c>
      <c r="K79" s="10">
        <f t="shared" si="11"/>
        <v>247</v>
      </c>
      <c r="L79" s="10">
        <f t="shared" si="12"/>
        <v>501</v>
      </c>
      <c r="M79" s="10" t="str">
        <f t="shared" si="13"/>
        <v>501</v>
      </c>
      <c r="N79" s="8" t="str">
        <f t="shared" si="14"/>
        <v>748</v>
      </c>
      <c r="O79" s="8" t="str">
        <f t="shared" si="10"/>
        <v/>
      </c>
      <c r="P79" s="8" t="str">
        <f t="shared" si="15"/>
        <v>UPDATE saskitps_product_attribute pa set pa.price = 501 where pa.id_product = 158 and pa.id_product_attribute = 2534 ;</v>
      </c>
      <c r="Q79" s="8" t="str">
        <f t="shared" si="16"/>
        <v>UPDATE TSaskit sas set sas.OldPrix = sas.PrixMagasin, sas.PrixMagasin = 748, sas.DateModification = NOW() where sas.RefPrestashop = 158 and sas.id_product_attribute = 2534;</v>
      </c>
    </row>
    <row r="80" spans="1:17" x14ac:dyDescent="0.25">
      <c r="A80" s="11">
        <v>158</v>
      </c>
      <c r="B80" s="11">
        <v>2535</v>
      </c>
      <c r="C80" s="11">
        <v>65</v>
      </c>
      <c r="D80" s="10" t="str">
        <f t="shared" si="9"/>
        <v/>
      </c>
      <c r="E80" s="11" t="s">
        <v>980</v>
      </c>
      <c r="F80" s="11" t="s">
        <v>3126</v>
      </c>
      <c r="G80" s="11">
        <f>VLOOKUP(J80,Feuil1!$B$2:$AH$784,33,FALSE)</f>
        <v>1068</v>
      </c>
      <c r="H80" s="11" t="s">
        <v>982</v>
      </c>
      <c r="I80" s="11" t="s">
        <v>3954</v>
      </c>
      <c r="J80" s="11" t="s">
        <v>983</v>
      </c>
      <c r="K80" s="10">
        <f t="shared" si="11"/>
        <v>247</v>
      </c>
      <c r="L80" s="10">
        <f t="shared" si="12"/>
        <v>821</v>
      </c>
      <c r="M80" s="10" t="str">
        <f t="shared" si="13"/>
        <v>821</v>
      </c>
      <c r="N80" s="8" t="str">
        <f t="shared" si="14"/>
        <v>1068</v>
      </c>
      <c r="O80" s="8" t="str">
        <f t="shared" si="10"/>
        <v/>
      </c>
      <c r="P80" s="8" t="str">
        <f t="shared" si="15"/>
        <v>UPDATE saskitps_product_attribute pa set pa.price = 821 where pa.id_product = 158 and pa.id_product_attribute = 2535 ;</v>
      </c>
      <c r="Q80" s="8" t="str">
        <f t="shared" si="16"/>
        <v>UPDATE TSaskit sas set sas.OldPrix = sas.PrixMagasin, sas.PrixMagasin = 1068, sas.DateModification = NOW() where sas.RefPrestashop = 158 and sas.id_product_attribute = 2535;</v>
      </c>
    </row>
    <row r="81" spans="1:17" x14ac:dyDescent="0.25">
      <c r="A81" s="11">
        <v>158</v>
      </c>
      <c r="B81" s="11">
        <v>2536</v>
      </c>
      <c r="C81" s="11">
        <v>70</v>
      </c>
      <c r="D81" s="10" t="str">
        <f t="shared" si="9"/>
        <v/>
      </c>
      <c r="E81" s="11" t="s">
        <v>985</v>
      </c>
      <c r="F81" s="11" t="s">
        <v>3331</v>
      </c>
      <c r="G81" s="11">
        <f>VLOOKUP(J81,Feuil1!$B$2:$AH$784,33,FALSE)</f>
        <v>1690</v>
      </c>
      <c r="H81" s="11" t="s">
        <v>987</v>
      </c>
      <c r="I81" s="11" t="s">
        <v>3954</v>
      </c>
      <c r="J81" s="11" t="s">
        <v>988</v>
      </c>
      <c r="K81" s="10">
        <f t="shared" si="11"/>
        <v>247</v>
      </c>
      <c r="L81" s="10">
        <f t="shared" si="12"/>
        <v>1443</v>
      </c>
      <c r="M81" s="10" t="str">
        <f t="shared" si="13"/>
        <v>1443</v>
      </c>
      <c r="N81" s="8" t="str">
        <f t="shared" si="14"/>
        <v>1690</v>
      </c>
      <c r="O81" s="8" t="str">
        <f t="shared" si="10"/>
        <v/>
      </c>
      <c r="P81" s="8" t="str">
        <f t="shared" si="15"/>
        <v>UPDATE saskitps_product_attribute pa set pa.price = 1443 where pa.id_product = 158 and pa.id_product_attribute = 2536 ;</v>
      </c>
      <c r="Q81" s="8" t="str">
        <f t="shared" si="16"/>
        <v>UPDATE TSaskit sas set sas.OldPrix = sas.PrixMagasin, sas.PrixMagasin = 1690, sas.DateModification = NOW() where sas.RefPrestashop = 158 and sas.id_product_attribute = 2536;</v>
      </c>
    </row>
    <row r="82" spans="1:17" x14ac:dyDescent="0.25">
      <c r="A82" s="11">
        <v>158</v>
      </c>
      <c r="B82" s="11">
        <v>2537</v>
      </c>
      <c r="C82" s="11">
        <v>71</v>
      </c>
      <c r="D82" s="10" t="str">
        <f t="shared" si="9"/>
        <v/>
      </c>
      <c r="E82" s="11" t="s">
        <v>989</v>
      </c>
      <c r="F82" s="11" t="s">
        <v>3333</v>
      </c>
      <c r="G82" s="11">
        <f>VLOOKUP(J82,Feuil1!$B$2:$AH$784,33,FALSE)</f>
        <v>1886</v>
      </c>
      <c r="H82" s="11" t="s">
        <v>991</v>
      </c>
      <c r="I82" s="11" t="s">
        <v>3954</v>
      </c>
      <c r="J82" s="11" t="s">
        <v>992</v>
      </c>
      <c r="K82" s="10">
        <f t="shared" si="11"/>
        <v>247</v>
      </c>
      <c r="L82" s="10">
        <f t="shared" si="12"/>
        <v>1639</v>
      </c>
      <c r="M82" s="10" t="str">
        <f t="shared" si="13"/>
        <v>1639</v>
      </c>
      <c r="N82" s="8" t="str">
        <f t="shared" si="14"/>
        <v>1886</v>
      </c>
      <c r="O82" s="8" t="str">
        <f t="shared" si="10"/>
        <v/>
      </c>
      <c r="P82" s="8" t="str">
        <f t="shared" si="15"/>
        <v>UPDATE saskitps_product_attribute pa set pa.price = 1639 where pa.id_product = 158 and pa.id_product_attribute = 2537 ;</v>
      </c>
      <c r="Q82" s="8" t="str">
        <f t="shared" si="16"/>
        <v>UPDATE TSaskit sas set sas.OldPrix = sas.PrixMagasin, sas.PrixMagasin = 1886, sas.DateModification = NOW() where sas.RefPrestashop = 158 and sas.id_product_attribute = 2537;</v>
      </c>
    </row>
    <row r="83" spans="1:17" x14ac:dyDescent="0.25">
      <c r="A83" s="11">
        <v>440</v>
      </c>
      <c r="B83" s="11">
        <v>450</v>
      </c>
      <c r="C83" s="11">
        <v>73</v>
      </c>
      <c r="D83" s="10" t="str">
        <f t="shared" si="9"/>
        <v>BASE</v>
      </c>
      <c r="E83" s="11" t="s">
        <v>1008</v>
      </c>
      <c r="F83" s="11" t="s">
        <v>2642</v>
      </c>
      <c r="G83" s="11">
        <f>VLOOKUP(J83,Feuil1!$B$2:$AH$784,33,FALSE)</f>
        <v>0.46</v>
      </c>
      <c r="H83" s="11" t="s">
        <v>1009</v>
      </c>
      <c r="I83" s="11" t="s">
        <v>3967</v>
      </c>
      <c r="J83" s="11" t="s">
        <v>1010</v>
      </c>
      <c r="K83" s="10">
        <f t="shared" si="11"/>
        <v>0.46</v>
      </c>
      <c r="L83" s="10">
        <f t="shared" si="12"/>
        <v>0</v>
      </c>
      <c r="M83" s="10" t="str">
        <f t="shared" si="13"/>
        <v>0</v>
      </c>
      <c r="N83" s="8" t="str">
        <f t="shared" si="14"/>
        <v>0.46</v>
      </c>
      <c r="O83" s="8" t="str">
        <f t="shared" si="10"/>
        <v>UPDATE saskitps_product p set p.price = 0.460000, p.date_upd=now() where p.id_product = 440 ;</v>
      </c>
      <c r="P83" s="8" t="str">
        <f t="shared" si="15"/>
        <v>UPDATE saskitps_product_attribute pa set pa.price = 0 where pa.id_product = 440 and pa.id_product_attribute = 450 ;</v>
      </c>
      <c r="Q83" s="8" t="str">
        <f t="shared" si="16"/>
        <v>UPDATE TSaskit sas set sas.OldPrix = sas.PrixMagasin, sas.PrixMagasin = 0.46, sas.DateModification = NOW() where sas.RefPrestashop = 440 and sas.id_product_attribute = 450;</v>
      </c>
    </row>
    <row r="84" spans="1:17" x14ac:dyDescent="0.25">
      <c r="A84" s="11">
        <v>440</v>
      </c>
      <c r="B84" s="11">
        <v>451</v>
      </c>
      <c r="C84" s="11">
        <v>74</v>
      </c>
      <c r="D84" s="10" t="str">
        <f t="shared" si="9"/>
        <v/>
      </c>
      <c r="E84" s="11" t="s">
        <v>1011</v>
      </c>
      <c r="F84" s="11" t="s">
        <v>2429</v>
      </c>
      <c r="G84" s="11">
        <f>VLOOKUP(J84,Feuil1!$B$2:$AH$784,33,FALSE)</f>
        <v>0.92</v>
      </c>
      <c r="H84" s="11" t="s">
        <v>1012</v>
      </c>
      <c r="I84" s="11" t="s">
        <v>3967</v>
      </c>
      <c r="J84" s="11" t="s">
        <v>1013</v>
      </c>
      <c r="K84" s="10">
        <f t="shared" si="11"/>
        <v>0.46</v>
      </c>
      <c r="L84" s="10">
        <f t="shared" si="12"/>
        <v>0.46</v>
      </c>
      <c r="M84" s="10" t="str">
        <f t="shared" si="13"/>
        <v>0.46</v>
      </c>
      <c r="N84" s="8" t="str">
        <f t="shared" si="14"/>
        <v>0.92</v>
      </c>
      <c r="O84" s="8" t="str">
        <f t="shared" si="10"/>
        <v/>
      </c>
      <c r="P84" s="8" t="str">
        <f t="shared" si="15"/>
        <v>UPDATE saskitps_product_attribute pa set pa.price = 0.46 where pa.id_product = 440 and pa.id_product_attribute = 451 ;</v>
      </c>
      <c r="Q84" s="8" t="str">
        <f t="shared" si="16"/>
        <v>UPDATE TSaskit sas set sas.OldPrix = sas.PrixMagasin, sas.PrixMagasin = 0.92, sas.DateModification = NOW() where sas.RefPrestashop = 440 and sas.id_product_attribute = 451;</v>
      </c>
    </row>
    <row r="85" spans="1:17" x14ac:dyDescent="0.25">
      <c r="A85" s="11">
        <v>441</v>
      </c>
      <c r="B85" s="11">
        <v>453</v>
      </c>
      <c r="C85" s="11">
        <v>73</v>
      </c>
      <c r="D85" s="10" t="str">
        <f t="shared" si="9"/>
        <v>BASE</v>
      </c>
      <c r="E85" s="11" t="s">
        <v>1014</v>
      </c>
      <c r="F85" s="11" t="s">
        <v>2645</v>
      </c>
      <c r="G85" s="11">
        <f>VLOOKUP(J85,Feuil1!$B$2:$AH$784,33,FALSE)</f>
        <v>0.64</v>
      </c>
      <c r="H85" s="11" t="s">
        <v>1015</v>
      </c>
      <c r="I85" s="11" t="s">
        <v>3955</v>
      </c>
      <c r="J85" s="11" t="s">
        <v>1017</v>
      </c>
      <c r="K85" s="10">
        <f t="shared" si="11"/>
        <v>0.64</v>
      </c>
      <c r="L85" s="10">
        <f t="shared" si="12"/>
        <v>0</v>
      </c>
      <c r="M85" s="10" t="str">
        <f t="shared" si="13"/>
        <v>0</v>
      </c>
      <c r="N85" s="8" t="str">
        <f t="shared" si="14"/>
        <v>0.64</v>
      </c>
      <c r="O85" s="8" t="str">
        <f t="shared" si="10"/>
        <v>UPDATE saskitps_product p set p.price = 0.640000, p.date_upd=now() where p.id_product = 441 ;</v>
      </c>
      <c r="P85" s="8" t="str">
        <f t="shared" si="15"/>
        <v>UPDATE saskitps_product_attribute pa set pa.price = 0 where pa.id_product = 441 and pa.id_product_attribute = 453 ;</v>
      </c>
      <c r="Q85" s="8" t="str">
        <f t="shared" si="16"/>
        <v>UPDATE TSaskit sas set sas.OldPrix = sas.PrixMagasin, sas.PrixMagasin = 0.64, sas.DateModification = NOW() where sas.RefPrestashop = 441 and sas.id_product_attribute = 453;</v>
      </c>
    </row>
    <row r="86" spans="1:17" x14ac:dyDescent="0.25">
      <c r="A86" s="11">
        <v>441</v>
      </c>
      <c r="B86" s="11">
        <v>454</v>
      </c>
      <c r="C86" s="11">
        <v>74</v>
      </c>
      <c r="D86" s="10" t="str">
        <f t="shared" si="9"/>
        <v/>
      </c>
      <c r="E86" s="11" t="s">
        <v>1018</v>
      </c>
      <c r="F86" s="11" t="s">
        <v>2480</v>
      </c>
      <c r="G86" s="11">
        <f>VLOOKUP(J86,Feuil1!$B$2:$AH$784,33,FALSE)</f>
        <v>0.91</v>
      </c>
      <c r="H86" s="11" t="s">
        <v>1019</v>
      </c>
      <c r="I86" s="11" t="s">
        <v>3955</v>
      </c>
      <c r="J86" s="11" t="s">
        <v>1020</v>
      </c>
      <c r="K86" s="10">
        <f t="shared" si="11"/>
        <v>0.64</v>
      </c>
      <c r="L86" s="10">
        <f t="shared" si="12"/>
        <v>0.27</v>
      </c>
      <c r="M86" s="10" t="str">
        <f t="shared" si="13"/>
        <v>0.27</v>
      </c>
      <c r="N86" s="8" t="str">
        <f t="shared" si="14"/>
        <v>0.91</v>
      </c>
      <c r="O86" s="8" t="str">
        <f t="shared" si="10"/>
        <v/>
      </c>
      <c r="P86" s="8" t="str">
        <f t="shared" si="15"/>
        <v>UPDATE saskitps_product_attribute pa set pa.price = 0.27 where pa.id_product = 441 and pa.id_product_attribute = 454 ;</v>
      </c>
      <c r="Q86" s="8" t="str">
        <f t="shared" si="16"/>
        <v>UPDATE TSaskit sas set sas.OldPrix = sas.PrixMagasin, sas.PrixMagasin = 0.91, sas.DateModification = NOW() where sas.RefPrestashop = 441 and sas.id_product_attribute = 454;</v>
      </c>
    </row>
    <row r="87" spans="1:17" x14ac:dyDescent="0.25">
      <c r="A87" s="11">
        <v>442</v>
      </c>
      <c r="B87" s="11">
        <v>456</v>
      </c>
      <c r="C87" s="11">
        <v>73</v>
      </c>
      <c r="D87" s="10" t="str">
        <f t="shared" si="9"/>
        <v>BASE</v>
      </c>
      <c r="E87" s="11" t="s">
        <v>1021</v>
      </c>
      <c r="F87" s="11" t="s">
        <v>2737</v>
      </c>
      <c r="G87" s="11">
        <f>VLOOKUP(J87,Feuil1!$B$2:$AH$784,33,FALSE)</f>
        <v>0.4</v>
      </c>
      <c r="H87" s="11" t="s">
        <v>1023</v>
      </c>
      <c r="I87" s="11" t="s">
        <v>3960</v>
      </c>
      <c r="J87" s="11" t="s">
        <v>1024</v>
      </c>
      <c r="K87" s="10">
        <f t="shared" si="11"/>
        <v>0.4</v>
      </c>
      <c r="L87" s="10">
        <f t="shared" si="12"/>
        <v>0</v>
      </c>
      <c r="M87" s="10" t="str">
        <f t="shared" si="13"/>
        <v>0</v>
      </c>
      <c r="N87" s="8" t="str">
        <f t="shared" si="14"/>
        <v>0.4</v>
      </c>
      <c r="O87" s="8" t="str">
        <f t="shared" si="10"/>
        <v>UPDATE saskitps_product p set p.price = 0.400000, p.date_upd=now() where p.id_product = 442 ;</v>
      </c>
      <c r="P87" s="8" t="str">
        <f t="shared" si="15"/>
        <v>UPDATE saskitps_product_attribute pa set pa.price = 0 where pa.id_product = 442 and pa.id_product_attribute = 456 ;</v>
      </c>
      <c r="Q87" s="8" t="str">
        <f t="shared" si="16"/>
        <v>UPDATE TSaskit sas set sas.OldPrix = sas.PrixMagasin, sas.PrixMagasin = 0.4, sas.DateModification = NOW() where sas.RefPrestashop = 442 and sas.id_product_attribute = 456;</v>
      </c>
    </row>
    <row r="88" spans="1:17" x14ac:dyDescent="0.25">
      <c r="A88" s="11">
        <v>442</v>
      </c>
      <c r="B88" s="11">
        <v>457</v>
      </c>
      <c r="C88" s="11">
        <v>74</v>
      </c>
      <c r="D88" s="10" t="str">
        <f t="shared" si="9"/>
        <v/>
      </c>
      <c r="E88" s="11" t="s">
        <v>1025</v>
      </c>
      <c r="F88" s="11" t="s">
        <v>2739</v>
      </c>
      <c r="G88" s="11">
        <f>VLOOKUP(J88,Feuil1!$B$2:$AH$784,33,FALSE)</f>
        <v>0.78</v>
      </c>
      <c r="H88" s="11" t="s">
        <v>1027</v>
      </c>
      <c r="I88" s="11" t="s">
        <v>3960</v>
      </c>
      <c r="J88" s="11" t="s">
        <v>1028</v>
      </c>
      <c r="K88" s="10">
        <f t="shared" si="11"/>
        <v>0.4</v>
      </c>
      <c r="L88" s="10">
        <f t="shared" si="12"/>
        <v>0.38</v>
      </c>
      <c r="M88" s="10" t="str">
        <f t="shared" si="13"/>
        <v>0.38</v>
      </c>
      <c r="N88" s="8" t="str">
        <f t="shared" si="14"/>
        <v>0.78</v>
      </c>
      <c r="O88" s="8" t="str">
        <f t="shared" si="10"/>
        <v/>
      </c>
      <c r="P88" s="8" t="str">
        <f t="shared" si="15"/>
        <v>UPDATE saskitps_product_attribute pa set pa.price = 0.38 where pa.id_product = 442 and pa.id_product_attribute = 457 ;</v>
      </c>
      <c r="Q88" s="8" t="str">
        <f t="shared" si="16"/>
        <v>UPDATE TSaskit sas set sas.OldPrix = sas.PrixMagasin, sas.PrixMagasin = 0.78, sas.DateModification = NOW() where sas.RefPrestashop = 442 and sas.id_product_attribute = 457;</v>
      </c>
    </row>
    <row r="89" spans="1:17" x14ac:dyDescent="0.25">
      <c r="A89" s="11">
        <v>465</v>
      </c>
      <c r="B89" s="11">
        <v>534</v>
      </c>
      <c r="C89" s="11">
        <v>73</v>
      </c>
      <c r="D89" s="10" t="str">
        <f t="shared" si="9"/>
        <v>BASE</v>
      </c>
      <c r="E89" s="11" t="s">
        <v>1037</v>
      </c>
      <c r="F89" s="11" t="s">
        <v>2763</v>
      </c>
      <c r="G89" s="11">
        <f>VLOOKUP(J89,Feuil1!$B$2:$AH$784,33,FALSE)</f>
        <v>8.3800000000000008</v>
      </c>
      <c r="H89" s="11" t="s">
        <v>1039</v>
      </c>
      <c r="I89" s="11" t="s">
        <v>3961</v>
      </c>
      <c r="J89" s="11" t="s">
        <v>1040</v>
      </c>
      <c r="K89" s="10">
        <f t="shared" si="11"/>
        <v>8.3800000000000008</v>
      </c>
      <c r="L89" s="10">
        <f t="shared" si="12"/>
        <v>0</v>
      </c>
      <c r="M89" s="10" t="str">
        <f t="shared" si="13"/>
        <v>0</v>
      </c>
      <c r="N89" s="8" t="str">
        <f t="shared" si="14"/>
        <v>8.38</v>
      </c>
      <c r="O89" s="8" t="str">
        <f t="shared" si="10"/>
        <v>UPDATE saskitps_product p set p.price = 8.380000, p.date_upd=now() where p.id_product = 465 ;</v>
      </c>
      <c r="P89" s="8" t="str">
        <f t="shared" si="15"/>
        <v>UPDATE saskitps_product_attribute pa set pa.price = 0 where pa.id_product = 465 and pa.id_product_attribute = 534 ;</v>
      </c>
      <c r="Q89" s="8" t="str">
        <f t="shared" si="16"/>
        <v>UPDATE TSaskit sas set sas.OldPrix = sas.PrixMagasin, sas.PrixMagasin = 8.38, sas.DateModification = NOW() where sas.RefPrestashop = 465 and sas.id_product_attribute = 534;</v>
      </c>
    </row>
    <row r="90" spans="1:17" x14ac:dyDescent="0.25">
      <c r="A90" s="11">
        <v>465</v>
      </c>
      <c r="B90" s="11">
        <v>535</v>
      </c>
      <c r="C90" s="11">
        <v>74</v>
      </c>
      <c r="D90" s="10" t="str">
        <f t="shared" si="9"/>
        <v/>
      </c>
      <c r="E90" s="11" t="s">
        <v>1041</v>
      </c>
      <c r="F90" s="11" t="s">
        <v>2763</v>
      </c>
      <c r="G90" s="11">
        <f>VLOOKUP(J90,Feuil1!$B$2:$AH$784,33,FALSE)</f>
        <v>10.77</v>
      </c>
      <c r="H90" s="11" t="s">
        <v>1043</v>
      </c>
      <c r="I90" s="11" t="s">
        <v>3961</v>
      </c>
      <c r="J90" s="11" t="s">
        <v>1044</v>
      </c>
      <c r="K90" s="10">
        <f t="shared" si="11"/>
        <v>8.3800000000000008</v>
      </c>
      <c r="L90" s="10">
        <f t="shared" si="12"/>
        <v>2.3899999999999988</v>
      </c>
      <c r="M90" s="10" t="str">
        <f t="shared" si="13"/>
        <v>2.39</v>
      </c>
      <c r="N90" s="8" t="str">
        <f t="shared" si="14"/>
        <v>10.77</v>
      </c>
      <c r="O90" s="8" t="str">
        <f t="shared" si="10"/>
        <v/>
      </c>
      <c r="P90" s="8" t="str">
        <f t="shared" si="15"/>
        <v>UPDATE saskitps_product_attribute pa set pa.price = 2.39 where pa.id_product = 465 and pa.id_product_attribute = 535 ;</v>
      </c>
      <c r="Q90" s="8" t="str">
        <f t="shared" si="16"/>
        <v>UPDATE TSaskit sas set sas.OldPrix = sas.PrixMagasin, sas.PrixMagasin = 10.77, sas.DateModification = NOW() where sas.RefPrestashop = 465 and sas.id_product_attribute = 535;</v>
      </c>
    </row>
    <row r="91" spans="1:17" x14ac:dyDescent="0.25">
      <c r="A91" s="11">
        <v>511</v>
      </c>
      <c r="B91" s="11">
        <v>2475</v>
      </c>
      <c r="C91" s="11">
        <v>25</v>
      </c>
      <c r="D91" s="10" t="str">
        <f t="shared" ref="D91:D122" si="17">IF(ROUND(G91,2)=ROUND(VALUE(SUBSTITUTE(I91,".",",")),2),"BASE","")</f>
        <v>BASE</v>
      </c>
      <c r="E91" s="11" t="s">
        <v>1069</v>
      </c>
      <c r="F91" s="11" t="s">
        <v>3011</v>
      </c>
      <c r="G91" s="11">
        <f>VLOOKUP(J91,Feuil2!$A$2:$AH$784,4,FALSE)</f>
        <v>718.05219999999997</v>
      </c>
      <c r="H91" s="11" t="s">
        <v>761</v>
      </c>
      <c r="I91" s="11">
        <v>718.05</v>
      </c>
      <c r="J91" s="11" t="s">
        <v>1071</v>
      </c>
      <c r="K91" s="10">
        <f t="shared" si="11"/>
        <v>718.05</v>
      </c>
      <c r="L91" s="10">
        <f t="shared" si="12"/>
        <v>2.200000000016189E-3</v>
      </c>
      <c r="M91" s="10" t="str">
        <f t="shared" si="13"/>
        <v>0.00220000000001619</v>
      </c>
      <c r="N91" s="8" t="str">
        <f t="shared" si="14"/>
        <v>718.0522</v>
      </c>
      <c r="O91" s="8" t="str">
        <f t="shared" si="10"/>
        <v>UPDATE saskitps_product p set p.price = 718,05, p.date_upd=now() where p.id_product = 511 ;</v>
      </c>
      <c r="P91" s="8" t="str">
        <f t="shared" si="15"/>
        <v>UPDATE saskitps_product_attribute pa set pa.price = 0.00220000000001619 where pa.id_product = 511 and pa.id_product_attribute = 2475 ;</v>
      </c>
      <c r="Q91" s="8" t="str">
        <f t="shared" si="16"/>
        <v>UPDATE TSaskit sas set sas.OldPrix = sas.PrixMagasin, sas.PrixMagasin = 718.0522, sas.DateModification = NOW() where sas.RefPrestashop = 511 and sas.id_product_attribute = 2475;</v>
      </c>
    </row>
    <row r="92" spans="1:17" x14ac:dyDescent="0.25">
      <c r="A92" s="11">
        <v>511</v>
      </c>
      <c r="B92" s="11">
        <v>2476</v>
      </c>
      <c r="C92" s="11">
        <v>26</v>
      </c>
      <c r="D92" s="10" t="str">
        <f t="shared" si="17"/>
        <v/>
      </c>
      <c r="E92" s="11" t="s">
        <v>1073</v>
      </c>
      <c r="F92" s="11" t="s">
        <v>3013</v>
      </c>
      <c r="G92" s="11">
        <f>VLOOKUP(J92,Feuil2!$A$2:$AH$784,4,FALSE)</f>
        <v>888.30579999999998</v>
      </c>
      <c r="H92" s="11" t="s">
        <v>770</v>
      </c>
      <c r="I92" s="11">
        <v>718.05</v>
      </c>
      <c r="J92" s="11" t="s">
        <v>1075</v>
      </c>
      <c r="K92" s="10">
        <f t="shared" si="11"/>
        <v>718.05</v>
      </c>
      <c r="L92" s="10">
        <f t="shared" si="12"/>
        <v>170.25580000000002</v>
      </c>
      <c r="M92" s="10" t="str">
        <f t="shared" si="13"/>
        <v>170.2558</v>
      </c>
      <c r="N92" s="8" t="str">
        <f t="shared" si="14"/>
        <v>888.3058</v>
      </c>
      <c r="O92" s="8" t="str">
        <f t="shared" si="10"/>
        <v/>
      </c>
      <c r="P92" s="8" t="str">
        <f t="shared" si="15"/>
        <v>UPDATE saskitps_product_attribute pa set pa.price = 170.2558 where pa.id_product = 511 and pa.id_product_attribute = 2476 ;</v>
      </c>
      <c r="Q92" s="8" t="str">
        <f t="shared" si="16"/>
        <v>UPDATE TSaskit sas set sas.OldPrix = sas.PrixMagasin, sas.PrixMagasin = 888.3058, sas.DateModification = NOW() where sas.RefPrestashop = 511 and sas.id_product_attribute = 2476;</v>
      </c>
    </row>
    <row r="93" spans="1:17" x14ac:dyDescent="0.25">
      <c r="A93" s="11">
        <v>511</v>
      </c>
      <c r="B93" s="11">
        <v>2477</v>
      </c>
      <c r="C93" s="11">
        <v>27</v>
      </c>
      <c r="D93" s="10" t="str">
        <f t="shared" si="17"/>
        <v/>
      </c>
      <c r="E93" s="11" t="s">
        <v>1077</v>
      </c>
      <c r="F93" s="11" t="s">
        <v>3015</v>
      </c>
      <c r="G93" s="11">
        <f>VLOOKUP(J93,Feuil2!$A$2:$AH$784,4,FALSE)</f>
        <v>1016.8803999999999</v>
      </c>
      <c r="H93" s="11" t="s">
        <v>1079</v>
      </c>
      <c r="I93" s="11">
        <v>718.05</v>
      </c>
      <c r="J93" s="11" t="s">
        <v>1080</v>
      </c>
      <c r="K93" s="10">
        <f t="shared" si="11"/>
        <v>718.05</v>
      </c>
      <c r="L93" s="10">
        <f t="shared" si="12"/>
        <v>298.83039999999994</v>
      </c>
      <c r="M93" s="10" t="str">
        <f t="shared" si="13"/>
        <v>298.8304</v>
      </c>
      <c r="N93" s="8" t="str">
        <f t="shared" si="14"/>
        <v>1016.8804</v>
      </c>
      <c r="O93" s="8" t="str">
        <f t="shared" si="10"/>
        <v/>
      </c>
      <c r="P93" s="8" t="str">
        <f t="shared" si="15"/>
        <v>UPDATE saskitps_product_attribute pa set pa.price = 298.8304 where pa.id_product = 511 and pa.id_product_attribute = 2477 ;</v>
      </c>
      <c r="Q93" s="8" t="str">
        <f t="shared" si="16"/>
        <v>UPDATE TSaskit sas set sas.OldPrix = sas.PrixMagasin, sas.PrixMagasin = 1016.8804, sas.DateModification = NOW() where sas.RefPrestashop = 511 and sas.id_product_attribute = 2477;</v>
      </c>
    </row>
    <row r="94" spans="1:17" x14ac:dyDescent="0.25">
      <c r="A94" s="11">
        <v>511</v>
      </c>
      <c r="B94" s="11">
        <v>2478</v>
      </c>
      <c r="C94" s="11">
        <v>28</v>
      </c>
      <c r="D94" s="10" t="str">
        <f t="shared" si="17"/>
        <v/>
      </c>
      <c r="E94" s="11" t="s">
        <v>1082</v>
      </c>
      <c r="F94" s="11" t="s">
        <v>3017</v>
      </c>
      <c r="G94" s="11">
        <f>VLOOKUP(J94,Feuil2!$A$2:$AH$784,4,FALSE)</f>
        <v>1277.2662000000003</v>
      </c>
      <c r="H94" s="11" t="s">
        <v>1084</v>
      </c>
      <c r="I94" s="11">
        <v>718.05</v>
      </c>
      <c r="J94" s="11" t="s">
        <v>1085</v>
      </c>
      <c r="K94" s="10">
        <f t="shared" si="11"/>
        <v>718.05</v>
      </c>
      <c r="L94" s="10">
        <f t="shared" si="12"/>
        <v>559.2162000000003</v>
      </c>
      <c r="M94" s="10" t="str">
        <f t="shared" si="13"/>
        <v>559.2162</v>
      </c>
      <c r="N94" s="8" t="str">
        <f t="shared" si="14"/>
        <v>1277.2662</v>
      </c>
      <c r="O94" s="8" t="str">
        <f t="shared" si="10"/>
        <v/>
      </c>
      <c r="P94" s="8" t="str">
        <f t="shared" si="15"/>
        <v>UPDATE saskitps_product_attribute pa set pa.price = 559.2162 where pa.id_product = 511 and pa.id_product_attribute = 2478 ;</v>
      </c>
      <c r="Q94" s="8" t="str">
        <f t="shared" si="16"/>
        <v>UPDATE TSaskit sas set sas.OldPrix = sas.PrixMagasin, sas.PrixMagasin = 1277.2662, sas.DateModification = NOW() where sas.RefPrestashop = 511 and sas.id_product_attribute = 2478;</v>
      </c>
    </row>
    <row r="95" spans="1:17" x14ac:dyDescent="0.25">
      <c r="A95" s="11">
        <v>511</v>
      </c>
      <c r="B95" s="11">
        <v>2479</v>
      </c>
      <c r="C95" s="11">
        <v>29</v>
      </c>
      <c r="D95" s="10" t="str">
        <f t="shared" si="17"/>
        <v/>
      </c>
      <c r="E95" s="11" t="s">
        <v>1087</v>
      </c>
      <c r="F95" s="11" t="s">
        <v>3093</v>
      </c>
      <c r="G95" s="11">
        <f>VLOOKUP(J95,Feuil2!$A$2:$AH$784,4,FALSE)</f>
        <v>1394.8522</v>
      </c>
      <c r="H95" s="11" t="s">
        <v>1089</v>
      </c>
      <c r="I95" s="11">
        <v>718.05</v>
      </c>
      <c r="J95" s="11" t="s">
        <v>1090</v>
      </c>
      <c r="K95" s="10">
        <f t="shared" si="11"/>
        <v>718.05</v>
      </c>
      <c r="L95" s="10">
        <f t="shared" si="12"/>
        <v>676.80220000000008</v>
      </c>
      <c r="M95" s="10" t="str">
        <f t="shared" si="13"/>
        <v>676.8022</v>
      </c>
      <c r="N95" s="8" t="str">
        <f t="shared" si="14"/>
        <v>1394.8522</v>
      </c>
      <c r="O95" s="8" t="str">
        <f t="shared" si="10"/>
        <v/>
      </c>
      <c r="P95" s="8" t="str">
        <f t="shared" si="15"/>
        <v>UPDATE saskitps_product_attribute pa set pa.price = 676.8022 where pa.id_product = 511 and pa.id_product_attribute = 2479 ;</v>
      </c>
      <c r="Q95" s="8" t="str">
        <f t="shared" si="16"/>
        <v>UPDATE TSaskit sas set sas.OldPrix = sas.PrixMagasin, sas.PrixMagasin = 1394.8522, sas.DateModification = NOW() where sas.RefPrestashop = 511 and sas.id_product_attribute = 2479;</v>
      </c>
    </row>
    <row r="96" spans="1:17" x14ac:dyDescent="0.25">
      <c r="A96" s="11">
        <v>511</v>
      </c>
      <c r="B96" s="11">
        <v>2480</v>
      </c>
      <c r="C96" s="11">
        <v>30</v>
      </c>
      <c r="D96" s="10" t="str">
        <f t="shared" si="17"/>
        <v/>
      </c>
      <c r="E96" s="11" t="s">
        <v>1092</v>
      </c>
      <c r="F96" s="11" t="s">
        <v>3019</v>
      </c>
      <c r="G96" s="11">
        <f>VLOOKUP(J96,Feuil2!$A$2:$AH$784,4,FALSE)</f>
        <v>1355.6016000000002</v>
      </c>
      <c r="H96" s="11" t="s">
        <v>1094</v>
      </c>
      <c r="I96" s="11">
        <v>718.05</v>
      </c>
      <c r="J96" s="11" t="s">
        <v>1095</v>
      </c>
      <c r="K96" s="10">
        <f t="shared" si="11"/>
        <v>718.05</v>
      </c>
      <c r="L96" s="10">
        <f t="shared" si="12"/>
        <v>637.55160000000024</v>
      </c>
      <c r="M96" s="10" t="str">
        <f t="shared" si="13"/>
        <v>637.5516</v>
      </c>
      <c r="N96" s="8" t="str">
        <f t="shared" si="14"/>
        <v>1355.6016</v>
      </c>
      <c r="O96" s="8" t="str">
        <f t="shared" si="10"/>
        <v/>
      </c>
      <c r="P96" s="8" t="str">
        <f t="shared" si="15"/>
        <v>UPDATE saskitps_product_attribute pa set pa.price = 637.5516 where pa.id_product = 511 and pa.id_product_attribute = 2480 ;</v>
      </c>
      <c r="Q96" s="8" t="str">
        <f t="shared" si="16"/>
        <v>UPDATE TSaskit sas set sas.OldPrix = sas.PrixMagasin, sas.PrixMagasin = 1355.6016, sas.DateModification = NOW() where sas.RefPrestashop = 511 and sas.id_product_attribute = 2480;</v>
      </c>
    </row>
    <row r="97" spans="1:17" x14ac:dyDescent="0.25">
      <c r="A97" s="11">
        <v>511</v>
      </c>
      <c r="B97" s="11">
        <v>2481</v>
      </c>
      <c r="C97" s="11">
        <v>31</v>
      </c>
      <c r="D97" s="10" t="str">
        <f t="shared" si="17"/>
        <v/>
      </c>
      <c r="E97" s="11" t="s">
        <v>1097</v>
      </c>
      <c r="F97" s="11" t="s">
        <v>3021</v>
      </c>
      <c r="G97" s="11">
        <f>VLOOKUP(J97,Feuil2!$A$2:$AH$784,4,FALSE)</f>
        <v>1665.2410000000002</v>
      </c>
      <c r="H97" s="11" t="s">
        <v>1099</v>
      </c>
      <c r="I97" s="11">
        <v>718.05</v>
      </c>
      <c r="J97" s="11" t="s">
        <v>1100</v>
      </c>
      <c r="K97" s="10">
        <f t="shared" si="11"/>
        <v>718.05</v>
      </c>
      <c r="L97" s="10">
        <f t="shared" si="12"/>
        <v>947.19100000000026</v>
      </c>
      <c r="M97" s="10" t="str">
        <f t="shared" si="13"/>
        <v>947.191</v>
      </c>
      <c r="N97" s="8" t="str">
        <f t="shared" si="14"/>
        <v>1665.241</v>
      </c>
      <c r="O97" s="8" t="str">
        <f t="shared" ref="O97:O128" si="18">IF(D97="BASE",SUBSTITUTE(SUBSTITUTE($O$1,"#P#",I97),"#ID#",A97),"")</f>
        <v/>
      </c>
      <c r="P97" s="8" t="str">
        <f t="shared" si="15"/>
        <v>UPDATE saskitps_product_attribute pa set pa.price = 947.191 where pa.id_product = 511 and pa.id_product_attribute = 2481 ;</v>
      </c>
      <c r="Q97" s="8" t="str">
        <f t="shared" si="16"/>
        <v>UPDATE TSaskit sas set sas.OldPrix = sas.PrixMagasin, sas.PrixMagasin = 1665.241, sas.DateModification = NOW() where sas.RefPrestashop = 511 and sas.id_product_attribute = 2481;</v>
      </c>
    </row>
    <row r="98" spans="1:17" x14ac:dyDescent="0.25">
      <c r="A98" s="11">
        <v>511</v>
      </c>
      <c r="B98" s="11">
        <v>2482</v>
      </c>
      <c r="C98" s="11">
        <v>32</v>
      </c>
      <c r="D98" s="10" t="str">
        <f t="shared" si="17"/>
        <v/>
      </c>
      <c r="E98" s="11" t="s">
        <v>1102</v>
      </c>
      <c r="F98" s="11" t="s">
        <v>3677</v>
      </c>
      <c r="G98" s="11">
        <f>VLOOKUP(J98,Feuil2!$A$2:$AH$784,4,FALSE)</f>
        <v>1827.3724000000002</v>
      </c>
      <c r="H98" s="11" t="s">
        <v>1104</v>
      </c>
      <c r="I98" s="11">
        <v>718.05</v>
      </c>
      <c r="J98" s="11" t="s">
        <v>1105</v>
      </c>
      <c r="K98" s="10">
        <f t="shared" si="11"/>
        <v>718.05</v>
      </c>
      <c r="L98" s="10">
        <f t="shared" si="12"/>
        <v>1109.3224000000002</v>
      </c>
      <c r="M98" s="10" t="str">
        <f t="shared" si="13"/>
        <v>1109.3224</v>
      </c>
      <c r="N98" s="8" t="str">
        <f t="shared" si="14"/>
        <v>1827.3724</v>
      </c>
      <c r="O98" s="8" t="str">
        <f t="shared" si="18"/>
        <v/>
      </c>
      <c r="P98" s="8" t="str">
        <f t="shared" si="15"/>
        <v>UPDATE saskitps_product_attribute pa set pa.price = 1109.3224 where pa.id_product = 511 and pa.id_product_attribute = 2482 ;</v>
      </c>
      <c r="Q98" s="8" t="str">
        <f t="shared" si="16"/>
        <v>UPDATE TSaskit sas set sas.OldPrix = sas.PrixMagasin, sas.PrixMagasin = 1827.3724, sas.DateModification = NOW() where sas.RefPrestashop = 511 and sas.id_product_attribute = 2482;</v>
      </c>
    </row>
    <row r="99" spans="1:17" x14ac:dyDescent="0.25">
      <c r="A99" s="11">
        <v>511</v>
      </c>
      <c r="B99" s="11">
        <v>2483</v>
      </c>
      <c r="C99" s="11">
        <v>33</v>
      </c>
      <c r="D99" s="10" t="str">
        <f t="shared" si="17"/>
        <v/>
      </c>
      <c r="E99" s="11" t="s">
        <v>1107</v>
      </c>
      <c r="F99" s="11" t="s">
        <v>3023</v>
      </c>
      <c r="G99" s="11">
        <f>VLOOKUP(J99,Feuil2!$A$2:$AH$784,4,FALSE)</f>
        <v>1743.5764000000001</v>
      </c>
      <c r="H99" s="11" t="s">
        <v>1109</v>
      </c>
      <c r="I99" s="11">
        <v>718.05</v>
      </c>
      <c r="J99" s="11" t="s">
        <v>1110</v>
      </c>
      <c r="K99" s="10">
        <f t="shared" si="11"/>
        <v>718.05</v>
      </c>
      <c r="L99" s="10">
        <f t="shared" si="12"/>
        <v>1025.5264000000002</v>
      </c>
      <c r="M99" s="10" t="str">
        <f t="shared" si="13"/>
        <v>1025.5264</v>
      </c>
      <c r="N99" s="8" t="str">
        <f t="shared" si="14"/>
        <v>1743.5764</v>
      </c>
      <c r="O99" s="8" t="str">
        <f t="shared" si="18"/>
        <v/>
      </c>
      <c r="P99" s="8" t="str">
        <f t="shared" si="15"/>
        <v>UPDATE saskitps_product_attribute pa set pa.price = 1025.5264 where pa.id_product = 511 and pa.id_product_attribute = 2483 ;</v>
      </c>
      <c r="Q99" s="8" t="str">
        <f t="shared" si="16"/>
        <v>UPDATE TSaskit sas set sas.OldPrix = sas.PrixMagasin, sas.PrixMagasin = 1743.5764, sas.DateModification = NOW() where sas.RefPrestashop = 511 and sas.id_product_attribute = 2483;</v>
      </c>
    </row>
    <row r="100" spans="1:17" x14ac:dyDescent="0.25">
      <c r="A100" s="11">
        <v>511</v>
      </c>
      <c r="B100" s="11">
        <v>2484</v>
      </c>
      <c r="C100" s="11">
        <v>60</v>
      </c>
      <c r="D100" s="10" t="str">
        <f t="shared" si="17"/>
        <v/>
      </c>
      <c r="E100" s="11" t="s">
        <v>1112</v>
      </c>
      <c r="F100" s="11" t="s">
        <v>3025</v>
      </c>
      <c r="G100" s="11">
        <f>VLOOKUP(J100,Feuil2!$A$2:$AH$784,4,FALSE)</f>
        <v>1903.4848999999999</v>
      </c>
      <c r="H100" s="11" t="s">
        <v>987</v>
      </c>
      <c r="I100" s="11">
        <v>718.05</v>
      </c>
      <c r="J100" s="11" t="s">
        <v>1114</v>
      </c>
      <c r="K100" s="10">
        <f t="shared" si="11"/>
        <v>718.05</v>
      </c>
      <c r="L100" s="10">
        <f t="shared" si="12"/>
        <v>1185.4349</v>
      </c>
      <c r="M100" s="10" t="str">
        <f t="shared" si="13"/>
        <v>1185.4349</v>
      </c>
      <c r="N100" s="8" t="str">
        <f t="shared" si="14"/>
        <v>1903.4849</v>
      </c>
      <c r="O100" s="8" t="str">
        <f t="shared" si="18"/>
        <v/>
      </c>
      <c r="P100" s="8" t="str">
        <f t="shared" si="15"/>
        <v>UPDATE saskitps_product_attribute pa set pa.price = 1185.4349 where pa.id_product = 511 and pa.id_product_attribute = 2484 ;</v>
      </c>
      <c r="Q100" s="8" t="str">
        <f t="shared" si="16"/>
        <v>UPDATE TSaskit sas set sas.OldPrix = sas.PrixMagasin, sas.PrixMagasin = 1903.4849, sas.DateModification = NOW() where sas.RefPrestashop = 511 and sas.id_product_attribute = 2484;</v>
      </c>
    </row>
    <row r="101" spans="1:17" x14ac:dyDescent="0.25">
      <c r="A101" s="11">
        <v>511</v>
      </c>
      <c r="B101" s="11">
        <v>2485</v>
      </c>
      <c r="C101" s="11">
        <v>62</v>
      </c>
      <c r="D101" s="10" t="str">
        <f t="shared" si="17"/>
        <v/>
      </c>
      <c r="E101" s="11" t="s">
        <v>1116</v>
      </c>
      <c r="F101" s="11" t="s">
        <v>3027</v>
      </c>
      <c r="G101" s="11">
        <f>VLOOKUP(J101,Feuil2!$A$2:$AH$784,4,FALSE)</f>
        <v>2311.5315000000001</v>
      </c>
      <c r="H101" s="11" t="s">
        <v>1118</v>
      </c>
      <c r="I101" s="11">
        <v>718.05</v>
      </c>
      <c r="J101" s="11" t="s">
        <v>1119</v>
      </c>
      <c r="K101" s="10">
        <f t="shared" si="11"/>
        <v>718.05</v>
      </c>
      <c r="L101" s="10">
        <f t="shared" si="12"/>
        <v>1593.4815000000001</v>
      </c>
      <c r="M101" s="10" t="str">
        <f t="shared" si="13"/>
        <v>1593.4815</v>
      </c>
      <c r="N101" s="8" t="str">
        <f t="shared" si="14"/>
        <v>2311.5315</v>
      </c>
      <c r="O101" s="8" t="str">
        <f t="shared" si="18"/>
        <v/>
      </c>
      <c r="P101" s="8" t="str">
        <f t="shared" si="15"/>
        <v>UPDATE saskitps_product_attribute pa set pa.price = 1593.4815 where pa.id_product = 511 and pa.id_product_attribute = 2485 ;</v>
      </c>
      <c r="Q101" s="8" t="str">
        <f t="shared" si="16"/>
        <v>UPDATE TSaskit sas set sas.OldPrix = sas.PrixMagasin, sas.PrixMagasin = 2311.5315, sas.DateModification = NOW() where sas.RefPrestashop = 511 and sas.id_product_attribute = 2485;</v>
      </c>
    </row>
    <row r="102" spans="1:17" x14ac:dyDescent="0.25">
      <c r="A102" s="11">
        <v>511</v>
      </c>
      <c r="B102" s="11">
        <v>2486</v>
      </c>
      <c r="C102" s="11">
        <v>66</v>
      </c>
      <c r="D102" s="10" t="str">
        <f t="shared" si="17"/>
        <v/>
      </c>
      <c r="E102" s="11" t="s">
        <v>1121</v>
      </c>
      <c r="F102" s="11" t="s">
        <v>3029</v>
      </c>
      <c r="G102" s="11">
        <f>VLOOKUP(J102,Feuil2!$A$2:$AH$784,4,FALSE)</f>
        <v>2765.4576000000002</v>
      </c>
      <c r="H102" s="11" t="s">
        <v>1123</v>
      </c>
      <c r="I102" s="11">
        <v>718.05</v>
      </c>
      <c r="J102" s="11" t="s">
        <v>1124</v>
      </c>
      <c r="K102" s="10">
        <f t="shared" si="11"/>
        <v>718.05</v>
      </c>
      <c r="L102" s="10">
        <f t="shared" si="12"/>
        <v>2047.4076000000002</v>
      </c>
      <c r="M102" s="10" t="str">
        <f t="shared" si="13"/>
        <v>2047.4076</v>
      </c>
      <c r="N102" s="8" t="str">
        <f t="shared" si="14"/>
        <v>2765.4576</v>
      </c>
      <c r="O102" s="8" t="str">
        <f t="shared" si="18"/>
        <v/>
      </c>
      <c r="P102" s="8" t="str">
        <f t="shared" si="15"/>
        <v>UPDATE saskitps_product_attribute pa set pa.price = 2047.4076 where pa.id_product = 511 and pa.id_product_attribute = 2486 ;</v>
      </c>
      <c r="Q102" s="8" t="str">
        <f t="shared" si="16"/>
        <v>UPDATE TSaskit sas set sas.OldPrix = sas.PrixMagasin, sas.PrixMagasin = 2765.4576, sas.DateModification = NOW() where sas.RefPrestashop = 511 and sas.id_product_attribute = 2486;</v>
      </c>
    </row>
    <row r="103" spans="1:17" x14ac:dyDescent="0.25">
      <c r="A103" s="11">
        <v>511</v>
      </c>
      <c r="B103" s="11">
        <v>2487</v>
      </c>
      <c r="C103" s="11">
        <v>68</v>
      </c>
      <c r="D103" s="10" t="str">
        <f t="shared" si="17"/>
        <v/>
      </c>
      <c r="E103" s="11" t="s">
        <v>1126</v>
      </c>
      <c r="F103" s="11" t="s">
        <v>3031</v>
      </c>
      <c r="G103" s="11">
        <f>VLOOKUP(J103,Feuil2!$A$2:$AH$784,4,FALSE)</f>
        <v>3140.9135999999999</v>
      </c>
      <c r="H103" s="11" t="s">
        <v>1128</v>
      </c>
      <c r="I103" s="11">
        <v>718.05</v>
      </c>
      <c r="J103" s="11" t="s">
        <v>1129</v>
      </c>
      <c r="K103" s="10">
        <f t="shared" si="11"/>
        <v>718.05</v>
      </c>
      <c r="L103" s="10">
        <f t="shared" si="12"/>
        <v>2422.8635999999997</v>
      </c>
      <c r="M103" s="10" t="str">
        <f t="shared" si="13"/>
        <v>2422.8636</v>
      </c>
      <c r="N103" s="8" t="str">
        <f t="shared" si="14"/>
        <v>3140.9136</v>
      </c>
      <c r="O103" s="8" t="str">
        <f t="shared" si="18"/>
        <v/>
      </c>
      <c r="P103" s="8" t="str">
        <f t="shared" si="15"/>
        <v>UPDATE saskitps_product_attribute pa set pa.price = 2422.8636 where pa.id_product = 511 and pa.id_product_attribute = 2487 ;</v>
      </c>
      <c r="Q103" s="8" t="str">
        <f t="shared" si="16"/>
        <v>UPDATE TSaskit sas set sas.OldPrix = sas.PrixMagasin, sas.PrixMagasin = 3140.9136, sas.DateModification = NOW() where sas.RefPrestashop = 511 and sas.id_product_attribute = 2487;</v>
      </c>
    </row>
    <row r="104" spans="1:17" x14ac:dyDescent="0.25">
      <c r="A104" s="11">
        <v>511</v>
      </c>
      <c r="B104" s="11">
        <v>2488</v>
      </c>
      <c r="C104" s="11">
        <v>69</v>
      </c>
      <c r="D104" s="10" t="str">
        <f t="shared" si="17"/>
        <v/>
      </c>
      <c r="E104" s="11" t="s">
        <v>1131</v>
      </c>
      <c r="F104" s="11" t="s">
        <v>3033</v>
      </c>
      <c r="G104" s="11">
        <f>VLOOKUP(J104,Feuil2!$A$2:$AH$784,4,FALSE)</f>
        <v>3297.5844000000002</v>
      </c>
      <c r="H104" s="11" t="s">
        <v>1133</v>
      </c>
      <c r="I104" s="11">
        <v>718.05</v>
      </c>
      <c r="J104" s="11" t="s">
        <v>1134</v>
      </c>
      <c r="K104" s="10">
        <f t="shared" si="11"/>
        <v>718.05</v>
      </c>
      <c r="L104" s="10">
        <f t="shared" si="12"/>
        <v>2579.5344000000005</v>
      </c>
      <c r="M104" s="10" t="str">
        <f t="shared" si="13"/>
        <v>2579.5344</v>
      </c>
      <c r="N104" s="8" t="str">
        <f t="shared" si="14"/>
        <v>3297.5844</v>
      </c>
      <c r="O104" s="8" t="str">
        <f t="shared" si="18"/>
        <v/>
      </c>
      <c r="P104" s="8" t="str">
        <f t="shared" si="15"/>
        <v>UPDATE saskitps_product_attribute pa set pa.price = 2579.5344 where pa.id_product = 511 and pa.id_product_attribute = 2488 ;</v>
      </c>
      <c r="Q104" s="8" t="str">
        <f t="shared" si="16"/>
        <v>UPDATE TSaskit sas set sas.OldPrix = sas.PrixMagasin, sas.PrixMagasin = 3297.5844, sas.DateModification = NOW() where sas.RefPrestashop = 511 and sas.id_product_attribute = 2488;</v>
      </c>
    </row>
    <row r="105" spans="1:17" x14ac:dyDescent="0.25">
      <c r="A105" s="11">
        <v>511</v>
      </c>
      <c r="B105" s="11">
        <v>2489</v>
      </c>
      <c r="C105" s="11">
        <v>72</v>
      </c>
      <c r="D105" s="10" t="str">
        <f t="shared" si="17"/>
        <v/>
      </c>
      <c r="E105" s="11" t="s">
        <v>1136</v>
      </c>
      <c r="F105" s="11" t="s">
        <v>3035</v>
      </c>
      <c r="G105" s="11">
        <f>VLOOKUP(J105,Feuil2!$A$2:$AH$784,4,FALSE)</f>
        <v>3442.4615999999996</v>
      </c>
      <c r="H105" s="11" t="s">
        <v>1138</v>
      </c>
      <c r="I105" s="11">
        <v>718.05</v>
      </c>
      <c r="J105" s="11" t="s">
        <v>1139</v>
      </c>
      <c r="K105" s="10">
        <f t="shared" ref="K105:K131" si="19">VALUE(SUBSTITUTE(I105,".",","))</f>
        <v>718.05</v>
      </c>
      <c r="L105" s="10">
        <f t="shared" ref="L105:L131" si="20">G105-K105</f>
        <v>2724.4115999999995</v>
      </c>
      <c r="M105" s="10" t="str">
        <f t="shared" ref="M105:M131" si="21">SUBSTITUTE(L105,",",".")</f>
        <v>2724.4116</v>
      </c>
      <c r="N105" s="8" t="str">
        <f t="shared" ref="N105:N168" si="22">SUBSTITUTE(G105,",",".")</f>
        <v>3442.4616</v>
      </c>
      <c r="O105" s="8" t="str">
        <f t="shared" si="18"/>
        <v/>
      </c>
      <c r="P105" s="8" t="str">
        <f t="shared" si="15"/>
        <v>UPDATE saskitps_product_attribute pa set pa.price = 2724.4116 where pa.id_product = 511 and pa.id_product_attribute = 2489 ;</v>
      </c>
      <c r="Q105" s="8" t="str">
        <f t="shared" si="16"/>
        <v>UPDATE TSaskit sas set sas.OldPrix = sas.PrixMagasin, sas.PrixMagasin = 3442.4616, sas.DateModification = NOW() where sas.RefPrestashop = 511 and sas.id_product_attribute = 2489;</v>
      </c>
    </row>
    <row r="106" spans="1:17" x14ac:dyDescent="0.25">
      <c r="A106" s="11">
        <v>511</v>
      </c>
      <c r="B106" s="11">
        <v>2490</v>
      </c>
      <c r="C106" s="11">
        <v>61</v>
      </c>
      <c r="D106" s="10" t="str">
        <f t="shared" si="17"/>
        <v/>
      </c>
      <c r="E106" s="11" t="s">
        <v>1141</v>
      </c>
      <c r="F106" s="11" t="s">
        <v>3679</v>
      </c>
      <c r="G106" s="11">
        <f>VLOOKUP(J106,Feuil2!$A$2:$AH$784,4,FALSE)</f>
        <v>1808.578033</v>
      </c>
      <c r="H106" s="11" t="s">
        <v>710</v>
      </c>
      <c r="I106" s="11">
        <v>718.05</v>
      </c>
      <c r="J106" s="11" t="s">
        <v>1143</v>
      </c>
      <c r="K106" s="10">
        <f t="shared" si="19"/>
        <v>718.05</v>
      </c>
      <c r="L106" s="10">
        <f t="shared" si="20"/>
        <v>1090.5280330000001</v>
      </c>
      <c r="M106" s="10" t="str">
        <f t="shared" si="21"/>
        <v>1090.528033</v>
      </c>
      <c r="N106" s="8" t="str">
        <f t="shared" si="22"/>
        <v>1808.578033</v>
      </c>
      <c r="O106" s="8" t="str">
        <f t="shared" si="18"/>
        <v/>
      </c>
      <c r="P106" s="8" t="str">
        <f t="shared" si="15"/>
        <v>UPDATE saskitps_product_attribute pa set pa.price = 1090.528033 where pa.id_product = 511 and pa.id_product_attribute = 2490 ;</v>
      </c>
      <c r="Q106" s="8" t="str">
        <f t="shared" si="16"/>
        <v>UPDATE TSaskit sas set sas.OldPrix = sas.PrixMagasin, sas.PrixMagasin = 1808.578033, sas.DateModification = NOW() where sas.RefPrestashop = 511 and sas.id_product_attribute = 2490;</v>
      </c>
    </row>
    <row r="107" spans="1:17" x14ac:dyDescent="0.25">
      <c r="A107" s="11">
        <v>511</v>
      </c>
      <c r="B107" s="11">
        <v>2491</v>
      </c>
      <c r="C107" s="11">
        <v>65</v>
      </c>
      <c r="D107" s="10" t="str">
        <f t="shared" si="17"/>
        <v/>
      </c>
      <c r="E107" s="11" t="s">
        <v>1145</v>
      </c>
      <c r="F107" s="11" t="s">
        <v>3124</v>
      </c>
      <c r="G107" s="11">
        <f>VLOOKUP(J107,Feuil2!$A$2:$AH$784,4,FALSE)</f>
        <v>2380.3740000000003</v>
      </c>
      <c r="H107" s="11" t="s">
        <v>1147</v>
      </c>
      <c r="I107" s="11">
        <v>718.05</v>
      </c>
      <c r="J107" s="11" t="s">
        <v>1148</v>
      </c>
      <c r="K107" s="10">
        <f t="shared" si="19"/>
        <v>718.05</v>
      </c>
      <c r="L107" s="10">
        <f t="shared" si="20"/>
        <v>1662.3240000000003</v>
      </c>
      <c r="M107" s="10" t="str">
        <f t="shared" si="21"/>
        <v>1662.324</v>
      </c>
      <c r="N107" s="8" t="str">
        <f t="shared" si="22"/>
        <v>2380.374</v>
      </c>
      <c r="O107" s="8" t="str">
        <f t="shared" si="18"/>
        <v/>
      </c>
      <c r="P107" s="8" t="str">
        <f t="shared" si="15"/>
        <v>UPDATE saskitps_product_attribute pa set pa.price = 1662.324 where pa.id_product = 511 and pa.id_product_attribute = 2491 ;</v>
      </c>
      <c r="Q107" s="8" t="str">
        <f t="shared" si="16"/>
        <v>UPDATE TSaskit sas set sas.OldPrix = sas.PrixMagasin, sas.PrixMagasin = 2380.374, sas.DateModification = NOW() where sas.RefPrestashop = 511 and sas.id_product_attribute = 2491;</v>
      </c>
    </row>
    <row r="108" spans="1:17" x14ac:dyDescent="0.25">
      <c r="A108" s="11">
        <v>511</v>
      </c>
      <c r="B108" s="11">
        <v>2492</v>
      </c>
      <c r="C108" s="11">
        <v>67</v>
      </c>
      <c r="D108" s="10" t="str">
        <f t="shared" si="17"/>
        <v/>
      </c>
      <c r="E108" s="11" t="s">
        <v>1150</v>
      </c>
      <c r="F108" s="11" t="s">
        <v>3681</v>
      </c>
      <c r="G108" s="11">
        <f>VLOOKUP(J108,Feuil2!$A$2:$AH$784,4,FALSE)</f>
        <v>2537.0481</v>
      </c>
      <c r="H108" s="11" t="s">
        <v>1152</v>
      </c>
      <c r="I108" s="11">
        <v>718.05</v>
      </c>
      <c r="J108" s="11" t="s">
        <v>1153</v>
      </c>
      <c r="K108" s="10">
        <f t="shared" si="19"/>
        <v>718.05</v>
      </c>
      <c r="L108" s="10">
        <f t="shared" si="20"/>
        <v>1818.9981</v>
      </c>
      <c r="M108" s="10" t="str">
        <f t="shared" si="21"/>
        <v>1818.9981</v>
      </c>
      <c r="N108" s="8" t="str">
        <f t="shared" si="22"/>
        <v>2537.0481</v>
      </c>
      <c r="O108" s="8" t="str">
        <f t="shared" si="18"/>
        <v/>
      </c>
      <c r="P108" s="8" t="str">
        <f t="shared" si="15"/>
        <v>UPDATE saskitps_product_attribute pa set pa.price = 1818.9981 where pa.id_product = 511 and pa.id_product_attribute = 2492 ;</v>
      </c>
      <c r="Q108" s="8" t="str">
        <f t="shared" si="16"/>
        <v>UPDATE TSaskit sas set sas.OldPrix = sas.PrixMagasin, sas.PrixMagasin = 2537.0481, sas.DateModification = NOW() where sas.RefPrestashop = 511 and sas.id_product_attribute = 2492;</v>
      </c>
    </row>
    <row r="109" spans="1:17" x14ac:dyDescent="0.25">
      <c r="A109" s="11">
        <v>511</v>
      </c>
      <c r="B109" s="11">
        <v>2493</v>
      </c>
      <c r="C109" s="11">
        <v>70</v>
      </c>
      <c r="D109" s="10" t="str">
        <f t="shared" si="17"/>
        <v/>
      </c>
      <c r="E109" s="11" t="s">
        <v>1155</v>
      </c>
      <c r="F109" s="11" t="s">
        <v>3683</v>
      </c>
      <c r="G109" s="11">
        <f>VLOOKUP(J109,Feuil2!$A$2:$AH$784,4,FALSE)</f>
        <v>3337.6701999999996</v>
      </c>
      <c r="H109" s="11" t="s">
        <v>1157</v>
      </c>
      <c r="I109" s="11">
        <v>718.05</v>
      </c>
      <c r="J109" s="11" t="s">
        <v>1158</v>
      </c>
      <c r="K109" s="10">
        <f t="shared" si="19"/>
        <v>718.05</v>
      </c>
      <c r="L109" s="10">
        <f t="shared" si="20"/>
        <v>2619.6201999999994</v>
      </c>
      <c r="M109" s="10" t="str">
        <f t="shared" si="21"/>
        <v>2619.6202</v>
      </c>
      <c r="N109" s="8" t="str">
        <f t="shared" si="22"/>
        <v>3337.6702</v>
      </c>
      <c r="O109" s="8" t="str">
        <f t="shared" si="18"/>
        <v/>
      </c>
      <c r="P109" s="8" t="str">
        <f t="shared" si="15"/>
        <v>UPDATE saskitps_product_attribute pa set pa.price = 2619.6202 where pa.id_product = 511 and pa.id_product_attribute = 2493 ;</v>
      </c>
      <c r="Q109" s="8" t="str">
        <f t="shared" si="16"/>
        <v>UPDATE TSaskit sas set sas.OldPrix = sas.PrixMagasin, sas.PrixMagasin = 3337.6702, sas.DateModification = NOW() where sas.RefPrestashop = 511 and sas.id_product_attribute = 2493;</v>
      </c>
    </row>
    <row r="110" spans="1:17" x14ac:dyDescent="0.25">
      <c r="A110" s="11">
        <v>511</v>
      </c>
      <c r="B110" s="11">
        <v>2494</v>
      </c>
      <c r="C110" s="11">
        <v>71</v>
      </c>
      <c r="D110" s="10" t="str">
        <f t="shared" si="17"/>
        <v/>
      </c>
      <c r="E110" s="11" t="s">
        <v>1160</v>
      </c>
      <c r="F110" s="11" t="s">
        <v>3685</v>
      </c>
      <c r="G110" s="11">
        <f>VLOOKUP(J110,Feuil2!$A$2:$AH$784,4,FALSE)</f>
        <v>3626.4301999999998</v>
      </c>
      <c r="H110" s="11" t="s">
        <v>1162</v>
      </c>
      <c r="I110" s="11">
        <v>718.05</v>
      </c>
      <c r="J110" s="11" t="s">
        <v>1163</v>
      </c>
      <c r="K110" s="10">
        <f t="shared" si="19"/>
        <v>718.05</v>
      </c>
      <c r="L110" s="10">
        <f t="shared" si="20"/>
        <v>2908.3801999999996</v>
      </c>
      <c r="M110" s="10" t="str">
        <f t="shared" si="21"/>
        <v>2908.3802</v>
      </c>
      <c r="N110" s="8" t="str">
        <f t="shared" si="22"/>
        <v>3626.4302</v>
      </c>
      <c r="O110" s="8" t="str">
        <f t="shared" si="18"/>
        <v/>
      </c>
      <c r="P110" s="8" t="str">
        <f t="shared" si="15"/>
        <v>UPDATE saskitps_product_attribute pa set pa.price = 2908.3802 where pa.id_product = 511 and pa.id_product_attribute = 2494 ;</v>
      </c>
      <c r="Q110" s="8" t="str">
        <f t="shared" si="16"/>
        <v>UPDATE TSaskit sas set sas.OldPrix = sas.PrixMagasin, sas.PrixMagasin = 3626.4302, sas.DateModification = NOW() where sas.RefPrestashop = 511 and sas.id_product_attribute = 2494;</v>
      </c>
    </row>
    <row r="111" spans="1:17" x14ac:dyDescent="0.25">
      <c r="A111" s="11">
        <v>526</v>
      </c>
      <c r="B111" s="11">
        <v>724</v>
      </c>
      <c r="C111" s="11">
        <v>74</v>
      </c>
      <c r="D111" s="10" t="str">
        <f t="shared" si="17"/>
        <v/>
      </c>
      <c r="E111" s="11" t="s">
        <v>805</v>
      </c>
      <c r="F111" s="11" t="s">
        <v>3103</v>
      </c>
      <c r="G111" s="11">
        <f>VLOOKUP(J111,Feuil1!$B$2:$AH$784,33,FALSE)</f>
        <v>10.28</v>
      </c>
      <c r="H111" s="11" t="s">
        <v>211</v>
      </c>
      <c r="I111" s="11" t="s">
        <v>3965</v>
      </c>
      <c r="J111" s="11" t="s">
        <v>1166</v>
      </c>
      <c r="K111" s="10">
        <f t="shared" si="19"/>
        <v>8.18</v>
      </c>
      <c r="L111" s="10">
        <f t="shared" si="20"/>
        <v>2.0999999999999996</v>
      </c>
      <c r="M111" s="10" t="str">
        <f t="shared" si="21"/>
        <v>2.1</v>
      </c>
      <c r="N111" s="8" t="str">
        <f t="shared" si="22"/>
        <v>10.28</v>
      </c>
      <c r="O111" s="8" t="str">
        <f t="shared" si="18"/>
        <v/>
      </c>
      <c r="P111" s="8" t="str">
        <f t="shared" si="15"/>
        <v>UPDATE saskitps_product_attribute pa set pa.price = 2.1 where pa.id_product = 526 and pa.id_product_attribute = 724 ;</v>
      </c>
      <c r="Q111" s="8" t="str">
        <f t="shared" si="16"/>
        <v>UPDATE TSaskit sas set sas.OldPrix = sas.PrixMagasin, sas.PrixMagasin = 10.28, sas.DateModification = NOW() where sas.RefPrestashop = 526 and sas.id_product_attribute = 724;</v>
      </c>
    </row>
    <row r="112" spans="1:17" x14ac:dyDescent="0.25">
      <c r="A112" s="11">
        <v>526</v>
      </c>
      <c r="B112" s="11">
        <v>725</v>
      </c>
      <c r="C112" s="11">
        <v>73</v>
      </c>
      <c r="D112" s="10" t="str">
        <f t="shared" si="17"/>
        <v>BASE</v>
      </c>
      <c r="E112" s="11" t="s">
        <v>801</v>
      </c>
      <c r="F112" s="11" t="s">
        <v>3105</v>
      </c>
      <c r="G112" s="11">
        <f>VLOOKUP(J112,Feuil1!$B$2:$AH$784,33,FALSE)</f>
        <v>8.18</v>
      </c>
      <c r="H112" s="11" t="s">
        <v>289</v>
      </c>
      <c r="I112" s="11" t="s">
        <v>3965</v>
      </c>
      <c r="J112" s="11" t="s">
        <v>1168</v>
      </c>
      <c r="K112" s="10">
        <f t="shared" si="19"/>
        <v>8.18</v>
      </c>
      <c r="L112" s="10">
        <f t="shared" si="20"/>
        <v>0</v>
      </c>
      <c r="M112" s="10" t="str">
        <f t="shared" si="21"/>
        <v>0</v>
      </c>
      <c r="N112" s="8" t="str">
        <f t="shared" si="22"/>
        <v>8.18</v>
      </c>
      <c r="O112" s="8" t="str">
        <f t="shared" si="18"/>
        <v>UPDATE saskitps_product p set p.price = 8.180000, p.date_upd=now() where p.id_product = 526 ;</v>
      </c>
      <c r="P112" s="8" t="str">
        <f t="shared" si="15"/>
        <v>UPDATE saskitps_product_attribute pa set pa.price = 0 where pa.id_product = 526 and pa.id_product_attribute = 725 ;</v>
      </c>
      <c r="Q112" s="8" t="str">
        <f t="shared" si="16"/>
        <v>UPDATE TSaskit sas set sas.OldPrix = sas.PrixMagasin, sas.PrixMagasin = 8.18, sas.DateModification = NOW() where sas.RefPrestashop = 526 and sas.id_product_attribute = 725;</v>
      </c>
    </row>
    <row r="113" spans="1:17" x14ac:dyDescent="0.25">
      <c r="A113" s="11">
        <v>532</v>
      </c>
      <c r="B113" s="11">
        <v>896</v>
      </c>
      <c r="C113" s="11">
        <v>54</v>
      </c>
      <c r="D113" s="10" t="str">
        <f t="shared" si="17"/>
        <v>BASE</v>
      </c>
      <c r="E113" s="11" t="s">
        <v>1169</v>
      </c>
      <c r="F113" s="11" t="s">
        <v>3243</v>
      </c>
      <c r="G113" s="11">
        <f>VLOOKUP(J113,Feuil1!$B$2:$AH$784,33,FALSE)</f>
        <v>884.97</v>
      </c>
      <c r="H113" s="11" t="s">
        <v>1171</v>
      </c>
      <c r="I113" s="11" t="s">
        <v>3956</v>
      </c>
      <c r="J113" s="11" t="s">
        <v>1172</v>
      </c>
      <c r="K113" s="10">
        <f t="shared" si="19"/>
        <v>884.97</v>
      </c>
      <c r="L113" s="10">
        <f t="shared" si="20"/>
        <v>0</v>
      </c>
      <c r="M113" s="10" t="str">
        <f t="shared" si="21"/>
        <v>0</v>
      </c>
      <c r="N113" s="8" t="str">
        <f t="shared" si="22"/>
        <v>884.97</v>
      </c>
      <c r="O113" s="8" t="str">
        <f t="shared" si="18"/>
        <v>UPDATE saskitps_product p set p.price = 884.970000, p.date_upd=now() where p.id_product = 532 ;</v>
      </c>
      <c r="P113" s="8" t="str">
        <f t="shared" si="15"/>
        <v>UPDATE saskitps_product_attribute pa set pa.price = 0 where pa.id_product = 532 and pa.id_product_attribute = 896 ;</v>
      </c>
      <c r="Q113" s="8" t="str">
        <f t="shared" si="16"/>
        <v>UPDATE TSaskit sas set sas.OldPrix = sas.PrixMagasin, sas.PrixMagasin = 884.97, sas.DateModification = NOW() where sas.RefPrestashop = 532 and sas.id_product_attribute = 896;</v>
      </c>
    </row>
    <row r="114" spans="1:17" x14ac:dyDescent="0.25">
      <c r="A114" s="11">
        <v>532</v>
      </c>
      <c r="B114" s="11">
        <v>897</v>
      </c>
      <c r="C114" s="11">
        <v>54</v>
      </c>
      <c r="D114" s="10" t="str">
        <f t="shared" si="17"/>
        <v/>
      </c>
      <c r="E114" s="11" t="s">
        <v>1169</v>
      </c>
      <c r="F114" s="11" t="s">
        <v>3247</v>
      </c>
      <c r="G114" s="11">
        <f>VLOOKUP(J114,Feuil1!$B$2:$AH$784,33,FALSE)</f>
        <v>978.97</v>
      </c>
      <c r="H114" s="11" t="s">
        <v>1175</v>
      </c>
      <c r="I114" s="11" t="s">
        <v>3956</v>
      </c>
      <c r="J114" s="11" t="s">
        <v>1176</v>
      </c>
      <c r="K114" s="10">
        <f t="shared" si="19"/>
        <v>884.97</v>
      </c>
      <c r="L114" s="10">
        <f t="shared" si="20"/>
        <v>94</v>
      </c>
      <c r="M114" s="10" t="str">
        <f t="shared" si="21"/>
        <v>94</v>
      </c>
      <c r="N114" s="8" t="str">
        <f t="shared" si="22"/>
        <v>978.97</v>
      </c>
      <c r="O114" s="8" t="str">
        <f t="shared" si="18"/>
        <v/>
      </c>
      <c r="P114" s="8" t="str">
        <f t="shared" si="15"/>
        <v>UPDATE saskitps_product_attribute pa set pa.price = 94 where pa.id_product = 532 and pa.id_product_attribute = 897 ;</v>
      </c>
      <c r="Q114" s="8" t="str">
        <f t="shared" si="16"/>
        <v>UPDATE TSaskit sas set sas.OldPrix = sas.PrixMagasin, sas.PrixMagasin = 978.97, sas.DateModification = NOW() where sas.RefPrestashop = 532 and sas.id_product_attribute = 897;</v>
      </c>
    </row>
    <row r="115" spans="1:17" x14ac:dyDescent="0.25">
      <c r="A115" s="11">
        <v>532</v>
      </c>
      <c r="B115" s="11">
        <v>898</v>
      </c>
      <c r="C115" s="11">
        <v>55</v>
      </c>
      <c r="D115" s="10" t="str">
        <f t="shared" si="17"/>
        <v/>
      </c>
      <c r="E115" s="11" t="s">
        <v>1177</v>
      </c>
      <c r="F115" s="11" t="s">
        <v>3212</v>
      </c>
      <c r="G115" s="11">
        <f>VLOOKUP(J115,Feuil1!$B$2:$AH$784,33,FALSE)</f>
        <v>889.52</v>
      </c>
      <c r="H115" s="11" t="s">
        <v>260</v>
      </c>
      <c r="I115" s="11" t="s">
        <v>3956</v>
      </c>
      <c r="J115" s="11" t="s">
        <v>1179</v>
      </c>
      <c r="K115" s="10">
        <f t="shared" si="19"/>
        <v>884.97</v>
      </c>
      <c r="L115" s="10">
        <f t="shared" si="20"/>
        <v>4.5499999999999545</v>
      </c>
      <c r="M115" s="10" t="str">
        <f t="shared" si="21"/>
        <v>4.54999999999995</v>
      </c>
      <c r="N115" s="8" t="str">
        <f t="shared" si="22"/>
        <v>889.52</v>
      </c>
      <c r="O115" s="8" t="str">
        <f t="shared" si="18"/>
        <v/>
      </c>
      <c r="P115" s="8" t="str">
        <f t="shared" si="15"/>
        <v>UPDATE saskitps_product_attribute pa set pa.price = 4.54999999999995 where pa.id_product = 532 and pa.id_product_attribute = 898 ;</v>
      </c>
      <c r="Q115" s="8" t="str">
        <f t="shared" si="16"/>
        <v>UPDATE TSaskit sas set sas.OldPrix = sas.PrixMagasin, sas.PrixMagasin = 889.52, sas.DateModification = NOW() where sas.RefPrestashop = 532 and sas.id_product_attribute = 898;</v>
      </c>
    </row>
    <row r="116" spans="1:17" x14ac:dyDescent="0.25">
      <c r="A116" s="11">
        <v>532</v>
      </c>
      <c r="B116" s="11">
        <v>899</v>
      </c>
      <c r="C116" s="11">
        <v>55</v>
      </c>
      <c r="D116" s="10" t="str">
        <f t="shared" si="17"/>
        <v/>
      </c>
      <c r="E116" s="11" t="s">
        <v>1177</v>
      </c>
      <c r="F116" s="11" t="s">
        <v>3249</v>
      </c>
      <c r="G116" s="11">
        <f>VLOOKUP(J116,Feuil1!$B$2:$AH$784,33,FALSE)</f>
        <v>997.44</v>
      </c>
      <c r="H116" s="11" t="s">
        <v>1180</v>
      </c>
      <c r="I116" s="11" t="s">
        <v>3956</v>
      </c>
      <c r="J116" s="11" t="s">
        <v>1181</v>
      </c>
      <c r="K116" s="10">
        <f t="shared" si="19"/>
        <v>884.97</v>
      </c>
      <c r="L116" s="10">
        <f t="shared" si="20"/>
        <v>112.47000000000003</v>
      </c>
      <c r="M116" s="10" t="str">
        <f t="shared" si="21"/>
        <v>112.47</v>
      </c>
      <c r="N116" s="8" t="str">
        <f t="shared" si="22"/>
        <v>997.44</v>
      </c>
      <c r="O116" s="8" t="str">
        <f t="shared" si="18"/>
        <v/>
      </c>
      <c r="P116" s="8" t="str">
        <f t="shared" si="15"/>
        <v>UPDATE saskitps_product_attribute pa set pa.price = 112.47 where pa.id_product = 532 and pa.id_product_attribute = 899 ;</v>
      </c>
      <c r="Q116" s="8" t="str">
        <f t="shared" si="16"/>
        <v>UPDATE TSaskit sas set sas.OldPrix = sas.PrixMagasin, sas.PrixMagasin = 997.44, sas.DateModification = NOW() where sas.RefPrestashop = 532 and sas.id_product_attribute = 899;</v>
      </c>
    </row>
    <row r="117" spans="1:17" x14ac:dyDescent="0.25">
      <c r="A117" s="11">
        <v>532</v>
      </c>
      <c r="B117" s="11">
        <v>900</v>
      </c>
      <c r="C117" s="11">
        <v>56</v>
      </c>
      <c r="D117" s="10" t="str">
        <f t="shared" si="17"/>
        <v/>
      </c>
      <c r="E117" s="11" t="s">
        <v>1182</v>
      </c>
      <c r="F117" s="11" t="s">
        <v>3245</v>
      </c>
      <c r="G117" s="11">
        <f>VLOOKUP(J117,Feuil1!$B$2:$AH$784,33,FALSE)</f>
        <v>937.89</v>
      </c>
      <c r="H117" s="11" t="s">
        <v>1184</v>
      </c>
      <c r="I117" s="11" t="s">
        <v>3956</v>
      </c>
      <c r="J117" s="11" t="s">
        <v>1185</v>
      </c>
      <c r="K117" s="10">
        <f t="shared" si="19"/>
        <v>884.97</v>
      </c>
      <c r="L117" s="10">
        <f t="shared" si="20"/>
        <v>52.919999999999959</v>
      </c>
      <c r="M117" s="10" t="str">
        <f t="shared" si="21"/>
        <v>52.92</v>
      </c>
      <c r="N117" s="8" t="str">
        <f t="shared" si="22"/>
        <v>937.89</v>
      </c>
      <c r="O117" s="8" t="str">
        <f t="shared" si="18"/>
        <v/>
      </c>
      <c r="P117" s="8" t="str">
        <f t="shared" si="15"/>
        <v>UPDATE saskitps_product_attribute pa set pa.price = 52.92 where pa.id_product = 532 and pa.id_product_attribute = 900 ;</v>
      </c>
      <c r="Q117" s="8" t="str">
        <f t="shared" si="16"/>
        <v>UPDATE TSaskit sas set sas.OldPrix = sas.PrixMagasin, sas.PrixMagasin = 937.89, sas.DateModification = NOW() where sas.RefPrestashop = 532 and sas.id_product_attribute = 900;</v>
      </c>
    </row>
    <row r="118" spans="1:17" x14ac:dyDescent="0.25">
      <c r="A118" s="11">
        <v>532</v>
      </c>
      <c r="B118" s="11">
        <v>901</v>
      </c>
      <c r="C118" s="11">
        <v>56</v>
      </c>
      <c r="D118" s="10" t="str">
        <f t="shared" si="17"/>
        <v/>
      </c>
      <c r="E118" s="11" t="s">
        <v>1182</v>
      </c>
      <c r="F118" s="11" t="s">
        <v>3256</v>
      </c>
      <c r="G118" s="11">
        <f>VLOOKUP(J118,Feuil1!$B$2:$AH$784,33,FALSE)</f>
        <v>1043.23</v>
      </c>
      <c r="H118" s="11" t="s">
        <v>1186</v>
      </c>
      <c r="I118" s="11" t="s">
        <v>3956</v>
      </c>
      <c r="J118" s="11" t="s">
        <v>1187</v>
      </c>
      <c r="K118" s="10">
        <f t="shared" si="19"/>
        <v>884.97</v>
      </c>
      <c r="L118" s="10">
        <f t="shared" si="20"/>
        <v>158.26</v>
      </c>
      <c r="M118" s="10" t="str">
        <f t="shared" si="21"/>
        <v>158.26</v>
      </c>
      <c r="N118" s="8" t="str">
        <f t="shared" si="22"/>
        <v>1043.23</v>
      </c>
      <c r="O118" s="8" t="str">
        <f t="shared" si="18"/>
        <v/>
      </c>
      <c r="P118" s="8" t="str">
        <f t="shared" si="15"/>
        <v>UPDATE saskitps_product_attribute pa set pa.price = 158.26 where pa.id_product = 532 and pa.id_product_attribute = 901 ;</v>
      </c>
      <c r="Q118" s="8" t="str">
        <f t="shared" si="16"/>
        <v>UPDATE TSaskit sas set sas.OldPrix = sas.PrixMagasin, sas.PrixMagasin = 1043.23, sas.DateModification = NOW() where sas.RefPrestashop = 532 and sas.id_product_attribute = 901;</v>
      </c>
    </row>
    <row r="119" spans="1:17" x14ac:dyDescent="0.25">
      <c r="A119" s="11">
        <v>532</v>
      </c>
      <c r="B119" s="11">
        <v>906</v>
      </c>
      <c r="C119" s="11">
        <v>54</v>
      </c>
      <c r="D119" s="10" t="str">
        <f t="shared" si="17"/>
        <v/>
      </c>
      <c r="E119" s="11" t="s">
        <v>1169</v>
      </c>
      <c r="F119" s="11" t="s">
        <v>3317</v>
      </c>
      <c r="G119" s="11">
        <f>VLOOKUP(J119,Feuil1!$B$2:$AH$784,33,FALSE)</f>
        <v>966.1</v>
      </c>
      <c r="H119" s="11" t="s">
        <v>1188</v>
      </c>
      <c r="I119" s="11" t="s">
        <v>3956</v>
      </c>
      <c r="J119" s="11" t="s">
        <v>1189</v>
      </c>
      <c r="K119" s="10">
        <f t="shared" si="19"/>
        <v>884.97</v>
      </c>
      <c r="L119" s="10">
        <f t="shared" si="20"/>
        <v>81.13</v>
      </c>
      <c r="M119" s="10" t="str">
        <f t="shared" si="21"/>
        <v>81.13</v>
      </c>
      <c r="N119" s="8" t="str">
        <f t="shared" si="22"/>
        <v>966.1</v>
      </c>
      <c r="O119" s="8" t="str">
        <f t="shared" si="18"/>
        <v/>
      </c>
      <c r="P119" s="8" t="str">
        <f t="shared" si="15"/>
        <v>UPDATE saskitps_product_attribute pa set pa.price = 81.13 where pa.id_product = 532 and pa.id_product_attribute = 906 ;</v>
      </c>
      <c r="Q119" s="8" t="str">
        <f t="shared" si="16"/>
        <v>UPDATE TSaskit sas set sas.OldPrix = sas.PrixMagasin, sas.PrixMagasin = 966.1, sas.DateModification = NOW() where sas.RefPrestashop = 532 and sas.id_product_attribute = 906;</v>
      </c>
    </row>
    <row r="120" spans="1:17" x14ac:dyDescent="0.25">
      <c r="A120" s="11">
        <v>532</v>
      </c>
      <c r="B120" s="11">
        <v>907</v>
      </c>
      <c r="C120" s="11">
        <v>54</v>
      </c>
      <c r="D120" s="10" t="str">
        <f t="shared" si="17"/>
        <v/>
      </c>
      <c r="E120" s="11" t="s">
        <v>1169</v>
      </c>
      <c r="F120" s="11" t="s">
        <v>3551</v>
      </c>
      <c r="G120" s="11">
        <f>VLOOKUP(J120,Feuil1!$B$2:$AH$784,33,FALSE)</f>
        <v>1087.29</v>
      </c>
      <c r="H120" s="11" t="s">
        <v>1192</v>
      </c>
      <c r="I120" s="11" t="s">
        <v>3956</v>
      </c>
      <c r="J120" s="11" t="s">
        <v>1193</v>
      </c>
      <c r="K120" s="10">
        <f t="shared" si="19"/>
        <v>884.97</v>
      </c>
      <c r="L120" s="10">
        <f t="shared" si="20"/>
        <v>202.31999999999994</v>
      </c>
      <c r="M120" s="10" t="str">
        <f t="shared" si="21"/>
        <v>202.32</v>
      </c>
      <c r="N120" s="8" t="str">
        <f t="shared" si="22"/>
        <v>1087.29</v>
      </c>
      <c r="O120" s="8" t="str">
        <f t="shared" si="18"/>
        <v/>
      </c>
      <c r="P120" s="8" t="str">
        <f t="shared" si="15"/>
        <v>UPDATE saskitps_product_attribute pa set pa.price = 202.32 where pa.id_product = 532 and pa.id_product_attribute = 907 ;</v>
      </c>
      <c r="Q120" s="8" t="str">
        <f t="shared" si="16"/>
        <v>UPDATE TSaskit sas set sas.OldPrix = sas.PrixMagasin, sas.PrixMagasin = 1087.29, sas.DateModification = NOW() where sas.RefPrestashop = 532 and sas.id_product_attribute = 907;</v>
      </c>
    </row>
    <row r="121" spans="1:17" x14ac:dyDescent="0.25">
      <c r="A121" s="11">
        <v>532</v>
      </c>
      <c r="B121" s="11">
        <v>908</v>
      </c>
      <c r="C121" s="11">
        <v>55</v>
      </c>
      <c r="D121" s="10" t="str">
        <f t="shared" si="17"/>
        <v/>
      </c>
      <c r="E121" s="11" t="s">
        <v>1177</v>
      </c>
      <c r="F121" s="11" t="s">
        <v>3305</v>
      </c>
      <c r="G121" s="11">
        <f>VLOOKUP(J121,Feuil1!$B$2:$AH$784,33,FALSE)</f>
        <v>964.56</v>
      </c>
      <c r="H121" s="11" t="s">
        <v>1194</v>
      </c>
      <c r="I121" s="11" t="s">
        <v>3956</v>
      </c>
      <c r="J121" s="11" t="s">
        <v>1195</v>
      </c>
      <c r="K121" s="10">
        <f t="shared" si="19"/>
        <v>884.97</v>
      </c>
      <c r="L121" s="10">
        <f t="shared" si="20"/>
        <v>79.589999999999918</v>
      </c>
      <c r="M121" s="10" t="str">
        <f t="shared" si="21"/>
        <v>79.5899999999999</v>
      </c>
      <c r="N121" s="8" t="str">
        <f t="shared" si="22"/>
        <v>964.56</v>
      </c>
      <c r="O121" s="8" t="str">
        <f t="shared" si="18"/>
        <v/>
      </c>
      <c r="P121" s="8" t="str">
        <f t="shared" si="15"/>
        <v>UPDATE saskitps_product_attribute pa set pa.price = 79.5899999999999 where pa.id_product = 532 and pa.id_product_attribute = 908 ;</v>
      </c>
      <c r="Q121" s="8" t="str">
        <f t="shared" si="16"/>
        <v>UPDATE TSaskit sas set sas.OldPrix = sas.PrixMagasin, sas.PrixMagasin = 964.56, sas.DateModification = NOW() where sas.RefPrestashop = 532 and sas.id_product_attribute = 908;</v>
      </c>
    </row>
    <row r="122" spans="1:17" x14ac:dyDescent="0.25">
      <c r="A122" s="11">
        <v>532</v>
      </c>
      <c r="B122" s="11">
        <v>909</v>
      </c>
      <c r="C122" s="11">
        <v>55</v>
      </c>
      <c r="D122" s="10" t="str">
        <f t="shared" si="17"/>
        <v/>
      </c>
      <c r="E122" s="11" t="s">
        <v>1177</v>
      </c>
      <c r="F122" s="11" t="s">
        <v>3307</v>
      </c>
      <c r="G122" s="11">
        <f>VLOOKUP(J122,Feuil1!$B$2:$AH$784,33,FALSE)</f>
        <v>1095.27</v>
      </c>
      <c r="H122" s="11" t="s">
        <v>1196</v>
      </c>
      <c r="I122" s="11" t="s">
        <v>3956</v>
      </c>
      <c r="J122" s="11" t="s">
        <v>1197</v>
      </c>
      <c r="K122" s="10">
        <f t="shared" si="19"/>
        <v>884.97</v>
      </c>
      <c r="L122" s="10">
        <f t="shared" si="20"/>
        <v>210.29999999999995</v>
      </c>
      <c r="M122" s="10" t="str">
        <f t="shared" si="21"/>
        <v>210.3</v>
      </c>
      <c r="N122" s="8" t="str">
        <f t="shared" si="22"/>
        <v>1095.27</v>
      </c>
      <c r="O122" s="8" t="str">
        <f t="shared" si="18"/>
        <v/>
      </c>
      <c r="P122" s="8" t="str">
        <f t="shared" si="15"/>
        <v>UPDATE saskitps_product_attribute pa set pa.price = 210.3 where pa.id_product = 532 and pa.id_product_attribute = 909 ;</v>
      </c>
      <c r="Q122" s="8" t="str">
        <f t="shared" si="16"/>
        <v>UPDATE TSaskit sas set sas.OldPrix = sas.PrixMagasin, sas.PrixMagasin = 1095.27, sas.DateModification = NOW() where sas.RefPrestashop = 532 and sas.id_product_attribute = 909;</v>
      </c>
    </row>
    <row r="123" spans="1:17" x14ac:dyDescent="0.25">
      <c r="A123" s="11">
        <v>532</v>
      </c>
      <c r="B123" s="11">
        <v>910</v>
      </c>
      <c r="C123" s="11">
        <v>56</v>
      </c>
      <c r="D123" s="10" t="str">
        <f t="shared" ref="D123:D164" si="23">IF(ROUND(G123,2)=ROUND(VALUE(SUBSTITUTE(I123,".",",")),2),"BASE","")</f>
        <v/>
      </c>
      <c r="E123" s="11" t="s">
        <v>1182</v>
      </c>
      <c r="F123" s="11" t="s">
        <v>3323</v>
      </c>
      <c r="G123" s="11">
        <f>VLOOKUP(J123,Feuil1!$B$2:$AH$784,33,FALSE)</f>
        <v>1038.25</v>
      </c>
      <c r="H123" s="11" t="s">
        <v>1186</v>
      </c>
      <c r="I123" s="11" t="s">
        <v>3956</v>
      </c>
      <c r="J123" s="11" t="s">
        <v>1198</v>
      </c>
      <c r="K123" s="10">
        <f t="shared" si="19"/>
        <v>884.97</v>
      </c>
      <c r="L123" s="10">
        <f t="shared" si="20"/>
        <v>153.27999999999997</v>
      </c>
      <c r="M123" s="10" t="str">
        <f t="shared" si="21"/>
        <v>153.28</v>
      </c>
      <c r="N123" s="8" t="str">
        <f t="shared" si="22"/>
        <v>1038.25</v>
      </c>
      <c r="O123" s="8" t="str">
        <f t="shared" si="18"/>
        <v/>
      </c>
      <c r="P123" s="8" t="str">
        <f t="shared" si="15"/>
        <v>UPDATE saskitps_product_attribute pa set pa.price = 153.28 where pa.id_product = 532 and pa.id_product_attribute = 910 ;</v>
      </c>
      <c r="Q123" s="8" t="str">
        <f t="shared" si="16"/>
        <v>UPDATE TSaskit sas set sas.OldPrix = sas.PrixMagasin, sas.PrixMagasin = 1038.25, sas.DateModification = NOW() where sas.RefPrestashop = 532 and sas.id_product_attribute = 910;</v>
      </c>
    </row>
    <row r="124" spans="1:17" x14ac:dyDescent="0.25">
      <c r="A124" s="11">
        <v>532</v>
      </c>
      <c r="B124" s="11">
        <v>911</v>
      </c>
      <c r="C124" s="11">
        <v>56</v>
      </c>
      <c r="D124" s="10" t="str">
        <f t="shared" si="23"/>
        <v/>
      </c>
      <c r="E124" s="11" t="s">
        <v>1182</v>
      </c>
      <c r="F124" s="11" t="s">
        <v>3309</v>
      </c>
      <c r="G124" s="11">
        <f>VLOOKUP(J124,Feuil1!$B$2:$AH$784,33,FALSE)</f>
        <v>1143.9000000000001</v>
      </c>
      <c r="H124" s="11" t="s">
        <v>1199</v>
      </c>
      <c r="I124" s="11" t="s">
        <v>3956</v>
      </c>
      <c r="J124" s="11" t="s">
        <v>1200</v>
      </c>
      <c r="K124" s="10">
        <f t="shared" si="19"/>
        <v>884.97</v>
      </c>
      <c r="L124" s="10">
        <f t="shared" si="20"/>
        <v>258.93000000000006</v>
      </c>
      <c r="M124" s="10" t="str">
        <f t="shared" si="21"/>
        <v>258.93</v>
      </c>
      <c r="N124" s="8" t="str">
        <f t="shared" si="22"/>
        <v>1143.9</v>
      </c>
      <c r="O124" s="8" t="str">
        <f t="shared" si="18"/>
        <v/>
      </c>
      <c r="P124" s="8" t="str">
        <f t="shared" si="15"/>
        <v>UPDATE saskitps_product_attribute pa set pa.price = 258.93 where pa.id_product = 532 and pa.id_product_attribute = 911 ;</v>
      </c>
      <c r="Q124" s="8" t="str">
        <f t="shared" si="16"/>
        <v>UPDATE TSaskit sas set sas.OldPrix = sas.PrixMagasin, sas.PrixMagasin = 1143.9, sas.DateModification = NOW() where sas.RefPrestashop = 532 and sas.id_product_attribute = 911;</v>
      </c>
    </row>
    <row r="125" spans="1:17" x14ac:dyDescent="0.25">
      <c r="A125" s="11">
        <v>532</v>
      </c>
      <c r="B125" s="11">
        <v>916</v>
      </c>
      <c r="C125" s="11">
        <v>54</v>
      </c>
      <c r="D125" s="10" t="str">
        <f t="shared" si="23"/>
        <v/>
      </c>
      <c r="E125" s="11" t="s">
        <v>1169</v>
      </c>
      <c r="F125" s="11" t="s">
        <v>3319</v>
      </c>
      <c r="G125" s="11">
        <f>VLOOKUP(J125,Feuil1!$B$2:$AH$784,33,FALSE)</f>
        <v>979.1</v>
      </c>
      <c r="H125" s="11" t="s">
        <v>1175</v>
      </c>
      <c r="I125" s="11" t="s">
        <v>3956</v>
      </c>
      <c r="J125" s="11" t="s">
        <v>1201</v>
      </c>
      <c r="K125" s="10">
        <f t="shared" si="19"/>
        <v>884.97</v>
      </c>
      <c r="L125" s="10">
        <f t="shared" si="20"/>
        <v>94.13</v>
      </c>
      <c r="M125" s="10" t="str">
        <f t="shared" si="21"/>
        <v>94.13</v>
      </c>
      <c r="N125" s="8" t="str">
        <f t="shared" si="22"/>
        <v>979.1</v>
      </c>
      <c r="O125" s="8" t="str">
        <f t="shared" si="18"/>
        <v/>
      </c>
      <c r="P125" s="8" t="str">
        <f t="shared" si="15"/>
        <v>UPDATE saskitps_product_attribute pa set pa.price = 94.13 where pa.id_product = 532 and pa.id_product_attribute = 916 ;</v>
      </c>
      <c r="Q125" s="8" t="str">
        <f t="shared" si="16"/>
        <v>UPDATE TSaskit sas set sas.OldPrix = sas.PrixMagasin, sas.PrixMagasin = 979.1, sas.DateModification = NOW() where sas.RefPrestashop = 532 and sas.id_product_attribute = 916;</v>
      </c>
    </row>
    <row r="126" spans="1:17" x14ac:dyDescent="0.25">
      <c r="A126" s="11">
        <v>532</v>
      </c>
      <c r="B126" s="11">
        <v>917</v>
      </c>
      <c r="C126" s="11">
        <v>54</v>
      </c>
      <c r="D126" s="10" t="str">
        <f t="shared" si="23"/>
        <v/>
      </c>
      <c r="E126" s="11" t="s">
        <v>1169</v>
      </c>
      <c r="F126" s="11" t="s">
        <v>3666</v>
      </c>
      <c r="G126" s="11">
        <f>VLOOKUP(J126,Feuil1!$B$2:$AH$784,33,FALSE)</f>
        <v>1093.1600000000001</v>
      </c>
      <c r="H126" s="11" t="s">
        <v>1204</v>
      </c>
      <c r="I126" s="11" t="s">
        <v>3956</v>
      </c>
      <c r="J126" s="11" t="s">
        <v>1205</v>
      </c>
      <c r="K126" s="10">
        <f t="shared" si="19"/>
        <v>884.97</v>
      </c>
      <c r="L126" s="10">
        <f t="shared" si="20"/>
        <v>208.19000000000005</v>
      </c>
      <c r="M126" s="10" t="str">
        <f t="shared" si="21"/>
        <v>208.19</v>
      </c>
      <c r="N126" s="8" t="str">
        <f t="shared" si="22"/>
        <v>1093.16</v>
      </c>
      <c r="O126" s="8" t="str">
        <f t="shared" si="18"/>
        <v/>
      </c>
      <c r="P126" s="8" t="str">
        <f t="shared" si="15"/>
        <v>UPDATE saskitps_product_attribute pa set pa.price = 208.19 where pa.id_product = 532 and pa.id_product_attribute = 917 ;</v>
      </c>
      <c r="Q126" s="8" t="str">
        <f t="shared" si="16"/>
        <v>UPDATE TSaskit sas set sas.OldPrix = sas.PrixMagasin, sas.PrixMagasin = 1093.16, sas.DateModification = NOW() where sas.RefPrestashop = 532 and sas.id_product_attribute = 917;</v>
      </c>
    </row>
    <row r="127" spans="1:17" x14ac:dyDescent="0.25">
      <c r="A127" s="11">
        <v>532</v>
      </c>
      <c r="B127" s="11">
        <v>918</v>
      </c>
      <c r="C127" s="11">
        <v>55</v>
      </c>
      <c r="D127" s="10" t="str">
        <f t="shared" si="23"/>
        <v/>
      </c>
      <c r="E127" s="11" t="s">
        <v>1177</v>
      </c>
      <c r="F127" s="11" t="s">
        <v>3321</v>
      </c>
      <c r="G127" s="11">
        <f>VLOOKUP(J127,Feuil1!$B$2:$AH$784,33,FALSE)</f>
        <v>994.44</v>
      </c>
      <c r="H127" s="11" t="s">
        <v>1180</v>
      </c>
      <c r="I127" s="11" t="s">
        <v>3956</v>
      </c>
      <c r="J127" s="11" t="s">
        <v>1206</v>
      </c>
      <c r="K127" s="10">
        <f t="shared" si="19"/>
        <v>884.97</v>
      </c>
      <c r="L127" s="10">
        <f t="shared" si="20"/>
        <v>109.47000000000003</v>
      </c>
      <c r="M127" s="10" t="str">
        <f t="shared" si="21"/>
        <v>109.47</v>
      </c>
      <c r="N127" s="8" t="str">
        <f t="shared" si="22"/>
        <v>994.44</v>
      </c>
      <c r="O127" s="8" t="str">
        <f t="shared" si="18"/>
        <v/>
      </c>
      <c r="P127" s="8" t="str">
        <f t="shared" si="15"/>
        <v>UPDATE saskitps_product_attribute pa set pa.price = 109.47 where pa.id_product = 532 and pa.id_product_attribute = 918 ;</v>
      </c>
      <c r="Q127" s="8" t="str">
        <f t="shared" si="16"/>
        <v>UPDATE TSaskit sas set sas.OldPrix = sas.PrixMagasin, sas.PrixMagasin = 994.44, sas.DateModification = NOW() where sas.RefPrestashop = 532 and sas.id_product_attribute = 918;</v>
      </c>
    </row>
    <row r="128" spans="1:17" x14ac:dyDescent="0.25">
      <c r="A128" s="11">
        <v>532</v>
      </c>
      <c r="B128" s="11">
        <v>919</v>
      </c>
      <c r="C128" s="11">
        <v>55</v>
      </c>
      <c r="D128" s="10" t="str">
        <f t="shared" si="23"/>
        <v/>
      </c>
      <c r="E128" s="11" t="s">
        <v>1177</v>
      </c>
      <c r="F128" s="11" t="s">
        <v>3303</v>
      </c>
      <c r="G128" s="11">
        <f>VLOOKUP(J128,Feuil1!$B$2:$AH$784,33,FALSE)</f>
        <v>1106.28</v>
      </c>
      <c r="H128" s="11" t="s">
        <v>1207</v>
      </c>
      <c r="I128" s="11" t="s">
        <v>3956</v>
      </c>
      <c r="J128" s="11" t="s">
        <v>1208</v>
      </c>
      <c r="K128" s="10">
        <f t="shared" si="19"/>
        <v>884.97</v>
      </c>
      <c r="L128" s="10">
        <f t="shared" si="20"/>
        <v>221.30999999999995</v>
      </c>
      <c r="M128" s="10" t="str">
        <f t="shared" si="21"/>
        <v>221.31</v>
      </c>
      <c r="N128" s="8" t="str">
        <f t="shared" si="22"/>
        <v>1106.28</v>
      </c>
      <c r="O128" s="8" t="str">
        <f t="shared" si="18"/>
        <v/>
      </c>
      <c r="P128" s="8" t="str">
        <f t="shared" si="15"/>
        <v>UPDATE saskitps_product_attribute pa set pa.price = 221.31 where pa.id_product = 532 and pa.id_product_attribute = 919 ;</v>
      </c>
      <c r="Q128" s="8" t="str">
        <f t="shared" si="16"/>
        <v>UPDATE TSaskit sas set sas.OldPrix = sas.PrixMagasin, sas.PrixMagasin = 1106.28, sas.DateModification = NOW() where sas.RefPrestashop = 532 and sas.id_product_attribute = 919;</v>
      </c>
    </row>
    <row r="129" spans="1:17" x14ac:dyDescent="0.25">
      <c r="A129" s="11">
        <v>532</v>
      </c>
      <c r="B129" s="11">
        <v>920</v>
      </c>
      <c r="C129" s="11">
        <v>56</v>
      </c>
      <c r="D129" s="10" t="str">
        <f t="shared" si="23"/>
        <v/>
      </c>
      <c r="E129" s="11" t="s">
        <v>1182</v>
      </c>
      <c r="F129" s="11" t="s">
        <v>3325</v>
      </c>
      <c r="G129" s="11">
        <f>VLOOKUP(J129,Feuil1!$B$2:$AH$784,33,FALSE)</f>
        <v>1048.32</v>
      </c>
      <c r="H129" s="11" t="s">
        <v>1209</v>
      </c>
      <c r="I129" s="11" t="s">
        <v>3956</v>
      </c>
      <c r="J129" s="11" t="s">
        <v>1210</v>
      </c>
      <c r="K129" s="10">
        <f t="shared" si="19"/>
        <v>884.97</v>
      </c>
      <c r="L129" s="10">
        <f t="shared" si="20"/>
        <v>163.34999999999991</v>
      </c>
      <c r="M129" s="10" t="str">
        <f t="shared" si="21"/>
        <v>163.35</v>
      </c>
      <c r="N129" s="8" t="str">
        <f t="shared" si="22"/>
        <v>1048.32</v>
      </c>
      <c r="O129" s="8" t="str">
        <f t="shared" ref="O129:O160" si="24">IF(D129="BASE",SUBSTITUTE(SUBSTITUTE($O$1,"#P#",I129),"#ID#",A129),"")</f>
        <v/>
      </c>
      <c r="P129" s="8" t="str">
        <f t="shared" si="15"/>
        <v>UPDATE saskitps_product_attribute pa set pa.price = 163.35 where pa.id_product = 532 and pa.id_product_attribute = 920 ;</v>
      </c>
      <c r="Q129" s="8" t="str">
        <f t="shared" si="16"/>
        <v>UPDATE TSaskit sas set sas.OldPrix = sas.PrixMagasin, sas.PrixMagasin = 1048.32, sas.DateModification = NOW() where sas.RefPrestashop = 532 and sas.id_product_attribute = 920;</v>
      </c>
    </row>
    <row r="130" spans="1:17" x14ac:dyDescent="0.25">
      <c r="A130" s="11">
        <v>532</v>
      </c>
      <c r="B130" s="11">
        <v>921</v>
      </c>
      <c r="C130" s="11">
        <v>56</v>
      </c>
      <c r="D130" s="10" t="str">
        <f t="shared" si="23"/>
        <v/>
      </c>
      <c r="E130" s="11" t="s">
        <v>1182</v>
      </c>
      <c r="F130" s="11" t="s">
        <v>3311</v>
      </c>
      <c r="G130" s="11">
        <f>VLOOKUP(J130,Feuil1!$B$2:$AH$784,33,FALSE)</f>
        <v>1145.32</v>
      </c>
      <c r="H130" s="11" t="s">
        <v>1211</v>
      </c>
      <c r="I130" s="11" t="s">
        <v>3956</v>
      </c>
      <c r="J130" s="11" t="s">
        <v>1212</v>
      </c>
      <c r="K130" s="10">
        <f t="shared" si="19"/>
        <v>884.97</v>
      </c>
      <c r="L130" s="10">
        <f t="shared" si="20"/>
        <v>260.34999999999991</v>
      </c>
      <c r="M130" s="10" t="str">
        <f t="shared" si="21"/>
        <v>260.35</v>
      </c>
      <c r="N130" s="8" t="str">
        <f t="shared" si="22"/>
        <v>1145.32</v>
      </c>
      <c r="O130" s="8" t="str">
        <f t="shared" si="24"/>
        <v/>
      </c>
      <c r="P130" s="8" t="str">
        <f t="shared" ref="P130:P192" si="25">SUBSTITUTE(SUBSTITUTE(SUBSTITUTE($P$1,"#P#",M130),"#ID#",A130),"#PA#",B130)</f>
        <v>UPDATE saskitps_product_attribute pa set pa.price = 260.35 where pa.id_product = 532 and pa.id_product_attribute = 921 ;</v>
      </c>
      <c r="Q130" s="8" t="str">
        <f t="shared" ref="Q130:Q192" si="26">SUBSTITUTE(SUBSTITUTE(SUBSTITUTE($Q$1,"#P#",N130),"#ID#",A130),"#PA#",B130)</f>
        <v>UPDATE TSaskit sas set sas.OldPrix = sas.PrixMagasin, sas.PrixMagasin = 1145.32, sas.DateModification = NOW() where sas.RefPrestashop = 532 and sas.id_product_attribute = 921;</v>
      </c>
    </row>
    <row r="131" spans="1:17" x14ac:dyDescent="0.25">
      <c r="A131" s="11">
        <v>532</v>
      </c>
      <c r="B131" s="11">
        <v>937</v>
      </c>
      <c r="C131" s="11">
        <v>142</v>
      </c>
      <c r="D131" s="10" t="str">
        <f t="shared" si="23"/>
        <v/>
      </c>
      <c r="E131" s="11" t="s">
        <v>1173</v>
      </c>
      <c r="F131" s="11" t="s">
        <v>3258</v>
      </c>
      <c r="G131" s="11">
        <f>VLOOKUP(J131,Feuil1!$B$2:$AH$784,33,FALSE)</f>
        <v>1248.6600000000001</v>
      </c>
      <c r="H131" s="11" t="s">
        <v>1213</v>
      </c>
      <c r="I131" s="11" t="s">
        <v>3956</v>
      </c>
      <c r="J131" s="11" t="s">
        <v>1214</v>
      </c>
      <c r="K131" s="10">
        <f t="shared" si="19"/>
        <v>884.97</v>
      </c>
      <c r="L131" s="10">
        <f t="shared" si="20"/>
        <v>363.69000000000005</v>
      </c>
      <c r="M131" s="10" t="str">
        <f t="shared" si="21"/>
        <v>363.69</v>
      </c>
      <c r="N131" s="8" t="str">
        <f t="shared" si="22"/>
        <v>1248.66</v>
      </c>
      <c r="O131" s="8" t="str">
        <f t="shared" si="24"/>
        <v/>
      </c>
      <c r="P131" s="8" t="str">
        <f t="shared" si="25"/>
        <v>UPDATE saskitps_product_attribute pa set pa.price = 363.69 where pa.id_product = 532 and pa.id_product_attribute = 937 ;</v>
      </c>
      <c r="Q131" s="8" t="str">
        <f t="shared" si="26"/>
        <v>UPDATE TSaskit sas set sas.OldPrix = sas.PrixMagasin, sas.PrixMagasin = 1248.66, sas.DateModification = NOW() where sas.RefPrestashop = 532 and sas.id_product_attribute = 937;</v>
      </c>
    </row>
    <row r="132" spans="1:17" x14ac:dyDescent="0.25">
      <c r="A132" s="11">
        <v>532</v>
      </c>
      <c r="B132" s="11">
        <v>939</v>
      </c>
      <c r="C132" s="11">
        <v>143</v>
      </c>
      <c r="D132" s="10" t="str">
        <f t="shared" si="23"/>
        <v/>
      </c>
      <c r="E132" s="11" t="s">
        <v>1190</v>
      </c>
      <c r="F132" s="11" t="s">
        <v>3313</v>
      </c>
      <c r="G132" s="11">
        <f>VLOOKUP(J132,Feuil1!$B$2:$AH$784,33,FALSE)</f>
        <v>1348.01</v>
      </c>
      <c r="H132" s="11" t="s">
        <v>1215</v>
      </c>
      <c r="I132" s="11" t="s">
        <v>3956</v>
      </c>
      <c r="J132" s="11" t="s">
        <v>1216</v>
      </c>
      <c r="K132" s="10">
        <f t="shared" ref="K132:K187" si="27">VALUE(SUBSTITUTE(I132,".",","))</f>
        <v>884.97</v>
      </c>
      <c r="L132" s="10">
        <f t="shared" ref="L132:L187" si="28">G132-K132</f>
        <v>463.03999999999996</v>
      </c>
      <c r="M132" s="10" t="str">
        <f t="shared" ref="M132:M187" si="29">SUBSTITUTE(L132,",",".")</f>
        <v>463.04</v>
      </c>
      <c r="N132" s="8" t="str">
        <f t="shared" si="22"/>
        <v>1348.01</v>
      </c>
      <c r="O132" s="8" t="str">
        <f t="shared" si="24"/>
        <v/>
      </c>
      <c r="P132" s="8" t="str">
        <f t="shared" si="25"/>
        <v>UPDATE saskitps_product_attribute pa set pa.price = 463.04 where pa.id_product = 532 and pa.id_product_attribute = 939 ;</v>
      </c>
      <c r="Q132" s="8" t="str">
        <f t="shared" si="26"/>
        <v>UPDATE TSaskit sas set sas.OldPrix = sas.PrixMagasin, sas.PrixMagasin = 1348.01, sas.DateModification = NOW() where sas.RefPrestashop = 532 and sas.id_product_attribute = 939;</v>
      </c>
    </row>
    <row r="133" spans="1:17" x14ac:dyDescent="0.25">
      <c r="A133" s="11">
        <v>532</v>
      </c>
      <c r="B133" s="11">
        <v>941</v>
      </c>
      <c r="C133" s="11">
        <v>144</v>
      </c>
      <c r="D133" s="10" t="str">
        <f t="shared" si="23"/>
        <v/>
      </c>
      <c r="E133" s="11" t="s">
        <v>1202</v>
      </c>
      <c r="F133" s="11" t="s">
        <v>3315</v>
      </c>
      <c r="G133" s="11">
        <f>VLOOKUP(J133,Feuil1!$B$2:$AH$784,33,FALSE)</f>
        <v>1343.64</v>
      </c>
      <c r="H133" s="11" t="s">
        <v>1217</v>
      </c>
      <c r="I133" s="11" t="s">
        <v>3956</v>
      </c>
      <c r="J133" s="11" t="s">
        <v>1218</v>
      </c>
      <c r="K133" s="10">
        <f t="shared" si="27"/>
        <v>884.97</v>
      </c>
      <c r="L133" s="10">
        <f t="shared" si="28"/>
        <v>458.67000000000007</v>
      </c>
      <c r="M133" s="10" t="str">
        <f t="shared" si="29"/>
        <v>458.67</v>
      </c>
      <c r="N133" s="8" t="str">
        <f t="shared" si="22"/>
        <v>1343.64</v>
      </c>
      <c r="O133" s="8" t="str">
        <f t="shared" si="24"/>
        <v/>
      </c>
      <c r="P133" s="8" t="str">
        <f t="shared" si="25"/>
        <v>UPDATE saskitps_product_attribute pa set pa.price = 458.67 where pa.id_product = 532 and pa.id_product_attribute = 941 ;</v>
      </c>
      <c r="Q133" s="8" t="str">
        <f t="shared" si="26"/>
        <v>UPDATE TSaskit sas set sas.OldPrix = sas.PrixMagasin, sas.PrixMagasin = 1343.64, sas.DateModification = NOW() where sas.RefPrestashop = 532 and sas.id_product_attribute = 941;</v>
      </c>
    </row>
    <row r="134" spans="1:17" x14ac:dyDescent="0.25">
      <c r="A134" s="11">
        <v>536</v>
      </c>
      <c r="B134" s="11">
        <v>933</v>
      </c>
      <c r="C134" s="11">
        <v>73</v>
      </c>
      <c r="D134" s="10" t="str">
        <f t="shared" si="23"/>
        <v>BASE</v>
      </c>
      <c r="E134" s="11" t="s">
        <v>1219</v>
      </c>
      <c r="F134" s="11" t="s">
        <v>2758</v>
      </c>
      <c r="G134" s="11">
        <v>7.83</v>
      </c>
      <c r="H134" s="11" t="s">
        <v>1221</v>
      </c>
      <c r="I134" s="11" t="s">
        <v>3966</v>
      </c>
      <c r="J134" s="11" t="s">
        <v>1222</v>
      </c>
      <c r="K134" s="10">
        <f t="shared" si="27"/>
        <v>7.83</v>
      </c>
      <c r="L134" s="10">
        <f t="shared" si="28"/>
        <v>0</v>
      </c>
      <c r="M134" s="10" t="str">
        <f t="shared" si="29"/>
        <v>0</v>
      </c>
      <c r="N134" s="8" t="str">
        <f t="shared" si="22"/>
        <v>7.83</v>
      </c>
      <c r="O134" s="8" t="str">
        <f t="shared" si="24"/>
        <v>UPDATE saskitps_product p set p.price = 7.830000, p.date_upd=now() where p.id_product = 536 ;</v>
      </c>
      <c r="P134" s="8" t="str">
        <f t="shared" si="25"/>
        <v>UPDATE saskitps_product_attribute pa set pa.price = 0 where pa.id_product = 536 and pa.id_product_attribute = 933 ;</v>
      </c>
      <c r="Q134" s="8" t="str">
        <f t="shared" si="26"/>
        <v>UPDATE TSaskit sas set sas.OldPrix = sas.PrixMagasin, sas.PrixMagasin = 7.83, sas.DateModification = NOW() where sas.RefPrestashop = 536 and sas.id_product_attribute = 933;</v>
      </c>
    </row>
    <row r="135" spans="1:17" x14ac:dyDescent="0.25">
      <c r="A135" s="11">
        <v>536</v>
      </c>
      <c r="B135" s="11">
        <v>934</v>
      </c>
      <c r="C135" s="11">
        <v>74</v>
      </c>
      <c r="D135" s="10" t="str">
        <f t="shared" si="23"/>
        <v/>
      </c>
      <c r="E135" s="11" t="s">
        <v>1223</v>
      </c>
      <c r="F135" s="11" t="s">
        <v>2432</v>
      </c>
      <c r="G135" s="11">
        <v>10.35</v>
      </c>
      <c r="H135" s="11" t="s">
        <v>1225</v>
      </c>
      <c r="I135" s="11" t="s">
        <v>3966</v>
      </c>
      <c r="J135" s="11" t="s">
        <v>1226</v>
      </c>
      <c r="K135" s="10">
        <f t="shared" si="27"/>
        <v>7.83</v>
      </c>
      <c r="L135" s="10">
        <f t="shared" si="28"/>
        <v>2.5199999999999996</v>
      </c>
      <c r="M135" s="10" t="str">
        <f t="shared" si="29"/>
        <v>2.52</v>
      </c>
      <c r="N135" s="8" t="str">
        <f t="shared" si="22"/>
        <v>10.35</v>
      </c>
      <c r="O135" s="8" t="str">
        <f t="shared" si="24"/>
        <v/>
      </c>
      <c r="P135" s="8" t="str">
        <f t="shared" si="25"/>
        <v>UPDATE saskitps_product_attribute pa set pa.price = 2.52 where pa.id_product = 536 and pa.id_product_attribute = 934 ;</v>
      </c>
      <c r="Q135" s="8" t="str">
        <f t="shared" si="26"/>
        <v>UPDATE TSaskit sas set sas.OldPrix = sas.PrixMagasin, sas.PrixMagasin = 10.35, sas.DateModification = NOW() where sas.RefPrestashop = 536 and sas.id_product_attribute = 934;</v>
      </c>
    </row>
    <row r="136" spans="1:17" x14ac:dyDescent="0.25">
      <c r="A136" s="11">
        <v>558</v>
      </c>
      <c r="B136" s="11">
        <v>2335</v>
      </c>
      <c r="C136" s="11">
        <v>158</v>
      </c>
      <c r="D136" s="10" t="str">
        <f t="shared" si="23"/>
        <v>BASE</v>
      </c>
      <c r="E136" s="11" t="s">
        <v>1227</v>
      </c>
      <c r="F136" s="11" t="s">
        <v>3405</v>
      </c>
      <c r="G136" s="11">
        <f>VLOOKUP(J136,Feuil1!$B$2:$AH$784,33,FALSE)</f>
        <v>838.6</v>
      </c>
      <c r="H136" s="11" t="s">
        <v>1229</v>
      </c>
      <c r="I136" s="11" t="s">
        <v>3959</v>
      </c>
      <c r="J136" s="11" t="s">
        <v>1230</v>
      </c>
      <c r="K136" s="10">
        <f t="shared" si="27"/>
        <v>838.6</v>
      </c>
      <c r="L136" s="10">
        <f t="shared" si="28"/>
        <v>0</v>
      </c>
      <c r="M136" s="10" t="str">
        <f t="shared" si="29"/>
        <v>0</v>
      </c>
      <c r="N136" s="8" t="str">
        <f t="shared" si="22"/>
        <v>838.6</v>
      </c>
      <c r="O136" s="8" t="str">
        <f t="shared" si="24"/>
        <v>UPDATE saskitps_product p set p.price = 838.600000, p.date_upd=now() where p.id_product = 558 ;</v>
      </c>
      <c r="P136" s="8" t="str">
        <f t="shared" si="25"/>
        <v>UPDATE saskitps_product_attribute pa set pa.price = 0 where pa.id_product = 558 and pa.id_product_attribute = 2335 ;</v>
      </c>
      <c r="Q136" s="8" t="str">
        <f t="shared" si="26"/>
        <v>UPDATE TSaskit sas set sas.OldPrix = sas.PrixMagasin, sas.PrixMagasin = 838.6, sas.DateModification = NOW() where sas.RefPrestashop = 558 and sas.id_product_attribute = 2335;</v>
      </c>
    </row>
    <row r="137" spans="1:17" x14ac:dyDescent="0.25">
      <c r="A137" s="11">
        <v>558</v>
      </c>
      <c r="B137" s="11">
        <v>2336</v>
      </c>
      <c r="C137" s="11">
        <v>159</v>
      </c>
      <c r="D137" s="10" t="str">
        <f t="shared" si="23"/>
        <v/>
      </c>
      <c r="E137" s="11" t="s">
        <v>1231</v>
      </c>
      <c r="F137" s="11" t="s">
        <v>3407</v>
      </c>
      <c r="G137" s="11">
        <f>VLOOKUP(J137,Feuil1!$B$2:$AH$784,33,FALSE)</f>
        <v>838.67</v>
      </c>
      <c r="H137" s="11" t="s">
        <v>1233</v>
      </c>
      <c r="I137" s="11" t="s">
        <v>3959</v>
      </c>
      <c r="J137" s="11" t="s">
        <v>1234</v>
      </c>
      <c r="K137" s="10">
        <f t="shared" si="27"/>
        <v>838.6</v>
      </c>
      <c r="L137" s="10">
        <f t="shared" si="28"/>
        <v>6.9999999999936335E-2</v>
      </c>
      <c r="M137" s="10" t="str">
        <f t="shared" si="29"/>
        <v>0.0699999999999363</v>
      </c>
      <c r="N137" s="8" t="str">
        <f t="shared" si="22"/>
        <v>838.67</v>
      </c>
      <c r="O137" s="8" t="str">
        <f t="shared" si="24"/>
        <v/>
      </c>
      <c r="P137" s="8" t="str">
        <f t="shared" si="25"/>
        <v>UPDATE saskitps_product_attribute pa set pa.price = 0.0699999999999363 where pa.id_product = 558 and pa.id_product_attribute = 2336 ;</v>
      </c>
      <c r="Q137" s="8" t="str">
        <f t="shared" si="26"/>
        <v>UPDATE TSaskit sas set sas.OldPrix = sas.PrixMagasin, sas.PrixMagasin = 838.67, sas.DateModification = NOW() where sas.RefPrestashop = 558 and sas.id_product_attribute = 2336;</v>
      </c>
    </row>
    <row r="138" spans="1:17" x14ac:dyDescent="0.25">
      <c r="A138" s="11">
        <v>558</v>
      </c>
      <c r="B138" s="11">
        <v>2337</v>
      </c>
      <c r="C138" s="11">
        <v>174</v>
      </c>
      <c r="D138" s="10" t="str">
        <f t="shared" si="23"/>
        <v/>
      </c>
      <c r="E138" s="11" t="s">
        <v>1235</v>
      </c>
      <c r="F138" s="11" t="s">
        <v>3409</v>
      </c>
      <c r="G138" s="11">
        <f>VLOOKUP(J138,Feuil1!$B$2:$AH$784,33,FALSE)</f>
        <v>1064</v>
      </c>
      <c r="H138" s="11" t="s">
        <v>1237</v>
      </c>
      <c r="I138" s="11" t="s">
        <v>3959</v>
      </c>
      <c r="J138" s="11" t="s">
        <v>1238</v>
      </c>
      <c r="K138" s="10">
        <f t="shared" si="27"/>
        <v>838.6</v>
      </c>
      <c r="L138" s="10">
        <f t="shared" si="28"/>
        <v>225.39999999999998</v>
      </c>
      <c r="M138" s="10" t="str">
        <f t="shared" si="29"/>
        <v>225.4</v>
      </c>
      <c r="N138" s="8" t="str">
        <f t="shared" si="22"/>
        <v>1064</v>
      </c>
      <c r="O138" s="8" t="str">
        <f t="shared" si="24"/>
        <v/>
      </c>
      <c r="P138" s="8" t="str">
        <f t="shared" si="25"/>
        <v>UPDATE saskitps_product_attribute pa set pa.price = 225.4 where pa.id_product = 558 and pa.id_product_attribute = 2337 ;</v>
      </c>
      <c r="Q138" s="8" t="str">
        <f t="shared" si="26"/>
        <v>UPDATE TSaskit sas set sas.OldPrix = sas.PrixMagasin, sas.PrixMagasin = 1064, sas.DateModification = NOW() where sas.RefPrestashop = 558 and sas.id_product_attribute = 2337;</v>
      </c>
    </row>
    <row r="139" spans="1:17" x14ac:dyDescent="0.25">
      <c r="A139" s="11">
        <v>558</v>
      </c>
      <c r="B139" s="11">
        <v>2338</v>
      </c>
      <c r="C139" s="11">
        <v>175</v>
      </c>
      <c r="D139" s="10" t="str">
        <f t="shared" si="23"/>
        <v/>
      </c>
      <c r="E139" s="11" t="s">
        <v>1239</v>
      </c>
      <c r="F139" s="11" t="s">
        <v>3411</v>
      </c>
      <c r="G139" s="11">
        <f>VLOOKUP(J139,Feuil1!$B$2:$AH$784,33,FALSE)</f>
        <v>1182</v>
      </c>
      <c r="H139" s="11" t="s">
        <v>1241</v>
      </c>
      <c r="I139" s="11" t="s">
        <v>3959</v>
      </c>
      <c r="J139" s="11" t="s">
        <v>1242</v>
      </c>
      <c r="K139" s="10">
        <f t="shared" si="27"/>
        <v>838.6</v>
      </c>
      <c r="L139" s="10">
        <f t="shared" si="28"/>
        <v>343.4</v>
      </c>
      <c r="M139" s="10" t="str">
        <f t="shared" si="29"/>
        <v>343.4</v>
      </c>
      <c r="N139" s="8" t="str">
        <f t="shared" si="22"/>
        <v>1182</v>
      </c>
      <c r="O139" s="8" t="str">
        <f t="shared" si="24"/>
        <v/>
      </c>
      <c r="P139" s="8" t="str">
        <f t="shared" si="25"/>
        <v>UPDATE saskitps_product_attribute pa set pa.price = 343.4 where pa.id_product = 558 and pa.id_product_attribute = 2338 ;</v>
      </c>
      <c r="Q139" s="8" t="str">
        <f t="shared" si="26"/>
        <v>UPDATE TSaskit sas set sas.OldPrix = sas.PrixMagasin, sas.PrixMagasin = 1182, sas.DateModification = NOW() where sas.RefPrestashop = 558 and sas.id_product_attribute = 2338;</v>
      </c>
    </row>
    <row r="140" spans="1:17" x14ac:dyDescent="0.25">
      <c r="A140" s="11">
        <v>558</v>
      </c>
      <c r="B140" s="11">
        <v>2339</v>
      </c>
      <c r="C140" s="11">
        <v>176</v>
      </c>
      <c r="D140" s="10" t="str">
        <f t="shared" si="23"/>
        <v/>
      </c>
      <c r="E140" s="11" t="s">
        <v>1243</v>
      </c>
      <c r="F140" s="11" t="s">
        <v>3413</v>
      </c>
      <c r="G140" s="11">
        <f>VLOOKUP(J140,Feuil1!$B$2:$AH$784,33,FALSE)</f>
        <v>1297</v>
      </c>
      <c r="H140" s="11" t="s">
        <v>1245</v>
      </c>
      <c r="I140" s="11" t="s">
        <v>3959</v>
      </c>
      <c r="J140" s="11" t="s">
        <v>1246</v>
      </c>
      <c r="K140" s="10">
        <f t="shared" si="27"/>
        <v>838.6</v>
      </c>
      <c r="L140" s="10">
        <f t="shared" si="28"/>
        <v>458.4</v>
      </c>
      <c r="M140" s="10" t="str">
        <f t="shared" si="29"/>
        <v>458.4</v>
      </c>
      <c r="N140" s="8" t="str">
        <f t="shared" si="22"/>
        <v>1297</v>
      </c>
      <c r="O140" s="8" t="str">
        <f t="shared" si="24"/>
        <v/>
      </c>
      <c r="P140" s="8" t="str">
        <f t="shared" si="25"/>
        <v>UPDATE saskitps_product_attribute pa set pa.price = 458.4 where pa.id_product = 558 and pa.id_product_attribute = 2339 ;</v>
      </c>
      <c r="Q140" s="8" t="str">
        <f t="shared" si="26"/>
        <v>UPDATE TSaskit sas set sas.OldPrix = sas.PrixMagasin, sas.PrixMagasin = 1297, sas.DateModification = NOW() where sas.RefPrestashop = 558 and sas.id_product_attribute = 2339;</v>
      </c>
    </row>
    <row r="141" spans="1:17" x14ac:dyDescent="0.25">
      <c r="A141" s="11">
        <v>558</v>
      </c>
      <c r="B141" s="11">
        <v>2340</v>
      </c>
      <c r="C141" s="11">
        <v>177</v>
      </c>
      <c r="D141" s="10" t="str">
        <f t="shared" si="23"/>
        <v/>
      </c>
      <c r="E141" s="11" t="s">
        <v>1247</v>
      </c>
      <c r="F141" s="11" t="s">
        <v>3415</v>
      </c>
      <c r="G141" s="11">
        <f>VLOOKUP(J141,Feuil1!$B$2:$AH$784,33,FALSE)</f>
        <v>1328</v>
      </c>
      <c r="H141" s="11" t="s">
        <v>1249</v>
      </c>
      <c r="I141" s="11" t="s">
        <v>3959</v>
      </c>
      <c r="J141" s="11" t="s">
        <v>1250</v>
      </c>
      <c r="K141" s="10">
        <f t="shared" si="27"/>
        <v>838.6</v>
      </c>
      <c r="L141" s="10">
        <f t="shared" si="28"/>
        <v>489.4</v>
      </c>
      <c r="M141" s="10" t="str">
        <f t="shared" si="29"/>
        <v>489.4</v>
      </c>
      <c r="N141" s="8" t="str">
        <f t="shared" si="22"/>
        <v>1328</v>
      </c>
      <c r="O141" s="8" t="str">
        <f t="shared" si="24"/>
        <v/>
      </c>
      <c r="P141" s="8" t="str">
        <f t="shared" si="25"/>
        <v>UPDATE saskitps_product_attribute pa set pa.price = 489.4 where pa.id_product = 558 and pa.id_product_attribute = 2340 ;</v>
      </c>
      <c r="Q141" s="8" t="str">
        <f t="shared" si="26"/>
        <v>UPDATE TSaskit sas set sas.OldPrix = sas.PrixMagasin, sas.PrixMagasin = 1328, sas.DateModification = NOW() where sas.RefPrestashop = 558 and sas.id_product_attribute = 2340;</v>
      </c>
    </row>
    <row r="142" spans="1:17" x14ac:dyDescent="0.25">
      <c r="A142" s="11">
        <v>558</v>
      </c>
      <c r="B142" s="11">
        <v>2341</v>
      </c>
      <c r="C142" s="11">
        <v>178</v>
      </c>
      <c r="D142" s="10" t="str">
        <f t="shared" si="23"/>
        <v/>
      </c>
      <c r="E142" s="11" t="s">
        <v>1251</v>
      </c>
      <c r="F142" s="11" t="s">
        <v>3418</v>
      </c>
      <c r="G142" s="11">
        <f>VLOOKUP(J142,Feuil1!$B$2:$AH$784,33,FALSE)</f>
        <v>1412</v>
      </c>
      <c r="H142" s="11" t="s">
        <v>1253</v>
      </c>
      <c r="I142" s="11" t="s">
        <v>3959</v>
      </c>
      <c r="J142" s="11" t="s">
        <v>1254</v>
      </c>
      <c r="K142" s="10">
        <f t="shared" si="27"/>
        <v>838.6</v>
      </c>
      <c r="L142" s="10">
        <f t="shared" si="28"/>
        <v>573.4</v>
      </c>
      <c r="M142" s="10" t="str">
        <f t="shared" si="29"/>
        <v>573.4</v>
      </c>
      <c r="N142" s="8" t="str">
        <f t="shared" si="22"/>
        <v>1412</v>
      </c>
      <c r="O142" s="8" t="str">
        <f t="shared" si="24"/>
        <v/>
      </c>
      <c r="P142" s="8" t="str">
        <f t="shared" si="25"/>
        <v>UPDATE saskitps_product_attribute pa set pa.price = 573.4 where pa.id_product = 558 and pa.id_product_attribute = 2341 ;</v>
      </c>
      <c r="Q142" s="8" t="str">
        <f t="shared" si="26"/>
        <v>UPDATE TSaskit sas set sas.OldPrix = sas.PrixMagasin, sas.PrixMagasin = 1412, sas.DateModification = NOW() where sas.RefPrestashop = 558 and sas.id_product_attribute = 2341;</v>
      </c>
    </row>
    <row r="143" spans="1:17" x14ac:dyDescent="0.25">
      <c r="A143" s="11">
        <v>558</v>
      </c>
      <c r="B143" s="11">
        <v>2342</v>
      </c>
      <c r="C143" s="11">
        <v>179</v>
      </c>
      <c r="D143" s="10" t="str">
        <f t="shared" si="23"/>
        <v/>
      </c>
      <c r="E143" s="11" t="s">
        <v>1255</v>
      </c>
      <c r="F143" s="11" t="s">
        <v>3423</v>
      </c>
      <c r="G143" s="11">
        <f>VLOOKUP(J143,Feuil1!$B$2:$AH$784,33,FALSE)</f>
        <v>1475</v>
      </c>
      <c r="H143" s="11" t="s">
        <v>1257</v>
      </c>
      <c r="I143" s="11" t="s">
        <v>3959</v>
      </c>
      <c r="J143" s="11" t="s">
        <v>1258</v>
      </c>
      <c r="K143" s="10">
        <f t="shared" si="27"/>
        <v>838.6</v>
      </c>
      <c r="L143" s="10">
        <f t="shared" si="28"/>
        <v>636.4</v>
      </c>
      <c r="M143" s="10" t="str">
        <f t="shared" si="29"/>
        <v>636.4</v>
      </c>
      <c r="N143" s="8" t="str">
        <f t="shared" si="22"/>
        <v>1475</v>
      </c>
      <c r="O143" s="8" t="str">
        <f t="shared" si="24"/>
        <v/>
      </c>
      <c r="P143" s="8" t="str">
        <f t="shared" si="25"/>
        <v>UPDATE saskitps_product_attribute pa set pa.price = 636.4 where pa.id_product = 558 and pa.id_product_attribute = 2342 ;</v>
      </c>
      <c r="Q143" s="8" t="str">
        <f t="shared" si="26"/>
        <v>UPDATE TSaskit sas set sas.OldPrix = sas.PrixMagasin, sas.PrixMagasin = 1475, sas.DateModification = NOW() where sas.RefPrestashop = 558 and sas.id_product_attribute = 2342;</v>
      </c>
    </row>
    <row r="144" spans="1:17" x14ac:dyDescent="0.25">
      <c r="A144" s="11">
        <v>558</v>
      </c>
      <c r="B144" s="11">
        <v>2343</v>
      </c>
      <c r="C144" s="11">
        <v>180</v>
      </c>
      <c r="D144" s="10" t="str">
        <f t="shared" si="23"/>
        <v/>
      </c>
      <c r="E144" s="11" t="s">
        <v>1259</v>
      </c>
      <c r="F144" s="11" t="s">
        <v>3426</v>
      </c>
      <c r="G144" s="11">
        <f>VLOOKUP(J144,Feuil1!$B$2:$AH$784,33,FALSE)</f>
        <v>1622</v>
      </c>
      <c r="H144" s="11" t="s">
        <v>1261</v>
      </c>
      <c r="I144" s="11" t="s">
        <v>3959</v>
      </c>
      <c r="J144" s="11" t="s">
        <v>1262</v>
      </c>
      <c r="K144" s="10">
        <f t="shared" si="27"/>
        <v>838.6</v>
      </c>
      <c r="L144" s="10">
        <f t="shared" si="28"/>
        <v>783.4</v>
      </c>
      <c r="M144" s="10" t="str">
        <f t="shared" si="29"/>
        <v>783.4</v>
      </c>
      <c r="N144" s="8" t="str">
        <f t="shared" si="22"/>
        <v>1622</v>
      </c>
      <c r="O144" s="8" t="str">
        <f t="shared" si="24"/>
        <v/>
      </c>
      <c r="P144" s="8" t="str">
        <f t="shared" si="25"/>
        <v>UPDATE saskitps_product_attribute pa set pa.price = 783.4 where pa.id_product = 558 and pa.id_product_attribute = 2343 ;</v>
      </c>
      <c r="Q144" s="8" t="str">
        <f t="shared" si="26"/>
        <v>UPDATE TSaskit sas set sas.OldPrix = sas.PrixMagasin, sas.PrixMagasin = 1622, sas.DateModification = NOW() where sas.RefPrestashop = 558 and sas.id_product_attribute = 2343;</v>
      </c>
    </row>
    <row r="145" spans="1:17" x14ac:dyDescent="0.25">
      <c r="A145" s="11">
        <v>558</v>
      </c>
      <c r="B145" s="11">
        <v>2344</v>
      </c>
      <c r="C145" s="11">
        <v>181</v>
      </c>
      <c r="D145" s="10" t="str">
        <f t="shared" si="23"/>
        <v/>
      </c>
      <c r="E145" s="11" t="s">
        <v>1263</v>
      </c>
      <c r="F145" s="11" t="s">
        <v>3431</v>
      </c>
      <c r="G145" s="11">
        <f>VLOOKUP(J145,Feuil1!$B$2:$AH$784,33,FALSE)</f>
        <v>1814</v>
      </c>
      <c r="H145" s="11" t="s">
        <v>1265</v>
      </c>
      <c r="I145" s="11" t="s">
        <v>3959</v>
      </c>
      <c r="J145" s="11" t="s">
        <v>1266</v>
      </c>
      <c r="K145" s="10">
        <f t="shared" si="27"/>
        <v>838.6</v>
      </c>
      <c r="L145" s="10">
        <f t="shared" si="28"/>
        <v>975.4</v>
      </c>
      <c r="M145" s="10" t="str">
        <f t="shared" si="29"/>
        <v>975.4</v>
      </c>
      <c r="N145" s="8" t="str">
        <f t="shared" si="22"/>
        <v>1814</v>
      </c>
      <c r="O145" s="8" t="str">
        <f t="shared" si="24"/>
        <v/>
      </c>
      <c r="P145" s="8" t="str">
        <f t="shared" si="25"/>
        <v>UPDATE saskitps_product_attribute pa set pa.price = 975.4 where pa.id_product = 558 and pa.id_product_attribute = 2344 ;</v>
      </c>
      <c r="Q145" s="8" t="str">
        <f t="shared" si="26"/>
        <v>UPDATE TSaskit sas set sas.OldPrix = sas.PrixMagasin, sas.PrixMagasin = 1814, sas.DateModification = NOW() where sas.RefPrestashop = 558 and sas.id_product_attribute = 2344;</v>
      </c>
    </row>
    <row r="146" spans="1:17" x14ac:dyDescent="0.25">
      <c r="A146" s="11">
        <v>558</v>
      </c>
      <c r="B146" s="11">
        <v>2345</v>
      </c>
      <c r="C146" s="11">
        <v>182</v>
      </c>
      <c r="D146" s="10" t="str">
        <f t="shared" si="23"/>
        <v/>
      </c>
      <c r="E146" s="11" t="s">
        <v>1267</v>
      </c>
      <c r="F146" s="11" t="s">
        <v>3433</v>
      </c>
      <c r="G146" s="11">
        <f>VLOOKUP(J146,Feuil1!$B$2:$AH$784,33,FALSE)</f>
        <v>1933</v>
      </c>
      <c r="H146" s="11" t="s">
        <v>1269</v>
      </c>
      <c r="I146" s="11" t="s">
        <v>3959</v>
      </c>
      <c r="J146" s="11" t="s">
        <v>1270</v>
      </c>
      <c r="K146" s="10">
        <f t="shared" si="27"/>
        <v>838.6</v>
      </c>
      <c r="L146" s="10">
        <f t="shared" si="28"/>
        <v>1094.4000000000001</v>
      </c>
      <c r="M146" s="10" t="str">
        <f t="shared" si="29"/>
        <v>1094.4</v>
      </c>
      <c r="N146" s="8" t="str">
        <f t="shared" si="22"/>
        <v>1933</v>
      </c>
      <c r="O146" s="8" t="str">
        <f t="shared" si="24"/>
        <v/>
      </c>
      <c r="P146" s="8" t="str">
        <f t="shared" si="25"/>
        <v>UPDATE saskitps_product_attribute pa set pa.price = 1094.4 where pa.id_product = 558 and pa.id_product_attribute = 2345 ;</v>
      </c>
      <c r="Q146" s="8" t="str">
        <f t="shared" si="26"/>
        <v>UPDATE TSaskit sas set sas.OldPrix = sas.PrixMagasin, sas.PrixMagasin = 1933, sas.DateModification = NOW() where sas.RefPrestashop = 558 and sas.id_product_attribute = 2345;</v>
      </c>
    </row>
    <row r="147" spans="1:17" x14ac:dyDescent="0.25">
      <c r="A147" s="11">
        <v>558</v>
      </c>
      <c r="B147" s="11">
        <v>2346</v>
      </c>
      <c r="C147" s="11">
        <v>183</v>
      </c>
      <c r="D147" s="10" t="str">
        <f t="shared" si="23"/>
        <v/>
      </c>
      <c r="E147" s="11" t="s">
        <v>1271</v>
      </c>
      <c r="F147" s="11" t="s">
        <v>3435</v>
      </c>
      <c r="G147" s="11">
        <f>VLOOKUP(J147,Feuil1!$B$2:$AH$784,33,FALSE)</f>
        <v>2066</v>
      </c>
      <c r="H147" s="11" t="s">
        <v>1273</v>
      </c>
      <c r="I147" s="11" t="s">
        <v>3959</v>
      </c>
      <c r="J147" s="11" t="s">
        <v>1274</v>
      </c>
      <c r="K147" s="10">
        <f t="shared" si="27"/>
        <v>838.6</v>
      </c>
      <c r="L147" s="10">
        <f t="shared" si="28"/>
        <v>1227.4000000000001</v>
      </c>
      <c r="M147" s="10" t="str">
        <f t="shared" si="29"/>
        <v>1227.4</v>
      </c>
      <c r="N147" s="8" t="str">
        <f t="shared" si="22"/>
        <v>2066</v>
      </c>
      <c r="O147" s="8" t="str">
        <f t="shared" si="24"/>
        <v/>
      </c>
      <c r="P147" s="8" t="str">
        <f t="shared" si="25"/>
        <v>UPDATE saskitps_product_attribute pa set pa.price = 1227.4 where pa.id_product = 558 and pa.id_product_attribute = 2346 ;</v>
      </c>
      <c r="Q147" s="8" t="str">
        <f t="shared" si="26"/>
        <v>UPDATE TSaskit sas set sas.OldPrix = sas.PrixMagasin, sas.PrixMagasin = 2066, sas.DateModification = NOW() where sas.RefPrestashop = 558 and sas.id_product_attribute = 2346;</v>
      </c>
    </row>
    <row r="148" spans="1:17" x14ac:dyDescent="0.25">
      <c r="A148" s="11">
        <v>558</v>
      </c>
      <c r="B148" s="11">
        <v>2347</v>
      </c>
      <c r="C148" s="11">
        <v>184</v>
      </c>
      <c r="D148" s="10" t="str">
        <f t="shared" si="23"/>
        <v/>
      </c>
      <c r="E148" s="11" t="s">
        <v>1275</v>
      </c>
      <c r="F148" s="11" t="s">
        <v>3437</v>
      </c>
      <c r="G148" s="11">
        <f>VLOOKUP(J148,Feuil1!$B$2:$AH$784,33,FALSE)</f>
        <v>1947</v>
      </c>
      <c r="H148" s="11" t="s">
        <v>1277</v>
      </c>
      <c r="I148" s="11" t="s">
        <v>3959</v>
      </c>
      <c r="J148" s="11" t="s">
        <v>1278</v>
      </c>
      <c r="K148" s="10">
        <f t="shared" si="27"/>
        <v>838.6</v>
      </c>
      <c r="L148" s="10">
        <f t="shared" si="28"/>
        <v>1108.4000000000001</v>
      </c>
      <c r="M148" s="10" t="str">
        <f t="shared" si="29"/>
        <v>1108.4</v>
      </c>
      <c r="N148" s="8" t="str">
        <f t="shared" si="22"/>
        <v>1947</v>
      </c>
      <c r="O148" s="8" t="str">
        <f t="shared" si="24"/>
        <v/>
      </c>
      <c r="P148" s="8" t="str">
        <f t="shared" si="25"/>
        <v>UPDATE saskitps_product_attribute pa set pa.price = 1108.4 where pa.id_product = 558 and pa.id_product_attribute = 2347 ;</v>
      </c>
      <c r="Q148" s="8" t="str">
        <f t="shared" si="26"/>
        <v>UPDATE TSaskit sas set sas.OldPrix = sas.PrixMagasin, sas.PrixMagasin = 1947, sas.DateModification = NOW() where sas.RefPrestashop = 558 and sas.id_product_attribute = 2347;</v>
      </c>
    </row>
    <row r="149" spans="1:17" x14ac:dyDescent="0.25">
      <c r="A149" s="11">
        <v>558</v>
      </c>
      <c r="B149" s="11">
        <v>2348</v>
      </c>
      <c r="C149" s="11">
        <v>185</v>
      </c>
      <c r="D149" s="10" t="str">
        <f t="shared" si="23"/>
        <v/>
      </c>
      <c r="E149" s="11" t="s">
        <v>1279</v>
      </c>
      <c r="F149" s="11" t="s">
        <v>3439</v>
      </c>
      <c r="G149" s="11">
        <f>VLOOKUP(J149,Feuil1!$B$2:$AH$784,33,FALSE)</f>
        <v>2342</v>
      </c>
      <c r="H149" s="11" t="s">
        <v>1281</v>
      </c>
      <c r="I149" s="11" t="s">
        <v>3959</v>
      </c>
      <c r="J149" s="11" t="s">
        <v>1282</v>
      </c>
      <c r="K149" s="10">
        <f t="shared" si="27"/>
        <v>838.6</v>
      </c>
      <c r="L149" s="10">
        <f t="shared" si="28"/>
        <v>1503.4</v>
      </c>
      <c r="M149" s="10" t="str">
        <f t="shared" si="29"/>
        <v>1503.4</v>
      </c>
      <c r="N149" s="8" t="str">
        <f t="shared" si="22"/>
        <v>2342</v>
      </c>
      <c r="O149" s="8" t="str">
        <f t="shared" si="24"/>
        <v/>
      </c>
      <c r="P149" s="8" t="str">
        <f t="shared" si="25"/>
        <v>UPDATE saskitps_product_attribute pa set pa.price = 1503.4 where pa.id_product = 558 and pa.id_product_attribute = 2348 ;</v>
      </c>
      <c r="Q149" s="8" t="str">
        <f t="shared" si="26"/>
        <v>UPDATE TSaskit sas set sas.OldPrix = sas.PrixMagasin, sas.PrixMagasin = 2342, sas.DateModification = NOW() where sas.RefPrestashop = 558 and sas.id_product_attribute = 2348;</v>
      </c>
    </row>
    <row r="150" spans="1:17" x14ac:dyDescent="0.25">
      <c r="A150" s="11">
        <v>558</v>
      </c>
      <c r="B150" s="11">
        <v>2349</v>
      </c>
      <c r="C150" s="11">
        <v>186</v>
      </c>
      <c r="D150" s="10" t="str">
        <f t="shared" si="23"/>
        <v/>
      </c>
      <c r="E150" s="11" t="s">
        <v>1283</v>
      </c>
      <c r="F150" s="11" t="s">
        <v>3441</v>
      </c>
      <c r="G150" s="11">
        <f>VLOOKUP(J150,Feuil1!$B$2:$AH$784,33,FALSE)</f>
        <v>2430</v>
      </c>
      <c r="H150" s="11" t="s">
        <v>1285</v>
      </c>
      <c r="I150" s="11" t="s">
        <v>3959</v>
      </c>
      <c r="J150" s="11" t="s">
        <v>1286</v>
      </c>
      <c r="K150" s="10">
        <f t="shared" si="27"/>
        <v>838.6</v>
      </c>
      <c r="L150" s="10">
        <f t="shared" si="28"/>
        <v>1591.4</v>
      </c>
      <c r="M150" s="10" t="str">
        <f t="shared" si="29"/>
        <v>1591.4</v>
      </c>
      <c r="N150" s="8" t="str">
        <f t="shared" si="22"/>
        <v>2430</v>
      </c>
      <c r="O150" s="8" t="str">
        <f t="shared" si="24"/>
        <v/>
      </c>
      <c r="P150" s="8" t="str">
        <f t="shared" si="25"/>
        <v>UPDATE saskitps_product_attribute pa set pa.price = 1591.4 where pa.id_product = 558 and pa.id_product_attribute = 2349 ;</v>
      </c>
      <c r="Q150" s="8" t="str">
        <f t="shared" si="26"/>
        <v>UPDATE TSaskit sas set sas.OldPrix = sas.PrixMagasin, sas.PrixMagasin = 2430, sas.DateModification = NOW() where sas.RefPrestashop = 558 and sas.id_product_attribute = 2349;</v>
      </c>
    </row>
    <row r="151" spans="1:17" x14ac:dyDescent="0.25">
      <c r="A151" s="11">
        <v>558</v>
      </c>
      <c r="B151" s="11">
        <v>2350</v>
      </c>
      <c r="C151" s="11">
        <v>187</v>
      </c>
      <c r="D151" s="10" t="str">
        <f t="shared" si="23"/>
        <v/>
      </c>
      <c r="E151" s="11" t="s">
        <v>1287</v>
      </c>
      <c r="F151" s="11" t="s">
        <v>3446</v>
      </c>
      <c r="G151" s="11">
        <f>VLOOKUP(J151,Feuil1!$B$2:$AH$784,33,FALSE)</f>
        <v>2543</v>
      </c>
      <c r="H151" s="11" t="s">
        <v>1289</v>
      </c>
      <c r="I151" s="11" t="s">
        <v>3959</v>
      </c>
      <c r="J151" s="11" t="s">
        <v>1290</v>
      </c>
      <c r="K151" s="10">
        <f t="shared" si="27"/>
        <v>838.6</v>
      </c>
      <c r="L151" s="10">
        <f t="shared" si="28"/>
        <v>1704.4</v>
      </c>
      <c r="M151" s="10" t="str">
        <f t="shared" si="29"/>
        <v>1704.4</v>
      </c>
      <c r="N151" s="8" t="str">
        <f t="shared" si="22"/>
        <v>2543</v>
      </c>
      <c r="O151" s="8" t="str">
        <f t="shared" si="24"/>
        <v/>
      </c>
      <c r="P151" s="8" t="str">
        <f t="shared" si="25"/>
        <v>UPDATE saskitps_product_attribute pa set pa.price = 1704.4 where pa.id_product = 558 and pa.id_product_attribute = 2350 ;</v>
      </c>
      <c r="Q151" s="8" t="str">
        <f t="shared" si="26"/>
        <v>UPDATE TSaskit sas set sas.OldPrix = sas.PrixMagasin, sas.PrixMagasin = 2543, sas.DateModification = NOW() where sas.RefPrestashop = 558 and sas.id_product_attribute = 2350;</v>
      </c>
    </row>
    <row r="152" spans="1:17" x14ac:dyDescent="0.25">
      <c r="A152" s="11">
        <v>560</v>
      </c>
      <c r="B152" s="11">
        <v>1514</v>
      </c>
      <c r="C152" s="11">
        <v>82</v>
      </c>
      <c r="D152" s="10" t="str">
        <f t="shared" si="23"/>
        <v/>
      </c>
      <c r="E152" s="11" t="s">
        <v>830</v>
      </c>
      <c r="F152" s="11" t="s">
        <v>1291</v>
      </c>
      <c r="G152" s="11">
        <f>VLOOKUP(J152,Feuil1!$B$2:$AH$784,33,FALSE)</f>
        <v>0.74</v>
      </c>
      <c r="H152" s="11" t="s">
        <v>341</v>
      </c>
      <c r="I152" s="11" t="s">
        <v>1292</v>
      </c>
      <c r="J152" s="11" t="s">
        <v>1968</v>
      </c>
      <c r="K152" s="10">
        <f t="shared" si="27"/>
        <v>0.66</v>
      </c>
      <c r="L152" s="10">
        <f t="shared" si="28"/>
        <v>7.999999999999996E-2</v>
      </c>
      <c r="M152" s="10" t="str">
        <f t="shared" si="29"/>
        <v>0.08</v>
      </c>
      <c r="N152" s="8" t="str">
        <f t="shared" si="22"/>
        <v>0.74</v>
      </c>
      <c r="O152" s="8" t="str">
        <f t="shared" si="24"/>
        <v/>
      </c>
      <c r="P152" s="8" t="str">
        <f t="shared" si="25"/>
        <v>UPDATE saskitps_product_attribute pa set pa.price = 0.08 where pa.id_product = 560 and pa.id_product_attribute = 1514 ;</v>
      </c>
      <c r="Q152" s="8" t="str">
        <f t="shared" si="26"/>
        <v>UPDATE TSaskit sas set sas.OldPrix = sas.PrixMagasin, sas.PrixMagasin = 0.74, sas.DateModification = NOW() where sas.RefPrestashop = 560 and sas.id_product_attribute = 1514;</v>
      </c>
    </row>
    <row r="153" spans="1:17" x14ac:dyDescent="0.25">
      <c r="A153" s="11">
        <v>560</v>
      </c>
      <c r="B153" s="11">
        <v>1516</v>
      </c>
      <c r="C153" s="11">
        <v>90</v>
      </c>
      <c r="D153" s="10" t="str">
        <f t="shared" si="23"/>
        <v/>
      </c>
      <c r="E153" s="11" t="s">
        <v>833</v>
      </c>
      <c r="F153" s="11" t="s">
        <v>1295</v>
      </c>
      <c r="G153" s="11">
        <f>VLOOKUP(J153,Feuil1!$B$2:$AH$784,33,FALSE)</f>
        <v>0.98</v>
      </c>
      <c r="H153" s="11" t="s">
        <v>1296</v>
      </c>
      <c r="I153" s="11" t="s">
        <v>1292</v>
      </c>
      <c r="J153" s="11" t="s">
        <v>1297</v>
      </c>
      <c r="K153" s="10">
        <f t="shared" si="27"/>
        <v>0.66</v>
      </c>
      <c r="L153" s="10">
        <f t="shared" si="28"/>
        <v>0.31999999999999995</v>
      </c>
      <c r="M153" s="10" t="str">
        <f t="shared" si="29"/>
        <v>0.32</v>
      </c>
      <c r="N153" s="8" t="str">
        <f t="shared" si="22"/>
        <v>0.98</v>
      </c>
      <c r="O153" s="8" t="str">
        <f t="shared" si="24"/>
        <v/>
      </c>
      <c r="P153" s="8" t="str">
        <f t="shared" si="25"/>
        <v>UPDATE saskitps_product_attribute pa set pa.price = 0.32 where pa.id_product = 560 and pa.id_product_attribute = 1516 ;</v>
      </c>
      <c r="Q153" s="8" t="str">
        <f t="shared" si="26"/>
        <v>UPDATE TSaskit sas set sas.OldPrix = sas.PrixMagasin, sas.PrixMagasin = 0.98, sas.DateModification = NOW() where sas.RefPrestashop = 560 and sas.id_product_attribute = 1516;</v>
      </c>
    </row>
    <row r="154" spans="1:17" x14ac:dyDescent="0.25">
      <c r="A154" s="11">
        <v>560</v>
      </c>
      <c r="B154" s="11">
        <v>1517</v>
      </c>
      <c r="C154" s="11">
        <v>85</v>
      </c>
      <c r="D154" s="10" t="str">
        <f t="shared" si="23"/>
        <v/>
      </c>
      <c r="E154" s="11" t="s">
        <v>835</v>
      </c>
      <c r="F154" s="11" t="s">
        <v>1299</v>
      </c>
      <c r="G154" s="11">
        <f>VLOOKUP(J154,Feuil1!$B$2:$AH$784,33,FALSE)</f>
        <v>1.23</v>
      </c>
      <c r="H154" s="11" t="s">
        <v>1300</v>
      </c>
      <c r="I154" s="11" t="s">
        <v>1292</v>
      </c>
      <c r="J154" s="11" t="s">
        <v>1301</v>
      </c>
      <c r="K154" s="10">
        <f t="shared" si="27"/>
        <v>0.66</v>
      </c>
      <c r="L154" s="10">
        <f t="shared" si="28"/>
        <v>0.56999999999999995</v>
      </c>
      <c r="M154" s="10" t="str">
        <f t="shared" si="29"/>
        <v>0.57</v>
      </c>
      <c r="N154" s="8" t="str">
        <f t="shared" si="22"/>
        <v>1.23</v>
      </c>
      <c r="O154" s="8" t="str">
        <f t="shared" si="24"/>
        <v/>
      </c>
      <c r="P154" s="8" t="str">
        <f t="shared" si="25"/>
        <v>UPDATE saskitps_product_attribute pa set pa.price = 0.57 where pa.id_product = 560 and pa.id_product_attribute = 1517 ;</v>
      </c>
      <c r="Q154" s="8" t="str">
        <f t="shared" si="26"/>
        <v>UPDATE TSaskit sas set sas.OldPrix = sas.PrixMagasin, sas.PrixMagasin = 1.23, sas.DateModification = NOW() where sas.RefPrestashop = 560 and sas.id_product_attribute = 1517;</v>
      </c>
    </row>
    <row r="155" spans="1:17" x14ac:dyDescent="0.25">
      <c r="A155" s="11">
        <v>560</v>
      </c>
      <c r="B155" s="11">
        <v>2553</v>
      </c>
      <c r="C155" s="11">
        <v>78</v>
      </c>
      <c r="D155" s="10" t="str">
        <f t="shared" si="23"/>
        <v>BASE</v>
      </c>
      <c r="E155" s="11" t="s">
        <v>828</v>
      </c>
      <c r="F155" s="11" t="s">
        <v>1303</v>
      </c>
      <c r="G155" s="11">
        <f>VLOOKUP(J155,Feuil1!$B$2:$AH$784,33,FALSE)</f>
        <v>0.66</v>
      </c>
      <c r="H155" s="11" t="s">
        <v>1292</v>
      </c>
      <c r="I155" s="11" t="s">
        <v>1292</v>
      </c>
      <c r="J155" s="11" t="s">
        <v>1304</v>
      </c>
      <c r="K155" s="10">
        <f t="shared" si="27"/>
        <v>0.66</v>
      </c>
      <c r="L155" s="10">
        <f t="shared" si="28"/>
        <v>0</v>
      </c>
      <c r="M155" s="10" t="str">
        <f t="shared" si="29"/>
        <v>0</v>
      </c>
      <c r="N155" s="8" t="str">
        <f t="shared" si="22"/>
        <v>0.66</v>
      </c>
      <c r="O155" s="8" t="str">
        <f t="shared" si="24"/>
        <v>UPDATE saskitps_product p set p.price = 0.660000, p.date_upd=now() where p.id_product = 560 ;</v>
      </c>
      <c r="P155" s="8" t="str">
        <f t="shared" si="25"/>
        <v>UPDATE saskitps_product_attribute pa set pa.price = 0 where pa.id_product = 560 and pa.id_product_attribute = 2553 ;</v>
      </c>
      <c r="Q155" s="8" t="str">
        <f t="shared" si="26"/>
        <v>UPDATE TSaskit sas set sas.OldPrix = sas.PrixMagasin, sas.PrixMagasin = 0.66, sas.DateModification = NOW() where sas.RefPrestashop = 560 and sas.id_product_attribute = 2553;</v>
      </c>
    </row>
    <row r="156" spans="1:17" x14ac:dyDescent="0.25">
      <c r="A156" s="11">
        <v>562</v>
      </c>
      <c r="B156" s="11">
        <v>1550</v>
      </c>
      <c r="C156" s="11">
        <v>203</v>
      </c>
      <c r="D156" s="10" t="str">
        <f t="shared" si="23"/>
        <v>BASE</v>
      </c>
      <c r="E156" s="11" t="s">
        <v>1305</v>
      </c>
      <c r="F156" s="11" t="s">
        <v>3451</v>
      </c>
      <c r="G156" s="11">
        <f>VLOOKUP(J156,Feuil1!$B$2:$AH$784,33,FALSE)</f>
        <v>35</v>
      </c>
      <c r="H156" s="11" t="s">
        <v>104</v>
      </c>
      <c r="I156" s="11" t="s">
        <v>104</v>
      </c>
      <c r="J156" s="11" t="s">
        <v>1307</v>
      </c>
      <c r="K156" s="10">
        <f t="shared" si="27"/>
        <v>35</v>
      </c>
      <c r="L156" s="10">
        <f t="shared" si="28"/>
        <v>0</v>
      </c>
      <c r="M156" s="10" t="str">
        <f t="shared" si="29"/>
        <v>0</v>
      </c>
      <c r="N156" s="8" t="str">
        <f t="shared" si="22"/>
        <v>35</v>
      </c>
      <c r="O156" s="8" t="str">
        <f t="shared" si="24"/>
        <v>UPDATE saskitps_product p set p.price = 35.000000, p.date_upd=now() where p.id_product = 562 ;</v>
      </c>
      <c r="P156" s="8" t="str">
        <f t="shared" si="25"/>
        <v>UPDATE saskitps_product_attribute pa set pa.price = 0 where pa.id_product = 562 and pa.id_product_attribute = 1550 ;</v>
      </c>
      <c r="Q156" s="8" t="str">
        <f t="shared" si="26"/>
        <v>UPDATE TSaskit sas set sas.OldPrix = sas.PrixMagasin, sas.PrixMagasin = 35, sas.DateModification = NOW() where sas.RefPrestashop = 562 and sas.id_product_attribute = 1550;</v>
      </c>
    </row>
    <row r="157" spans="1:17" x14ac:dyDescent="0.25">
      <c r="A157" s="11">
        <v>562</v>
      </c>
      <c r="B157" s="11">
        <v>1551</v>
      </c>
      <c r="C157" s="11">
        <v>188</v>
      </c>
      <c r="D157" s="10" t="str">
        <f t="shared" si="23"/>
        <v>BASE</v>
      </c>
      <c r="E157" s="11" t="s">
        <v>1308</v>
      </c>
      <c r="F157" s="11" t="s">
        <v>3454</v>
      </c>
      <c r="G157" s="11">
        <f>VLOOKUP(J157,Feuil1!$B$2:$AH$784,33,FALSE)</f>
        <v>35</v>
      </c>
      <c r="H157" s="11" t="s">
        <v>104</v>
      </c>
      <c r="I157" s="11" t="s">
        <v>104</v>
      </c>
      <c r="J157" s="11" t="s">
        <v>1310</v>
      </c>
      <c r="K157" s="10">
        <f t="shared" si="27"/>
        <v>35</v>
      </c>
      <c r="L157" s="10">
        <f t="shared" si="28"/>
        <v>0</v>
      </c>
      <c r="M157" s="10" t="str">
        <f t="shared" si="29"/>
        <v>0</v>
      </c>
      <c r="N157" s="8" t="str">
        <f t="shared" si="22"/>
        <v>35</v>
      </c>
      <c r="O157" s="8" t="str">
        <f t="shared" si="24"/>
        <v>UPDATE saskitps_product p set p.price = 35.000000, p.date_upd=now() where p.id_product = 562 ;</v>
      </c>
      <c r="P157" s="8" t="str">
        <f t="shared" si="25"/>
        <v>UPDATE saskitps_product_attribute pa set pa.price = 0 where pa.id_product = 562 and pa.id_product_attribute = 1551 ;</v>
      </c>
      <c r="Q157" s="8" t="str">
        <f t="shared" si="26"/>
        <v>UPDATE TSaskit sas set sas.OldPrix = sas.PrixMagasin, sas.PrixMagasin = 35, sas.DateModification = NOW() where sas.RefPrestashop = 562 and sas.id_product_attribute = 1551;</v>
      </c>
    </row>
    <row r="158" spans="1:17" x14ac:dyDescent="0.25">
      <c r="A158" s="11">
        <v>562</v>
      </c>
      <c r="B158" s="11">
        <v>1552</v>
      </c>
      <c r="C158" s="11">
        <v>189</v>
      </c>
      <c r="D158" s="10" t="str">
        <f t="shared" si="23"/>
        <v/>
      </c>
      <c r="E158" s="11" t="s">
        <v>1311</v>
      </c>
      <c r="F158" s="11" t="s">
        <v>3456</v>
      </c>
      <c r="G158" s="11">
        <f>VLOOKUP(J158,Feuil1!$B$2:$AH$784,33,FALSE)</f>
        <v>40</v>
      </c>
      <c r="H158" s="11" t="s">
        <v>479</v>
      </c>
      <c r="I158" s="11" t="s">
        <v>104</v>
      </c>
      <c r="J158" s="11" t="s">
        <v>1313</v>
      </c>
      <c r="K158" s="10">
        <f t="shared" si="27"/>
        <v>35</v>
      </c>
      <c r="L158" s="10">
        <f t="shared" si="28"/>
        <v>5</v>
      </c>
      <c r="M158" s="10" t="str">
        <f t="shared" si="29"/>
        <v>5</v>
      </c>
      <c r="N158" s="8" t="str">
        <f t="shared" si="22"/>
        <v>40</v>
      </c>
      <c r="O158" s="8" t="str">
        <f t="shared" si="24"/>
        <v/>
      </c>
      <c r="P158" s="8" t="str">
        <f t="shared" si="25"/>
        <v>UPDATE saskitps_product_attribute pa set pa.price = 5 where pa.id_product = 562 and pa.id_product_attribute = 1552 ;</v>
      </c>
      <c r="Q158" s="8" t="str">
        <f t="shared" si="26"/>
        <v>UPDATE TSaskit sas set sas.OldPrix = sas.PrixMagasin, sas.PrixMagasin = 40, sas.DateModification = NOW() where sas.RefPrestashop = 562 and sas.id_product_attribute = 1552;</v>
      </c>
    </row>
    <row r="159" spans="1:17" x14ac:dyDescent="0.25">
      <c r="A159" s="11">
        <v>562</v>
      </c>
      <c r="B159" s="11">
        <v>1553</v>
      </c>
      <c r="C159" s="11">
        <v>190</v>
      </c>
      <c r="D159" s="10" t="str">
        <f t="shared" si="23"/>
        <v/>
      </c>
      <c r="E159" s="11" t="s">
        <v>1314</v>
      </c>
      <c r="F159" s="11" t="s">
        <v>3458</v>
      </c>
      <c r="G159" s="11">
        <f>VLOOKUP(J159,Feuil1!$B$2:$AH$784,33,FALSE)</f>
        <v>51</v>
      </c>
      <c r="H159" s="11" t="s">
        <v>262</v>
      </c>
      <c r="I159" s="11" t="s">
        <v>104</v>
      </c>
      <c r="J159" s="11" t="s">
        <v>1316</v>
      </c>
      <c r="K159" s="10">
        <f t="shared" si="27"/>
        <v>35</v>
      </c>
      <c r="L159" s="10">
        <f t="shared" si="28"/>
        <v>16</v>
      </c>
      <c r="M159" s="10" t="str">
        <f t="shared" si="29"/>
        <v>16</v>
      </c>
      <c r="N159" s="8" t="str">
        <f t="shared" si="22"/>
        <v>51</v>
      </c>
      <c r="O159" s="8" t="str">
        <f t="shared" si="24"/>
        <v/>
      </c>
      <c r="P159" s="8" t="str">
        <f t="shared" si="25"/>
        <v>UPDATE saskitps_product_attribute pa set pa.price = 16 where pa.id_product = 562 and pa.id_product_attribute = 1553 ;</v>
      </c>
      <c r="Q159" s="8" t="str">
        <f t="shared" si="26"/>
        <v>UPDATE TSaskit sas set sas.OldPrix = sas.PrixMagasin, sas.PrixMagasin = 51, sas.DateModification = NOW() where sas.RefPrestashop = 562 and sas.id_product_attribute = 1553;</v>
      </c>
    </row>
    <row r="160" spans="1:17" x14ac:dyDescent="0.25">
      <c r="A160" s="11">
        <v>562</v>
      </c>
      <c r="B160" s="11">
        <v>1554</v>
      </c>
      <c r="C160" s="11">
        <v>191</v>
      </c>
      <c r="D160" s="10" t="str">
        <f t="shared" si="23"/>
        <v/>
      </c>
      <c r="E160" s="11" t="s">
        <v>1317</v>
      </c>
      <c r="F160" s="11" t="s">
        <v>3460</v>
      </c>
      <c r="G160" s="11">
        <f>VLOOKUP(J160,Feuil1!$B$2:$AH$784,33,FALSE)</f>
        <v>40</v>
      </c>
      <c r="H160" s="11" t="s">
        <v>479</v>
      </c>
      <c r="I160" s="11" t="s">
        <v>104</v>
      </c>
      <c r="J160" s="11" t="s">
        <v>1319</v>
      </c>
      <c r="K160" s="10">
        <f t="shared" si="27"/>
        <v>35</v>
      </c>
      <c r="L160" s="10">
        <f t="shared" si="28"/>
        <v>5</v>
      </c>
      <c r="M160" s="10" t="str">
        <f t="shared" si="29"/>
        <v>5</v>
      </c>
      <c r="N160" s="8" t="str">
        <f t="shared" si="22"/>
        <v>40</v>
      </c>
      <c r="O160" s="8" t="str">
        <f t="shared" si="24"/>
        <v/>
      </c>
      <c r="P160" s="8" t="str">
        <f t="shared" si="25"/>
        <v>UPDATE saskitps_product_attribute pa set pa.price = 5 where pa.id_product = 562 and pa.id_product_attribute = 1554 ;</v>
      </c>
      <c r="Q160" s="8" t="str">
        <f t="shared" si="26"/>
        <v>UPDATE TSaskit sas set sas.OldPrix = sas.PrixMagasin, sas.PrixMagasin = 40, sas.DateModification = NOW() where sas.RefPrestashop = 562 and sas.id_product_attribute = 1554;</v>
      </c>
    </row>
    <row r="161" spans="1:17" x14ac:dyDescent="0.25">
      <c r="A161" s="11">
        <v>562</v>
      </c>
      <c r="B161" s="11">
        <v>1555</v>
      </c>
      <c r="C161" s="11">
        <v>192</v>
      </c>
      <c r="D161" s="10" t="str">
        <f t="shared" si="23"/>
        <v/>
      </c>
      <c r="E161" s="11" t="s">
        <v>1320</v>
      </c>
      <c r="F161" s="11" t="s">
        <v>3462</v>
      </c>
      <c r="G161" s="11">
        <f>VLOOKUP(J161,Feuil1!$B$2:$AH$784,33,FALSE)</f>
        <v>61</v>
      </c>
      <c r="H161" s="11" t="s">
        <v>1322</v>
      </c>
      <c r="I161" s="11" t="s">
        <v>104</v>
      </c>
      <c r="J161" s="11" t="s">
        <v>1323</v>
      </c>
      <c r="K161" s="10">
        <f t="shared" si="27"/>
        <v>35</v>
      </c>
      <c r="L161" s="10">
        <f t="shared" si="28"/>
        <v>26</v>
      </c>
      <c r="M161" s="10" t="str">
        <f t="shared" si="29"/>
        <v>26</v>
      </c>
      <c r="N161" s="8" t="str">
        <f t="shared" si="22"/>
        <v>61</v>
      </c>
      <c r="O161" s="8" t="str">
        <f t="shared" ref="O161:O191" si="30">IF(D161="BASE",SUBSTITUTE(SUBSTITUTE($O$1,"#P#",I161),"#ID#",A161),"")</f>
        <v/>
      </c>
      <c r="P161" s="8" t="str">
        <f t="shared" si="25"/>
        <v>UPDATE saskitps_product_attribute pa set pa.price = 26 where pa.id_product = 562 and pa.id_product_attribute = 1555 ;</v>
      </c>
      <c r="Q161" s="8" t="str">
        <f t="shared" si="26"/>
        <v>UPDATE TSaskit sas set sas.OldPrix = sas.PrixMagasin, sas.PrixMagasin = 61, sas.DateModification = NOW() where sas.RefPrestashop = 562 and sas.id_product_attribute = 1555;</v>
      </c>
    </row>
    <row r="162" spans="1:17" x14ac:dyDescent="0.25">
      <c r="A162" s="11">
        <v>562</v>
      </c>
      <c r="B162" s="11">
        <v>1556</v>
      </c>
      <c r="C162" s="11">
        <v>193</v>
      </c>
      <c r="D162" s="10" t="str">
        <f t="shared" si="23"/>
        <v/>
      </c>
      <c r="E162" s="11" t="s">
        <v>1324</v>
      </c>
      <c r="F162" s="11" t="s">
        <v>3465</v>
      </c>
      <c r="G162" s="11">
        <f>VLOOKUP(J162,Feuil1!$B$2:$AH$784,33,FALSE)</f>
        <v>70</v>
      </c>
      <c r="H162" s="11" t="s">
        <v>791</v>
      </c>
      <c r="I162" s="11" t="s">
        <v>104</v>
      </c>
      <c r="J162" s="11" t="s">
        <v>1326</v>
      </c>
      <c r="K162" s="10">
        <f t="shared" si="27"/>
        <v>35</v>
      </c>
      <c r="L162" s="10">
        <f t="shared" si="28"/>
        <v>35</v>
      </c>
      <c r="M162" s="10" t="str">
        <f t="shared" si="29"/>
        <v>35</v>
      </c>
      <c r="N162" s="8" t="str">
        <f t="shared" si="22"/>
        <v>70</v>
      </c>
      <c r="O162" s="8" t="str">
        <f t="shared" si="30"/>
        <v/>
      </c>
      <c r="P162" s="8" t="str">
        <f t="shared" si="25"/>
        <v>UPDATE saskitps_product_attribute pa set pa.price = 35 where pa.id_product = 562 and pa.id_product_attribute = 1556 ;</v>
      </c>
      <c r="Q162" s="8" t="str">
        <f t="shared" si="26"/>
        <v>UPDATE TSaskit sas set sas.OldPrix = sas.PrixMagasin, sas.PrixMagasin = 70, sas.DateModification = NOW() where sas.RefPrestashop = 562 and sas.id_product_attribute = 1556;</v>
      </c>
    </row>
    <row r="163" spans="1:17" x14ac:dyDescent="0.25">
      <c r="A163" s="11">
        <v>562</v>
      </c>
      <c r="B163" s="11">
        <v>1557</v>
      </c>
      <c r="C163" s="11">
        <v>194</v>
      </c>
      <c r="D163" s="10" t="str">
        <f t="shared" si="23"/>
        <v/>
      </c>
      <c r="E163" s="11" t="s">
        <v>1327</v>
      </c>
      <c r="F163" s="11" t="s">
        <v>3470</v>
      </c>
      <c r="G163" s="11">
        <f>VLOOKUP(J163,Feuil1!$B$2:$AH$784,33,FALSE)</f>
        <v>71</v>
      </c>
      <c r="H163" s="11" t="s">
        <v>1329</v>
      </c>
      <c r="I163" s="11" t="s">
        <v>104</v>
      </c>
      <c r="J163" s="11" t="s">
        <v>1330</v>
      </c>
      <c r="K163" s="10">
        <f t="shared" si="27"/>
        <v>35</v>
      </c>
      <c r="L163" s="10">
        <f t="shared" si="28"/>
        <v>36</v>
      </c>
      <c r="M163" s="10" t="str">
        <f t="shared" si="29"/>
        <v>36</v>
      </c>
      <c r="N163" s="8" t="str">
        <f t="shared" si="22"/>
        <v>71</v>
      </c>
      <c r="O163" s="8" t="str">
        <f t="shared" si="30"/>
        <v/>
      </c>
      <c r="P163" s="8" t="str">
        <f t="shared" si="25"/>
        <v>UPDATE saskitps_product_attribute pa set pa.price = 36 where pa.id_product = 562 and pa.id_product_attribute = 1557 ;</v>
      </c>
      <c r="Q163" s="8" t="str">
        <f t="shared" si="26"/>
        <v>UPDATE TSaskit sas set sas.OldPrix = sas.PrixMagasin, sas.PrixMagasin = 71, sas.DateModification = NOW() where sas.RefPrestashop = 562 and sas.id_product_attribute = 1557;</v>
      </c>
    </row>
    <row r="164" spans="1:17" x14ac:dyDescent="0.25">
      <c r="A164" s="11">
        <v>562</v>
      </c>
      <c r="B164" s="11">
        <v>1558</v>
      </c>
      <c r="C164" s="11">
        <v>195</v>
      </c>
      <c r="D164" s="10" t="str">
        <f t="shared" si="23"/>
        <v/>
      </c>
      <c r="E164" s="11" t="s">
        <v>1331</v>
      </c>
      <c r="F164" s="11" t="s">
        <v>3753</v>
      </c>
      <c r="G164" s="11">
        <f>VLOOKUP(J164,Feuil1!$B$2:$AH$784,33,FALSE)</f>
        <v>86</v>
      </c>
      <c r="H164" s="11" t="s">
        <v>1333</v>
      </c>
      <c r="I164" s="11" t="s">
        <v>104</v>
      </c>
      <c r="J164" s="11" t="s">
        <v>1334</v>
      </c>
      <c r="K164" s="10">
        <f t="shared" si="27"/>
        <v>35</v>
      </c>
      <c r="L164" s="10">
        <f t="shared" si="28"/>
        <v>51</v>
      </c>
      <c r="M164" s="10" t="str">
        <f t="shared" si="29"/>
        <v>51</v>
      </c>
      <c r="N164" s="8" t="str">
        <f t="shared" si="22"/>
        <v>86</v>
      </c>
      <c r="O164" s="8" t="str">
        <f t="shared" si="30"/>
        <v/>
      </c>
      <c r="P164" s="8" t="str">
        <f t="shared" si="25"/>
        <v>UPDATE saskitps_product_attribute pa set pa.price = 51 where pa.id_product = 562 and pa.id_product_attribute = 1558 ;</v>
      </c>
      <c r="Q164" s="8" t="str">
        <f t="shared" si="26"/>
        <v>UPDATE TSaskit sas set sas.OldPrix = sas.PrixMagasin, sas.PrixMagasin = 86, sas.DateModification = NOW() where sas.RefPrestashop = 562 and sas.id_product_attribute = 1558;</v>
      </c>
    </row>
    <row r="165" spans="1:17" x14ac:dyDescent="0.25">
      <c r="A165" s="11">
        <v>562</v>
      </c>
      <c r="B165" s="11">
        <v>1559</v>
      </c>
      <c r="C165" s="11">
        <v>196</v>
      </c>
      <c r="D165" s="10" t="str">
        <f t="shared" ref="D165:D187" si="31">IF(ROUND(G165,2)=ROUND(VALUE(SUBSTITUTE(I165,".",",")),2),"BASE","")</f>
        <v/>
      </c>
      <c r="E165" s="11" t="s">
        <v>1335</v>
      </c>
      <c r="F165" s="11" t="s">
        <v>3478</v>
      </c>
      <c r="G165" s="11">
        <f>VLOOKUP(J165,Feuil1!$B$2:$AH$784,33,FALSE)</f>
        <v>100</v>
      </c>
      <c r="H165" s="11" t="s">
        <v>1337</v>
      </c>
      <c r="I165" s="11" t="s">
        <v>104</v>
      </c>
      <c r="J165" s="11" t="s">
        <v>1338</v>
      </c>
      <c r="K165" s="10">
        <f t="shared" si="27"/>
        <v>35</v>
      </c>
      <c r="L165" s="10">
        <f t="shared" si="28"/>
        <v>65</v>
      </c>
      <c r="M165" s="10" t="str">
        <f t="shared" si="29"/>
        <v>65</v>
      </c>
      <c r="N165" s="8" t="str">
        <f t="shared" si="22"/>
        <v>100</v>
      </c>
      <c r="O165" s="8" t="str">
        <f t="shared" si="30"/>
        <v/>
      </c>
      <c r="P165" s="8" t="str">
        <f t="shared" si="25"/>
        <v>UPDATE saskitps_product_attribute pa set pa.price = 65 where pa.id_product = 562 and pa.id_product_attribute = 1559 ;</v>
      </c>
      <c r="Q165" s="8" t="str">
        <f t="shared" si="26"/>
        <v>UPDATE TSaskit sas set sas.OldPrix = sas.PrixMagasin, sas.PrixMagasin = 100, sas.DateModification = NOW() where sas.RefPrestashop = 562 and sas.id_product_attribute = 1559;</v>
      </c>
    </row>
    <row r="166" spans="1:17" x14ac:dyDescent="0.25">
      <c r="A166" s="11">
        <v>562</v>
      </c>
      <c r="B166" s="11">
        <v>1560</v>
      </c>
      <c r="C166" s="11">
        <v>197</v>
      </c>
      <c r="D166" s="10" t="str">
        <f t="shared" si="31"/>
        <v/>
      </c>
      <c r="E166" s="11" t="s">
        <v>1339</v>
      </c>
      <c r="F166" s="11" t="s">
        <v>3480</v>
      </c>
      <c r="G166" s="11">
        <f>VLOOKUP(J166,Feuil1!$B$2:$AH$784,33,FALSE)</f>
        <v>51</v>
      </c>
      <c r="H166" s="11" t="s">
        <v>262</v>
      </c>
      <c r="I166" s="11" t="s">
        <v>104</v>
      </c>
      <c r="J166" s="11" t="s">
        <v>1341</v>
      </c>
      <c r="K166" s="10">
        <f t="shared" si="27"/>
        <v>35</v>
      </c>
      <c r="L166" s="10">
        <f t="shared" si="28"/>
        <v>16</v>
      </c>
      <c r="M166" s="10" t="str">
        <f t="shared" si="29"/>
        <v>16</v>
      </c>
      <c r="N166" s="8" t="str">
        <f t="shared" si="22"/>
        <v>51</v>
      </c>
      <c r="O166" s="8" t="str">
        <f t="shared" si="30"/>
        <v/>
      </c>
      <c r="P166" s="8" t="str">
        <f t="shared" si="25"/>
        <v>UPDATE saskitps_product_attribute pa set pa.price = 16 where pa.id_product = 562 and pa.id_product_attribute = 1560 ;</v>
      </c>
      <c r="Q166" s="8" t="str">
        <f t="shared" si="26"/>
        <v>UPDATE TSaskit sas set sas.OldPrix = sas.PrixMagasin, sas.PrixMagasin = 51, sas.DateModification = NOW() where sas.RefPrestashop = 562 and sas.id_product_attribute = 1560;</v>
      </c>
    </row>
    <row r="167" spans="1:17" x14ac:dyDescent="0.25">
      <c r="A167" s="11">
        <v>562</v>
      </c>
      <c r="B167" s="11">
        <v>1561</v>
      </c>
      <c r="C167" s="11">
        <v>198</v>
      </c>
      <c r="D167" s="10" t="str">
        <f t="shared" si="31"/>
        <v/>
      </c>
      <c r="E167" s="11" t="s">
        <v>1342</v>
      </c>
      <c r="F167" s="11" t="s">
        <v>3482</v>
      </c>
      <c r="G167" s="11">
        <f>VLOOKUP(J167,Feuil1!$B$2:$AH$784,33,FALSE)</f>
        <v>94</v>
      </c>
      <c r="H167" s="11" t="s">
        <v>1344</v>
      </c>
      <c r="I167" s="11" t="s">
        <v>104</v>
      </c>
      <c r="J167" s="11" t="s">
        <v>1345</v>
      </c>
      <c r="K167" s="10">
        <f t="shared" si="27"/>
        <v>35</v>
      </c>
      <c r="L167" s="10">
        <f t="shared" si="28"/>
        <v>59</v>
      </c>
      <c r="M167" s="10" t="str">
        <f t="shared" si="29"/>
        <v>59</v>
      </c>
      <c r="N167" s="8" t="str">
        <f t="shared" si="22"/>
        <v>94</v>
      </c>
      <c r="O167" s="8" t="str">
        <f t="shared" si="30"/>
        <v/>
      </c>
      <c r="P167" s="8" t="str">
        <f t="shared" si="25"/>
        <v>UPDATE saskitps_product_attribute pa set pa.price = 59 where pa.id_product = 562 and pa.id_product_attribute = 1561 ;</v>
      </c>
      <c r="Q167" s="8" t="str">
        <f t="shared" si="26"/>
        <v>UPDATE TSaskit sas set sas.OldPrix = sas.PrixMagasin, sas.PrixMagasin = 94, sas.DateModification = NOW() where sas.RefPrestashop = 562 and sas.id_product_attribute = 1561;</v>
      </c>
    </row>
    <row r="168" spans="1:17" x14ac:dyDescent="0.25">
      <c r="A168" s="11">
        <v>562</v>
      </c>
      <c r="B168" s="11">
        <v>1562</v>
      </c>
      <c r="C168" s="11">
        <v>199</v>
      </c>
      <c r="D168" s="10" t="str">
        <f t="shared" si="31"/>
        <v/>
      </c>
      <c r="E168" s="11" t="s">
        <v>1346</v>
      </c>
      <c r="F168" s="11" t="s">
        <v>3484</v>
      </c>
      <c r="G168" s="11">
        <f>VLOOKUP(J168,Feuil1!$B$2:$AH$784,33,FALSE)</f>
        <v>100</v>
      </c>
      <c r="H168" s="11" t="s">
        <v>1337</v>
      </c>
      <c r="I168" s="11" t="s">
        <v>104</v>
      </c>
      <c r="J168" s="11" t="s">
        <v>1348</v>
      </c>
      <c r="K168" s="10">
        <f t="shared" si="27"/>
        <v>35</v>
      </c>
      <c r="L168" s="10">
        <f t="shared" si="28"/>
        <v>65</v>
      </c>
      <c r="M168" s="10" t="str">
        <f t="shared" si="29"/>
        <v>65</v>
      </c>
      <c r="N168" s="8" t="str">
        <f t="shared" si="22"/>
        <v>100</v>
      </c>
      <c r="O168" s="8" t="str">
        <f t="shared" si="30"/>
        <v/>
      </c>
      <c r="P168" s="8" t="str">
        <f t="shared" si="25"/>
        <v>UPDATE saskitps_product_attribute pa set pa.price = 65 where pa.id_product = 562 and pa.id_product_attribute = 1562 ;</v>
      </c>
      <c r="Q168" s="8" t="str">
        <f t="shared" si="26"/>
        <v>UPDATE TSaskit sas set sas.OldPrix = sas.PrixMagasin, sas.PrixMagasin = 100, sas.DateModification = NOW() where sas.RefPrestashop = 562 and sas.id_product_attribute = 1562;</v>
      </c>
    </row>
    <row r="169" spans="1:17" x14ac:dyDescent="0.25">
      <c r="A169" s="11">
        <v>562</v>
      </c>
      <c r="B169" s="11">
        <v>1563</v>
      </c>
      <c r="C169" s="11">
        <v>200</v>
      </c>
      <c r="D169" s="10" t="str">
        <f t="shared" si="31"/>
        <v/>
      </c>
      <c r="E169" s="11" t="s">
        <v>1349</v>
      </c>
      <c r="F169" s="11" t="s">
        <v>3486</v>
      </c>
      <c r="G169" s="11">
        <f>VLOOKUP(J169,Feuil1!$B$2:$AH$784,33,FALSE)</f>
        <v>100</v>
      </c>
      <c r="H169" s="11" t="s">
        <v>1337</v>
      </c>
      <c r="I169" s="11" t="s">
        <v>104</v>
      </c>
      <c r="J169" s="11" t="s">
        <v>1351</v>
      </c>
      <c r="K169" s="10">
        <f t="shared" si="27"/>
        <v>35</v>
      </c>
      <c r="L169" s="10">
        <f t="shared" si="28"/>
        <v>65</v>
      </c>
      <c r="M169" s="10" t="str">
        <f t="shared" si="29"/>
        <v>65</v>
      </c>
      <c r="N169" s="8" t="str">
        <f t="shared" ref="N169:N210" si="32">SUBSTITUTE(G169,",",".")</f>
        <v>100</v>
      </c>
      <c r="O169" s="8" t="str">
        <f t="shared" si="30"/>
        <v/>
      </c>
      <c r="P169" s="8" t="str">
        <f t="shared" si="25"/>
        <v>UPDATE saskitps_product_attribute pa set pa.price = 65 where pa.id_product = 562 and pa.id_product_attribute = 1563 ;</v>
      </c>
      <c r="Q169" s="8" t="str">
        <f t="shared" si="26"/>
        <v>UPDATE TSaskit sas set sas.OldPrix = sas.PrixMagasin, sas.PrixMagasin = 100, sas.DateModification = NOW() where sas.RefPrestashop = 562 and sas.id_product_attribute = 1563;</v>
      </c>
    </row>
    <row r="170" spans="1:17" x14ac:dyDescent="0.25">
      <c r="A170" s="11">
        <v>562</v>
      </c>
      <c r="B170" s="11">
        <v>1564</v>
      </c>
      <c r="C170" s="11">
        <v>201</v>
      </c>
      <c r="D170" s="10" t="str">
        <f t="shared" si="31"/>
        <v/>
      </c>
      <c r="E170" s="11" t="s">
        <v>1352</v>
      </c>
      <c r="F170" s="11" t="s">
        <v>3488</v>
      </c>
      <c r="G170" s="11">
        <f>VLOOKUP(J170,Feuil1!$B$2:$AH$784,33,FALSE)</f>
        <v>105</v>
      </c>
      <c r="H170" s="11" t="s">
        <v>1354</v>
      </c>
      <c r="I170" s="11" t="s">
        <v>104</v>
      </c>
      <c r="J170" s="11" t="s">
        <v>1355</v>
      </c>
      <c r="K170" s="10">
        <f t="shared" si="27"/>
        <v>35</v>
      </c>
      <c r="L170" s="10">
        <f t="shared" si="28"/>
        <v>70</v>
      </c>
      <c r="M170" s="10" t="str">
        <f t="shared" si="29"/>
        <v>70</v>
      </c>
      <c r="N170" s="8" t="str">
        <f t="shared" si="32"/>
        <v>105</v>
      </c>
      <c r="O170" s="8" t="str">
        <f t="shared" si="30"/>
        <v/>
      </c>
      <c r="P170" s="8" t="str">
        <f t="shared" si="25"/>
        <v>UPDATE saskitps_product_attribute pa set pa.price = 70 where pa.id_product = 562 and pa.id_product_attribute = 1564 ;</v>
      </c>
      <c r="Q170" s="8" t="str">
        <f t="shared" si="26"/>
        <v>UPDATE TSaskit sas set sas.OldPrix = sas.PrixMagasin, sas.PrixMagasin = 105, sas.DateModification = NOW() where sas.RefPrestashop = 562 and sas.id_product_attribute = 1564;</v>
      </c>
    </row>
    <row r="171" spans="1:17" x14ac:dyDescent="0.25">
      <c r="A171" s="11">
        <v>562</v>
      </c>
      <c r="B171" s="11">
        <v>1565</v>
      </c>
      <c r="C171" s="11">
        <v>202</v>
      </c>
      <c r="D171" s="10" t="str">
        <f t="shared" si="31"/>
        <v/>
      </c>
      <c r="E171" s="11" t="s">
        <v>1356</v>
      </c>
      <c r="F171" s="11" t="s">
        <v>3493</v>
      </c>
      <c r="G171" s="11">
        <f>VLOOKUP(J171,Feuil1!$B$2:$AH$784,33,FALSE)</f>
        <v>115</v>
      </c>
      <c r="H171" s="11" t="s">
        <v>1358</v>
      </c>
      <c r="I171" s="11" t="s">
        <v>104</v>
      </c>
      <c r="J171" s="11" t="s">
        <v>1359</v>
      </c>
      <c r="K171" s="10">
        <f t="shared" si="27"/>
        <v>35</v>
      </c>
      <c r="L171" s="10">
        <f t="shared" si="28"/>
        <v>80</v>
      </c>
      <c r="M171" s="10" t="str">
        <f t="shared" si="29"/>
        <v>80</v>
      </c>
      <c r="N171" s="8" t="str">
        <f t="shared" si="32"/>
        <v>115</v>
      </c>
      <c r="O171" s="8" t="str">
        <f t="shared" si="30"/>
        <v/>
      </c>
      <c r="P171" s="8" t="str">
        <f t="shared" si="25"/>
        <v>UPDATE saskitps_product_attribute pa set pa.price = 80 where pa.id_product = 562 and pa.id_product_attribute = 1565 ;</v>
      </c>
      <c r="Q171" s="8" t="str">
        <f t="shared" si="26"/>
        <v>UPDATE TSaskit sas set sas.OldPrix = sas.PrixMagasin, sas.PrixMagasin = 115, sas.DateModification = NOW() where sas.RefPrestashop = 562 and sas.id_product_attribute = 1565;</v>
      </c>
    </row>
    <row r="172" spans="1:17" x14ac:dyDescent="0.25">
      <c r="A172" s="11">
        <v>563</v>
      </c>
      <c r="B172" s="11">
        <v>2351</v>
      </c>
      <c r="C172" s="11">
        <v>154</v>
      </c>
      <c r="D172" s="10" t="str">
        <f t="shared" si="31"/>
        <v>BASE</v>
      </c>
      <c r="E172" s="11" t="s">
        <v>1360</v>
      </c>
      <c r="F172" s="11" t="s">
        <v>3351</v>
      </c>
      <c r="G172" s="11">
        <f>VLOOKUP(J172,Feuil1!$B$2:$AH$784,33,FALSE)</f>
        <v>697</v>
      </c>
      <c r="H172" s="11" t="s">
        <v>1362</v>
      </c>
      <c r="I172" s="11" t="s">
        <v>3958</v>
      </c>
      <c r="J172" s="11" t="s">
        <v>1363</v>
      </c>
      <c r="K172" s="10">
        <f t="shared" si="27"/>
        <v>697</v>
      </c>
      <c r="L172" s="10">
        <f t="shared" si="28"/>
        <v>0</v>
      </c>
      <c r="M172" s="10" t="str">
        <f t="shared" si="29"/>
        <v>0</v>
      </c>
      <c r="N172" s="8" t="str">
        <f t="shared" si="32"/>
        <v>697</v>
      </c>
      <c r="O172" s="8" t="str">
        <f t="shared" si="30"/>
        <v>UPDATE saskitps_product p set p.price = 697.000000, p.date_upd=now() where p.id_product = 563 ;</v>
      </c>
      <c r="P172" s="8" t="str">
        <f t="shared" si="25"/>
        <v>UPDATE saskitps_product_attribute pa set pa.price = 0 where pa.id_product = 563 and pa.id_product_attribute = 2351 ;</v>
      </c>
      <c r="Q172" s="8" t="str">
        <f t="shared" si="26"/>
        <v>UPDATE TSaskit sas set sas.OldPrix = sas.PrixMagasin, sas.PrixMagasin = 697, sas.DateModification = NOW() where sas.RefPrestashop = 563 and sas.id_product_attribute = 2351;</v>
      </c>
    </row>
    <row r="173" spans="1:17" x14ac:dyDescent="0.25">
      <c r="A173" s="11">
        <v>563</v>
      </c>
      <c r="B173" s="11">
        <v>2352</v>
      </c>
      <c r="C173" s="11">
        <v>156</v>
      </c>
      <c r="D173" s="10" t="str">
        <f t="shared" si="31"/>
        <v/>
      </c>
      <c r="E173" s="11" t="s">
        <v>1364</v>
      </c>
      <c r="F173" s="11" t="s">
        <v>3361</v>
      </c>
      <c r="G173" s="11">
        <f>VLOOKUP(J173,Feuil1!$B$2:$AH$784,33,FALSE)</f>
        <v>892.5</v>
      </c>
      <c r="H173" s="11" t="s">
        <v>1366</v>
      </c>
      <c r="I173" s="11" t="s">
        <v>3958</v>
      </c>
      <c r="J173" s="11" t="s">
        <v>1367</v>
      </c>
      <c r="K173" s="10">
        <f t="shared" si="27"/>
        <v>697</v>
      </c>
      <c r="L173" s="10">
        <f t="shared" si="28"/>
        <v>195.5</v>
      </c>
      <c r="M173" s="10" t="str">
        <f t="shared" si="29"/>
        <v>195.5</v>
      </c>
      <c r="N173" s="8" t="str">
        <f t="shared" si="32"/>
        <v>892.5</v>
      </c>
      <c r="O173" s="8" t="str">
        <f t="shared" si="30"/>
        <v/>
      </c>
      <c r="P173" s="8" t="str">
        <f t="shared" si="25"/>
        <v>UPDATE saskitps_product_attribute pa set pa.price = 195.5 where pa.id_product = 563 and pa.id_product_attribute = 2352 ;</v>
      </c>
      <c r="Q173" s="8" t="str">
        <f t="shared" si="26"/>
        <v>UPDATE TSaskit sas set sas.OldPrix = sas.PrixMagasin, sas.PrixMagasin = 892.5, sas.DateModification = NOW() where sas.RefPrestashop = 563 and sas.id_product_attribute = 2352;</v>
      </c>
    </row>
    <row r="174" spans="1:17" x14ac:dyDescent="0.25">
      <c r="A174" s="11">
        <v>563</v>
      </c>
      <c r="B174" s="11">
        <v>2353</v>
      </c>
      <c r="C174" s="11">
        <v>160</v>
      </c>
      <c r="D174" s="10" t="str">
        <f t="shared" si="31"/>
        <v/>
      </c>
      <c r="E174" s="11" t="s">
        <v>1368</v>
      </c>
      <c r="F174" s="11" t="s">
        <v>3363</v>
      </c>
      <c r="G174" s="11">
        <f>VLOOKUP(J174,Feuil1!$B$2:$AH$784,33,FALSE)</f>
        <v>959</v>
      </c>
      <c r="H174" s="11" t="s">
        <v>1370</v>
      </c>
      <c r="I174" s="11" t="s">
        <v>3958</v>
      </c>
      <c r="J174" s="11" t="s">
        <v>1371</v>
      </c>
      <c r="K174" s="10">
        <f t="shared" si="27"/>
        <v>697</v>
      </c>
      <c r="L174" s="10">
        <f t="shared" si="28"/>
        <v>262</v>
      </c>
      <c r="M174" s="10" t="str">
        <f t="shared" si="29"/>
        <v>262</v>
      </c>
      <c r="N174" s="8" t="str">
        <f t="shared" si="32"/>
        <v>959</v>
      </c>
      <c r="O174" s="8" t="str">
        <f t="shared" si="30"/>
        <v/>
      </c>
      <c r="P174" s="8" t="str">
        <f t="shared" si="25"/>
        <v>UPDATE saskitps_product_attribute pa set pa.price = 262 where pa.id_product = 563 and pa.id_product_attribute = 2353 ;</v>
      </c>
      <c r="Q174" s="8" t="str">
        <f t="shared" si="26"/>
        <v>UPDATE TSaskit sas set sas.OldPrix = sas.PrixMagasin, sas.PrixMagasin = 959, sas.DateModification = NOW() where sas.RefPrestashop = 563 and sas.id_product_attribute = 2353;</v>
      </c>
    </row>
    <row r="175" spans="1:17" x14ac:dyDescent="0.25">
      <c r="A175" s="11">
        <v>563</v>
      </c>
      <c r="B175" s="11">
        <v>2354</v>
      </c>
      <c r="C175" s="11">
        <v>161</v>
      </c>
      <c r="D175" s="10" t="str">
        <f t="shared" si="31"/>
        <v/>
      </c>
      <c r="E175" s="11" t="s">
        <v>1372</v>
      </c>
      <c r="F175" s="11" t="s">
        <v>3365</v>
      </c>
      <c r="G175" s="11">
        <f>VLOOKUP(J175,Feuil1!$B$2:$AH$784,33,FALSE)</f>
        <v>1107</v>
      </c>
      <c r="H175" s="11" t="s">
        <v>1374</v>
      </c>
      <c r="I175" s="11" t="s">
        <v>3958</v>
      </c>
      <c r="J175" s="11" t="s">
        <v>1375</v>
      </c>
      <c r="K175" s="10">
        <f t="shared" si="27"/>
        <v>697</v>
      </c>
      <c r="L175" s="10">
        <f t="shared" si="28"/>
        <v>410</v>
      </c>
      <c r="M175" s="10" t="str">
        <f t="shared" si="29"/>
        <v>410</v>
      </c>
      <c r="N175" s="8" t="str">
        <f t="shared" si="32"/>
        <v>1107</v>
      </c>
      <c r="O175" s="8" t="str">
        <f t="shared" si="30"/>
        <v/>
      </c>
      <c r="P175" s="8" t="str">
        <f t="shared" si="25"/>
        <v>UPDATE saskitps_product_attribute pa set pa.price = 410 where pa.id_product = 563 and pa.id_product_attribute = 2354 ;</v>
      </c>
      <c r="Q175" s="8" t="str">
        <f t="shared" si="26"/>
        <v>UPDATE TSaskit sas set sas.OldPrix = sas.PrixMagasin, sas.PrixMagasin = 1107, sas.DateModification = NOW() where sas.RefPrestashop = 563 and sas.id_product_attribute = 2354;</v>
      </c>
    </row>
    <row r="176" spans="1:17" x14ac:dyDescent="0.25">
      <c r="A176" s="11">
        <v>563</v>
      </c>
      <c r="B176" s="11">
        <v>2355</v>
      </c>
      <c r="C176" s="11">
        <v>162</v>
      </c>
      <c r="D176" s="10" t="str">
        <f t="shared" si="31"/>
        <v/>
      </c>
      <c r="E176" s="11" t="s">
        <v>1376</v>
      </c>
      <c r="F176" s="11" t="s">
        <v>3367</v>
      </c>
      <c r="G176" s="11">
        <f>VLOOKUP(J176,Feuil1!$B$2:$AH$784,33,FALSE)</f>
        <v>1202</v>
      </c>
      <c r="H176" s="11" t="s">
        <v>1378</v>
      </c>
      <c r="I176" s="11" t="s">
        <v>3958</v>
      </c>
      <c r="J176" s="11" t="s">
        <v>1379</v>
      </c>
      <c r="K176" s="10">
        <f t="shared" si="27"/>
        <v>697</v>
      </c>
      <c r="L176" s="10">
        <f t="shared" si="28"/>
        <v>505</v>
      </c>
      <c r="M176" s="10" t="str">
        <f t="shared" si="29"/>
        <v>505</v>
      </c>
      <c r="N176" s="8" t="str">
        <f t="shared" si="32"/>
        <v>1202</v>
      </c>
      <c r="O176" s="8" t="str">
        <f t="shared" si="30"/>
        <v/>
      </c>
      <c r="P176" s="8" t="str">
        <f t="shared" si="25"/>
        <v>UPDATE saskitps_product_attribute pa set pa.price = 505 where pa.id_product = 563 and pa.id_product_attribute = 2355 ;</v>
      </c>
      <c r="Q176" s="8" t="str">
        <f t="shared" si="26"/>
        <v>UPDATE TSaskit sas set sas.OldPrix = sas.PrixMagasin, sas.PrixMagasin = 1202, sas.DateModification = NOW() where sas.RefPrestashop = 563 and sas.id_product_attribute = 2355;</v>
      </c>
    </row>
    <row r="177" spans="1:17" x14ac:dyDescent="0.25">
      <c r="A177" s="11">
        <v>563</v>
      </c>
      <c r="B177" s="11">
        <v>2356</v>
      </c>
      <c r="C177" s="11">
        <v>163</v>
      </c>
      <c r="D177" s="10" t="str">
        <f t="shared" si="31"/>
        <v/>
      </c>
      <c r="E177" s="11" t="s">
        <v>1380</v>
      </c>
      <c r="F177" s="11" t="s">
        <v>3369</v>
      </c>
      <c r="G177" s="11">
        <f>VLOOKUP(J177,Feuil1!$B$2:$AH$784,33,FALSE)</f>
        <v>1240</v>
      </c>
      <c r="H177" s="11" t="s">
        <v>1382</v>
      </c>
      <c r="I177" s="11" t="s">
        <v>3958</v>
      </c>
      <c r="J177" s="11" t="s">
        <v>1383</v>
      </c>
      <c r="K177" s="10">
        <f t="shared" si="27"/>
        <v>697</v>
      </c>
      <c r="L177" s="10">
        <f t="shared" si="28"/>
        <v>543</v>
      </c>
      <c r="M177" s="10" t="str">
        <f t="shared" si="29"/>
        <v>543</v>
      </c>
      <c r="N177" s="8" t="str">
        <f t="shared" si="32"/>
        <v>1240</v>
      </c>
      <c r="O177" s="8" t="str">
        <f t="shared" si="30"/>
        <v/>
      </c>
      <c r="P177" s="8" t="str">
        <f t="shared" si="25"/>
        <v>UPDATE saskitps_product_attribute pa set pa.price = 543 where pa.id_product = 563 and pa.id_product_attribute = 2356 ;</v>
      </c>
      <c r="Q177" s="8" t="str">
        <f t="shared" si="26"/>
        <v>UPDATE TSaskit sas set sas.OldPrix = sas.PrixMagasin, sas.PrixMagasin = 1240, sas.DateModification = NOW() where sas.RefPrestashop = 563 and sas.id_product_attribute = 2356;</v>
      </c>
    </row>
    <row r="178" spans="1:17" x14ac:dyDescent="0.25">
      <c r="A178" s="11">
        <v>563</v>
      </c>
      <c r="B178" s="11">
        <v>2357</v>
      </c>
      <c r="C178" s="11">
        <v>164</v>
      </c>
      <c r="D178" s="10" t="str">
        <f t="shared" si="31"/>
        <v/>
      </c>
      <c r="E178" s="11" t="s">
        <v>1384</v>
      </c>
      <c r="F178" s="11" t="s">
        <v>3372</v>
      </c>
      <c r="G178" s="11">
        <f>VLOOKUP(J178,Feuil1!$B$2:$AH$784,33,FALSE)</f>
        <v>1312</v>
      </c>
      <c r="H178" s="11" t="s">
        <v>1386</v>
      </c>
      <c r="I178" s="11" t="s">
        <v>3958</v>
      </c>
      <c r="J178" s="11" t="s">
        <v>1387</v>
      </c>
      <c r="K178" s="10">
        <f t="shared" si="27"/>
        <v>697</v>
      </c>
      <c r="L178" s="10">
        <f t="shared" si="28"/>
        <v>615</v>
      </c>
      <c r="M178" s="10" t="str">
        <f t="shared" si="29"/>
        <v>615</v>
      </c>
      <c r="N178" s="8" t="str">
        <f t="shared" si="32"/>
        <v>1312</v>
      </c>
      <c r="O178" s="8" t="str">
        <f t="shared" si="30"/>
        <v/>
      </c>
      <c r="P178" s="8" t="str">
        <f t="shared" si="25"/>
        <v>UPDATE saskitps_product_attribute pa set pa.price = 615 where pa.id_product = 563 and pa.id_product_attribute = 2357 ;</v>
      </c>
      <c r="Q178" s="8" t="str">
        <f t="shared" si="26"/>
        <v>UPDATE TSaskit sas set sas.OldPrix = sas.PrixMagasin, sas.PrixMagasin = 1312, sas.DateModification = NOW() where sas.RefPrestashop = 563 and sas.id_product_attribute = 2357;</v>
      </c>
    </row>
    <row r="179" spans="1:17" x14ac:dyDescent="0.25">
      <c r="A179" s="11">
        <v>563</v>
      </c>
      <c r="B179" s="11">
        <v>2358</v>
      </c>
      <c r="C179" s="11">
        <v>165</v>
      </c>
      <c r="D179" s="10" t="str">
        <f t="shared" si="31"/>
        <v/>
      </c>
      <c r="E179" s="11" t="s">
        <v>1388</v>
      </c>
      <c r="F179" s="11" t="s">
        <v>3377</v>
      </c>
      <c r="G179" s="11">
        <f>VLOOKUP(J179,Feuil1!$B$2:$AH$784,33,FALSE)</f>
        <v>1375</v>
      </c>
      <c r="H179" s="11" t="s">
        <v>696</v>
      </c>
      <c r="I179" s="11" t="s">
        <v>3958</v>
      </c>
      <c r="J179" s="11" t="s">
        <v>1390</v>
      </c>
      <c r="K179" s="10">
        <f t="shared" si="27"/>
        <v>697</v>
      </c>
      <c r="L179" s="10">
        <f t="shared" si="28"/>
        <v>678</v>
      </c>
      <c r="M179" s="10" t="str">
        <f t="shared" si="29"/>
        <v>678</v>
      </c>
      <c r="N179" s="8" t="str">
        <f t="shared" si="32"/>
        <v>1375</v>
      </c>
      <c r="O179" s="8" t="str">
        <f t="shared" si="30"/>
        <v/>
      </c>
      <c r="P179" s="8" t="str">
        <f t="shared" si="25"/>
        <v>UPDATE saskitps_product_attribute pa set pa.price = 678 where pa.id_product = 563 and pa.id_product_attribute = 2358 ;</v>
      </c>
      <c r="Q179" s="8" t="str">
        <f t="shared" si="26"/>
        <v>UPDATE TSaskit sas set sas.OldPrix = sas.PrixMagasin, sas.PrixMagasin = 1375, sas.DateModification = NOW() where sas.RefPrestashop = 563 and sas.id_product_attribute = 2358;</v>
      </c>
    </row>
    <row r="180" spans="1:17" x14ac:dyDescent="0.25">
      <c r="A180" s="11">
        <v>563</v>
      </c>
      <c r="B180" s="11">
        <v>2359</v>
      </c>
      <c r="C180" s="11">
        <v>166</v>
      </c>
      <c r="D180" s="10" t="str">
        <f t="shared" si="31"/>
        <v/>
      </c>
      <c r="E180" s="11" t="s">
        <v>1391</v>
      </c>
      <c r="F180" s="11" t="s">
        <v>3380</v>
      </c>
      <c r="G180" s="11">
        <f>VLOOKUP(J180,Feuil1!$B$2:$AH$784,33,FALSE)</f>
        <v>1508</v>
      </c>
      <c r="H180" s="11" t="s">
        <v>1393</v>
      </c>
      <c r="I180" s="11" t="s">
        <v>3958</v>
      </c>
      <c r="J180" s="11" t="s">
        <v>1394</v>
      </c>
      <c r="K180" s="10">
        <f t="shared" si="27"/>
        <v>697</v>
      </c>
      <c r="L180" s="10">
        <f t="shared" si="28"/>
        <v>811</v>
      </c>
      <c r="M180" s="10" t="str">
        <f t="shared" si="29"/>
        <v>811</v>
      </c>
      <c r="N180" s="8" t="str">
        <f t="shared" si="32"/>
        <v>1508</v>
      </c>
      <c r="O180" s="8" t="str">
        <f t="shared" si="30"/>
        <v/>
      </c>
      <c r="P180" s="8" t="str">
        <f t="shared" si="25"/>
        <v>UPDATE saskitps_product_attribute pa set pa.price = 811 where pa.id_product = 563 and pa.id_product_attribute = 2359 ;</v>
      </c>
      <c r="Q180" s="8" t="str">
        <f t="shared" si="26"/>
        <v>UPDATE TSaskit sas set sas.OldPrix = sas.PrixMagasin, sas.PrixMagasin = 1508, sas.DateModification = NOW() where sas.RefPrestashop = 563 and sas.id_product_attribute = 2359;</v>
      </c>
    </row>
    <row r="181" spans="1:17" x14ac:dyDescent="0.25">
      <c r="A181" s="11">
        <v>563</v>
      </c>
      <c r="B181" s="11">
        <v>2360</v>
      </c>
      <c r="C181" s="11">
        <v>167</v>
      </c>
      <c r="D181" s="10" t="str">
        <f t="shared" si="31"/>
        <v/>
      </c>
      <c r="E181" s="11" t="s">
        <v>1395</v>
      </c>
      <c r="F181" s="11" t="s">
        <v>3385</v>
      </c>
      <c r="G181" s="11">
        <f>VLOOKUP(J181,Feuil1!$B$2:$AH$784,33,FALSE)</f>
        <v>1716</v>
      </c>
      <c r="H181" s="11" t="s">
        <v>1397</v>
      </c>
      <c r="I181" s="11" t="s">
        <v>3958</v>
      </c>
      <c r="J181" s="11" t="s">
        <v>1398</v>
      </c>
      <c r="K181" s="10">
        <f t="shared" si="27"/>
        <v>697</v>
      </c>
      <c r="L181" s="10">
        <f t="shared" si="28"/>
        <v>1019</v>
      </c>
      <c r="M181" s="10" t="str">
        <f t="shared" si="29"/>
        <v>1019</v>
      </c>
      <c r="N181" s="8" t="str">
        <f t="shared" si="32"/>
        <v>1716</v>
      </c>
      <c r="O181" s="8" t="str">
        <f t="shared" si="30"/>
        <v/>
      </c>
      <c r="P181" s="8" t="str">
        <f t="shared" si="25"/>
        <v>UPDATE saskitps_product_attribute pa set pa.price = 1019 where pa.id_product = 563 and pa.id_product_attribute = 2360 ;</v>
      </c>
      <c r="Q181" s="8" t="str">
        <f t="shared" si="26"/>
        <v>UPDATE TSaskit sas set sas.OldPrix = sas.PrixMagasin, sas.PrixMagasin = 1716, sas.DateModification = NOW() where sas.RefPrestashop = 563 and sas.id_product_attribute = 2360;</v>
      </c>
    </row>
    <row r="182" spans="1:17" x14ac:dyDescent="0.25">
      <c r="A182" s="11">
        <v>563</v>
      </c>
      <c r="B182" s="11">
        <v>2361</v>
      </c>
      <c r="C182" s="11">
        <v>168</v>
      </c>
      <c r="D182" s="10" t="str">
        <f t="shared" si="31"/>
        <v/>
      </c>
      <c r="E182" s="11" t="s">
        <v>1399</v>
      </c>
      <c r="F182" s="11" t="s">
        <v>3387</v>
      </c>
      <c r="G182" s="11">
        <f>VLOOKUP(J182,Feuil1!$B$2:$AH$784,33,FALSE)</f>
        <v>1860</v>
      </c>
      <c r="H182" s="11" t="s">
        <v>1401</v>
      </c>
      <c r="I182" s="11" t="s">
        <v>3958</v>
      </c>
      <c r="J182" s="11" t="s">
        <v>1402</v>
      </c>
      <c r="K182" s="10">
        <f t="shared" si="27"/>
        <v>697</v>
      </c>
      <c r="L182" s="10">
        <f t="shared" si="28"/>
        <v>1163</v>
      </c>
      <c r="M182" s="10" t="str">
        <f t="shared" si="29"/>
        <v>1163</v>
      </c>
      <c r="N182" s="8" t="str">
        <f t="shared" si="32"/>
        <v>1860</v>
      </c>
      <c r="O182" s="8" t="str">
        <f t="shared" si="30"/>
        <v/>
      </c>
      <c r="P182" s="8" t="str">
        <f t="shared" si="25"/>
        <v>UPDATE saskitps_product_attribute pa set pa.price = 1163 where pa.id_product = 563 and pa.id_product_attribute = 2361 ;</v>
      </c>
      <c r="Q182" s="8" t="str">
        <f t="shared" si="26"/>
        <v>UPDATE TSaskit sas set sas.OldPrix = sas.PrixMagasin, sas.PrixMagasin = 1860, sas.DateModification = NOW() where sas.RefPrestashop = 563 and sas.id_product_attribute = 2361;</v>
      </c>
    </row>
    <row r="183" spans="1:17" x14ac:dyDescent="0.25">
      <c r="A183" s="11">
        <v>563</v>
      </c>
      <c r="B183" s="11">
        <v>2362</v>
      </c>
      <c r="C183" s="11">
        <v>169</v>
      </c>
      <c r="D183" s="10" t="str">
        <f t="shared" si="31"/>
        <v/>
      </c>
      <c r="E183" s="11" t="s">
        <v>1403</v>
      </c>
      <c r="F183" s="11" t="s">
        <v>3389</v>
      </c>
      <c r="G183" s="11">
        <f>VLOOKUP(J183,Feuil1!$B$2:$AH$784,33,FALSE)</f>
        <v>1976</v>
      </c>
      <c r="H183" s="11" t="s">
        <v>1405</v>
      </c>
      <c r="I183" s="11" t="s">
        <v>3958</v>
      </c>
      <c r="J183" s="11" t="s">
        <v>1406</v>
      </c>
      <c r="K183" s="10">
        <f t="shared" si="27"/>
        <v>697</v>
      </c>
      <c r="L183" s="10">
        <f t="shared" si="28"/>
        <v>1279</v>
      </c>
      <c r="M183" s="10" t="str">
        <f t="shared" si="29"/>
        <v>1279</v>
      </c>
      <c r="N183" s="8" t="str">
        <f t="shared" si="32"/>
        <v>1976</v>
      </c>
      <c r="O183" s="8" t="str">
        <f t="shared" si="30"/>
        <v/>
      </c>
      <c r="P183" s="8" t="str">
        <f t="shared" si="25"/>
        <v>UPDATE saskitps_product_attribute pa set pa.price = 1279 where pa.id_product = 563 and pa.id_product_attribute = 2362 ;</v>
      </c>
      <c r="Q183" s="8" t="str">
        <f t="shared" si="26"/>
        <v>UPDATE TSaskit sas set sas.OldPrix = sas.PrixMagasin, sas.PrixMagasin = 1976, sas.DateModification = NOW() where sas.RefPrestashop = 563 and sas.id_product_attribute = 2362;</v>
      </c>
    </row>
    <row r="184" spans="1:17" x14ac:dyDescent="0.25">
      <c r="A184" s="11">
        <v>563</v>
      </c>
      <c r="B184" s="11">
        <v>2363</v>
      </c>
      <c r="C184" s="11">
        <v>170</v>
      </c>
      <c r="D184" s="10" t="str">
        <f t="shared" si="31"/>
        <v/>
      </c>
      <c r="E184" s="11" t="s">
        <v>1407</v>
      </c>
      <c r="F184" s="11" t="s">
        <v>3391</v>
      </c>
      <c r="G184" s="11">
        <f>VLOOKUP(J184,Feuil1!$B$2:$AH$784,33,FALSE)</f>
        <v>1840</v>
      </c>
      <c r="H184" s="11" t="s">
        <v>1409</v>
      </c>
      <c r="I184" s="11" t="s">
        <v>3958</v>
      </c>
      <c r="J184" s="11" t="s">
        <v>1410</v>
      </c>
      <c r="K184" s="10">
        <f t="shared" si="27"/>
        <v>697</v>
      </c>
      <c r="L184" s="10">
        <f t="shared" si="28"/>
        <v>1143</v>
      </c>
      <c r="M184" s="10" t="str">
        <f t="shared" si="29"/>
        <v>1143</v>
      </c>
      <c r="N184" s="8" t="str">
        <f t="shared" si="32"/>
        <v>1840</v>
      </c>
      <c r="O184" s="8" t="str">
        <f t="shared" si="30"/>
        <v/>
      </c>
      <c r="P184" s="8" t="str">
        <f t="shared" si="25"/>
        <v>UPDATE saskitps_product_attribute pa set pa.price = 1143 where pa.id_product = 563 and pa.id_product_attribute = 2363 ;</v>
      </c>
      <c r="Q184" s="8" t="str">
        <f t="shared" si="26"/>
        <v>UPDATE TSaskit sas set sas.OldPrix = sas.PrixMagasin, sas.PrixMagasin = 1840, sas.DateModification = NOW() where sas.RefPrestashop = 563 and sas.id_product_attribute = 2363;</v>
      </c>
    </row>
    <row r="185" spans="1:17" x14ac:dyDescent="0.25">
      <c r="A185" s="11">
        <v>563</v>
      </c>
      <c r="B185" s="11">
        <v>2364</v>
      </c>
      <c r="C185" s="11">
        <v>171</v>
      </c>
      <c r="D185" s="10" t="str">
        <f t="shared" si="31"/>
        <v/>
      </c>
      <c r="E185" s="11" t="s">
        <v>1411</v>
      </c>
      <c r="F185" s="11" t="s">
        <v>3393</v>
      </c>
      <c r="G185" s="11">
        <f>VLOOKUP(J185,Feuil1!$B$2:$AH$784,33,FALSE)</f>
        <v>2251</v>
      </c>
      <c r="H185" s="11" t="s">
        <v>1413</v>
      </c>
      <c r="I185" s="11" t="s">
        <v>3958</v>
      </c>
      <c r="J185" s="11" t="s">
        <v>1414</v>
      </c>
      <c r="K185" s="10">
        <f t="shared" si="27"/>
        <v>697</v>
      </c>
      <c r="L185" s="10">
        <f t="shared" si="28"/>
        <v>1554</v>
      </c>
      <c r="M185" s="10" t="str">
        <f t="shared" si="29"/>
        <v>1554</v>
      </c>
      <c r="N185" s="8" t="str">
        <f t="shared" si="32"/>
        <v>2251</v>
      </c>
      <c r="O185" s="8" t="str">
        <f t="shared" si="30"/>
        <v/>
      </c>
      <c r="P185" s="8" t="str">
        <f t="shared" si="25"/>
        <v>UPDATE saskitps_product_attribute pa set pa.price = 1554 where pa.id_product = 563 and pa.id_product_attribute = 2364 ;</v>
      </c>
      <c r="Q185" s="8" t="str">
        <f t="shared" si="26"/>
        <v>UPDATE TSaskit sas set sas.OldPrix = sas.PrixMagasin, sas.PrixMagasin = 2251, sas.DateModification = NOW() where sas.RefPrestashop = 563 and sas.id_product_attribute = 2364;</v>
      </c>
    </row>
    <row r="186" spans="1:17" x14ac:dyDescent="0.25">
      <c r="A186" s="11">
        <v>563</v>
      </c>
      <c r="B186" s="11">
        <v>2365</v>
      </c>
      <c r="C186" s="11">
        <v>172</v>
      </c>
      <c r="D186" s="10" t="str">
        <f t="shared" si="31"/>
        <v/>
      </c>
      <c r="E186" s="11" t="s">
        <v>1415</v>
      </c>
      <c r="F186" s="11" t="s">
        <v>3395</v>
      </c>
      <c r="G186" s="11">
        <f>VLOOKUP(J186,Feuil1!$B$2:$AH$784,33,FALSE)</f>
        <v>2328</v>
      </c>
      <c r="H186" s="11" t="s">
        <v>1417</v>
      </c>
      <c r="I186" s="11" t="s">
        <v>3958</v>
      </c>
      <c r="J186" s="11" t="s">
        <v>1418</v>
      </c>
      <c r="K186" s="10">
        <f t="shared" si="27"/>
        <v>697</v>
      </c>
      <c r="L186" s="10">
        <f t="shared" si="28"/>
        <v>1631</v>
      </c>
      <c r="M186" s="10" t="str">
        <f t="shared" si="29"/>
        <v>1631</v>
      </c>
      <c r="N186" s="8" t="str">
        <f t="shared" si="32"/>
        <v>2328</v>
      </c>
      <c r="O186" s="8" t="str">
        <f t="shared" si="30"/>
        <v/>
      </c>
      <c r="P186" s="8" t="str">
        <f t="shared" si="25"/>
        <v>UPDATE saskitps_product_attribute pa set pa.price = 1631 where pa.id_product = 563 and pa.id_product_attribute = 2365 ;</v>
      </c>
      <c r="Q186" s="8" t="str">
        <f t="shared" si="26"/>
        <v>UPDATE TSaskit sas set sas.OldPrix = sas.PrixMagasin, sas.PrixMagasin = 2328, sas.DateModification = NOW() where sas.RefPrestashop = 563 and sas.id_product_attribute = 2365;</v>
      </c>
    </row>
    <row r="187" spans="1:17" x14ac:dyDescent="0.25">
      <c r="A187" s="11">
        <v>563</v>
      </c>
      <c r="B187" s="11">
        <v>2366</v>
      </c>
      <c r="C187" s="11">
        <v>173</v>
      </c>
      <c r="D187" s="10" t="str">
        <f t="shared" si="31"/>
        <v/>
      </c>
      <c r="E187" s="11" t="s">
        <v>1419</v>
      </c>
      <c r="F187" s="11" t="s">
        <v>3400</v>
      </c>
      <c r="G187" s="11">
        <f>VLOOKUP(J187,Feuil1!$B$2:$AH$784,33,FALSE)</f>
        <v>2425</v>
      </c>
      <c r="H187" s="11" t="s">
        <v>1421</v>
      </c>
      <c r="I187" s="11" t="s">
        <v>3958</v>
      </c>
      <c r="J187" s="11" t="s">
        <v>1422</v>
      </c>
      <c r="K187" s="10">
        <f t="shared" si="27"/>
        <v>697</v>
      </c>
      <c r="L187" s="10">
        <f t="shared" si="28"/>
        <v>1728</v>
      </c>
      <c r="M187" s="10" t="str">
        <f t="shared" si="29"/>
        <v>1728</v>
      </c>
      <c r="N187" s="8" t="str">
        <f t="shared" si="32"/>
        <v>2425</v>
      </c>
      <c r="O187" s="8" t="str">
        <f t="shared" si="30"/>
        <v/>
      </c>
      <c r="P187" s="8" t="str">
        <f t="shared" si="25"/>
        <v>UPDATE saskitps_product_attribute pa set pa.price = 1728 where pa.id_product = 563 and pa.id_product_attribute = 2366 ;</v>
      </c>
      <c r="Q187" s="8" t="str">
        <f t="shared" si="26"/>
        <v>UPDATE TSaskit sas set sas.OldPrix = sas.PrixMagasin, sas.PrixMagasin = 2425, sas.DateModification = NOW() where sas.RefPrestashop = 563 and sas.id_product_attribute = 2366;</v>
      </c>
    </row>
    <row r="188" spans="1:17" x14ac:dyDescent="0.25">
      <c r="A188" s="11">
        <v>571</v>
      </c>
      <c r="B188" s="11">
        <v>2444</v>
      </c>
      <c r="C188" s="11">
        <v>229</v>
      </c>
      <c r="D188" s="10" t="str">
        <f t="shared" ref="D188:D208" si="33">IF(ROUND(G188,2)=ROUND(VALUE(SUBSTITUTE(I188,".",",")),2),"BASE","")</f>
        <v>BASE</v>
      </c>
      <c r="E188" s="11" t="s">
        <v>1439</v>
      </c>
      <c r="F188" s="11" t="s">
        <v>3541</v>
      </c>
      <c r="G188" s="11">
        <f>VLOOKUP(J188,Feuil1!$B$2:$AH$784,33,FALSE)</f>
        <v>769.5</v>
      </c>
      <c r="H188" s="11" t="s">
        <v>1441</v>
      </c>
      <c r="I188" s="11" t="s">
        <v>1441</v>
      </c>
      <c r="J188" s="11" t="s">
        <v>1442</v>
      </c>
      <c r="K188" s="10">
        <f t="shared" ref="K188:K191" si="34">VALUE(SUBSTITUTE(I188,".",","))</f>
        <v>769.5</v>
      </c>
      <c r="L188" s="10">
        <f t="shared" ref="L188:L191" si="35">G188-K188</f>
        <v>0</v>
      </c>
      <c r="M188" s="10" t="str">
        <f t="shared" ref="M188:M191" si="36">SUBSTITUTE(L188,",",".")</f>
        <v>0</v>
      </c>
      <c r="N188" s="8" t="str">
        <f t="shared" si="32"/>
        <v>769.5</v>
      </c>
      <c r="O188" s="8" t="str">
        <f t="shared" si="30"/>
        <v>UPDATE saskitps_product p set p.price = 769.500000, p.date_upd=now() where p.id_product = 571 ;</v>
      </c>
      <c r="P188" s="8" t="str">
        <f t="shared" si="25"/>
        <v>UPDATE saskitps_product_attribute pa set pa.price = 0 where pa.id_product = 571 and pa.id_product_attribute = 2444 ;</v>
      </c>
      <c r="Q188" s="8" t="str">
        <f t="shared" si="26"/>
        <v>UPDATE TSaskit sas set sas.OldPrix = sas.PrixMagasin, sas.PrixMagasin = 769.5, sas.DateModification = NOW() where sas.RefPrestashop = 571 and sas.id_product_attribute = 2444;</v>
      </c>
    </row>
    <row r="189" spans="1:17" x14ac:dyDescent="0.25">
      <c r="A189" s="11">
        <v>571</v>
      </c>
      <c r="B189" s="11">
        <v>2445</v>
      </c>
      <c r="C189" s="11">
        <v>230</v>
      </c>
      <c r="D189" s="10" t="str">
        <f t="shared" si="33"/>
        <v/>
      </c>
      <c r="E189" s="11" t="s">
        <v>1443</v>
      </c>
      <c r="F189" s="11" t="s">
        <v>3544</v>
      </c>
      <c r="G189" s="11">
        <f>VLOOKUP(J189,Feuil1!$B$2:$AH$784,33,FALSE)</f>
        <v>1539</v>
      </c>
      <c r="H189" s="11" t="s">
        <v>1445</v>
      </c>
      <c r="I189" s="11" t="s">
        <v>1441</v>
      </c>
      <c r="J189" s="11" t="s">
        <v>1446</v>
      </c>
      <c r="K189" s="10">
        <f t="shared" si="34"/>
        <v>769.5</v>
      </c>
      <c r="L189" s="10">
        <f t="shared" si="35"/>
        <v>769.5</v>
      </c>
      <c r="M189" s="10" t="str">
        <f t="shared" si="36"/>
        <v>769.5</v>
      </c>
      <c r="N189" s="8" t="str">
        <f t="shared" si="32"/>
        <v>1539</v>
      </c>
      <c r="O189" s="8" t="str">
        <f t="shared" si="30"/>
        <v/>
      </c>
      <c r="P189" s="8" t="str">
        <f t="shared" si="25"/>
        <v>UPDATE saskitps_product_attribute pa set pa.price = 769.5 where pa.id_product = 571 and pa.id_product_attribute = 2445 ;</v>
      </c>
      <c r="Q189" s="8" t="str">
        <f t="shared" si="26"/>
        <v>UPDATE TSaskit sas set sas.OldPrix = sas.PrixMagasin, sas.PrixMagasin = 1539, sas.DateModification = NOW() where sas.RefPrestashop = 571 and sas.id_product_attribute = 2445;</v>
      </c>
    </row>
    <row r="190" spans="1:17" x14ac:dyDescent="0.25">
      <c r="A190">
        <v>572</v>
      </c>
      <c r="B190">
        <v>2446</v>
      </c>
      <c r="C190">
        <v>225</v>
      </c>
      <c r="D190" s="8" t="str">
        <f t="shared" si="33"/>
        <v/>
      </c>
      <c r="E190" t="s">
        <v>1004</v>
      </c>
      <c r="F190" t="s">
        <v>3755</v>
      </c>
      <c r="G190">
        <f>VLOOKUP(J190,Feuil1!$B$2:$AH$784,33,FALSE)</f>
        <v>57.5</v>
      </c>
      <c r="H190" t="s">
        <v>1005</v>
      </c>
      <c r="I190" t="s">
        <v>1002</v>
      </c>
      <c r="J190" t="s">
        <v>1447</v>
      </c>
      <c r="K190" s="8">
        <f t="shared" si="34"/>
        <v>29.75</v>
      </c>
      <c r="L190" s="8">
        <f t="shared" si="35"/>
        <v>27.75</v>
      </c>
      <c r="M190" s="8" t="str">
        <f t="shared" si="36"/>
        <v>27.75</v>
      </c>
      <c r="N190" s="8" t="str">
        <f t="shared" si="32"/>
        <v>57.5</v>
      </c>
      <c r="O190" s="8" t="str">
        <f t="shared" si="30"/>
        <v/>
      </c>
      <c r="P190" s="8" t="str">
        <f t="shared" si="25"/>
        <v>UPDATE saskitps_product_attribute pa set pa.price = 27.75 where pa.id_product = 572 and pa.id_product_attribute = 2446 ;</v>
      </c>
      <c r="Q190" s="8" t="str">
        <f t="shared" si="26"/>
        <v>UPDATE TSaskit sas set sas.OldPrix = sas.PrixMagasin, sas.PrixMagasin = 57.5, sas.DateModification = NOW() where sas.RefPrestashop = 572 and sas.id_product_attribute = 2446;</v>
      </c>
    </row>
    <row r="191" spans="1:17" x14ac:dyDescent="0.25">
      <c r="A191">
        <v>572</v>
      </c>
      <c r="B191">
        <v>2447</v>
      </c>
      <c r="C191">
        <v>226</v>
      </c>
      <c r="D191" s="8" t="str">
        <f t="shared" si="33"/>
        <v/>
      </c>
      <c r="E191" t="s">
        <v>1006</v>
      </c>
      <c r="F191" t="s">
        <v>3755</v>
      </c>
      <c r="G191">
        <f>VLOOKUP(J191,Feuil1!$B$2:$AH$784,33,FALSE)</f>
        <v>110</v>
      </c>
      <c r="H191" t="s">
        <v>1007</v>
      </c>
      <c r="I191" t="s">
        <v>1002</v>
      </c>
      <c r="J191" t="s">
        <v>1448</v>
      </c>
      <c r="K191" s="8">
        <f t="shared" si="34"/>
        <v>29.75</v>
      </c>
      <c r="L191" s="8">
        <f t="shared" si="35"/>
        <v>80.25</v>
      </c>
      <c r="M191" s="8" t="str">
        <f t="shared" si="36"/>
        <v>80.25</v>
      </c>
      <c r="N191" s="8" t="str">
        <f t="shared" si="32"/>
        <v>110</v>
      </c>
      <c r="O191" s="8" t="str">
        <f t="shared" si="30"/>
        <v/>
      </c>
      <c r="P191" s="8" t="str">
        <f t="shared" si="25"/>
        <v>UPDATE saskitps_product_attribute pa set pa.price = 80.25 where pa.id_product = 572 and pa.id_product_attribute = 2447 ;</v>
      </c>
      <c r="Q191" s="8" t="str">
        <f t="shared" si="26"/>
        <v>UPDATE TSaskit sas set sas.OldPrix = sas.PrixMagasin, sas.PrixMagasin = 110, sas.DateModification = NOW() where sas.RefPrestashop = 572 and sas.id_product_attribute = 2447;</v>
      </c>
    </row>
    <row r="192" spans="1:17" x14ac:dyDescent="0.25">
      <c r="A192">
        <v>572</v>
      </c>
      <c r="B192">
        <v>2449</v>
      </c>
      <c r="C192">
        <v>228</v>
      </c>
      <c r="D192" s="8" t="str">
        <f t="shared" si="33"/>
        <v>BASE</v>
      </c>
      <c r="E192" t="s">
        <v>1001</v>
      </c>
      <c r="F192" t="s">
        <v>3755</v>
      </c>
      <c r="G192">
        <f>VLOOKUP(J192,Feuil1!$B$2:$AH$784,33,FALSE)</f>
        <v>29.75</v>
      </c>
      <c r="H192" t="s">
        <v>1002</v>
      </c>
      <c r="I192" t="s">
        <v>1002</v>
      </c>
      <c r="J192" t="s">
        <v>1449</v>
      </c>
      <c r="K192" s="8">
        <f t="shared" ref="K192:K210" si="37">VALUE(SUBSTITUTE(I192,".",","))</f>
        <v>29.75</v>
      </c>
      <c r="L192" s="8">
        <f t="shared" ref="L192:L210" si="38">G192-K192</f>
        <v>0</v>
      </c>
      <c r="M192" s="8" t="str">
        <f t="shared" ref="M192:M210" si="39">SUBSTITUTE(L192,",",".")</f>
        <v>0</v>
      </c>
      <c r="N192" s="8" t="str">
        <f t="shared" si="32"/>
        <v>29.75</v>
      </c>
      <c r="O192" s="8" t="str">
        <f t="shared" ref="O192:O210" si="40">IF(D192="BASE",SUBSTITUTE(SUBSTITUTE($O$1,"#P#",I192),"#ID#",A192),"")</f>
        <v>UPDATE saskitps_product p set p.price = 29.750000, p.date_upd=now() where p.id_product = 572 ;</v>
      </c>
      <c r="P192" s="8" t="str">
        <f t="shared" si="25"/>
        <v>UPDATE saskitps_product_attribute pa set pa.price = 0 where pa.id_product = 572 and pa.id_product_attribute = 2449 ;</v>
      </c>
      <c r="Q192" s="8" t="str">
        <f t="shared" si="26"/>
        <v>UPDATE TSaskit sas set sas.OldPrix = sas.PrixMagasin, sas.PrixMagasin = 29.75, sas.DateModification = NOW() where sas.RefPrestashop = 572 and sas.id_product_attribute = 2449;</v>
      </c>
    </row>
    <row r="193" spans="1:17" x14ac:dyDescent="0.25">
      <c r="A193" s="11">
        <v>574</v>
      </c>
      <c r="B193" s="11">
        <v>2452</v>
      </c>
      <c r="C193" s="11">
        <v>232</v>
      </c>
      <c r="D193" s="10" t="str">
        <f t="shared" si="33"/>
        <v/>
      </c>
      <c r="E193" s="11" t="s">
        <v>1450</v>
      </c>
      <c r="F193" s="11" t="s">
        <v>1451</v>
      </c>
      <c r="G193" s="11">
        <f>VLOOKUP(J193,Feuil1!$B$2:$AH$784,33,FALSE)</f>
        <v>165</v>
      </c>
      <c r="H193" s="11" t="s">
        <v>1452</v>
      </c>
      <c r="I193" s="11" t="s">
        <v>79</v>
      </c>
      <c r="J193" s="11" t="s">
        <v>1453</v>
      </c>
      <c r="K193" s="10">
        <f t="shared" si="37"/>
        <v>82.5</v>
      </c>
      <c r="L193" s="10">
        <f t="shared" si="38"/>
        <v>82.5</v>
      </c>
      <c r="M193" s="10" t="str">
        <f t="shared" si="39"/>
        <v>82.5</v>
      </c>
      <c r="N193" s="8" t="str">
        <f t="shared" si="32"/>
        <v>165</v>
      </c>
      <c r="O193" s="8" t="str">
        <f t="shared" si="40"/>
        <v/>
      </c>
      <c r="P193" s="8" t="str">
        <f t="shared" ref="P193:P210" si="41">SUBSTITUTE(SUBSTITUTE(SUBSTITUTE($P$1,"#P#",M193),"#ID#",A193),"#PA#",B193)</f>
        <v>UPDATE saskitps_product_attribute pa set pa.price = 82.5 where pa.id_product = 574 and pa.id_product_attribute = 2452 ;</v>
      </c>
      <c r="Q193" s="8" t="str">
        <f t="shared" ref="Q193:Q210" si="42">SUBSTITUTE(SUBSTITUTE(SUBSTITUTE($Q$1,"#P#",N193),"#ID#",A193),"#PA#",B193)</f>
        <v>UPDATE TSaskit sas set sas.OldPrix = sas.PrixMagasin, sas.PrixMagasin = 165, sas.DateModification = NOW() where sas.RefPrestashop = 574 and sas.id_product_attribute = 2452;</v>
      </c>
    </row>
    <row r="194" spans="1:17" x14ac:dyDescent="0.25">
      <c r="A194" s="11">
        <v>574</v>
      </c>
      <c r="B194" s="11">
        <v>2453</v>
      </c>
      <c r="C194" s="11">
        <v>231</v>
      </c>
      <c r="D194" s="10" t="str">
        <f t="shared" si="33"/>
        <v>BASE</v>
      </c>
      <c r="E194" s="11" t="s">
        <v>1455</v>
      </c>
      <c r="F194" s="11" t="s">
        <v>1456</v>
      </c>
      <c r="G194" s="11">
        <f>VLOOKUP(J194,Feuil1!$B$2:$AH$784,33,FALSE)</f>
        <v>82.5</v>
      </c>
      <c r="H194" s="11" t="s">
        <v>79</v>
      </c>
      <c r="I194" s="11" t="s">
        <v>79</v>
      </c>
      <c r="J194" s="11" t="s">
        <v>1457</v>
      </c>
      <c r="K194" s="10">
        <f t="shared" si="37"/>
        <v>82.5</v>
      </c>
      <c r="L194" s="10">
        <f t="shared" si="38"/>
        <v>0</v>
      </c>
      <c r="M194" s="10" t="str">
        <f t="shared" si="39"/>
        <v>0</v>
      </c>
      <c r="N194" s="8" t="str">
        <f t="shared" si="32"/>
        <v>82.5</v>
      </c>
      <c r="O194" s="8" t="str">
        <f t="shared" si="40"/>
        <v>UPDATE saskitps_product p set p.price = 82.500000, p.date_upd=now() where p.id_product = 574 ;</v>
      </c>
      <c r="P194" s="8" t="str">
        <f t="shared" si="41"/>
        <v>UPDATE saskitps_product_attribute pa set pa.price = 0 where pa.id_product = 574 and pa.id_product_attribute = 2453 ;</v>
      </c>
      <c r="Q194" s="8" t="str">
        <f t="shared" si="42"/>
        <v>UPDATE TSaskit sas set sas.OldPrix = sas.PrixMagasin, sas.PrixMagasin = 82.5, sas.DateModification = NOW() where sas.RefPrestashop = 574 and sas.id_product_attribute = 2453;</v>
      </c>
    </row>
    <row r="195" spans="1:17" x14ac:dyDescent="0.25">
      <c r="A195" s="11">
        <v>577</v>
      </c>
      <c r="B195" s="11">
        <v>2538</v>
      </c>
      <c r="C195" s="11">
        <v>82</v>
      </c>
      <c r="D195" s="10" t="str">
        <f t="shared" si="33"/>
        <v/>
      </c>
      <c r="E195" s="11" t="s">
        <v>1459</v>
      </c>
      <c r="F195" s="11" t="s">
        <v>1460</v>
      </c>
      <c r="G195" s="11">
        <f>VLOOKUP(J195,Feuil1!$B$2:$AH$784,33,FALSE)</f>
        <v>0.69</v>
      </c>
      <c r="H195" s="11" t="s">
        <v>1461</v>
      </c>
      <c r="I195" s="11" t="s">
        <v>3957</v>
      </c>
      <c r="J195" s="11" t="s">
        <v>1463</v>
      </c>
      <c r="K195" s="10">
        <f t="shared" si="37"/>
        <v>0.59</v>
      </c>
      <c r="L195" s="10">
        <f t="shared" si="38"/>
        <v>9.9999999999999978E-2</v>
      </c>
      <c r="M195" s="10" t="str">
        <f t="shared" si="39"/>
        <v>0.1</v>
      </c>
      <c r="N195" s="8" t="str">
        <f t="shared" si="32"/>
        <v>0.69</v>
      </c>
      <c r="O195" s="8" t="str">
        <f t="shared" si="40"/>
        <v/>
      </c>
      <c r="P195" s="8" t="str">
        <f t="shared" si="41"/>
        <v>UPDATE saskitps_product_attribute pa set pa.price = 0.1 where pa.id_product = 577 and pa.id_product_attribute = 2538 ;</v>
      </c>
      <c r="Q195" s="8" t="str">
        <f t="shared" si="42"/>
        <v>UPDATE TSaskit sas set sas.OldPrix = sas.PrixMagasin, sas.PrixMagasin = 0.69, sas.DateModification = NOW() where sas.RefPrestashop = 577 and sas.id_product_attribute = 2538;</v>
      </c>
    </row>
    <row r="196" spans="1:17" x14ac:dyDescent="0.25">
      <c r="A196" s="11">
        <v>577</v>
      </c>
      <c r="B196" s="11">
        <v>2539</v>
      </c>
      <c r="C196" s="11">
        <v>90</v>
      </c>
      <c r="D196" s="10" t="str">
        <f t="shared" si="33"/>
        <v/>
      </c>
      <c r="E196" s="11" t="s">
        <v>1464</v>
      </c>
      <c r="F196" s="11" t="s">
        <v>1465</v>
      </c>
      <c r="G196" s="11">
        <f>VLOOKUP(J196,Feuil1!$B$2:$AH$784,33,FALSE)</f>
        <v>0.64</v>
      </c>
      <c r="H196" s="11" t="s">
        <v>1466</v>
      </c>
      <c r="I196" s="11" t="s">
        <v>3957</v>
      </c>
      <c r="J196" s="11" t="s">
        <v>1467</v>
      </c>
      <c r="K196" s="10">
        <f t="shared" si="37"/>
        <v>0.59</v>
      </c>
      <c r="L196" s="10">
        <f t="shared" si="38"/>
        <v>5.0000000000000044E-2</v>
      </c>
      <c r="M196" s="10" t="str">
        <f t="shared" si="39"/>
        <v>0.05</v>
      </c>
      <c r="N196" s="8" t="str">
        <f t="shared" si="32"/>
        <v>0.64</v>
      </c>
      <c r="O196" s="8" t="str">
        <f t="shared" si="40"/>
        <v/>
      </c>
      <c r="P196" s="8" t="str">
        <f t="shared" si="41"/>
        <v>UPDATE saskitps_product_attribute pa set pa.price = 0.05 where pa.id_product = 577 and pa.id_product_attribute = 2539 ;</v>
      </c>
      <c r="Q196" s="8" t="str">
        <f t="shared" si="42"/>
        <v>UPDATE TSaskit sas set sas.OldPrix = sas.PrixMagasin, sas.PrixMagasin = 0.64, sas.DateModification = NOW() where sas.RefPrestashop = 577 and sas.id_product_attribute = 2539;</v>
      </c>
    </row>
    <row r="197" spans="1:17" x14ac:dyDescent="0.25">
      <c r="A197" s="11">
        <v>577</v>
      </c>
      <c r="B197" s="11">
        <v>2540</v>
      </c>
      <c r="C197" s="11">
        <v>85</v>
      </c>
      <c r="D197" s="10" t="str">
        <f t="shared" si="33"/>
        <v/>
      </c>
      <c r="E197" s="11" t="s">
        <v>1468</v>
      </c>
      <c r="F197" s="11" t="s">
        <v>1469</v>
      </c>
      <c r="G197" s="11">
        <f>VLOOKUP(J197,Feuil1!$B$2:$AH$784,33,FALSE)</f>
        <v>0.61</v>
      </c>
      <c r="H197" s="11" t="s">
        <v>92</v>
      </c>
      <c r="I197" s="11" t="s">
        <v>3957</v>
      </c>
      <c r="J197" s="11" t="s">
        <v>1470</v>
      </c>
      <c r="K197" s="10">
        <f t="shared" si="37"/>
        <v>0.59</v>
      </c>
      <c r="L197" s="10">
        <f t="shared" si="38"/>
        <v>2.0000000000000018E-2</v>
      </c>
      <c r="M197" s="10" t="str">
        <f t="shared" si="39"/>
        <v>0.02</v>
      </c>
      <c r="N197" s="8" t="str">
        <f t="shared" si="32"/>
        <v>0.61</v>
      </c>
      <c r="O197" s="8" t="str">
        <f t="shared" si="40"/>
        <v/>
      </c>
      <c r="P197" s="8" t="str">
        <f t="shared" si="41"/>
        <v>UPDATE saskitps_product_attribute pa set pa.price = 0.02 where pa.id_product = 577 and pa.id_product_attribute = 2540 ;</v>
      </c>
      <c r="Q197" s="8" t="str">
        <f t="shared" si="42"/>
        <v>UPDATE TSaskit sas set sas.OldPrix = sas.PrixMagasin, sas.PrixMagasin = 0.61, sas.DateModification = NOW() where sas.RefPrestashop = 577 and sas.id_product_attribute = 2540;</v>
      </c>
    </row>
    <row r="198" spans="1:17" x14ac:dyDescent="0.25">
      <c r="A198" s="11">
        <v>577</v>
      </c>
      <c r="B198" s="11">
        <v>2554</v>
      </c>
      <c r="C198" s="11">
        <v>78</v>
      </c>
      <c r="D198" s="10" t="str">
        <f t="shared" si="33"/>
        <v>BASE</v>
      </c>
      <c r="E198" s="11" t="s">
        <v>1471</v>
      </c>
      <c r="F198" s="11" t="s">
        <v>1472</v>
      </c>
      <c r="G198" s="11">
        <f>VLOOKUP(J198,Feuil1!$B$2:$AH$784,33,FALSE)</f>
        <v>0.59</v>
      </c>
      <c r="H198" s="11" t="s">
        <v>1462</v>
      </c>
      <c r="I198" s="11" t="s">
        <v>3957</v>
      </c>
      <c r="J198" s="11" t="s">
        <v>1473</v>
      </c>
      <c r="K198" s="10">
        <f t="shared" si="37"/>
        <v>0.59</v>
      </c>
      <c r="L198" s="10">
        <f t="shared" si="38"/>
        <v>0</v>
      </c>
      <c r="M198" s="10" t="str">
        <f t="shared" si="39"/>
        <v>0</v>
      </c>
      <c r="N198" s="8" t="str">
        <f t="shared" si="32"/>
        <v>0.59</v>
      </c>
      <c r="O198" s="8" t="str">
        <f t="shared" si="40"/>
        <v>UPDATE saskitps_product p set p.price = 0.590000, p.date_upd=now() where p.id_product = 577 ;</v>
      </c>
      <c r="P198" s="8" t="str">
        <f t="shared" si="41"/>
        <v>UPDATE saskitps_product_attribute pa set pa.price = 0 where pa.id_product = 577 and pa.id_product_attribute = 2554 ;</v>
      </c>
      <c r="Q198" s="8" t="str">
        <f t="shared" si="42"/>
        <v>UPDATE TSaskit sas set sas.OldPrix = sas.PrixMagasin, sas.PrixMagasin = 0.59, sas.DateModification = NOW() where sas.RefPrestashop = 577 and sas.id_product_attribute = 2554;</v>
      </c>
    </row>
    <row r="199" spans="1:17" x14ac:dyDescent="0.25">
      <c r="A199" s="11">
        <v>578</v>
      </c>
      <c r="B199" s="11">
        <v>2561</v>
      </c>
      <c r="C199" s="11">
        <v>82</v>
      </c>
      <c r="D199" s="10" t="str">
        <f t="shared" si="33"/>
        <v>BASE</v>
      </c>
      <c r="E199" s="11" t="s">
        <v>1474</v>
      </c>
      <c r="F199" s="11" t="s">
        <v>1475</v>
      </c>
      <c r="G199" s="11">
        <f>VLOOKUP(J199,Feuil1!$B$2:$AH$784,33,FALSE)</f>
        <v>2263.86</v>
      </c>
      <c r="H199" s="11" t="s">
        <v>1029</v>
      </c>
      <c r="I199" s="11" t="s">
        <v>1029</v>
      </c>
      <c r="J199" s="11" t="s">
        <v>1476</v>
      </c>
      <c r="K199" s="10">
        <f t="shared" si="37"/>
        <v>2263.86</v>
      </c>
      <c r="L199" s="10">
        <f t="shared" si="38"/>
        <v>0</v>
      </c>
      <c r="M199" s="10" t="str">
        <f t="shared" si="39"/>
        <v>0</v>
      </c>
      <c r="N199" s="8" t="str">
        <f t="shared" si="32"/>
        <v>2263.86</v>
      </c>
      <c r="O199" s="8" t="str">
        <f t="shared" si="40"/>
        <v>UPDATE saskitps_product p set p.price = 2263.860000, p.date_upd=now() where p.id_product = 578 ;</v>
      </c>
      <c r="P199" s="8" t="str">
        <f t="shared" si="41"/>
        <v>UPDATE saskitps_product_attribute pa set pa.price = 0 where pa.id_product = 578 and pa.id_product_attribute = 2561 ;</v>
      </c>
      <c r="Q199" s="8" t="str">
        <f t="shared" si="42"/>
        <v>UPDATE TSaskit sas set sas.OldPrix = sas.PrixMagasin, sas.PrixMagasin = 2263.86, sas.DateModification = NOW() where sas.RefPrestashop = 578 and sas.id_product_attribute = 2561;</v>
      </c>
    </row>
    <row r="200" spans="1:17" x14ac:dyDescent="0.25">
      <c r="A200" s="11">
        <v>578</v>
      </c>
      <c r="B200" s="11">
        <v>2562</v>
      </c>
      <c r="C200" s="11">
        <v>82</v>
      </c>
      <c r="D200" s="10" t="str">
        <f t="shared" si="33"/>
        <v/>
      </c>
      <c r="E200" s="11" t="s">
        <v>1474</v>
      </c>
      <c r="F200" s="11" t="s">
        <v>3697</v>
      </c>
      <c r="G200" s="11">
        <f>VLOOKUP(J200,Feuil1!$B$2:$AH$784,33,FALSE)</f>
        <v>2797.17</v>
      </c>
      <c r="H200" s="11" t="s">
        <v>1030</v>
      </c>
      <c r="I200" s="11" t="s">
        <v>1029</v>
      </c>
      <c r="J200" s="11" t="s">
        <v>3695</v>
      </c>
      <c r="K200" s="10">
        <f t="shared" si="37"/>
        <v>2263.86</v>
      </c>
      <c r="L200" s="10">
        <f t="shared" si="38"/>
        <v>533.30999999999995</v>
      </c>
      <c r="M200" s="10" t="str">
        <f t="shared" si="39"/>
        <v>533.31</v>
      </c>
      <c r="N200" s="8" t="str">
        <f t="shared" si="32"/>
        <v>2797.17</v>
      </c>
      <c r="O200" s="8" t="str">
        <f t="shared" si="40"/>
        <v/>
      </c>
      <c r="P200" s="8" t="str">
        <f t="shared" si="41"/>
        <v>UPDATE saskitps_product_attribute pa set pa.price = 533.31 where pa.id_product = 578 and pa.id_product_attribute = 2562 ;</v>
      </c>
      <c r="Q200" s="8" t="str">
        <f t="shared" si="42"/>
        <v>UPDATE TSaskit sas set sas.OldPrix = sas.PrixMagasin, sas.PrixMagasin = 2797.17, sas.DateModification = NOW() where sas.RefPrestashop = 578 and sas.id_product_attribute = 2562;</v>
      </c>
    </row>
    <row r="201" spans="1:17" x14ac:dyDescent="0.25">
      <c r="A201" s="11">
        <v>578</v>
      </c>
      <c r="B201" s="11">
        <v>2563</v>
      </c>
      <c r="C201" s="11">
        <v>90</v>
      </c>
      <c r="D201" s="10" t="str">
        <f t="shared" si="33"/>
        <v/>
      </c>
      <c r="E201" s="11" t="s">
        <v>1477</v>
      </c>
      <c r="F201" s="11" t="s">
        <v>1478</v>
      </c>
      <c r="G201" s="11">
        <f>VLOOKUP(J201,Feuil1!$B$2:$AH$784,33,FALSE)</f>
        <v>3018.48</v>
      </c>
      <c r="H201" s="11" t="s">
        <v>1031</v>
      </c>
      <c r="I201" s="11" t="s">
        <v>1029</v>
      </c>
      <c r="J201" s="11" t="s">
        <v>1947</v>
      </c>
      <c r="K201" s="10">
        <f t="shared" si="37"/>
        <v>2263.86</v>
      </c>
      <c r="L201" s="10">
        <f t="shared" si="38"/>
        <v>754.61999999999989</v>
      </c>
      <c r="M201" s="10" t="str">
        <f t="shared" si="39"/>
        <v>754.62</v>
      </c>
      <c r="N201" s="8" t="str">
        <f t="shared" si="32"/>
        <v>3018.48</v>
      </c>
      <c r="O201" s="8" t="str">
        <f t="shared" si="40"/>
        <v/>
      </c>
      <c r="P201" s="8" t="str">
        <f t="shared" si="41"/>
        <v>UPDATE saskitps_product_attribute pa set pa.price = 754.62 where pa.id_product = 578 and pa.id_product_attribute = 2563 ;</v>
      </c>
      <c r="Q201" s="8" t="str">
        <f t="shared" si="42"/>
        <v>UPDATE TSaskit sas set sas.OldPrix = sas.PrixMagasin, sas.PrixMagasin = 3018.48, sas.DateModification = NOW() where sas.RefPrestashop = 578 and sas.id_product_attribute = 2563;</v>
      </c>
    </row>
    <row r="202" spans="1:17" x14ac:dyDescent="0.25">
      <c r="A202" s="11">
        <v>578</v>
      </c>
      <c r="B202" s="11">
        <v>2564</v>
      </c>
      <c r="C202" s="11">
        <v>90</v>
      </c>
      <c r="D202" s="10" t="str">
        <f t="shared" si="33"/>
        <v/>
      </c>
      <c r="E202" s="11" t="s">
        <v>1477</v>
      </c>
      <c r="F202" s="11" t="s">
        <v>3938</v>
      </c>
      <c r="G202" s="11">
        <f>VLOOKUP(J202,Feuil1!$B$2:$AH$784,33,FALSE)</f>
        <v>3729.56</v>
      </c>
      <c r="H202" s="11" t="s">
        <v>1032</v>
      </c>
      <c r="I202" s="11" t="s">
        <v>1029</v>
      </c>
      <c r="J202" s="11" t="s">
        <v>1479</v>
      </c>
      <c r="K202" s="10">
        <f t="shared" si="37"/>
        <v>2263.86</v>
      </c>
      <c r="L202" s="10">
        <f t="shared" si="38"/>
        <v>1465.6999999999998</v>
      </c>
      <c r="M202" s="10" t="str">
        <f t="shared" si="39"/>
        <v>1465.7</v>
      </c>
      <c r="N202" s="8" t="str">
        <f t="shared" si="32"/>
        <v>3729.56</v>
      </c>
      <c r="O202" s="8" t="str">
        <f t="shared" si="40"/>
        <v/>
      </c>
      <c r="P202" s="8" t="str">
        <f t="shared" si="41"/>
        <v>UPDATE saskitps_product_attribute pa set pa.price = 1465.7 where pa.id_product = 578 and pa.id_product_attribute = 2564 ;</v>
      </c>
      <c r="Q202" s="8" t="str">
        <f t="shared" si="42"/>
        <v>UPDATE TSaskit sas set sas.OldPrix = sas.PrixMagasin, sas.PrixMagasin = 3729.56, sas.DateModification = NOW() where sas.RefPrestashop = 578 and sas.id_product_attribute = 2564;</v>
      </c>
    </row>
    <row r="203" spans="1:17" x14ac:dyDescent="0.25">
      <c r="A203" s="11">
        <v>578</v>
      </c>
      <c r="B203" s="11">
        <v>2565</v>
      </c>
      <c r="C203" s="11">
        <v>85</v>
      </c>
      <c r="D203" s="10" t="str">
        <f t="shared" si="33"/>
        <v/>
      </c>
      <c r="E203" s="11" t="s">
        <v>1480</v>
      </c>
      <c r="F203" s="11" t="s">
        <v>1481</v>
      </c>
      <c r="G203" s="11">
        <f>VLOOKUP(J203,Feuil1!$B$2:$AH$784,33,FALSE)</f>
        <v>3773.09</v>
      </c>
      <c r="H203" s="11" t="s">
        <v>1033</v>
      </c>
      <c r="I203" s="11" t="s">
        <v>1029</v>
      </c>
      <c r="J203" s="11" t="s">
        <v>1972</v>
      </c>
      <c r="K203" s="10">
        <f t="shared" si="37"/>
        <v>2263.86</v>
      </c>
      <c r="L203" s="10">
        <f t="shared" si="38"/>
        <v>1509.23</v>
      </c>
      <c r="M203" s="10" t="str">
        <f t="shared" si="39"/>
        <v>1509.23</v>
      </c>
      <c r="N203" s="8" t="str">
        <f t="shared" si="32"/>
        <v>3773.09</v>
      </c>
      <c r="O203" s="8" t="str">
        <f t="shared" si="40"/>
        <v/>
      </c>
      <c r="P203" s="8" t="str">
        <f t="shared" si="41"/>
        <v>UPDATE saskitps_product_attribute pa set pa.price = 1509.23 where pa.id_product = 578 and pa.id_product_attribute = 2565 ;</v>
      </c>
      <c r="Q203" s="8" t="str">
        <f t="shared" si="42"/>
        <v>UPDATE TSaskit sas set sas.OldPrix = sas.PrixMagasin, sas.PrixMagasin = 3773.09, sas.DateModification = NOW() where sas.RefPrestashop = 578 and sas.id_product_attribute = 2565;</v>
      </c>
    </row>
    <row r="204" spans="1:17" x14ac:dyDescent="0.25">
      <c r="A204" s="11">
        <v>578</v>
      </c>
      <c r="B204" s="11">
        <v>2566</v>
      </c>
      <c r="C204" s="11">
        <v>85</v>
      </c>
      <c r="D204" s="10" t="str">
        <f t="shared" si="33"/>
        <v/>
      </c>
      <c r="E204" s="11" t="s">
        <v>1480</v>
      </c>
      <c r="F204" s="11" t="s">
        <v>3703</v>
      </c>
      <c r="G204" s="11">
        <f>VLOOKUP(J204,Feuil1!$B$2:$AH$784,33,FALSE)</f>
        <v>4661.95</v>
      </c>
      <c r="H204" s="11" t="s">
        <v>1034</v>
      </c>
      <c r="I204" s="11" t="s">
        <v>1029</v>
      </c>
      <c r="J204" s="11" t="s">
        <v>3701</v>
      </c>
      <c r="K204" s="10">
        <f t="shared" si="37"/>
        <v>2263.86</v>
      </c>
      <c r="L204" s="10">
        <f t="shared" si="38"/>
        <v>2398.0899999999997</v>
      </c>
      <c r="M204" s="10" t="str">
        <f t="shared" si="39"/>
        <v>2398.09</v>
      </c>
      <c r="N204" s="8" t="str">
        <f t="shared" si="32"/>
        <v>4661.95</v>
      </c>
      <c r="O204" s="8" t="str">
        <f t="shared" si="40"/>
        <v/>
      </c>
      <c r="P204" s="8" t="str">
        <f t="shared" si="41"/>
        <v>UPDATE saskitps_product_attribute pa set pa.price = 2398.09 where pa.id_product = 578 and pa.id_product_attribute = 2566 ;</v>
      </c>
      <c r="Q204" s="8" t="str">
        <f t="shared" si="42"/>
        <v>UPDATE TSaskit sas set sas.OldPrix = sas.PrixMagasin, sas.PrixMagasin = 4661.95, sas.DateModification = NOW() where sas.RefPrestashop = 578 and sas.id_product_attribute = 2566;</v>
      </c>
    </row>
    <row r="205" spans="1:17" x14ac:dyDescent="0.25">
      <c r="A205" s="11">
        <v>578</v>
      </c>
      <c r="B205" s="11">
        <v>2567</v>
      </c>
      <c r="C205" s="11">
        <v>82</v>
      </c>
      <c r="D205" s="10" t="str">
        <f t="shared" si="33"/>
        <v/>
      </c>
      <c r="E205" s="11" t="s">
        <v>1474</v>
      </c>
      <c r="F205" s="11" t="s">
        <v>1475</v>
      </c>
      <c r="G205" s="11">
        <f>VLOOKUP(J205,Feuil1!$B$2:$AH$784,33,FALSE)</f>
        <v>4527.71</v>
      </c>
      <c r="H205" s="11" t="s">
        <v>1482</v>
      </c>
      <c r="I205" s="11" t="s">
        <v>1029</v>
      </c>
      <c r="J205" s="11" t="s">
        <v>1912</v>
      </c>
      <c r="K205" s="10">
        <f t="shared" si="37"/>
        <v>2263.86</v>
      </c>
      <c r="L205" s="10">
        <f t="shared" si="38"/>
        <v>2263.85</v>
      </c>
      <c r="M205" s="10" t="str">
        <f t="shared" si="39"/>
        <v>2263.85</v>
      </c>
      <c r="N205" s="8" t="str">
        <f t="shared" si="32"/>
        <v>4527.71</v>
      </c>
      <c r="O205" s="8" t="str">
        <f t="shared" si="40"/>
        <v/>
      </c>
      <c r="P205" s="8" t="str">
        <f t="shared" si="41"/>
        <v>UPDATE saskitps_product_attribute pa set pa.price = 2263.85 where pa.id_product = 578 and pa.id_product_attribute = 2567 ;</v>
      </c>
      <c r="Q205" s="8" t="str">
        <f t="shared" si="42"/>
        <v>UPDATE TSaskit sas set sas.OldPrix = sas.PrixMagasin, sas.PrixMagasin = 4527.71, sas.DateModification = NOW() where sas.RefPrestashop = 578 and sas.id_product_attribute = 2567;</v>
      </c>
    </row>
    <row r="206" spans="1:17" x14ac:dyDescent="0.25">
      <c r="A206" s="11">
        <v>578</v>
      </c>
      <c r="B206" s="11">
        <v>2568</v>
      </c>
      <c r="C206" s="11">
        <v>82</v>
      </c>
      <c r="D206" s="10" t="str">
        <f t="shared" si="33"/>
        <v/>
      </c>
      <c r="E206" s="11" t="s">
        <v>1474</v>
      </c>
      <c r="F206" s="11" t="s">
        <v>1475</v>
      </c>
      <c r="G206" s="11">
        <f>VLOOKUP(J206,Feuil1!$B$2:$AH$784,33,FALSE)</f>
        <v>5594.34</v>
      </c>
      <c r="H206" s="11" t="s">
        <v>1483</v>
      </c>
      <c r="I206" s="11" t="s">
        <v>1029</v>
      </c>
      <c r="J206" s="11" t="s">
        <v>1928</v>
      </c>
      <c r="K206" s="10">
        <f t="shared" si="37"/>
        <v>2263.86</v>
      </c>
      <c r="L206" s="10">
        <f t="shared" si="38"/>
        <v>3330.48</v>
      </c>
      <c r="M206" s="10" t="str">
        <f t="shared" si="39"/>
        <v>3330.48</v>
      </c>
      <c r="N206" s="8" t="str">
        <f t="shared" si="32"/>
        <v>5594.34</v>
      </c>
      <c r="O206" s="8" t="str">
        <f t="shared" si="40"/>
        <v/>
      </c>
      <c r="P206" s="8" t="str">
        <f t="shared" si="41"/>
        <v>UPDATE saskitps_product_attribute pa set pa.price = 3330.48 where pa.id_product = 578 and pa.id_product_attribute = 2568 ;</v>
      </c>
      <c r="Q206" s="8" t="str">
        <f t="shared" si="42"/>
        <v>UPDATE TSaskit sas set sas.OldPrix = sas.PrixMagasin, sas.PrixMagasin = 5594.34, sas.DateModification = NOW() where sas.RefPrestashop = 578 and sas.id_product_attribute = 2568;</v>
      </c>
    </row>
    <row r="207" spans="1:17" x14ac:dyDescent="0.25">
      <c r="A207" s="11">
        <v>578</v>
      </c>
      <c r="B207" s="11">
        <v>2569</v>
      </c>
      <c r="C207" s="11">
        <v>90</v>
      </c>
      <c r="D207" s="10" t="str">
        <f t="shared" si="33"/>
        <v/>
      </c>
      <c r="E207" s="11" t="s">
        <v>1477</v>
      </c>
      <c r="F207" s="11" t="s">
        <v>1478</v>
      </c>
      <c r="G207" s="11">
        <f>VLOOKUP(J207,Feuil1!$B$2:$AH$784,33,FALSE)</f>
        <v>6036.95</v>
      </c>
      <c r="H207" s="11" t="s">
        <v>1484</v>
      </c>
      <c r="I207" s="11" t="s">
        <v>1029</v>
      </c>
      <c r="J207" s="11" t="s">
        <v>1919</v>
      </c>
      <c r="K207" s="10">
        <f t="shared" si="37"/>
        <v>2263.86</v>
      </c>
      <c r="L207" s="10">
        <f t="shared" si="38"/>
        <v>3773.0899999999997</v>
      </c>
      <c r="M207" s="10" t="str">
        <f t="shared" si="39"/>
        <v>3773.09</v>
      </c>
      <c r="N207" s="8" t="str">
        <f t="shared" si="32"/>
        <v>6036.95</v>
      </c>
      <c r="O207" s="8" t="str">
        <f t="shared" si="40"/>
        <v/>
      </c>
      <c r="P207" s="8" t="str">
        <f t="shared" si="41"/>
        <v>UPDATE saskitps_product_attribute pa set pa.price = 3773.09 where pa.id_product = 578 and pa.id_product_attribute = 2569 ;</v>
      </c>
      <c r="Q207" s="8" t="str">
        <f t="shared" si="42"/>
        <v>UPDATE TSaskit sas set sas.OldPrix = sas.PrixMagasin, sas.PrixMagasin = 6036.95, sas.DateModification = NOW() where sas.RefPrestashop = 578 and sas.id_product_attribute = 2569;</v>
      </c>
    </row>
    <row r="208" spans="1:17" x14ac:dyDescent="0.25">
      <c r="A208" s="11">
        <v>578</v>
      </c>
      <c r="B208" s="11">
        <v>2570</v>
      </c>
      <c r="C208" s="11">
        <v>90</v>
      </c>
      <c r="D208" s="10" t="str">
        <f t="shared" si="33"/>
        <v/>
      </c>
      <c r="E208" s="11" t="s">
        <v>1477</v>
      </c>
      <c r="F208" s="11" t="s">
        <v>1478</v>
      </c>
      <c r="G208" s="11">
        <f>VLOOKUP(J208,Feuil1!$B$2:$AH$784,33,FALSE)</f>
        <v>7459.12</v>
      </c>
      <c r="H208" s="11" t="s">
        <v>1485</v>
      </c>
      <c r="I208" s="11" t="s">
        <v>1029</v>
      </c>
      <c r="J208" s="11" t="s">
        <v>1937</v>
      </c>
      <c r="K208" s="10">
        <f t="shared" si="37"/>
        <v>2263.86</v>
      </c>
      <c r="L208" s="10">
        <f t="shared" si="38"/>
        <v>5195.26</v>
      </c>
      <c r="M208" s="10" t="str">
        <f t="shared" si="39"/>
        <v>5195.26</v>
      </c>
      <c r="N208" s="8" t="str">
        <f t="shared" si="32"/>
        <v>7459.12</v>
      </c>
      <c r="O208" s="8" t="str">
        <f t="shared" si="40"/>
        <v/>
      </c>
      <c r="P208" s="8" t="str">
        <f t="shared" si="41"/>
        <v>UPDATE saskitps_product_attribute pa set pa.price = 5195.26 where pa.id_product = 578 and pa.id_product_attribute = 2570 ;</v>
      </c>
      <c r="Q208" s="8" t="str">
        <f t="shared" si="42"/>
        <v>UPDATE TSaskit sas set sas.OldPrix = sas.PrixMagasin, sas.PrixMagasin = 7459.12, sas.DateModification = NOW() where sas.RefPrestashop = 578 and sas.id_product_attribute = 2570;</v>
      </c>
    </row>
    <row r="209" spans="1:17" x14ac:dyDescent="0.25">
      <c r="A209" s="11">
        <v>578</v>
      </c>
      <c r="B209" s="11">
        <v>2571</v>
      </c>
      <c r="C209" s="11">
        <v>85</v>
      </c>
      <c r="D209" s="10" t="str">
        <f t="shared" ref="D209:D210" si="43">IF(ROUND(G209,2)=ROUND(VALUE(SUBSTITUTE(I209,".",",")),2),"BASE","")</f>
        <v/>
      </c>
      <c r="E209" s="11" t="s">
        <v>1480</v>
      </c>
      <c r="F209" s="11" t="s">
        <v>1481</v>
      </c>
      <c r="G209" s="11">
        <f>VLOOKUP(J209,Feuil1!$B$2:$AH$784,33,FALSE)</f>
        <v>7546.19</v>
      </c>
      <c r="H209" s="11" t="s">
        <v>1486</v>
      </c>
      <c r="I209" s="11" t="s">
        <v>1029</v>
      </c>
      <c r="J209" s="11" t="s">
        <v>1923</v>
      </c>
      <c r="K209" s="10">
        <f t="shared" si="37"/>
        <v>2263.86</v>
      </c>
      <c r="L209" s="10">
        <f t="shared" si="38"/>
        <v>5282.33</v>
      </c>
      <c r="M209" s="10" t="str">
        <f t="shared" si="39"/>
        <v>5282.33</v>
      </c>
      <c r="N209" s="8" t="str">
        <f t="shared" si="32"/>
        <v>7546.19</v>
      </c>
      <c r="O209" s="8" t="str">
        <f t="shared" si="40"/>
        <v/>
      </c>
      <c r="P209" s="8" t="str">
        <f t="shared" si="41"/>
        <v>UPDATE saskitps_product_attribute pa set pa.price = 5282.33 where pa.id_product = 578 and pa.id_product_attribute = 2571 ;</v>
      </c>
      <c r="Q209" s="8" t="str">
        <f t="shared" si="42"/>
        <v>UPDATE TSaskit sas set sas.OldPrix = sas.PrixMagasin, sas.PrixMagasin = 7546.19, sas.DateModification = NOW() where sas.RefPrestashop = 578 and sas.id_product_attribute = 2571;</v>
      </c>
    </row>
    <row r="210" spans="1:17" x14ac:dyDescent="0.25">
      <c r="A210" s="11">
        <v>578</v>
      </c>
      <c r="B210" s="11">
        <v>2572</v>
      </c>
      <c r="C210" s="11">
        <v>85</v>
      </c>
      <c r="D210" s="10" t="str">
        <f t="shared" si="43"/>
        <v/>
      </c>
      <c r="E210" s="11" t="s">
        <v>1480</v>
      </c>
      <c r="F210" s="11" t="s">
        <v>1481</v>
      </c>
      <c r="G210" s="11">
        <f>VLOOKUP(J210,Feuil1!$B$2:$AH$784,33,FALSE)</f>
        <v>9323.9</v>
      </c>
      <c r="H210" s="11" t="s">
        <v>1487</v>
      </c>
      <c r="I210" s="11" t="s">
        <v>1029</v>
      </c>
      <c r="J210" s="11" t="s">
        <v>1932</v>
      </c>
      <c r="K210" s="10">
        <f t="shared" si="37"/>
        <v>2263.86</v>
      </c>
      <c r="L210" s="10">
        <f t="shared" si="38"/>
        <v>7060.0399999999991</v>
      </c>
      <c r="M210" s="10" t="str">
        <f t="shared" si="39"/>
        <v>7060.04</v>
      </c>
      <c r="N210" s="8" t="str">
        <f t="shared" si="32"/>
        <v>9323.9</v>
      </c>
      <c r="O210" s="8" t="str">
        <f t="shared" si="40"/>
        <v/>
      </c>
      <c r="P210" s="8" t="str">
        <f t="shared" si="41"/>
        <v>UPDATE saskitps_product_attribute pa set pa.price = 7060.04 where pa.id_product = 578 and pa.id_product_attribute = 2572 ;</v>
      </c>
      <c r="Q210" s="8" t="str">
        <f t="shared" si="42"/>
        <v>UPDATE TSaskit sas set sas.OldPrix = sas.PrixMagasin, sas.PrixMagasin = 9323.9, sas.DateModification = NOW() where sas.RefPrestashop = 578 and sas.id_product_attribute = 2572;</v>
      </c>
    </row>
    <row r="211" spans="1:17" x14ac:dyDescent="0.25">
      <c r="D211" s="8"/>
      <c r="K211" s="8"/>
      <c r="L211" s="8"/>
      <c r="M211" s="8"/>
      <c r="O211" s="8"/>
    </row>
    <row r="212" spans="1:17" x14ac:dyDescent="0.25">
      <c r="D212" s="8"/>
      <c r="K212" s="8"/>
      <c r="L212" s="8"/>
      <c r="M212" s="8"/>
      <c r="O212" s="8"/>
    </row>
    <row r="213" spans="1:17" x14ac:dyDescent="0.25">
      <c r="D213" s="8"/>
      <c r="K213" s="8"/>
      <c r="L213" s="8"/>
      <c r="M213" s="8"/>
      <c r="O213" s="8"/>
    </row>
    <row r="214" spans="1:17" x14ac:dyDescent="0.25">
      <c r="D214" s="8"/>
      <c r="K214" s="8"/>
      <c r="L214" s="8"/>
      <c r="M214" s="8"/>
      <c r="O214" s="8"/>
    </row>
    <row r="215" spans="1:17" x14ac:dyDescent="0.25">
      <c r="D215" s="8"/>
      <c r="K215" s="8"/>
      <c r="L215" s="8"/>
      <c r="M215" s="8"/>
      <c r="O215" s="8"/>
    </row>
    <row r="216" spans="1:17" x14ac:dyDescent="0.25">
      <c r="D216" s="8"/>
      <c r="K216" s="8"/>
      <c r="L216" s="8"/>
      <c r="M216" s="8"/>
      <c r="O216" s="8"/>
    </row>
    <row r="217" spans="1:17" x14ac:dyDescent="0.25">
      <c r="D217" s="8"/>
      <c r="K217" s="8"/>
      <c r="L217" s="8"/>
      <c r="M217" s="8"/>
      <c r="O217" s="8"/>
    </row>
    <row r="218" spans="1:17" x14ac:dyDescent="0.25">
      <c r="D218" s="8"/>
      <c r="K218" s="8"/>
      <c r="L218" s="8"/>
      <c r="M218" s="8"/>
      <c r="O218" s="8"/>
    </row>
    <row r="219" spans="1:17" x14ac:dyDescent="0.25">
      <c r="D219" s="8"/>
      <c r="K219" s="8"/>
      <c r="L219" s="8"/>
      <c r="M219" s="8"/>
      <c r="O219" s="8"/>
    </row>
    <row r="220" spans="1:17" x14ac:dyDescent="0.25">
      <c r="D220" s="8"/>
      <c r="K220" s="8"/>
      <c r="L220" s="8"/>
      <c r="M220" s="8"/>
      <c r="O220" s="8"/>
    </row>
    <row r="221" spans="1:17" x14ac:dyDescent="0.25">
      <c r="D221" s="8"/>
      <c r="K221" s="8"/>
      <c r="L221" s="8"/>
      <c r="M221" s="8"/>
      <c r="O221" s="8"/>
    </row>
    <row r="222" spans="1:17" x14ac:dyDescent="0.25">
      <c r="D222" s="8"/>
      <c r="K222" s="8"/>
      <c r="L222" s="8"/>
      <c r="M222" s="8"/>
      <c r="O222" s="8"/>
    </row>
    <row r="223" spans="1:17" x14ac:dyDescent="0.25">
      <c r="D223" s="8"/>
      <c r="K223" s="8"/>
      <c r="L223" s="8"/>
      <c r="M223" s="8"/>
      <c r="O223" s="8"/>
    </row>
    <row r="224" spans="1:17" x14ac:dyDescent="0.25">
      <c r="D224" s="8"/>
      <c r="K224" s="8"/>
      <c r="L224" s="8"/>
      <c r="M224" s="8"/>
      <c r="O224" s="8"/>
    </row>
    <row r="225" spans="4:15" x14ac:dyDescent="0.25">
      <c r="D225" s="8"/>
      <c r="K225" s="8"/>
      <c r="L225" s="8"/>
      <c r="M225" s="8"/>
      <c r="O225" s="8"/>
    </row>
    <row r="226" spans="4:15" x14ac:dyDescent="0.25">
      <c r="D226" s="8"/>
      <c r="K226" s="8"/>
      <c r="L226" s="8"/>
      <c r="M226" s="8"/>
      <c r="O226" s="8"/>
    </row>
    <row r="227" spans="4:15" x14ac:dyDescent="0.25">
      <c r="D227" s="8"/>
      <c r="K227" s="8"/>
      <c r="L227" s="8"/>
      <c r="M227" s="8"/>
      <c r="O227" s="8"/>
    </row>
    <row r="228" spans="4:15" x14ac:dyDescent="0.25">
      <c r="D228" s="8"/>
      <c r="K228" s="8"/>
      <c r="L228" s="8"/>
      <c r="M228" s="8"/>
      <c r="O228" s="8"/>
    </row>
    <row r="229" spans="4:15" x14ac:dyDescent="0.25">
      <c r="D229" s="8"/>
      <c r="K229" s="8"/>
      <c r="L229" s="8"/>
      <c r="M229" s="8"/>
      <c r="O229" s="8"/>
    </row>
    <row r="230" spans="4:15" x14ac:dyDescent="0.25">
      <c r="D230" s="8"/>
      <c r="K230" s="8"/>
      <c r="L230" s="8"/>
      <c r="M230" s="8"/>
      <c r="O230" s="8"/>
    </row>
    <row r="231" spans="4:15" x14ac:dyDescent="0.25">
      <c r="D231" s="8"/>
      <c r="K231" s="8"/>
      <c r="L231" s="8"/>
      <c r="M231" s="8"/>
      <c r="O231" s="8"/>
    </row>
    <row r="232" spans="4:15" x14ac:dyDescent="0.25">
      <c r="D232" s="8"/>
      <c r="K232" s="8"/>
      <c r="L232" s="8"/>
      <c r="M232" s="8"/>
      <c r="O232" s="8"/>
    </row>
    <row r="233" spans="4:15" x14ac:dyDescent="0.25">
      <c r="D233" s="8"/>
      <c r="K233" s="8"/>
      <c r="L233" s="8"/>
      <c r="M233" s="8"/>
      <c r="O233" s="8"/>
    </row>
    <row r="234" spans="4:15" x14ac:dyDescent="0.25">
      <c r="D234" s="8"/>
      <c r="K234" s="8"/>
      <c r="L234" s="8"/>
      <c r="M234" s="8"/>
      <c r="O234" s="8"/>
    </row>
    <row r="235" spans="4:15" x14ac:dyDescent="0.25">
      <c r="D235" s="8"/>
      <c r="K235" s="8"/>
      <c r="L235" s="8"/>
      <c r="M235" s="8"/>
      <c r="O235" s="8"/>
    </row>
    <row r="236" spans="4:15" x14ac:dyDescent="0.25">
      <c r="D236" s="8"/>
      <c r="K236" s="8"/>
      <c r="L236" s="8"/>
      <c r="M236" s="8"/>
      <c r="O236" s="8"/>
    </row>
    <row r="237" spans="4:15" x14ac:dyDescent="0.25">
      <c r="D237" s="8"/>
      <c r="K237" s="8"/>
      <c r="L237" s="8"/>
      <c r="M237" s="8"/>
      <c r="O237" s="8"/>
    </row>
    <row r="238" spans="4:15" x14ac:dyDescent="0.25">
      <c r="D238" s="8"/>
      <c r="K238" s="8"/>
      <c r="L238" s="8"/>
      <c r="M238" s="8"/>
      <c r="O238" s="8"/>
    </row>
    <row r="239" spans="4:15" x14ac:dyDescent="0.25">
      <c r="D239" s="8"/>
      <c r="K239" s="8"/>
      <c r="L239" s="8"/>
      <c r="M239" s="8"/>
      <c r="O239" s="8"/>
    </row>
    <row r="240" spans="4:15" x14ac:dyDescent="0.25">
      <c r="D240" s="8"/>
      <c r="K240" s="8"/>
      <c r="L240" s="8"/>
      <c r="M240" s="8"/>
      <c r="O240" s="8"/>
    </row>
    <row r="241" spans="4:15" x14ac:dyDescent="0.25">
      <c r="D241" s="8"/>
      <c r="K241" s="8"/>
      <c r="L241" s="8"/>
      <c r="M241" s="8"/>
      <c r="O241" s="8"/>
    </row>
    <row r="242" spans="4:15" x14ac:dyDescent="0.25">
      <c r="D242" s="8"/>
      <c r="K242" s="8"/>
      <c r="L242" s="8"/>
      <c r="M242" s="8"/>
      <c r="O242" s="8"/>
    </row>
    <row r="243" spans="4:15" x14ac:dyDescent="0.25">
      <c r="D243" s="8"/>
      <c r="K243" s="8"/>
      <c r="L243" s="8"/>
      <c r="M243" s="8"/>
      <c r="O243" s="8"/>
    </row>
    <row r="244" spans="4:15" x14ac:dyDescent="0.25">
      <c r="D244" s="8"/>
      <c r="K244" s="8"/>
      <c r="L244" s="8"/>
      <c r="M244" s="8"/>
      <c r="O244" s="8"/>
    </row>
    <row r="245" spans="4:15" x14ac:dyDescent="0.25">
      <c r="D245" s="8"/>
      <c r="K245" s="8"/>
      <c r="L245" s="8"/>
      <c r="M245" s="8"/>
      <c r="O245" s="8"/>
    </row>
    <row r="246" spans="4:15" x14ac:dyDescent="0.25">
      <c r="D246" s="8"/>
      <c r="K246" s="8"/>
      <c r="L246" s="8"/>
      <c r="M246" s="8"/>
      <c r="O246" s="8"/>
    </row>
    <row r="247" spans="4:15" x14ac:dyDescent="0.25">
      <c r="D247" s="8"/>
      <c r="K247" s="8"/>
      <c r="L247" s="8"/>
      <c r="M247" s="8"/>
      <c r="O247" s="8"/>
    </row>
    <row r="248" spans="4:15" x14ac:dyDescent="0.25">
      <c r="D248" s="8"/>
      <c r="K248" s="8"/>
      <c r="L248" s="8"/>
      <c r="M248" s="8"/>
      <c r="O248" s="8"/>
    </row>
    <row r="249" spans="4:15" x14ac:dyDescent="0.25">
      <c r="D249" s="8"/>
      <c r="K249" s="8"/>
      <c r="L249" s="8"/>
      <c r="M249" s="8"/>
      <c r="O249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6" workbookViewId="0">
      <selection activeCell="A16" sqref="A16:M29"/>
    </sheetView>
  </sheetViews>
  <sheetFormatPr baseColWidth="10" defaultRowHeight="15" x14ac:dyDescent="0.25"/>
  <sheetData>
    <row r="1" spans="1:2" x14ac:dyDescent="0.25">
      <c r="A1" t="s">
        <v>591</v>
      </c>
    </row>
    <row r="2" spans="1:2" x14ac:dyDescent="0.25">
      <c r="A2" t="s">
        <v>592</v>
      </c>
    </row>
    <row r="7" spans="1:2" x14ac:dyDescent="0.25">
      <c r="A7" t="s">
        <v>593</v>
      </c>
    </row>
    <row r="8" spans="1:2" x14ac:dyDescent="0.25">
      <c r="B8" t="s">
        <v>594</v>
      </c>
    </row>
    <row r="9" spans="1:2" x14ac:dyDescent="0.25">
      <c r="B9" t="s">
        <v>595</v>
      </c>
    </row>
    <row r="10" spans="1:2" x14ac:dyDescent="0.25">
      <c r="B10" t="s">
        <v>596</v>
      </c>
    </row>
    <row r="11" spans="1:2" x14ac:dyDescent="0.25">
      <c r="B11" t="s">
        <v>597</v>
      </c>
    </row>
    <row r="13" spans="1:2" x14ac:dyDescent="0.25">
      <c r="A13" t="s">
        <v>1488</v>
      </c>
    </row>
    <row r="14" spans="1:2" x14ac:dyDescent="0.25">
      <c r="A14" t="s">
        <v>598</v>
      </c>
    </row>
    <row r="16" spans="1:2" x14ac:dyDescent="0.25">
      <c r="A16" t="s">
        <v>599</v>
      </c>
    </row>
    <row r="17" spans="1:2" x14ac:dyDescent="0.25">
      <c r="A17" t="s">
        <v>600</v>
      </c>
    </row>
    <row r="22" spans="1:2" x14ac:dyDescent="0.25">
      <c r="A22" t="s">
        <v>593</v>
      </c>
    </row>
    <row r="23" spans="1:2" x14ac:dyDescent="0.25">
      <c r="B23" t="s">
        <v>594</v>
      </c>
    </row>
    <row r="24" spans="1:2" x14ac:dyDescent="0.25">
      <c r="B24" t="s">
        <v>601</v>
      </c>
    </row>
    <row r="25" spans="1:2" x14ac:dyDescent="0.25">
      <c r="B25" t="s">
        <v>602</v>
      </c>
    </row>
    <row r="26" spans="1:2" x14ac:dyDescent="0.25">
      <c r="B26" t="s">
        <v>603</v>
      </c>
    </row>
    <row r="28" spans="1:2" x14ac:dyDescent="0.25">
      <c r="A28" t="s">
        <v>4102</v>
      </c>
    </row>
    <row r="29" spans="1:2" x14ac:dyDescent="0.25">
      <c r="A29" t="s">
        <v>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84"/>
  <sheetViews>
    <sheetView topLeftCell="W456" workbookViewId="0">
      <selection activeCell="AH476" sqref="AH476"/>
    </sheetView>
  </sheetViews>
  <sheetFormatPr baseColWidth="10" defaultRowHeight="15" x14ac:dyDescent="0.25"/>
  <cols>
    <col min="2" max="2" width="21.7109375" bestFit="1" customWidth="1"/>
    <col min="4" max="4" width="49.42578125" bestFit="1" customWidth="1"/>
    <col min="14" max="14" width="24.140625" customWidth="1"/>
    <col min="16" max="16" width="33.85546875" customWidth="1"/>
  </cols>
  <sheetData>
    <row r="1" spans="1:76" x14ac:dyDescent="0.25">
      <c r="A1" t="s">
        <v>1540</v>
      </c>
      <c r="B1" t="s">
        <v>1489</v>
      </c>
      <c r="C1" t="s">
        <v>1490</v>
      </c>
      <c r="D1" t="s">
        <v>1491</v>
      </c>
      <c r="E1" t="s">
        <v>1492</v>
      </c>
      <c r="F1" t="s">
        <v>1493</v>
      </c>
      <c r="G1" t="s">
        <v>1494</v>
      </c>
      <c r="H1" t="s">
        <v>1495</v>
      </c>
      <c r="I1" t="s">
        <v>1496</v>
      </c>
      <c r="J1" t="s">
        <v>1497</v>
      </c>
      <c r="K1" t="s">
        <v>1498</v>
      </c>
      <c r="L1" t="s">
        <v>1499</v>
      </c>
      <c r="M1" t="s">
        <v>1500</v>
      </c>
      <c r="N1" t="s">
        <v>1501</v>
      </c>
      <c r="O1" t="s">
        <v>1502</v>
      </c>
      <c r="P1" t="s">
        <v>1503</v>
      </c>
      <c r="Q1" t="s">
        <v>1504</v>
      </c>
      <c r="R1" t="s">
        <v>1505</v>
      </c>
      <c r="S1" t="s">
        <v>1506</v>
      </c>
      <c r="T1" t="s">
        <v>1507</v>
      </c>
      <c r="U1" t="s">
        <v>1508</v>
      </c>
      <c r="V1" t="s">
        <v>1509</v>
      </c>
      <c r="W1" t="s">
        <v>1510</v>
      </c>
      <c r="X1" t="s">
        <v>1511</v>
      </c>
      <c r="Y1" t="s">
        <v>1512</v>
      </c>
      <c r="Z1" t="s">
        <v>1513</v>
      </c>
      <c r="AA1" t="s">
        <v>1514</v>
      </c>
      <c r="AB1" t="s">
        <v>1515</v>
      </c>
      <c r="AC1" t="s">
        <v>1516</v>
      </c>
      <c r="AD1" t="s">
        <v>1517</v>
      </c>
      <c r="AE1" t="s">
        <v>1518</v>
      </c>
      <c r="AF1" t="s">
        <v>1519</v>
      </c>
      <c r="AG1" t="s">
        <v>1520</v>
      </c>
      <c r="AH1" t="s">
        <v>1521</v>
      </c>
      <c r="AI1" t="s">
        <v>1522</v>
      </c>
      <c r="AJ1" t="s">
        <v>1523</v>
      </c>
      <c r="AK1" t="s">
        <v>1524</v>
      </c>
      <c r="AL1" t="s">
        <v>1525</v>
      </c>
      <c r="AM1" t="s">
        <v>1526</v>
      </c>
      <c r="AN1" t="s">
        <v>1527</v>
      </c>
      <c r="AO1" t="s">
        <v>1528</v>
      </c>
      <c r="AP1" t="s">
        <v>1529</v>
      </c>
      <c r="AQ1" t="s">
        <v>1530</v>
      </c>
      <c r="AR1" t="s">
        <v>1531</v>
      </c>
      <c r="AS1" t="s">
        <v>1532</v>
      </c>
      <c r="AT1" t="s">
        <v>1533</v>
      </c>
      <c r="AU1" t="s">
        <v>1534</v>
      </c>
      <c r="AV1" t="s">
        <v>1535</v>
      </c>
      <c r="AW1" t="s">
        <v>1536</v>
      </c>
      <c r="AX1" t="s">
        <v>1537</v>
      </c>
      <c r="AY1" t="s">
        <v>1538</v>
      </c>
      <c r="AZ1" t="s">
        <v>1539</v>
      </c>
      <c r="BA1" t="s">
        <v>1541</v>
      </c>
      <c r="BB1" t="s">
        <v>1542</v>
      </c>
      <c r="BC1" t="s">
        <v>1543</v>
      </c>
      <c r="BD1" t="s">
        <v>1544</v>
      </c>
      <c r="BE1" t="s">
        <v>1545</v>
      </c>
      <c r="BF1" t="s">
        <v>1546</v>
      </c>
      <c r="BG1" t="s">
        <v>1547</v>
      </c>
      <c r="BH1" t="s">
        <v>1548</v>
      </c>
      <c r="BI1" t="s">
        <v>1549</v>
      </c>
      <c r="BJ1" t="s">
        <v>1550</v>
      </c>
      <c r="BK1" t="s">
        <v>1551</v>
      </c>
      <c r="BL1" t="s">
        <v>1552</v>
      </c>
      <c r="BM1" t="s">
        <v>1553</v>
      </c>
      <c r="BN1" t="s">
        <v>1554</v>
      </c>
      <c r="BO1" t="s">
        <v>1555</v>
      </c>
      <c r="BP1" t="s">
        <v>1556</v>
      </c>
      <c r="BQ1" t="s">
        <v>1557</v>
      </c>
      <c r="BR1" t="s">
        <v>1558</v>
      </c>
      <c r="BS1" t="s">
        <v>1559</v>
      </c>
      <c r="BT1" t="s">
        <v>1560</v>
      </c>
      <c r="BU1" t="s">
        <v>1561</v>
      </c>
      <c r="BV1" t="s">
        <v>1562</v>
      </c>
      <c r="BW1" t="s">
        <v>1563</v>
      </c>
      <c r="BX1" t="s">
        <v>1564</v>
      </c>
    </row>
    <row r="2" spans="1:76" x14ac:dyDescent="0.25">
      <c r="A2">
        <v>64</v>
      </c>
      <c r="B2" t="s">
        <v>75</v>
      </c>
      <c r="C2" t="s">
        <v>1565</v>
      </c>
      <c r="D2" t="s">
        <v>73</v>
      </c>
      <c r="E2">
        <v>5</v>
      </c>
      <c r="F2" t="s">
        <v>1566</v>
      </c>
      <c r="G2">
        <v>1</v>
      </c>
      <c r="H2" t="s">
        <v>1566</v>
      </c>
      <c r="K2">
        <v>5</v>
      </c>
      <c r="L2" t="s">
        <v>1567</v>
      </c>
      <c r="M2" t="s">
        <v>1568</v>
      </c>
      <c r="N2" t="s">
        <v>1569</v>
      </c>
      <c r="O2" t="s">
        <v>73</v>
      </c>
      <c r="Q2">
        <v>1</v>
      </c>
      <c r="R2">
        <v>1</v>
      </c>
      <c r="S2">
        <v>27.5</v>
      </c>
      <c r="T2">
        <v>27.5</v>
      </c>
      <c r="U2" t="s">
        <v>1570</v>
      </c>
      <c r="V2">
        <v>0</v>
      </c>
      <c r="Y2" t="s">
        <v>1571</v>
      </c>
      <c r="Z2" t="s">
        <v>1572</v>
      </c>
      <c r="AC2" t="s">
        <v>1573</v>
      </c>
      <c r="AD2" t="s">
        <v>1574</v>
      </c>
      <c r="AE2">
        <v>1</v>
      </c>
      <c r="AF2">
        <v>5</v>
      </c>
      <c r="AG2">
        <v>0</v>
      </c>
      <c r="AH2">
        <v>55.83</v>
      </c>
      <c r="AI2">
        <v>2</v>
      </c>
      <c r="AJ2">
        <v>0</v>
      </c>
      <c r="AV2">
        <v>2.0301817999999998</v>
      </c>
      <c r="AX2">
        <v>67</v>
      </c>
      <c r="AZ2">
        <v>1</v>
      </c>
      <c r="BE2">
        <v>100</v>
      </c>
      <c r="BF2">
        <v>100</v>
      </c>
      <c r="BH2">
        <v>0</v>
      </c>
      <c r="BL2">
        <v>0</v>
      </c>
      <c r="BM2">
        <v>0</v>
      </c>
      <c r="BP2">
        <v>0</v>
      </c>
      <c r="BR2">
        <v>0</v>
      </c>
      <c r="BS2">
        <v>0</v>
      </c>
      <c r="BT2">
        <v>0</v>
      </c>
      <c r="BW2">
        <v>0</v>
      </c>
      <c r="BX2">
        <v>0</v>
      </c>
    </row>
    <row r="3" spans="1:76" x14ac:dyDescent="0.25">
      <c r="A3">
        <v>61</v>
      </c>
      <c r="B3" t="s">
        <v>60</v>
      </c>
      <c r="C3" t="s">
        <v>1575</v>
      </c>
      <c r="D3" t="s">
        <v>1576</v>
      </c>
      <c r="E3">
        <v>10</v>
      </c>
      <c r="F3" t="s">
        <v>1577</v>
      </c>
      <c r="G3">
        <v>8</v>
      </c>
      <c r="H3" t="s">
        <v>1577</v>
      </c>
      <c r="K3">
        <v>3</v>
      </c>
      <c r="L3" t="s">
        <v>1578</v>
      </c>
      <c r="M3" t="s">
        <v>1579</v>
      </c>
      <c r="N3">
        <v>405</v>
      </c>
      <c r="O3" t="s">
        <v>58</v>
      </c>
      <c r="P3" t="s">
        <v>1580</v>
      </c>
      <c r="Q3">
        <v>1</v>
      </c>
      <c r="R3">
        <v>1</v>
      </c>
      <c r="S3">
        <v>2.3199999999999998</v>
      </c>
      <c r="T3">
        <v>2.3199999999999998</v>
      </c>
      <c r="U3" t="s">
        <v>1570</v>
      </c>
      <c r="V3">
        <v>0</v>
      </c>
      <c r="Y3" t="s">
        <v>1571</v>
      </c>
      <c r="Z3" t="s">
        <v>1572</v>
      </c>
      <c r="AC3" t="s">
        <v>1573</v>
      </c>
      <c r="AD3" t="s">
        <v>1574</v>
      </c>
      <c r="AE3">
        <v>1</v>
      </c>
      <c r="AF3">
        <v>0</v>
      </c>
      <c r="AG3">
        <v>0</v>
      </c>
      <c r="AH3">
        <v>6.17</v>
      </c>
      <c r="AI3">
        <v>2</v>
      </c>
      <c r="AJ3">
        <v>0</v>
      </c>
      <c r="AV3">
        <v>2.6594828000000001</v>
      </c>
      <c r="AX3">
        <v>7.4</v>
      </c>
      <c r="AZ3">
        <v>1</v>
      </c>
      <c r="BE3">
        <v>100</v>
      </c>
      <c r="BF3">
        <v>100</v>
      </c>
      <c r="BH3">
        <v>0</v>
      </c>
      <c r="BL3">
        <v>0</v>
      </c>
      <c r="BM3">
        <v>0</v>
      </c>
      <c r="BP3">
        <v>0</v>
      </c>
      <c r="BR3">
        <v>0</v>
      </c>
      <c r="BS3">
        <v>0</v>
      </c>
      <c r="BT3">
        <v>0</v>
      </c>
      <c r="BW3">
        <v>0</v>
      </c>
      <c r="BX3">
        <v>0</v>
      </c>
    </row>
    <row r="4" spans="1:76" x14ac:dyDescent="0.25">
      <c r="A4">
        <v>115</v>
      </c>
      <c r="B4" t="s">
        <v>120</v>
      </c>
      <c r="C4" t="s">
        <v>1581</v>
      </c>
      <c r="D4" t="s">
        <v>118</v>
      </c>
      <c r="E4">
        <v>5</v>
      </c>
      <c r="F4" t="s">
        <v>1566</v>
      </c>
      <c r="G4">
        <v>1</v>
      </c>
      <c r="H4" t="s">
        <v>1566</v>
      </c>
      <c r="K4">
        <v>2</v>
      </c>
      <c r="L4" t="s">
        <v>1582</v>
      </c>
      <c r="M4" t="s">
        <v>1583</v>
      </c>
      <c r="N4" t="s">
        <v>1584</v>
      </c>
      <c r="O4" t="s">
        <v>1585</v>
      </c>
      <c r="Q4">
        <v>1</v>
      </c>
      <c r="R4">
        <v>0</v>
      </c>
      <c r="S4">
        <v>0</v>
      </c>
      <c r="T4">
        <v>0</v>
      </c>
      <c r="U4" t="s">
        <v>1570</v>
      </c>
      <c r="V4">
        <v>0</v>
      </c>
      <c r="Y4" t="s">
        <v>1571</v>
      </c>
      <c r="Z4" t="s">
        <v>1572</v>
      </c>
      <c r="AC4" t="s">
        <v>1573</v>
      </c>
      <c r="AD4" t="s">
        <v>1574</v>
      </c>
      <c r="AE4">
        <v>1</v>
      </c>
      <c r="AF4">
        <v>0</v>
      </c>
      <c r="AG4">
        <v>0</v>
      </c>
      <c r="AH4">
        <v>124</v>
      </c>
      <c r="AI4">
        <v>2</v>
      </c>
      <c r="AJ4">
        <v>0</v>
      </c>
      <c r="AK4">
        <v>1</v>
      </c>
      <c r="AM4">
        <v>1</v>
      </c>
      <c r="AN4">
        <v>1</v>
      </c>
      <c r="AO4">
        <v>1</v>
      </c>
      <c r="AP4">
        <v>1</v>
      </c>
      <c r="AV4">
        <v>0</v>
      </c>
      <c r="AW4">
        <v>1</v>
      </c>
      <c r="AX4">
        <v>148.80000000000001</v>
      </c>
      <c r="AZ4">
        <v>1</v>
      </c>
      <c r="BE4">
        <v>100</v>
      </c>
      <c r="BF4">
        <v>100</v>
      </c>
      <c r="BH4">
        <v>0</v>
      </c>
      <c r="BL4">
        <v>0</v>
      </c>
      <c r="BM4">
        <v>0</v>
      </c>
      <c r="BP4">
        <v>0</v>
      </c>
      <c r="BR4">
        <v>0</v>
      </c>
      <c r="BS4">
        <v>0</v>
      </c>
      <c r="BT4">
        <v>0</v>
      </c>
      <c r="BW4">
        <v>0</v>
      </c>
      <c r="BX4">
        <v>0</v>
      </c>
    </row>
    <row r="5" spans="1:76" x14ac:dyDescent="0.25">
      <c r="B5" t="s">
        <v>1586</v>
      </c>
      <c r="C5" t="s">
        <v>1587</v>
      </c>
      <c r="D5" t="s">
        <v>1588</v>
      </c>
      <c r="E5">
        <v>5</v>
      </c>
      <c r="F5" t="s">
        <v>1566</v>
      </c>
      <c r="K5">
        <v>1</v>
      </c>
      <c r="L5" t="s">
        <v>1589</v>
      </c>
      <c r="M5" t="s">
        <v>1590</v>
      </c>
      <c r="N5" t="s">
        <v>1586</v>
      </c>
      <c r="O5" t="s">
        <v>1588</v>
      </c>
      <c r="Q5">
        <v>1</v>
      </c>
      <c r="R5">
        <v>0</v>
      </c>
      <c r="S5">
        <v>0</v>
      </c>
      <c r="T5">
        <v>0</v>
      </c>
      <c r="U5" t="s">
        <v>1570</v>
      </c>
      <c r="V5">
        <v>0</v>
      </c>
      <c r="Y5" t="s">
        <v>1571</v>
      </c>
      <c r="Z5" t="s">
        <v>1572</v>
      </c>
      <c r="AC5" t="s">
        <v>1573</v>
      </c>
      <c r="AD5" t="s">
        <v>1574</v>
      </c>
      <c r="AF5">
        <v>3</v>
      </c>
      <c r="AG5">
        <v>0</v>
      </c>
      <c r="AH5">
        <v>83.34</v>
      </c>
      <c r="AI5">
        <v>2</v>
      </c>
      <c r="AJ5">
        <v>0</v>
      </c>
      <c r="AV5">
        <v>0</v>
      </c>
      <c r="AX5">
        <v>100.01</v>
      </c>
      <c r="BE5">
        <v>100</v>
      </c>
      <c r="BF5">
        <v>100</v>
      </c>
      <c r="BH5">
        <v>0</v>
      </c>
      <c r="BL5">
        <v>0</v>
      </c>
      <c r="BM5">
        <v>0</v>
      </c>
      <c r="BP5">
        <v>0</v>
      </c>
      <c r="BR5">
        <v>0</v>
      </c>
      <c r="BS5">
        <v>0</v>
      </c>
      <c r="BT5">
        <v>0</v>
      </c>
      <c r="BW5">
        <v>0</v>
      </c>
      <c r="BX5">
        <v>0</v>
      </c>
    </row>
    <row r="6" spans="1:76" x14ac:dyDescent="0.25">
      <c r="A6">
        <v>14</v>
      </c>
      <c r="B6" t="s">
        <v>24</v>
      </c>
      <c r="C6" t="s">
        <v>1591</v>
      </c>
      <c r="D6" t="s">
        <v>1592</v>
      </c>
      <c r="E6">
        <v>5</v>
      </c>
      <c r="F6" t="s">
        <v>1566</v>
      </c>
      <c r="G6">
        <v>1</v>
      </c>
      <c r="H6" t="s">
        <v>1566</v>
      </c>
      <c r="K6">
        <v>5</v>
      </c>
      <c r="L6" t="s">
        <v>1567</v>
      </c>
      <c r="M6" t="s">
        <v>1568</v>
      </c>
      <c r="N6" t="s">
        <v>1593</v>
      </c>
      <c r="O6" t="s">
        <v>1594</v>
      </c>
      <c r="Q6">
        <v>1</v>
      </c>
      <c r="R6">
        <v>1</v>
      </c>
      <c r="S6">
        <v>10.5</v>
      </c>
      <c r="T6">
        <v>10.5</v>
      </c>
      <c r="U6" t="s">
        <v>1570</v>
      </c>
      <c r="V6">
        <v>0</v>
      </c>
      <c r="Y6" t="s">
        <v>1571</v>
      </c>
      <c r="Z6" t="s">
        <v>1572</v>
      </c>
      <c r="AC6" t="s">
        <v>1573</v>
      </c>
      <c r="AD6" t="s">
        <v>1574</v>
      </c>
      <c r="AF6">
        <v>0.85</v>
      </c>
      <c r="AG6">
        <v>0</v>
      </c>
      <c r="AH6">
        <v>21.32</v>
      </c>
      <c r="AI6">
        <v>2</v>
      </c>
      <c r="AJ6">
        <v>0</v>
      </c>
      <c r="AV6">
        <v>2.0304761999999998</v>
      </c>
      <c r="AX6">
        <v>25.58</v>
      </c>
      <c r="AZ6">
        <v>1</v>
      </c>
      <c r="BE6">
        <v>100</v>
      </c>
      <c r="BF6">
        <v>100</v>
      </c>
      <c r="BH6">
        <v>0</v>
      </c>
      <c r="BL6">
        <v>0</v>
      </c>
      <c r="BM6">
        <v>0</v>
      </c>
      <c r="BP6">
        <v>0</v>
      </c>
      <c r="BR6">
        <v>0</v>
      </c>
      <c r="BS6">
        <v>0</v>
      </c>
      <c r="BT6">
        <v>0</v>
      </c>
      <c r="BW6">
        <v>0</v>
      </c>
      <c r="BX6">
        <v>0</v>
      </c>
    </row>
    <row r="7" spans="1:76" x14ac:dyDescent="0.25">
      <c r="A7">
        <v>99</v>
      </c>
      <c r="B7" t="s">
        <v>91</v>
      </c>
      <c r="C7" t="s">
        <v>1595</v>
      </c>
      <c r="D7" t="s">
        <v>1596</v>
      </c>
      <c r="E7">
        <v>10</v>
      </c>
      <c r="F7" t="s">
        <v>1577</v>
      </c>
      <c r="G7">
        <v>13</v>
      </c>
      <c r="H7" t="s">
        <v>1597</v>
      </c>
      <c r="K7">
        <v>2</v>
      </c>
      <c r="L7" t="s">
        <v>1597</v>
      </c>
      <c r="M7" t="s">
        <v>1598</v>
      </c>
      <c r="N7" t="s">
        <v>91</v>
      </c>
      <c r="O7" t="s">
        <v>89</v>
      </c>
      <c r="P7">
        <v>1</v>
      </c>
      <c r="Q7">
        <v>1</v>
      </c>
      <c r="R7">
        <v>1</v>
      </c>
      <c r="S7">
        <v>75.8</v>
      </c>
      <c r="T7">
        <v>75.8</v>
      </c>
      <c r="U7" t="s">
        <v>1570</v>
      </c>
      <c r="V7">
        <v>0</v>
      </c>
      <c r="Y7" t="s">
        <v>1571</v>
      </c>
      <c r="Z7" t="s">
        <v>1572</v>
      </c>
      <c r="AC7" t="s">
        <v>1573</v>
      </c>
      <c r="AD7" t="s">
        <v>1574</v>
      </c>
      <c r="AE7">
        <v>1</v>
      </c>
      <c r="AF7">
        <v>2</v>
      </c>
      <c r="AG7">
        <v>0</v>
      </c>
      <c r="AH7">
        <v>97.13</v>
      </c>
      <c r="AI7">
        <v>2</v>
      </c>
      <c r="AJ7">
        <v>0</v>
      </c>
      <c r="AV7">
        <v>1.2813984</v>
      </c>
      <c r="AX7">
        <v>116.56</v>
      </c>
      <c r="BE7">
        <v>100</v>
      </c>
      <c r="BF7">
        <v>100</v>
      </c>
      <c r="BH7">
        <v>0</v>
      </c>
      <c r="BL7">
        <v>0</v>
      </c>
      <c r="BM7">
        <v>0</v>
      </c>
      <c r="BP7">
        <v>0</v>
      </c>
      <c r="BR7">
        <v>0</v>
      </c>
      <c r="BS7">
        <v>0</v>
      </c>
      <c r="BT7">
        <v>0</v>
      </c>
      <c r="BW7">
        <v>0</v>
      </c>
      <c r="BX7">
        <v>0</v>
      </c>
    </row>
    <row r="8" spans="1:76" x14ac:dyDescent="0.25">
      <c r="B8" t="s">
        <v>1599</v>
      </c>
      <c r="C8" t="s">
        <v>1600</v>
      </c>
      <c r="D8" t="s">
        <v>1601</v>
      </c>
      <c r="E8">
        <v>10</v>
      </c>
      <c r="F8" t="s">
        <v>1577</v>
      </c>
      <c r="G8">
        <v>8</v>
      </c>
      <c r="H8" t="s">
        <v>1577</v>
      </c>
      <c r="K8">
        <v>6</v>
      </c>
      <c r="L8" t="s">
        <v>1602</v>
      </c>
      <c r="M8" t="s">
        <v>1603</v>
      </c>
      <c r="N8" t="s">
        <v>1599</v>
      </c>
      <c r="O8" t="s">
        <v>1601</v>
      </c>
      <c r="Q8">
        <v>1</v>
      </c>
      <c r="R8">
        <v>1</v>
      </c>
      <c r="S8">
        <v>2.19</v>
      </c>
      <c r="T8">
        <v>2.19</v>
      </c>
      <c r="U8" t="s">
        <v>1570</v>
      </c>
      <c r="V8">
        <v>0</v>
      </c>
      <c r="Y8" t="s">
        <v>1571</v>
      </c>
      <c r="Z8" t="s">
        <v>1572</v>
      </c>
      <c r="AC8" t="s">
        <v>1573</v>
      </c>
      <c r="AD8" t="s">
        <v>1574</v>
      </c>
      <c r="AE8">
        <v>1</v>
      </c>
      <c r="AF8">
        <v>0</v>
      </c>
      <c r="AG8">
        <v>0</v>
      </c>
      <c r="AH8">
        <v>3.55</v>
      </c>
      <c r="AI8">
        <v>2</v>
      </c>
      <c r="AJ8">
        <v>0</v>
      </c>
      <c r="AV8">
        <v>1.6210046</v>
      </c>
      <c r="AX8">
        <v>4.26</v>
      </c>
      <c r="BE8">
        <v>100</v>
      </c>
      <c r="BF8">
        <v>100</v>
      </c>
      <c r="BH8">
        <v>0</v>
      </c>
      <c r="BL8">
        <v>0</v>
      </c>
      <c r="BM8">
        <v>0</v>
      </c>
      <c r="BP8">
        <v>0</v>
      </c>
      <c r="BR8">
        <v>0</v>
      </c>
      <c r="BS8">
        <v>0</v>
      </c>
      <c r="BT8">
        <v>0</v>
      </c>
      <c r="BW8">
        <v>0</v>
      </c>
      <c r="BX8">
        <v>0</v>
      </c>
    </row>
    <row r="9" spans="1:76" x14ac:dyDescent="0.25">
      <c r="A9">
        <v>56</v>
      </c>
      <c r="B9" t="s">
        <v>47</v>
      </c>
      <c r="C9" t="s">
        <v>1604</v>
      </c>
      <c r="D9" t="s">
        <v>1605</v>
      </c>
      <c r="E9">
        <v>10</v>
      </c>
      <c r="F9" t="s">
        <v>1577</v>
      </c>
      <c r="G9">
        <v>8</v>
      </c>
      <c r="H9" t="s">
        <v>1577</v>
      </c>
      <c r="K9">
        <v>1</v>
      </c>
      <c r="L9" t="s">
        <v>1606</v>
      </c>
      <c r="M9" t="s">
        <v>1568</v>
      </c>
      <c r="N9" t="s">
        <v>1607</v>
      </c>
      <c r="O9" t="s">
        <v>45</v>
      </c>
      <c r="P9">
        <v>1</v>
      </c>
      <c r="Q9">
        <v>1</v>
      </c>
      <c r="R9">
        <v>200</v>
      </c>
      <c r="S9">
        <v>2.83</v>
      </c>
      <c r="T9">
        <v>2.83</v>
      </c>
      <c r="U9" t="s">
        <v>1570</v>
      </c>
      <c r="V9">
        <v>0</v>
      </c>
      <c r="Y9" t="s">
        <v>1571</v>
      </c>
      <c r="Z9" t="s">
        <v>1572</v>
      </c>
      <c r="AC9" t="s">
        <v>1573</v>
      </c>
      <c r="AD9" t="s">
        <v>1574</v>
      </c>
      <c r="AE9">
        <v>1</v>
      </c>
      <c r="AF9">
        <v>0</v>
      </c>
      <c r="AG9">
        <v>0</v>
      </c>
      <c r="AH9">
        <v>4.9400000000000004</v>
      </c>
      <c r="AI9">
        <v>2</v>
      </c>
      <c r="AJ9">
        <v>0</v>
      </c>
      <c r="AV9">
        <v>1.7455830000000001</v>
      </c>
      <c r="AX9">
        <v>5.93</v>
      </c>
      <c r="AZ9">
        <v>1</v>
      </c>
      <c r="BE9">
        <v>100</v>
      </c>
      <c r="BF9">
        <v>100</v>
      </c>
      <c r="BH9">
        <v>0</v>
      </c>
      <c r="BL9">
        <v>0</v>
      </c>
      <c r="BM9">
        <v>0</v>
      </c>
      <c r="BP9">
        <v>0</v>
      </c>
      <c r="BR9">
        <v>0</v>
      </c>
      <c r="BS9">
        <v>0</v>
      </c>
      <c r="BT9">
        <v>0</v>
      </c>
      <c r="BW9">
        <v>0</v>
      </c>
      <c r="BX9">
        <v>0</v>
      </c>
    </row>
    <row r="10" spans="1:76" x14ac:dyDescent="0.25">
      <c r="B10" t="s">
        <v>1608</v>
      </c>
      <c r="C10" t="s">
        <v>1609</v>
      </c>
      <c r="D10" t="s">
        <v>1610</v>
      </c>
      <c r="E10">
        <v>8</v>
      </c>
      <c r="F10" t="s">
        <v>1611</v>
      </c>
      <c r="G10">
        <v>4</v>
      </c>
      <c r="H10" t="s">
        <v>1611</v>
      </c>
      <c r="K10">
        <v>1</v>
      </c>
      <c r="L10" t="s">
        <v>1612</v>
      </c>
      <c r="M10" t="s">
        <v>1613</v>
      </c>
      <c r="N10" t="s">
        <v>1608</v>
      </c>
      <c r="O10" t="s">
        <v>1614</v>
      </c>
      <c r="Q10">
        <v>1</v>
      </c>
      <c r="R10">
        <v>1</v>
      </c>
      <c r="S10">
        <v>1.88</v>
      </c>
      <c r="T10">
        <v>1.88</v>
      </c>
      <c r="U10" t="s">
        <v>1570</v>
      </c>
      <c r="V10">
        <v>0</v>
      </c>
      <c r="Y10" t="s">
        <v>1571</v>
      </c>
      <c r="Z10" t="s">
        <v>1572</v>
      </c>
      <c r="AC10" t="s">
        <v>1573</v>
      </c>
      <c r="AD10" t="s">
        <v>1574</v>
      </c>
      <c r="AF10">
        <v>0</v>
      </c>
      <c r="AG10">
        <v>0</v>
      </c>
      <c r="AH10">
        <v>3.76</v>
      </c>
      <c r="AI10">
        <v>2</v>
      </c>
      <c r="AJ10">
        <v>0</v>
      </c>
      <c r="AV10">
        <v>2</v>
      </c>
      <c r="AX10">
        <v>4.51</v>
      </c>
      <c r="BE10">
        <v>100</v>
      </c>
      <c r="BF10">
        <v>100</v>
      </c>
      <c r="BH10">
        <v>0</v>
      </c>
      <c r="BL10">
        <v>0</v>
      </c>
      <c r="BM10">
        <v>0</v>
      </c>
      <c r="BP10">
        <v>0</v>
      </c>
      <c r="BR10">
        <v>0</v>
      </c>
      <c r="BS10">
        <v>0</v>
      </c>
      <c r="BT10">
        <v>0</v>
      </c>
      <c r="BW10">
        <v>0</v>
      </c>
      <c r="BX10">
        <v>0</v>
      </c>
    </row>
    <row r="11" spans="1:76" x14ac:dyDescent="0.25">
      <c r="B11" t="s">
        <v>1615</v>
      </c>
      <c r="C11" t="s">
        <v>1616</v>
      </c>
      <c r="D11" t="s">
        <v>1617</v>
      </c>
      <c r="M11" t="s">
        <v>1583</v>
      </c>
      <c r="N11" t="s">
        <v>1615</v>
      </c>
      <c r="O11" t="s">
        <v>1617</v>
      </c>
      <c r="Q11">
        <v>1</v>
      </c>
      <c r="R11">
        <v>0</v>
      </c>
      <c r="S11">
        <v>0</v>
      </c>
      <c r="T11">
        <v>0</v>
      </c>
      <c r="U11" t="s">
        <v>1570</v>
      </c>
      <c r="V11">
        <v>0</v>
      </c>
      <c r="Y11" t="s">
        <v>1571</v>
      </c>
      <c r="Z11" t="s">
        <v>1572</v>
      </c>
      <c r="AC11" t="s">
        <v>1573</v>
      </c>
      <c r="AD11" t="s">
        <v>1574</v>
      </c>
      <c r="AF11">
        <v>0</v>
      </c>
      <c r="AG11">
        <v>0</v>
      </c>
      <c r="AH11">
        <v>11</v>
      </c>
      <c r="AI11">
        <v>2</v>
      </c>
      <c r="AJ11">
        <v>0</v>
      </c>
      <c r="AV11">
        <v>0</v>
      </c>
      <c r="AX11">
        <v>13.2</v>
      </c>
      <c r="BE11">
        <v>100</v>
      </c>
      <c r="BF11">
        <v>100</v>
      </c>
      <c r="BH11">
        <v>0</v>
      </c>
      <c r="BL11">
        <v>0</v>
      </c>
      <c r="BM11">
        <v>0</v>
      </c>
      <c r="BP11">
        <v>0</v>
      </c>
      <c r="BR11">
        <v>0</v>
      </c>
      <c r="BS11">
        <v>0</v>
      </c>
      <c r="BT11">
        <v>0</v>
      </c>
      <c r="BW11">
        <v>0</v>
      </c>
      <c r="BX11">
        <v>0</v>
      </c>
    </row>
    <row r="12" spans="1:76" x14ac:dyDescent="0.25">
      <c r="B12" t="s">
        <v>1618</v>
      </c>
      <c r="C12" t="s">
        <v>1619</v>
      </c>
      <c r="D12" t="s">
        <v>1620</v>
      </c>
      <c r="Q12">
        <v>0</v>
      </c>
      <c r="R12">
        <v>0</v>
      </c>
      <c r="S12">
        <v>0</v>
      </c>
      <c r="T12">
        <v>0</v>
      </c>
      <c r="V12">
        <v>0</v>
      </c>
      <c r="Y12" t="s">
        <v>1571</v>
      </c>
      <c r="Z12" t="s">
        <v>1572</v>
      </c>
      <c r="AC12" t="s">
        <v>1573</v>
      </c>
      <c r="AD12" t="s">
        <v>1574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1</v>
      </c>
      <c r="AM12">
        <v>1</v>
      </c>
      <c r="AN12">
        <v>1</v>
      </c>
      <c r="AO12">
        <v>1</v>
      </c>
      <c r="AP12">
        <v>1</v>
      </c>
      <c r="AV12">
        <v>0</v>
      </c>
      <c r="AW12">
        <v>1</v>
      </c>
      <c r="AX12">
        <v>0</v>
      </c>
      <c r="BE12">
        <v>100</v>
      </c>
      <c r="BF12">
        <v>100</v>
      </c>
      <c r="BH12">
        <v>0</v>
      </c>
      <c r="BL12">
        <v>0</v>
      </c>
      <c r="BM12">
        <v>0</v>
      </c>
      <c r="BP12">
        <v>0</v>
      </c>
      <c r="BR12">
        <v>0</v>
      </c>
      <c r="BS12">
        <v>0</v>
      </c>
      <c r="BT12">
        <v>0</v>
      </c>
      <c r="BW12">
        <v>0</v>
      </c>
      <c r="BX12">
        <v>0</v>
      </c>
    </row>
    <row r="13" spans="1:76" x14ac:dyDescent="0.25">
      <c r="B13" t="s">
        <v>1621</v>
      </c>
      <c r="C13" t="s">
        <v>1622</v>
      </c>
      <c r="D13" t="s">
        <v>1623</v>
      </c>
      <c r="E13">
        <v>7</v>
      </c>
      <c r="F13" t="s">
        <v>1623</v>
      </c>
      <c r="M13" t="s">
        <v>1583</v>
      </c>
      <c r="N13" t="s">
        <v>1584</v>
      </c>
      <c r="O13" t="s">
        <v>1585</v>
      </c>
      <c r="Q13">
        <v>1</v>
      </c>
      <c r="R13">
        <v>0</v>
      </c>
      <c r="S13">
        <v>0</v>
      </c>
      <c r="T13">
        <v>0</v>
      </c>
      <c r="U13" t="s">
        <v>1570</v>
      </c>
      <c r="V13">
        <v>0</v>
      </c>
      <c r="Y13" t="s">
        <v>1571</v>
      </c>
      <c r="Z13" t="s">
        <v>1572</v>
      </c>
      <c r="AC13">
        <v>1</v>
      </c>
      <c r="AD13" t="s">
        <v>1624</v>
      </c>
      <c r="AF13">
        <v>0</v>
      </c>
      <c r="AG13">
        <v>0</v>
      </c>
      <c r="AH13">
        <v>0</v>
      </c>
      <c r="AI13">
        <v>2</v>
      </c>
      <c r="AJ13">
        <v>0</v>
      </c>
      <c r="AM13">
        <v>1</v>
      </c>
      <c r="AN13">
        <v>1</v>
      </c>
      <c r="AV13">
        <v>0</v>
      </c>
      <c r="AW13">
        <v>1</v>
      </c>
      <c r="AX13">
        <v>0</v>
      </c>
      <c r="BE13">
        <v>100</v>
      </c>
      <c r="BF13">
        <v>100</v>
      </c>
      <c r="BH13">
        <v>0</v>
      </c>
      <c r="BL13">
        <v>0</v>
      </c>
      <c r="BM13">
        <v>0</v>
      </c>
      <c r="BP13">
        <v>0</v>
      </c>
      <c r="BR13">
        <v>0</v>
      </c>
      <c r="BS13">
        <v>0</v>
      </c>
      <c r="BT13">
        <v>0</v>
      </c>
      <c r="BW13">
        <v>0</v>
      </c>
      <c r="BX13">
        <v>0</v>
      </c>
    </row>
    <row r="14" spans="1:76" x14ac:dyDescent="0.25">
      <c r="A14">
        <v>96</v>
      </c>
      <c r="B14" t="s">
        <v>1453</v>
      </c>
      <c r="C14" t="s">
        <v>1625</v>
      </c>
      <c r="D14" t="s">
        <v>1451</v>
      </c>
      <c r="E14">
        <v>1</v>
      </c>
      <c r="F14" t="s">
        <v>1626</v>
      </c>
      <c r="G14">
        <v>2</v>
      </c>
      <c r="H14" t="s">
        <v>1626</v>
      </c>
      <c r="K14">
        <v>7</v>
      </c>
      <c r="L14" t="s">
        <v>1627</v>
      </c>
      <c r="M14" t="s">
        <v>1628</v>
      </c>
      <c r="N14" t="s">
        <v>80</v>
      </c>
      <c r="O14" t="s">
        <v>78</v>
      </c>
      <c r="P14" t="s">
        <v>1629</v>
      </c>
      <c r="Q14">
        <v>1</v>
      </c>
      <c r="R14">
        <v>1</v>
      </c>
      <c r="S14">
        <v>128</v>
      </c>
      <c r="T14">
        <v>128</v>
      </c>
      <c r="U14" t="s">
        <v>1570</v>
      </c>
      <c r="V14">
        <v>0</v>
      </c>
      <c r="Y14" t="s">
        <v>1571</v>
      </c>
      <c r="Z14" t="s">
        <v>1572</v>
      </c>
      <c r="AC14" t="s">
        <v>1573</v>
      </c>
      <c r="AD14" t="s">
        <v>1574</v>
      </c>
      <c r="AE14" t="s">
        <v>1629</v>
      </c>
      <c r="AF14">
        <v>0.7</v>
      </c>
      <c r="AG14">
        <v>0</v>
      </c>
      <c r="AH14">
        <v>165</v>
      </c>
      <c r="AI14">
        <v>2</v>
      </c>
      <c r="AJ14">
        <v>0</v>
      </c>
      <c r="AV14">
        <v>1.2890625</v>
      </c>
      <c r="AX14">
        <v>198</v>
      </c>
      <c r="AZ14">
        <v>1</v>
      </c>
      <c r="BE14">
        <v>100</v>
      </c>
      <c r="BF14">
        <v>100</v>
      </c>
      <c r="BH14">
        <v>0</v>
      </c>
      <c r="BL14">
        <v>0</v>
      </c>
      <c r="BM14">
        <v>0</v>
      </c>
      <c r="BP14">
        <v>0</v>
      </c>
      <c r="BR14">
        <v>0</v>
      </c>
      <c r="BS14">
        <v>0</v>
      </c>
      <c r="BT14">
        <v>0</v>
      </c>
      <c r="BW14">
        <v>0</v>
      </c>
      <c r="BX14">
        <v>0</v>
      </c>
    </row>
    <row r="15" spans="1:76" x14ac:dyDescent="0.25">
      <c r="B15" t="s">
        <v>1630</v>
      </c>
      <c r="C15" t="s">
        <v>1631</v>
      </c>
      <c r="D15" t="s">
        <v>1632</v>
      </c>
      <c r="M15" t="s">
        <v>1603</v>
      </c>
      <c r="N15" t="s">
        <v>1630</v>
      </c>
      <c r="O15" t="s">
        <v>1633</v>
      </c>
      <c r="P15">
        <v>1</v>
      </c>
      <c r="Q15">
        <v>1</v>
      </c>
      <c r="R15">
        <v>0</v>
      </c>
      <c r="S15">
        <v>0.9</v>
      </c>
      <c r="T15">
        <v>0.9</v>
      </c>
      <c r="U15" t="s">
        <v>1570</v>
      </c>
      <c r="V15">
        <v>0</v>
      </c>
      <c r="Y15" t="s">
        <v>1571</v>
      </c>
      <c r="Z15" t="s">
        <v>1572</v>
      </c>
      <c r="AC15" t="s">
        <v>1573</v>
      </c>
      <c r="AD15" t="s">
        <v>1574</v>
      </c>
      <c r="AE15">
        <v>1</v>
      </c>
      <c r="AF15">
        <v>0</v>
      </c>
      <c r="AG15">
        <v>0</v>
      </c>
      <c r="AH15">
        <v>1.07</v>
      </c>
      <c r="AI15">
        <v>2</v>
      </c>
      <c r="AJ15">
        <v>0</v>
      </c>
      <c r="AV15">
        <v>1.1888889</v>
      </c>
      <c r="AX15">
        <v>1.28</v>
      </c>
      <c r="BE15">
        <v>100</v>
      </c>
      <c r="BF15">
        <v>100</v>
      </c>
      <c r="BH15">
        <v>0</v>
      </c>
      <c r="BL15">
        <v>0</v>
      </c>
      <c r="BM15">
        <v>0</v>
      </c>
      <c r="BP15">
        <v>0</v>
      </c>
      <c r="BR15">
        <v>0</v>
      </c>
      <c r="BS15">
        <v>0</v>
      </c>
      <c r="BT15">
        <v>0</v>
      </c>
      <c r="BW15">
        <v>0</v>
      </c>
      <c r="BX15">
        <v>0</v>
      </c>
    </row>
    <row r="16" spans="1:76" x14ac:dyDescent="0.25">
      <c r="B16" t="s">
        <v>1634</v>
      </c>
      <c r="C16" t="s">
        <v>1635</v>
      </c>
      <c r="D16" t="s">
        <v>1636</v>
      </c>
      <c r="E16">
        <v>1</v>
      </c>
      <c r="F16" t="s">
        <v>1626</v>
      </c>
      <c r="G16">
        <v>2</v>
      </c>
      <c r="H16" t="s">
        <v>1626</v>
      </c>
      <c r="K16">
        <v>7</v>
      </c>
      <c r="L16" t="s">
        <v>1627</v>
      </c>
      <c r="M16" t="s">
        <v>1637</v>
      </c>
      <c r="N16" t="s">
        <v>1634</v>
      </c>
      <c r="O16" t="s">
        <v>1636</v>
      </c>
      <c r="P16">
        <v>1</v>
      </c>
      <c r="Q16">
        <v>1</v>
      </c>
      <c r="R16">
        <v>1</v>
      </c>
      <c r="S16">
        <v>7.6</v>
      </c>
      <c r="T16">
        <v>7.6</v>
      </c>
      <c r="U16" t="s">
        <v>1570</v>
      </c>
      <c r="V16">
        <v>0</v>
      </c>
      <c r="Y16" t="s">
        <v>1571</v>
      </c>
      <c r="Z16" t="s">
        <v>1572</v>
      </c>
      <c r="AC16" t="s">
        <v>1573</v>
      </c>
      <c r="AD16" t="s">
        <v>1574</v>
      </c>
      <c r="AE16">
        <v>1</v>
      </c>
      <c r="AF16">
        <v>0.5</v>
      </c>
      <c r="AG16">
        <v>0</v>
      </c>
      <c r="AH16">
        <v>10.029999999999999</v>
      </c>
      <c r="AI16">
        <v>2</v>
      </c>
      <c r="AJ16">
        <v>0</v>
      </c>
      <c r="AV16">
        <v>1.3197368</v>
      </c>
      <c r="AW16">
        <v>1</v>
      </c>
      <c r="AX16">
        <v>12.04</v>
      </c>
      <c r="BE16">
        <v>100</v>
      </c>
      <c r="BF16">
        <v>100</v>
      </c>
      <c r="BH16">
        <v>0</v>
      </c>
      <c r="BL16">
        <v>0</v>
      </c>
      <c r="BM16">
        <v>0</v>
      </c>
      <c r="BP16">
        <v>0</v>
      </c>
      <c r="BR16">
        <v>0</v>
      </c>
      <c r="BS16">
        <v>0</v>
      </c>
      <c r="BT16">
        <v>0</v>
      </c>
      <c r="BW16">
        <v>0</v>
      </c>
      <c r="BX16">
        <v>0</v>
      </c>
    </row>
    <row r="17" spans="1:76" x14ac:dyDescent="0.25">
      <c r="A17">
        <v>55</v>
      </c>
      <c r="B17" t="s">
        <v>1638</v>
      </c>
      <c r="C17" t="s">
        <v>1639</v>
      </c>
      <c r="D17" t="s">
        <v>1640</v>
      </c>
      <c r="E17">
        <v>10</v>
      </c>
      <c r="F17" t="s">
        <v>1577</v>
      </c>
      <c r="G17">
        <v>8</v>
      </c>
      <c r="H17" t="s">
        <v>1577</v>
      </c>
      <c r="K17">
        <v>4</v>
      </c>
      <c r="L17" t="s">
        <v>1641</v>
      </c>
      <c r="M17" t="s">
        <v>1642</v>
      </c>
      <c r="N17" t="s">
        <v>1638</v>
      </c>
      <c r="O17" t="s">
        <v>1643</v>
      </c>
      <c r="P17">
        <v>1</v>
      </c>
      <c r="Q17">
        <v>1</v>
      </c>
      <c r="R17">
        <v>1</v>
      </c>
      <c r="S17">
        <v>1.1599999999999999</v>
      </c>
      <c r="T17">
        <v>1.1599999999999999</v>
      </c>
      <c r="U17" t="s">
        <v>1570</v>
      </c>
      <c r="V17">
        <v>0</v>
      </c>
      <c r="Y17" t="s">
        <v>1571</v>
      </c>
      <c r="Z17" t="s">
        <v>1572</v>
      </c>
      <c r="AC17" t="s">
        <v>1573</v>
      </c>
      <c r="AD17" t="s">
        <v>1574</v>
      </c>
      <c r="AE17">
        <v>1</v>
      </c>
      <c r="AF17">
        <v>0</v>
      </c>
      <c r="AG17">
        <v>0</v>
      </c>
      <c r="AH17">
        <v>1.53</v>
      </c>
      <c r="AI17">
        <v>2</v>
      </c>
      <c r="AJ17">
        <v>0</v>
      </c>
      <c r="AV17">
        <v>1.3189655</v>
      </c>
      <c r="AX17">
        <v>1.84</v>
      </c>
      <c r="BE17">
        <v>100</v>
      </c>
      <c r="BF17">
        <v>100</v>
      </c>
      <c r="BH17">
        <v>0</v>
      </c>
      <c r="BL17">
        <v>0</v>
      </c>
      <c r="BM17">
        <v>0</v>
      </c>
      <c r="BP17">
        <v>0</v>
      </c>
      <c r="BR17">
        <v>0</v>
      </c>
      <c r="BS17">
        <v>0</v>
      </c>
      <c r="BT17">
        <v>0</v>
      </c>
      <c r="BW17">
        <v>0</v>
      </c>
      <c r="BX17">
        <v>0</v>
      </c>
    </row>
    <row r="18" spans="1:76" x14ac:dyDescent="0.25">
      <c r="A18">
        <v>97</v>
      </c>
      <c r="B18" t="s">
        <v>84</v>
      </c>
      <c r="C18" t="s">
        <v>1644</v>
      </c>
      <c r="D18" t="s">
        <v>1645</v>
      </c>
      <c r="E18">
        <v>10</v>
      </c>
      <c r="F18" t="s">
        <v>1577</v>
      </c>
      <c r="G18">
        <v>8</v>
      </c>
      <c r="H18" t="s">
        <v>1577</v>
      </c>
      <c r="K18">
        <v>1</v>
      </c>
      <c r="L18" t="s">
        <v>1606</v>
      </c>
      <c r="M18" t="s">
        <v>1568</v>
      </c>
      <c r="N18" t="s">
        <v>1646</v>
      </c>
      <c r="O18" t="s">
        <v>82</v>
      </c>
      <c r="P18">
        <v>1</v>
      </c>
      <c r="Q18">
        <v>1</v>
      </c>
      <c r="R18">
        <v>1</v>
      </c>
      <c r="S18">
        <v>2.4</v>
      </c>
      <c r="T18">
        <v>2.4</v>
      </c>
      <c r="U18" t="s">
        <v>1570</v>
      </c>
      <c r="V18">
        <v>0</v>
      </c>
      <c r="Y18" t="s">
        <v>1571</v>
      </c>
      <c r="Z18" t="s">
        <v>1572</v>
      </c>
      <c r="AC18" t="s">
        <v>1573</v>
      </c>
      <c r="AD18" t="s">
        <v>1574</v>
      </c>
      <c r="AE18">
        <v>1</v>
      </c>
      <c r="AF18">
        <v>0</v>
      </c>
      <c r="AG18">
        <v>0</v>
      </c>
      <c r="AH18">
        <v>4.87</v>
      </c>
      <c r="AI18">
        <v>2</v>
      </c>
      <c r="AJ18">
        <v>0</v>
      </c>
      <c r="AV18">
        <v>2.0291667000000002</v>
      </c>
      <c r="AX18">
        <v>5.84</v>
      </c>
      <c r="AZ18">
        <v>1</v>
      </c>
      <c r="BE18">
        <v>100</v>
      </c>
      <c r="BF18">
        <v>100</v>
      </c>
      <c r="BH18">
        <v>0</v>
      </c>
      <c r="BL18">
        <v>0</v>
      </c>
      <c r="BM18">
        <v>0</v>
      </c>
      <c r="BP18">
        <v>0</v>
      </c>
      <c r="BR18">
        <v>0</v>
      </c>
      <c r="BS18">
        <v>0</v>
      </c>
      <c r="BT18">
        <v>0</v>
      </c>
      <c r="BW18">
        <v>0</v>
      </c>
      <c r="BX18">
        <v>0</v>
      </c>
    </row>
    <row r="19" spans="1:76" x14ac:dyDescent="0.25">
      <c r="A19">
        <v>193</v>
      </c>
      <c r="B19" t="s">
        <v>255</v>
      </c>
      <c r="C19" t="s">
        <v>1647</v>
      </c>
      <c r="D19" t="s">
        <v>253</v>
      </c>
      <c r="E19">
        <v>1</v>
      </c>
      <c r="F19" t="s">
        <v>1626</v>
      </c>
      <c r="G19">
        <v>2</v>
      </c>
      <c r="H19" t="s">
        <v>1626</v>
      </c>
      <c r="K19">
        <v>7</v>
      </c>
      <c r="L19" t="s">
        <v>1627</v>
      </c>
      <c r="M19" t="s">
        <v>1637</v>
      </c>
      <c r="N19" t="s">
        <v>255</v>
      </c>
      <c r="O19" t="s">
        <v>253</v>
      </c>
      <c r="P19">
        <v>1</v>
      </c>
      <c r="Q19">
        <v>1</v>
      </c>
      <c r="R19">
        <v>1</v>
      </c>
      <c r="S19">
        <v>17.510000000000002</v>
      </c>
      <c r="T19">
        <v>17.510000000000002</v>
      </c>
      <c r="U19" t="s">
        <v>1570</v>
      </c>
      <c r="V19">
        <v>0</v>
      </c>
      <c r="Y19" t="s">
        <v>1571</v>
      </c>
      <c r="Z19" t="s">
        <v>1572</v>
      </c>
      <c r="AC19" t="s">
        <v>1573</v>
      </c>
      <c r="AD19" t="s">
        <v>1574</v>
      </c>
      <c r="AE19">
        <v>1</v>
      </c>
      <c r="AF19">
        <v>0</v>
      </c>
      <c r="AG19">
        <v>0</v>
      </c>
      <c r="AH19">
        <v>22.82</v>
      </c>
      <c r="AI19">
        <v>2</v>
      </c>
      <c r="AJ19">
        <v>0</v>
      </c>
      <c r="AV19">
        <v>1.3032553</v>
      </c>
      <c r="AX19">
        <v>27.38</v>
      </c>
      <c r="AZ19">
        <v>1</v>
      </c>
      <c r="BE19">
        <v>100</v>
      </c>
      <c r="BF19">
        <v>100</v>
      </c>
      <c r="BH19">
        <v>0</v>
      </c>
      <c r="BL19">
        <v>0</v>
      </c>
      <c r="BM19">
        <v>0</v>
      </c>
      <c r="BP19">
        <v>0</v>
      </c>
      <c r="BR19">
        <v>0</v>
      </c>
      <c r="BS19">
        <v>0</v>
      </c>
      <c r="BT19">
        <v>0</v>
      </c>
      <c r="BW19">
        <v>0</v>
      </c>
      <c r="BX19">
        <v>0</v>
      </c>
    </row>
    <row r="20" spans="1:76" x14ac:dyDescent="0.25">
      <c r="A20">
        <v>57</v>
      </c>
      <c r="B20" t="s">
        <v>1648</v>
      </c>
      <c r="C20" t="s">
        <v>1649</v>
      </c>
      <c r="D20" t="s">
        <v>1650</v>
      </c>
      <c r="E20">
        <v>10</v>
      </c>
      <c r="F20" t="s">
        <v>1577</v>
      </c>
      <c r="G20">
        <v>8</v>
      </c>
      <c r="H20" t="s">
        <v>1577</v>
      </c>
      <c r="K20">
        <v>3</v>
      </c>
      <c r="L20" t="s">
        <v>1578</v>
      </c>
      <c r="M20" t="s">
        <v>1642</v>
      </c>
      <c r="N20" t="s">
        <v>1648</v>
      </c>
      <c r="O20" t="s">
        <v>1650</v>
      </c>
      <c r="P20">
        <v>1</v>
      </c>
      <c r="Q20">
        <v>1</v>
      </c>
      <c r="R20">
        <v>1</v>
      </c>
      <c r="S20">
        <v>4.0599999999999996</v>
      </c>
      <c r="T20">
        <v>4.0599999999999996</v>
      </c>
      <c r="U20" t="s">
        <v>1570</v>
      </c>
      <c r="V20">
        <v>0</v>
      </c>
      <c r="Y20" t="s">
        <v>1571</v>
      </c>
      <c r="Z20" t="s">
        <v>1572</v>
      </c>
      <c r="AC20" t="s">
        <v>1573</v>
      </c>
      <c r="AD20" t="s">
        <v>1574</v>
      </c>
      <c r="AE20">
        <v>1</v>
      </c>
      <c r="AF20">
        <v>0</v>
      </c>
      <c r="AG20">
        <v>0</v>
      </c>
      <c r="AH20">
        <v>5.1100000000000003</v>
      </c>
      <c r="AI20">
        <v>2</v>
      </c>
      <c r="AJ20">
        <v>0</v>
      </c>
      <c r="AV20">
        <v>1.2586207</v>
      </c>
      <c r="AX20">
        <v>6.13</v>
      </c>
      <c r="AZ20">
        <v>1</v>
      </c>
      <c r="BE20">
        <v>100</v>
      </c>
      <c r="BF20">
        <v>100</v>
      </c>
      <c r="BH20">
        <v>0</v>
      </c>
      <c r="BL20">
        <v>0</v>
      </c>
      <c r="BM20">
        <v>0</v>
      </c>
      <c r="BP20">
        <v>0</v>
      </c>
      <c r="BR20">
        <v>0</v>
      </c>
      <c r="BS20">
        <v>0</v>
      </c>
      <c r="BT20">
        <v>0</v>
      </c>
      <c r="BW20">
        <v>0</v>
      </c>
      <c r="BX20">
        <v>0</v>
      </c>
    </row>
    <row r="21" spans="1:76" x14ac:dyDescent="0.25">
      <c r="A21">
        <v>58</v>
      </c>
      <c r="B21" t="s">
        <v>52</v>
      </c>
      <c r="C21" t="s">
        <v>1651</v>
      </c>
      <c r="D21" t="s">
        <v>50</v>
      </c>
      <c r="E21">
        <v>10</v>
      </c>
      <c r="F21" t="s">
        <v>1577</v>
      </c>
      <c r="G21">
        <v>8</v>
      </c>
      <c r="H21" t="s">
        <v>1577</v>
      </c>
      <c r="K21">
        <v>4</v>
      </c>
      <c r="L21" t="s">
        <v>1641</v>
      </c>
      <c r="M21" t="s">
        <v>1642</v>
      </c>
      <c r="N21" t="s">
        <v>1652</v>
      </c>
      <c r="O21" t="s">
        <v>1653</v>
      </c>
      <c r="P21">
        <v>1</v>
      </c>
      <c r="Q21">
        <v>1</v>
      </c>
      <c r="R21">
        <v>1</v>
      </c>
      <c r="S21">
        <v>1.64</v>
      </c>
      <c r="T21">
        <v>1.64</v>
      </c>
      <c r="U21" t="s">
        <v>1570</v>
      </c>
      <c r="V21">
        <v>0</v>
      </c>
      <c r="Y21" t="s">
        <v>1571</v>
      </c>
      <c r="Z21" t="s">
        <v>1572</v>
      </c>
      <c r="AC21" t="s">
        <v>1573</v>
      </c>
      <c r="AD21" t="s">
        <v>1574</v>
      </c>
      <c r="AE21">
        <v>1</v>
      </c>
      <c r="AF21">
        <v>0</v>
      </c>
      <c r="AG21">
        <v>0</v>
      </c>
      <c r="AH21">
        <v>4.18</v>
      </c>
      <c r="AI21">
        <v>2</v>
      </c>
      <c r="AJ21">
        <v>0</v>
      </c>
      <c r="AV21">
        <v>2.5487804999999999</v>
      </c>
      <c r="AX21">
        <v>5.0199999999999996</v>
      </c>
      <c r="AZ21">
        <v>1</v>
      </c>
      <c r="BE21">
        <v>100</v>
      </c>
      <c r="BF21">
        <v>100</v>
      </c>
      <c r="BH21">
        <v>0</v>
      </c>
      <c r="BL21">
        <v>0</v>
      </c>
      <c r="BM21">
        <v>0</v>
      </c>
      <c r="BP21">
        <v>0</v>
      </c>
      <c r="BR21">
        <v>0</v>
      </c>
      <c r="BS21">
        <v>0</v>
      </c>
      <c r="BT21">
        <v>0</v>
      </c>
      <c r="BW21">
        <v>0</v>
      </c>
      <c r="BX21">
        <v>0</v>
      </c>
    </row>
    <row r="22" spans="1:76" x14ac:dyDescent="0.25">
      <c r="A22">
        <v>63</v>
      </c>
      <c r="B22" t="s">
        <v>70</v>
      </c>
      <c r="C22" t="s">
        <v>1654</v>
      </c>
      <c r="D22" t="s">
        <v>68</v>
      </c>
      <c r="E22">
        <v>5</v>
      </c>
      <c r="F22" t="s">
        <v>1566</v>
      </c>
      <c r="G22">
        <v>1</v>
      </c>
      <c r="H22" t="s">
        <v>1566</v>
      </c>
      <c r="K22">
        <v>5</v>
      </c>
      <c r="L22" t="s">
        <v>1567</v>
      </c>
      <c r="M22" t="s">
        <v>1568</v>
      </c>
      <c r="N22" t="s">
        <v>1655</v>
      </c>
      <c r="O22" t="s">
        <v>1656</v>
      </c>
      <c r="P22">
        <v>1</v>
      </c>
      <c r="Q22">
        <v>1</v>
      </c>
      <c r="R22">
        <v>1</v>
      </c>
      <c r="S22">
        <v>16</v>
      </c>
      <c r="T22">
        <v>16</v>
      </c>
      <c r="U22" t="s">
        <v>1570</v>
      </c>
      <c r="V22">
        <v>0</v>
      </c>
      <c r="Y22" t="s">
        <v>1571</v>
      </c>
      <c r="Z22" t="s">
        <v>1572</v>
      </c>
      <c r="AC22" t="s">
        <v>1573</v>
      </c>
      <c r="AD22" t="s">
        <v>1574</v>
      </c>
      <c r="AE22">
        <v>1</v>
      </c>
      <c r="AF22">
        <v>0</v>
      </c>
      <c r="AG22">
        <v>0</v>
      </c>
      <c r="AH22">
        <v>32.479999999999997</v>
      </c>
      <c r="AI22">
        <v>2</v>
      </c>
      <c r="AJ22">
        <v>0</v>
      </c>
      <c r="AV22">
        <v>2.0299999999999998</v>
      </c>
      <c r="AX22">
        <v>38.979999999999997</v>
      </c>
      <c r="AZ22">
        <v>1</v>
      </c>
      <c r="BE22">
        <v>100</v>
      </c>
      <c r="BF22">
        <v>100</v>
      </c>
      <c r="BH22">
        <v>0</v>
      </c>
      <c r="BL22">
        <v>0</v>
      </c>
      <c r="BM22">
        <v>0</v>
      </c>
      <c r="BP22">
        <v>0</v>
      </c>
      <c r="BR22">
        <v>0</v>
      </c>
      <c r="BS22">
        <v>0</v>
      </c>
      <c r="BT22">
        <v>0</v>
      </c>
      <c r="BW22">
        <v>0</v>
      </c>
      <c r="BX22">
        <v>0</v>
      </c>
    </row>
    <row r="23" spans="1:76" x14ac:dyDescent="0.25">
      <c r="A23">
        <v>131</v>
      </c>
      <c r="B23" t="s">
        <v>170</v>
      </c>
      <c r="C23" t="s">
        <v>1657</v>
      </c>
      <c r="D23" t="s">
        <v>1658</v>
      </c>
      <c r="E23">
        <v>10</v>
      </c>
      <c r="F23" t="s">
        <v>1577</v>
      </c>
      <c r="G23">
        <v>8</v>
      </c>
      <c r="H23" t="s">
        <v>1577</v>
      </c>
      <c r="K23">
        <v>4</v>
      </c>
      <c r="L23" t="s">
        <v>1641</v>
      </c>
      <c r="M23" t="s">
        <v>1642</v>
      </c>
      <c r="N23" t="s">
        <v>170</v>
      </c>
      <c r="O23" t="s">
        <v>1659</v>
      </c>
      <c r="P23">
        <v>1</v>
      </c>
      <c r="Q23">
        <v>1</v>
      </c>
      <c r="R23">
        <v>1</v>
      </c>
      <c r="S23">
        <v>2.4500000000000002</v>
      </c>
      <c r="T23">
        <v>2.4500000000000002</v>
      </c>
      <c r="U23" t="s">
        <v>1570</v>
      </c>
      <c r="V23">
        <v>0</v>
      </c>
      <c r="Y23" t="s">
        <v>1571</v>
      </c>
      <c r="Z23" t="s">
        <v>1572</v>
      </c>
      <c r="AC23" t="s">
        <v>1573</v>
      </c>
      <c r="AD23" t="s">
        <v>1574</v>
      </c>
      <c r="AE23">
        <v>1</v>
      </c>
      <c r="AF23">
        <v>0</v>
      </c>
      <c r="AG23">
        <v>0</v>
      </c>
      <c r="AH23">
        <v>6.34</v>
      </c>
      <c r="AI23">
        <v>2</v>
      </c>
      <c r="AJ23">
        <v>0</v>
      </c>
      <c r="AV23">
        <v>2.5877550999999999</v>
      </c>
      <c r="AX23">
        <v>7.61</v>
      </c>
      <c r="AZ23">
        <v>1</v>
      </c>
      <c r="BE23">
        <v>100</v>
      </c>
      <c r="BF23">
        <v>100</v>
      </c>
      <c r="BH23">
        <v>0</v>
      </c>
      <c r="BL23">
        <v>0</v>
      </c>
      <c r="BM23">
        <v>0</v>
      </c>
      <c r="BP23">
        <v>0</v>
      </c>
      <c r="BR23">
        <v>0</v>
      </c>
      <c r="BS23">
        <v>0</v>
      </c>
      <c r="BT23">
        <v>0</v>
      </c>
      <c r="BW23">
        <v>0</v>
      </c>
      <c r="BX23">
        <v>0</v>
      </c>
    </row>
    <row r="24" spans="1:76" x14ac:dyDescent="0.25">
      <c r="A24">
        <v>190</v>
      </c>
      <c r="B24" t="s">
        <v>251</v>
      </c>
      <c r="C24" t="s">
        <v>1660</v>
      </c>
      <c r="D24" t="s">
        <v>249</v>
      </c>
      <c r="E24">
        <v>1</v>
      </c>
      <c r="F24" t="s">
        <v>1626</v>
      </c>
      <c r="G24">
        <v>2</v>
      </c>
      <c r="H24" t="s">
        <v>1626</v>
      </c>
      <c r="K24">
        <v>7</v>
      </c>
      <c r="L24" t="s">
        <v>1627</v>
      </c>
      <c r="M24" t="s">
        <v>1661</v>
      </c>
      <c r="N24">
        <v>8081005</v>
      </c>
      <c r="O24" t="s">
        <v>1662</v>
      </c>
      <c r="P24">
        <v>1</v>
      </c>
      <c r="Q24">
        <v>1</v>
      </c>
      <c r="R24">
        <v>1</v>
      </c>
      <c r="S24">
        <v>8.85</v>
      </c>
      <c r="T24">
        <v>8.85</v>
      </c>
      <c r="U24" t="s">
        <v>1570</v>
      </c>
      <c r="V24">
        <v>0</v>
      </c>
      <c r="Y24" t="s">
        <v>1571</v>
      </c>
      <c r="Z24" t="s">
        <v>1572</v>
      </c>
      <c r="AC24" t="s">
        <v>1573</v>
      </c>
      <c r="AD24" t="s">
        <v>1574</v>
      </c>
      <c r="AE24">
        <v>1</v>
      </c>
      <c r="AF24">
        <v>0</v>
      </c>
      <c r="AG24">
        <v>0</v>
      </c>
      <c r="AH24">
        <v>9.9</v>
      </c>
      <c r="AI24">
        <v>2</v>
      </c>
      <c r="AJ24">
        <v>0</v>
      </c>
      <c r="AV24">
        <v>1.1186441</v>
      </c>
      <c r="AX24">
        <v>11.88</v>
      </c>
      <c r="AZ24">
        <v>1</v>
      </c>
      <c r="BE24">
        <v>100</v>
      </c>
      <c r="BF24">
        <v>100</v>
      </c>
      <c r="BH24">
        <v>0</v>
      </c>
      <c r="BL24">
        <v>0</v>
      </c>
      <c r="BM24">
        <v>0</v>
      </c>
      <c r="BP24">
        <v>0</v>
      </c>
      <c r="BR24">
        <v>0</v>
      </c>
      <c r="BS24">
        <v>0</v>
      </c>
      <c r="BT24">
        <v>0</v>
      </c>
      <c r="BW24">
        <v>0</v>
      </c>
      <c r="BX24">
        <v>0</v>
      </c>
    </row>
    <row r="25" spans="1:76" x14ac:dyDescent="0.25">
      <c r="A25">
        <v>188</v>
      </c>
      <c r="B25" t="s">
        <v>243</v>
      </c>
      <c r="C25" t="s">
        <v>1663</v>
      </c>
      <c r="D25" t="s">
        <v>241</v>
      </c>
      <c r="E25">
        <v>1</v>
      </c>
      <c r="F25" t="s">
        <v>1626</v>
      </c>
      <c r="G25">
        <v>2</v>
      </c>
      <c r="H25" t="s">
        <v>1626</v>
      </c>
      <c r="K25">
        <v>7</v>
      </c>
      <c r="L25" t="s">
        <v>1627</v>
      </c>
      <c r="M25" t="s">
        <v>1661</v>
      </c>
      <c r="N25">
        <v>8081025</v>
      </c>
      <c r="O25" t="s">
        <v>1664</v>
      </c>
      <c r="P25">
        <v>1</v>
      </c>
      <c r="Q25">
        <v>1</v>
      </c>
      <c r="R25">
        <v>1</v>
      </c>
      <c r="S25">
        <v>13.85</v>
      </c>
      <c r="T25">
        <v>13.85</v>
      </c>
      <c r="U25" t="s">
        <v>1570</v>
      </c>
      <c r="V25">
        <v>0</v>
      </c>
      <c r="Y25" t="s">
        <v>1571</v>
      </c>
      <c r="Z25" t="s">
        <v>1572</v>
      </c>
      <c r="AC25" t="s">
        <v>1573</v>
      </c>
      <c r="AD25" t="s">
        <v>1574</v>
      </c>
      <c r="AE25">
        <v>1</v>
      </c>
      <c r="AF25">
        <v>0</v>
      </c>
      <c r="AG25">
        <v>0</v>
      </c>
      <c r="AH25">
        <v>16.5</v>
      </c>
      <c r="AI25">
        <v>2</v>
      </c>
      <c r="AJ25">
        <v>0</v>
      </c>
      <c r="AV25">
        <v>1.1913357</v>
      </c>
      <c r="AX25">
        <v>19.8</v>
      </c>
      <c r="AZ25">
        <v>1</v>
      </c>
      <c r="BE25">
        <v>100</v>
      </c>
      <c r="BF25">
        <v>100</v>
      </c>
      <c r="BH25">
        <v>0</v>
      </c>
      <c r="BL25">
        <v>0</v>
      </c>
      <c r="BM25">
        <v>0</v>
      </c>
      <c r="BP25">
        <v>0</v>
      </c>
      <c r="BR25">
        <v>0</v>
      </c>
      <c r="BS25">
        <v>0</v>
      </c>
      <c r="BT25">
        <v>0</v>
      </c>
      <c r="BW25">
        <v>0</v>
      </c>
      <c r="BX25">
        <v>0</v>
      </c>
    </row>
    <row r="26" spans="1:76" x14ac:dyDescent="0.25">
      <c r="A26">
        <v>534</v>
      </c>
      <c r="B26" t="s">
        <v>478</v>
      </c>
      <c r="C26" t="s">
        <v>1665</v>
      </c>
      <c r="D26" t="s">
        <v>476</v>
      </c>
      <c r="E26">
        <v>3</v>
      </c>
      <c r="F26" t="s">
        <v>1666</v>
      </c>
      <c r="G26">
        <v>7</v>
      </c>
      <c r="H26" t="s">
        <v>1666</v>
      </c>
      <c r="K26">
        <v>3</v>
      </c>
      <c r="L26" t="s">
        <v>1667</v>
      </c>
      <c r="M26" t="s">
        <v>1637</v>
      </c>
      <c r="N26" t="s">
        <v>1668</v>
      </c>
      <c r="O26" t="s">
        <v>1669</v>
      </c>
      <c r="P26">
        <v>1</v>
      </c>
      <c r="Q26">
        <v>1</v>
      </c>
      <c r="R26">
        <v>1</v>
      </c>
      <c r="S26">
        <v>62.04</v>
      </c>
      <c r="T26">
        <v>62.04</v>
      </c>
      <c r="U26" t="s">
        <v>1570</v>
      </c>
      <c r="V26">
        <v>0</v>
      </c>
      <c r="Y26" t="s">
        <v>1571</v>
      </c>
      <c r="Z26" t="s">
        <v>1572</v>
      </c>
      <c r="AC26" t="s">
        <v>1573</v>
      </c>
      <c r="AD26" t="s">
        <v>1574</v>
      </c>
      <c r="AE26">
        <v>1</v>
      </c>
      <c r="AF26">
        <v>0</v>
      </c>
      <c r="AG26">
        <v>0</v>
      </c>
      <c r="AH26">
        <v>91.2</v>
      </c>
      <c r="AI26">
        <v>2</v>
      </c>
      <c r="AJ26">
        <v>0</v>
      </c>
      <c r="AV26">
        <v>1.4700192999999999</v>
      </c>
      <c r="AX26">
        <v>109.44</v>
      </c>
      <c r="AZ26">
        <v>1</v>
      </c>
      <c r="BE26">
        <v>100</v>
      </c>
      <c r="BF26">
        <v>100</v>
      </c>
      <c r="BH26">
        <v>0</v>
      </c>
      <c r="BL26">
        <v>0</v>
      </c>
      <c r="BM26">
        <v>0</v>
      </c>
      <c r="BP26">
        <v>0</v>
      </c>
      <c r="BR26">
        <v>0</v>
      </c>
      <c r="BS26">
        <v>0</v>
      </c>
      <c r="BT26">
        <v>0</v>
      </c>
      <c r="BW26">
        <v>0</v>
      </c>
      <c r="BX26">
        <v>0</v>
      </c>
    </row>
    <row r="27" spans="1:76" x14ac:dyDescent="0.25">
      <c r="A27">
        <v>59</v>
      </c>
      <c r="B27" t="s">
        <v>56</v>
      </c>
      <c r="C27" t="s">
        <v>1670</v>
      </c>
      <c r="D27" t="s">
        <v>1671</v>
      </c>
      <c r="E27">
        <v>8</v>
      </c>
      <c r="F27" t="s">
        <v>1611</v>
      </c>
      <c r="G27">
        <v>4</v>
      </c>
      <c r="H27" t="s">
        <v>1611</v>
      </c>
      <c r="K27">
        <v>3</v>
      </c>
      <c r="L27" t="s">
        <v>1672</v>
      </c>
      <c r="M27" t="s">
        <v>1642</v>
      </c>
      <c r="N27" t="s">
        <v>1673</v>
      </c>
      <c r="O27" t="s">
        <v>54</v>
      </c>
      <c r="Q27">
        <v>1</v>
      </c>
      <c r="R27">
        <v>1</v>
      </c>
      <c r="S27">
        <v>2.63</v>
      </c>
      <c r="T27">
        <v>2.63</v>
      </c>
      <c r="U27" t="s">
        <v>1570</v>
      </c>
      <c r="V27">
        <v>0</v>
      </c>
      <c r="Y27" t="s">
        <v>1571</v>
      </c>
      <c r="Z27" t="s">
        <v>1572</v>
      </c>
      <c r="AC27" t="s">
        <v>1573</v>
      </c>
      <c r="AD27" t="s">
        <v>1574</v>
      </c>
      <c r="AF27">
        <v>0</v>
      </c>
      <c r="AG27">
        <v>0</v>
      </c>
      <c r="AH27">
        <v>4.63</v>
      </c>
      <c r="AI27">
        <v>2</v>
      </c>
      <c r="AJ27">
        <v>0</v>
      </c>
      <c r="AV27">
        <v>1.7604563</v>
      </c>
      <c r="AX27">
        <v>5.56</v>
      </c>
      <c r="AZ27">
        <v>1</v>
      </c>
      <c r="BE27">
        <v>100</v>
      </c>
      <c r="BF27">
        <v>100</v>
      </c>
      <c r="BH27">
        <v>0</v>
      </c>
      <c r="BL27">
        <v>0</v>
      </c>
      <c r="BM27">
        <v>0</v>
      </c>
      <c r="BP27">
        <v>0</v>
      </c>
      <c r="BR27">
        <v>0</v>
      </c>
      <c r="BS27">
        <v>0</v>
      </c>
      <c r="BT27">
        <v>0</v>
      </c>
      <c r="BW27">
        <v>0</v>
      </c>
      <c r="BX27">
        <v>0</v>
      </c>
    </row>
    <row r="28" spans="1:76" x14ac:dyDescent="0.25">
      <c r="A28">
        <v>98</v>
      </c>
      <c r="B28" t="s">
        <v>87</v>
      </c>
      <c r="C28" t="s">
        <v>1674</v>
      </c>
      <c r="D28" t="s">
        <v>1675</v>
      </c>
      <c r="E28">
        <v>10</v>
      </c>
      <c r="F28" t="s">
        <v>1577</v>
      </c>
      <c r="G28">
        <v>8</v>
      </c>
      <c r="H28" t="s">
        <v>1577</v>
      </c>
      <c r="K28">
        <v>1</v>
      </c>
      <c r="L28" t="s">
        <v>1606</v>
      </c>
      <c r="M28" t="s">
        <v>1568</v>
      </c>
      <c r="N28" t="s">
        <v>1676</v>
      </c>
      <c r="O28" t="s">
        <v>1677</v>
      </c>
      <c r="Q28">
        <v>1</v>
      </c>
      <c r="R28">
        <v>1</v>
      </c>
      <c r="S28">
        <v>2.4300000000000002</v>
      </c>
      <c r="T28">
        <v>2.4300000000000002</v>
      </c>
      <c r="U28" t="s">
        <v>1570</v>
      </c>
      <c r="V28">
        <v>0</v>
      </c>
      <c r="Y28" t="s">
        <v>1571</v>
      </c>
      <c r="Z28" t="s">
        <v>1572</v>
      </c>
      <c r="AC28" t="s">
        <v>1573</v>
      </c>
      <c r="AD28" t="s">
        <v>1574</v>
      </c>
      <c r="AE28">
        <v>1</v>
      </c>
      <c r="AF28">
        <v>0</v>
      </c>
      <c r="AG28">
        <v>0</v>
      </c>
      <c r="AH28">
        <v>4.9400000000000004</v>
      </c>
      <c r="AI28">
        <v>2</v>
      </c>
      <c r="AJ28">
        <v>0</v>
      </c>
      <c r="AV28">
        <v>2.0329218</v>
      </c>
      <c r="AX28">
        <v>5.93</v>
      </c>
      <c r="AZ28">
        <v>1</v>
      </c>
      <c r="BE28">
        <v>100</v>
      </c>
      <c r="BF28">
        <v>100</v>
      </c>
      <c r="BH28">
        <v>0</v>
      </c>
      <c r="BL28">
        <v>0</v>
      </c>
      <c r="BM28">
        <v>0</v>
      </c>
      <c r="BP28">
        <v>0</v>
      </c>
      <c r="BR28">
        <v>0</v>
      </c>
      <c r="BS28">
        <v>0</v>
      </c>
      <c r="BT28">
        <v>0</v>
      </c>
      <c r="BW28">
        <v>0</v>
      </c>
      <c r="BX28">
        <v>0</v>
      </c>
    </row>
    <row r="29" spans="1:76" x14ac:dyDescent="0.25">
      <c r="A29">
        <v>103</v>
      </c>
      <c r="B29" t="s">
        <v>100</v>
      </c>
      <c r="C29" t="s">
        <v>1678</v>
      </c>
      <c r="D29" t="s">
        <v>1679</v>
      </c>
      <c r="E29">
        <v>10</v>
      </c>
      <c r="F29" t="s">
        <v>1577</v>
      </c>
      <c r="G29">
        <v>13</v>
      </c>
      <c r="H29" t="s">
        <v>1597</v>
      </c>
      <c r="K29">
        <v>2</v>
      </c>
      <c r="L29" t="s">
        <v>1597</v>
      </c>
      <c r="M29" t="s">
        <v>1680</v>
      </c>
      <c r="N29" t="s">
        <v>1681</v>
      </c>
      <c r="O29" t="s">
        <v>1682</v>
      </c>
      <c r="P29">
        <v>1</v>
      </c>
      <c r="Q29">
        <v>1</v>
      </c>
      <c r="R29">
        <v>0</v>
      </c>
      <c r="S29">
        <v>60.59</v>
      </c>
      <c r="T29">
        <v>60.59</v>
      </c>
      <c r="U29" t="s">
        <v>1570</v>
      </c>
      <c r="V29">
        <v>0</v>
      </c>
      <c r="Y29" t="s">
        <v>1571</v>
      </c>
      <c r="Z29" t="s">
        <v>1572</v>
      </c>
      <c r="AC29" t="s">
        <v>1573</v>
      </c>
      <c r="AD29" t="s">
        <v>1574</v>
      </c>
      <c r="AE29">
        <v>1</v>
      </c>
      <c r="AF29">
        <v>0</v>
      </c>
      <c r="AG29">
        <v>0</v>
      </c>
      <c r="AH29">
        <v>90</v>
      </c>
      <c r="AI29">
        <v>2</v>
      </c>
      <c r="AJ29">
        <v>0</v>
      </c>
      <c r="AV29">
        <v>1.4853936000000001</v>
      </c>
      <c r="AX29">
        <v>108</v>
      </c>
      <c r="AZ29">
        <v>1</v>
      </c>
      <c r="BE29">
        <v>100</v>
      </c>
      <c r="BF29">
        <v>100</v>
      </c>
      <c r="BH29">
        <v>0</v>
      </c>
      <c r="BL29">
        <v>0</v>
      </c>
      <c r="BM29">
        <v>0</v>
      </c>
      <c r="BP29">
        <v>0</v>
      </c>
      <c r="BR29">
        <v>0</v>
      </c>
      <c r="BS29">
        <v>0</v>
      </c>
      <c r="BT29">
        <v>0</v>
      </c>
      <c r="BW29">
        <v>0</v>
      </c>
      <c r="BX29">
        <v>0</v>
      </c>
    </row>
    <row r="30" spans="1:76" x14ac:dyDescent="0.25">
      <c r="B30" t="s">
        <v>1683</v>
      </c>
      <c r="C30" t="s">
        <v>1684</v>
      </c>
      <c r="D30" t="s">
        <v>1685</v>
      </c>
      <c r="M30" t="s">
        <v>1603</v>
      </c>
      <c r="N30" t="s">
        <v>1683</v>
      </c>
      <c r="O30" t="s">
        <v>1685</v>
      </c>
      <c r="Q30">
        <v>1</v>
      </c>
      <c r="R30">
        <v>1</v>
      </c>
      <c r="S30">
        <v>2.85</v>
      </c>
      <c r="T30">
        <v>2.85</v>
      </c>
      <c r="U30" t="s">
        <v>1570</v>
      </c>
      <c r="V30">
        <v>0</v>
      </c>
      <c r="Y30" t="s">
        <v>1571</v>
      </c>
      <c r="Z30" t="s">
        <v>1572</v>
      </c>
      <c r="AC30" t="s">
        <v>1573</v>
      </c>
      <c r="AD30" t="s">
        <v>1574</v>
      </c>
      <c r="AF30">
        <v>0</v>
      </c>
      <c r="AG30">
        <v>0</v>
      </c>
      <c r="AH30">
        <v>5.55</v>
      </c>
      <c r="AI30">
        <v>2</v>
      </c>
      <c r="AJ30">
        <v>0</v>
      </c>
      <c r="AV30">
        <v>1.9473684</v>
      </c>
      <c r="AX30">
        <v>6.66</v>
      </c>
      <c r="BE30">
        <v>100</v>
      </c>
      <c r="BF30">
        <v>100</v>
      </c>
      <c r="BH30">
        <v>0</v>
      </c>
      <c r="BL30">
        <v>0</v>
      </c>
      <c r="BM30">
        <v>0</v>
      </c>
      <c r="BP30">
        <v>0</v>
      </c>
      <c r="BR30">
        <v>0</v>
      </c>
      <c r="BS30">
        <v>0</v>
      </c>
      <c r="BT30">
        <v>0</v>
      </c>
      <c r="BW30">
        <v>0</v>
      </c>
      <c r="BX30">
        <v>0</v>
      </c>
    </row>
    <row r="31" spans="1:76" x14ac:dyDescent="0.25">
      <c r="A31">
        <v>105</v>
      </c>
      <c r="B31" t="s">
        <v>1686</v>
      </c>
      <c r="D31" t="s">
        <v>1687</v>
      </c>
      <c r="E31">
        <v>15</v>
      </c>
      <c r="F31" t="s">
        <v>1688</v>
      </c>
      <c r="G31">
        <v>6</v>
      </c>
      <c r="H31" t="s">
        <v>1688</v>
      </c>
      <c r="M31" t="s">
        <v>1583</v>
      </c>
      <c r="N31" t="s">
        <v>1584</v>
      </c>
      <c r="O31" t="s">
        <v>1585</v>
      </c>
      <c r="Q31">
        <v>1</v>
      </c>
      <c r="R31">
        <v>0</v>
      </c>
      <c r="S31">
        <v>0</v>
      </c>
      <c r="T31">
        <v>0</v>
      </c>
      <c r="U31" t="s">
        <v>1570</v>
      </c>
      <c r="V31">
        <v>0</v>
      </c>
      <c r="Y31" t="s">
        <v>1571</v>
      </c>
      <c r="Z31" t="s">
        <v>1572</v>
      </c>
      <c r="AC31" t="s">
        <v>1573</v>
      </c>
      <c r="AD31" t="s">
        <v>1574</v>
      </c>
      <c r="AE31">
        <v>1</v>
      </c>
      <c r="AF31">
        <v>0</v>
      </c>
      <c r="AG31">
        <v>0</v>
      </c>
      <c r="AH31">
        <v>49</v>
      </c>
      <c r="AI31">
        <v>2</v>
      </c>
      <c r="AJ31">
        <v>0</v>
      </c>
      <c r="AK31">
        <v>1</v>
      </c>
      <c r="AM31">
        <v>1</v>
      </c>
      <c r="AN31">
        <v>1</v>
      </c>
      <c r="AV31">
        <v>0</v>
      </c>
      <c r="AX31">
        <v>58.8</v>
      </c>
      <c r="AZ31">
        <v>1</v>
      </c>
      <c r="BE31">
        <v>100</v>
      </c>
      <c r="BF31">
        <v>100</v>
      </c>
      <c r="BH31">
        <v>0</v>
      </c>
      <c r="BL31">
        <v>0</v>
      </c>
      <c r="BM31">
        <v>0</v>
      </c>
      <c r="BP31">
        <v>0</v>
      </c>
      <c r="BR31">
        <v>0</v>
      </c>
      <c r="BS31">
        <v>0</v>
      </c>
      <c r="BT31">
        <v>0</v>
      </c>
      <c r="BW31">
        <v>0</v>
      </c>
      <c r="BX31">
        <v>0</v>
      </c>
    </row>
    <row r="32" spans="1:76" x14ac:dyDescent="0.25">
      <c r="A32">
        <v>62</v>
      </c>
      <c r="B32" t="s">
        <v>65</v>
      </c>
      <c r="C32" t="s">
        <v>1689</v>
      </c>
      <c r="D32" t="s">
        <v>1690</v>
      </c>
      <c r="E32">
        <v>10</v>
      </c>
      <c r="F32" t="s">
        <v>1577</v>
      </c>
      <c r="G32">
        <v>13</v>
      </c>
      <c r="H32" t="s">
        <v>1597</v>
      </c>
      <c r="K32">
        <v>2</v>
      </c>
      <c r="L32" t="s">
        <v>1597</v>
      </c>
      <c r="M32" t="s">
        <v>1680</v>
      </c>
      <c r="N32" t="s">
        <v>1691</v>
      </c>
      <c r="O32" t="s">
        <v>63</v>
      </c>
      <c r="P32">
        <v>1</v>
      </c>
      <c r="Q32">
        <v>1</v>
      </c>
      <c r="R32">
        <v>0</v>
      </c>
      <c r="S32">
        <v>16.55</v>
      </c>
      <c r="T32">
        <v>16.55</v>
      </c>
      <c r="U32" t="s">
        <v>1570</v>
      </c>
      <c r="V32">
        <v>0</v>
      </c>
      <c r="Y32" t="s">
        <v>1571</v>
      </c>
      <c r="Z32" t="s">
        <v>1572</v>
      </c>
      <c r="AC32" t="s">
        <v>1573</v>
      </c>
      <c r="AD32" t="s">
        <v>1574</v>
      </c>
      <c r="AE32">
        <v>1</v>
      </c>
      <c r="AF32">
        <v>0</v>
      </c>
      <c r="AG32">
        <v>0</v>
      </c>
      <c r="AH32">
        <v>24</v>
      </c>
      <c r="AI32">
        <v>2</v>
      </c>
      <c r="AJ32">
        <v>0</v>
      </c>
      <c r="AV32">
        <v>1.4501511</v>
      </c>
      <c r="AX32">
        <v>28.8</v>
      </c>
      <c r="AZ32">
        <v>1</v>
      </c>
      <c r="BE32">
        <v>100</v>
      </c>
      <c r="BF32">
        <v>100</v>
      </c>
      <c r="BH32">
        <v>0</v>
      </c>
      <c r="BL32">
        <v>0</v>
      </c>
      <c r="BM32">
        <v>0</v>
      </c>
      <c r="BP32">
        <v>0</v>
      </c>
      <c r="BR32">
        <v>0</v>
      </c>
      <c r="BS32">
        <v>0</v>
      </c>
      <c r="BT32">
        <v>0</v>
      </c>
      <c r="BW32">
        <v>0</v>
      </c>
      <c r="BX32">
        <v>0</v>
      </c>
    </row>
    <row r="33" spans="1:76" x14ac:dyDescent="0.25">
      <c r="B33" t="s">
        <v>1692</v>
      </c>
      <c r="C33" t="s">
        <v>1693</v>
      </c>
      <c r="D33" t="s">
        <v>1694</v>
      </c>
      <c r="E33">
        <v>8</v>
      </c>
      <c r="F33" t="s">
        <v>1611</v>
      </c>
      <c r="G33">
        <v>4</v>
      </c>
      <c r="H33" t="s">
        <v>1611</v>
      </c>
      <c r="K33">
        <v>2</v>
      </c>
      <c r="L33" t="s">
        <v>1695</v>
      </c>
      <c r="M33" t="s">
        <v>1603</v>
      </c>
      <c r="N33" t="s">
        <v>1692</v>
      </c>
      <c r="O33" t="s">
        <v>1696</v>
      </c>
      <c r="Q33">
        <v>1</v>
      </c>
      <c r="R33">
        <v>1</v>
      </c>
      <c r="S33">
        <v>1.1100000000000001</v>
      </c>
      <c r="T33">
        <v>1.1100000000000001</v>
      </c>
      <c r="U33" t="s">
        <v>1570</v>
      </c>
      <c r="V33">
        <v>0</v>
      </c>
      <c r="Y33" t="s">
        <v>1571</v>
      </c>
      <c r="Z33" t="s">
        <v>1572</v>
      </c>
      <c r="AC33" t="s">
        <v>1573</v>
      </c>
      <c r="AD33" t="s">
        <v>1574</v>
      </c>
      <c r="AF33">
        <v>0</v>
      </c>
      <c r="AG33">
        <v>0</v>
      </c>
      <c r="AH33">
        <v>1.69</v>
      </c>
      <c r="AI33">
        <v>2</v>
      </c>
      <c r="AJ33">
        <v>0</v>
      </c>
      <c r="AV33">
        <v>1.5225225</v>
      </c>
      <c r="AX33">
        <v>2.0299999999999998</v>
      </c>
      <c r="BE33">
        <v>100</v>
      </c>
      <c r="BF33">
        <v>100</v>
      </c>
      <c r="BH33">
        <v>0</v>
      </c>
      <c r="BL33">
        <v>0</v>
      </c>
      <c r="BM33">
        <v>0</v>
      </c>
      <c r="BP33">
        <v>0</v>
      </c>
      <c r="BR33">
        <v>0</v>
      </c>
      <c r="BS33">
        <v>0</v>
      </c>
      <c r="BT33">
        <v>0</v>
      </c>
      <c r="BW33">
        <v>0</v>
      </c>
      <c r="BX33">
        <v>0</v>
      </c>
    </row>
    <row r="34" spans="1:76" x14ac:dyDescent="0.25">
      <c r="A34">
        <v>128</v>
      </c>
      <c r="B34" t="s">
        <v>1697</v>
      </c>
      <c r="C34" t="s">
        <v>1698</v>
      </c>
      <c r="D34" t="s">
        <v>1699</v>
      </c>
      <c r="E34">
        <v>10</v>
      </c>
      <c r="F34" t="s">
        <v>1577</v>
      </c>
      <c r="G34">
        <v>8</v>
      </c>
      <c r="H34" t="s">
        <v>1577</v>
      </c>
      <c r="K34">
        <v>4</v>
      </c>
      <c r="L34" t="s">
        <v>1641</v>
      </c>
      <c r="M34" t="s">
        <v>1642</v>
      </c>
      <c r="N34" t="s">
        <v>1697</v>
      </c>
      <c r="O34" t="s">
        <v>1700</v>
      </c>
      <c r="Q34">
        <v>1</v>
      </c>
      <c r="R34">
        <v>1</v>
      </c>
      <c r="S34">
        <v>0.79</v>
      </c>
      <c r="T34">
        <v>0.79</v>
      </c>
      <c r="U34" t="s">
        <v>1570</v>
      </c>
      <c r="V34">
        <v>0</v>
      </c>
      <c r="Y34" t="s">
        <v>1571</v>
      </c>
      <c r="Z34" t="s">
        <v>1572</v>
      </c>
      <c r="AC34" t="s">
        <v>1573</v>
      </c>
      <c r="AD34" t="s">
        <v>1574</v>
      </c>
      <c r="AF34">
        <v>0</v>
      </c>
      <c r="AG34">
        <v>0</v>
      </c>
      <c r="AH34">
        <v>3.38</v>
      </c>
      <c r="AI34">
        <v>2</v>
      </c>
      <c r="AJ34">
        <v>0</v>
      </c>
      <c r="AV34">
        <v>4.2784810000000002</v>
      </c>
      <c r="AX34">
        <v>4.0599999999999996</v>
      </c>
      <c r="BE34">
        <v>100</v>
      </c>
      <c r="BF34">
        <v>100</v>
      </c>
      <c r="BH34">
        <v>0</v>
      </c>
      <c r="BL34">
        <v>0</v>
      </c>
      <c r="BM34">
        <v>0</v>
      </c>
      <c r="BP34">
        <v>0</v>
      </c>
      <c r="BR34">
        <v>0</v>
      </c>
      <c r="BS34">
        <v>0</v>
      </c>
      <c r="BT34">
        <v>0</v>
      </c>
      <c r="BW34">
        <v>0</v>
      </c>
      <c r="BX34">
        <v>0</v>
      </c>
    </row>
    <row r="35" spans="1:76" x14ac:dyDescent="0.25">
      <c r="B35" t="s">
        <v>1701</v>
      </c>
      <c r="C35" t="s">
        <v>1702</v>
      </c>
      <c r="D35" t="s">
        <v>1703</v>
      </c>
      <c r="M35" t="s">
        <v>1583</v>
      </c>
      <c r="N35" t="s">
        <v>1701</v>
      </c>
      <c r="O35" t="s">
        <v>1703</v>
      </c>
      <c r="Q35">
        <v>1</v>
      </c>
      <c r="R35">
        <v>0</v>
      </c>
      <c r="S35">
        <v>250</v>
      </c>
      <c r="T35">
        <v>250</v>
      </c>
      <c r="U35" t="s">
        <v>1570</v>
      </c>
      <c r="V35">
        <v>0</v>
      </c>
      <c r="Y35" t="s">
        <v>1571</v>
      </c>
      <c r="Z35" t="s">
        <v>1572</v>
      </c>
      <c r="AC35" t="s">
        <v>1573</v>
      </c>
      <c r="AD35" t="s">
        <v>1574</v>
      </c>
      <c r="AF35">
        <v>0</v>
      </c>
      <c r="AG35">
        <v>0</v>
      </c>
      <c r="AH35">
        <v>300</v>
      </c>
      <c r="AI35">
        <v>2</v>
      </c>
      <c r="AJ35">
        <v>0</v>
      </c>
      <c r="AV35">
        <v>1.2</v>
      </c>
      <c r="AW35">
        <v>1</v>
      </c>
      <c r="AX35">
        <v>360</v>
      </c>
      <c r="BE35">
        <v>100</v>
      </c>
      <c r="BF35">
        <v>100</v>
      </c>
      <c r="BH35">
        <v>0</v>
      </c>
      <c r="BL35">
        <v>0</v>
      </c>
      <c r="BM35">
        <v>0</v>
      </c>
      <c r="BP35">
        <v>0</v>
      </c>
      <c r="BR35">
        <v>0</v>
      </c>
      <c r="BS35">
        <v>0</v>
      </c>
      <c r="BT35">
        <v>0</v>
      </c>
      <c r="BW35">
        <v>0</v>
      </c>
      <c r="BX35">
        <v>0</v>
      </c>
    </row>
    <row r="36" spans="1:76" x14ac:dyDescent="0.25">
      <c r="A36">
        <v>543</v>
      </c>
      <c r="B36" t="s">
        <v>505</v>
      </c>
      <c r="C36" t="s">
        <v>1704</v>
      </c>
      <c r="D36" t="s">
        <v>1705</v>
      </c>
      <c r="E36">
        <v>16</v>
      </c>
      <c r="F36" t="s">
        <v>1706</v>
      </c>
      <c r="G36">
        <v>10</v>
      </c>
      <c r="H36" t="s">
        <v>1706</v>
      </c>
      <c r="M36" t="s">
        <v>1707</v>
      </c>
      <c r="N36" t="s">
        <v>505</v>
      </c>
      <c r="O36" t="s">
        <v>1705</v>
      </c>
      <c r="Q36">
        <v>1</v>
      </c>
      <c r="R36">
        <v>0</v>
      </c>
      <c r="S36">
        <v>7.73</v>
      </c>
      <c r="T36">
        <v>7.73</v>
      </c>
      <c r="U36" t="s">
        <v>1570</v>
      </c>
      <c r="V36">
        <v>0</v>
      </c>
      <c r="Y36" t="s">
        <v>1571</v>
      </c>
      <c r="Z36" t="s">
        <v>1572</v>
      </c>
      <c r="AC36" t="s">
        <v>1573</v>
      </c>
      <c r="AD36" t="s">
        <v>1574</v>
      </c>
      <c r="AF36">
        <v>0</v>
      </c>
      <c r="AG36">
        <v>0</v>
      </c>
      <c r="AH36">
        <v>10.15</v>
      </c>
      <c r="AI36">
        <v>2</v>
      </c>
      <c r="AJ36">
        <v>0</v>
      </c>
      <c r="AV36">
        <v>1.3130660000000001</v>
      </c>
      <c r="AX36">
        <v>12.18</v>
      </c>
      <c r="AZ36">
        <v>1</v>
      </c>
      <c r="BE36">
        <v>100</v>
      </c>
      <c r="BF36">
        <v>100</v>
      </c>
      <c r="BH36">
        <v>0</v>
      </c>
      <c r="BL36">
        <v>0</v>
      </c>
      <c r="BM36">
        <v>0</v>
      </c>
      <c r="BP36">
        <v>0</v>
      </c>
      <c r="BR36">
        <v>0</v>
      </c>
      <c r="BS36">
        <v>0</v>
      </c>
      <c r="BT36">
        <v>0</v>
      </c>
      <c r="BW36">
        <v>0</v>
      </c>
      <c r="BX36">
        <v>0</v>
      </c>
    </row>
    <row r="37" spans="1:76" x14ac:dyDescent="0.25">
      <c r="B37" t="s">
        <v>1708</v>
      </c>
      <c r="C37" t="s">
        <v>1709</v>
      </c>
      <c r="D37" t="s">
        <v>1710</v>
      </c>
      <c r="M37" t="s">
        <v>1583</v>
      </c>
      <c r="N37" t="s">
        <v>1584</v>
      </c>
      <c r="O37" t="s">
        <v>1585</v>
      </c>
      <c r="Q37">
        <v>1</v>
      </c>
      <c r="R37">
        <v>0</v>
      </c>
      <c r="S37">
        <v>0</v>
      </c>
      <c r="T37">
        <v>0</v>
      </c>
      <c r="U37" t="s">
        <v>1570</v>
      </c>
      <c r="V37">
        <v>0</v>
      </c>
      <c r="Y37" t="s">
        <v>1571</v>
      </c>
      <c r="Z37" t="s">
        <v>1572</v>
      </c>
      <c r="AC37" t="s">
        <v>1573</v>
      </c>
      <c r="AD37" t="s">
        <v>1574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1</v>
      </c>
      <c r="AM37">
        <v>1</v>
      </c>
      <c r="AN37">
        <v>1</v>
      </c>
      <c r="AO37">
        <v>1</v>
      </c>
      <c r="AP37">
        <v>1</v>
      </c>
      <c r="AV37">
        <v>0</v>
      </c>
      <c r="AW37">
        <v>1</v>
      </c>
      <c r="AX37">
        <v>0</v>
      </c>
      <c r="BE37">
        <v>100</v>
      </c>
      <c r="BF37">
        <v>100</v>
      </c>
      <c r="BH37">
        <v>0</v>
      </c>
      <c r="BL37">
        <v>0</v>
      </c>
      <c r="BM37">
        <v>0</v>
      </c>
      <c r="BP37">
        <v>0</v>
      </c>
      <c r="BR37">
        <v>0</v>
      </c>
      <c r="BS37">
        <v>0</v>
      </c>
      <c r="BT37">
        <v>0</v>
      </c>
      <c r="BW37">
        <v>0</v>
      </c>
      <c r="BX37">
        <v>0</v>
      </c>
    </row>
    <row r="38" spans="1:76" x14ac:dyDescent="0.25">
      <c r="A38">
        <v>323</v>
      </c>
      <c r="B38" t="s">
        <v>907</v>
      </c>
      <c r="C38" t="s">
        <v>1711</v>
      </c>
      <c r="D38" t="s">
        <v>1712</v>
      </c>
      <c r="E38">
        <v>3</v>
      </c>
      <c r="F38" t="s">
        <v>1666</v>
      </c>
      <c r="G38">
        <v>7</v>
      </c>
      <c r="H38" t="s">
        <v>1666</v>
      </c>
      <c r="K38">
        <v>1</v>
      </c>
      <c r="L38" t="s">
        <v>1713</v>
      </c>
      <c r="M38" t="s">
        <v>1583</v>
      </c>
      <c r="N38" t="s">
        <v>1584</v>
      </c>
      <c r="O38" t="s">
        <v>1585</v>
      </c>
      <c r="Q38">
        <v>1</v>
      </c>
      <c r="R38">
        <v>0</v>
      </c>
      <c r="S38">
        <v>0</v>
      </c>
      <c r="T38">
        <v>0</v>
      </c>
      <c r="U38" t="s">
        <v>1570</v>
      </c>
      <c r="V38">
        <v>0</v>
      </c>
      <c r="Y38" t="s">
        <v>1571</v>
      </c>
      <c r="Z38" t="s">
        <v>1572</v>
      </c>
      <c r="AC38" t="s">
        <v>1573</v>
      </c>
      <c r="AD38" t="s">
        <v>1574</v>
      </c>
      <c r="AF38">
        <v>0</v>
      </c>
      <c r="AG38">
        <v>0</v>
      </c>
      <c r="AH38">
        <v>317</v>
      </c>
      <c r="AI38">
        <v>2</v>
      </c>
      <c r="AJ38">
        <v>0</v>
      </c>
      <c r="AK38">
        <v>1</v>
      </c>
      <c r="AM38">
        <v>1</v>
      </c>
      <c r="AN38">
        <v>1</v>
      </c>
      <c r="AO38">
        <v>1</v>
      </c>
      <c r="AP38">
        <v>1</v>
      </c>
      <c r="AV38">
        <v>0</v>
      </c>
      <c r="AW38">
        <v>1</v>
      </c>
      <c r="AX38">
        <v>380.4</v>
      </c>
      <c r="AZ38">
        <v>1</v>
      </c>
      <c r="BE38">
        <v>100</v>
      </c>
      <c r="BF38">
        <v>100</v>
      </c>
      <c r="BH38">
        <v>0</v>
      </c>
      <c r="BL38">
        <v>0</v>
      </c>
      <c r="BM38">
        <v>0</v>
      </c>
      <c r="BP38">
        <v>0</v>
      </c>
      <c r="BR38">
        <v>0</v>
      </c>
      <c r="BS38">
        <v>0</v>
      </c>
      <c r="BT38">
        <v>0</v>
      </c>
      <c r="BW38">
        <v>0</v>
      </c>
      <c r="BX38">
        <v>0</v>
      </c>
    </row>
    <row r="39" spans="1:76" x14ac:dyDescent="0.25">
      <c r="B39" t="s">
        <v>1714</v>
      </c>
      <c r="C39" t="s">
        <v>1715</v>
      </c>
      <c r="D39" t="s">
        <v>1716</v>
      </c>
      <c r="M39" t="s">
        <v>1583</v>
      </c>
      <c r="N39" t="s">
        <v>1584</v>
      </c>
      <c r="O39" t="s">
        <v>1585</v>
      </c>
      <c r="Q39">
        <v>1</v>
      </c>
      <c r="R39">
        <v>0</v>
      </c>
      <c r="S39">
        <v>0</v>
      </c>
      <c r="T39">
        <v>0</v>
      </c>
      <c r="U39" t="s">
        <v>1570</v>
      </c>
      <c r="V39">
        <v>0</v>
      </c>
      <c r="Y39" t="s">
        <v>1571</v>
      </c>
      <c r="Z39" t="s">
        <v>1572</v>
      </c>
      <c r="AC39" t="s">
        <v>1573</v>
      </c>
      <c r="AD39" t="s">
        <v>1574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1</v>
      </c>
      <c r="AM39">
        <v>1</v>
      </c>
      <c r="AN39">
        <v>1</v>
      </c>
      <c r="AO39">
        <v>1</v>
      </c>
      <c r="AP39">
        <v>1</v>
      </c>
      <c r="AV39">
        <v>0</v>
      </c>
      <c r="AW39">
        <v>1</v>
      </c>
      <c r="AX39">
        <v>0</v>
      </c>
      <c r="BE39">
        <v>100</v>
      </c>
      <c r="BF39">
        <v>100</v>
      </c>
      <c r="BH39">
        <v>0</v>
      </c>
      <c r="BL39">
        <v>0</v>
      </c>
      <c r="BM39">
        <v>0</v>
      </c>
      <c r="BP39">
        <v>0</v>
      </c>
      <c r="BR39">
        <v>0</v>
      </c>
      <c r="BS39">
        <v>0</v>
      </c>
      <c r="BT39">
        <v>0</v>
      </c>
      <c r="BW39">
        <v>0</v>
      </c>
      <c r="BX39">
        <v>0</v>
      </c>
    </row>
    <row r="40" spans="1:76" x14ac:dyDescent="0.25">
      <c r="B40" t="s">
        <v>1717</v>
      </c>
      <c r="C40" t="s">
        <v>1718</v>
      </c>
      <c r="D40" t="s">
        <v>1719</v>
      </c>
      <c r="M40" t="s">
        <v>1583</v>
      </c>
      <c r="N40" t="s">
        <v>1584</v>
      </c>
      <c r="O40" t="s">
        <v>1585</v>
      </c>
      <c r="Q40">
        <v>1</v>
      </c>
      <c r="R40">
        <v>0</v>
      </c>
      <c r="S40">
        <v>0</v>
      </c>
      <c r="T40">
        <v>0</v>
      </c>
      <c r="U40" t="s">
        <v>1570</v>
      </c>
      <c r="V40">
        <v>0</v>
      </c>
      <c r="Y40" t="s">
        <v>1571</v>
      </c>
      <c r="Z40" t="s">
        <v>1572</v>
      </c>
      <c r="AC40" t="s">
        <v>1573</v>
      </c>
      <c r="AD40" t="s">
        <v>1574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1</v>
      </c>
      <c r="AM40">
        <v>1</v>
      </c>
      <c r="AN40">
        <v>1</v>
      </c>
      <c r="AO40">
        <v>1</v>
      </c>
      <c r="AP40">
        <v>1</v>
      </c>
      <c r="AV40">
        <v>0</v>
      </c>
      <c r="AW40">
        <v>1</v>
      </c>
      <c r="AX40">
        <v>0</v>
      </c>
      <c r="BE40">
        <v>100</v>
      </c>
      <c r="BF40">
        <v>100</v>
      </c>
      <c r="BH40">
        <v>0</v>
      </c>
      <c r="BL40">
        <v>0</v>
      </c>
      <c r="BM40">
        <v>0</v>
      </c>
      <c r="BP40">
        <v>0</v>
      </c>
      <c r="BR40">
        <v>0</v>
      </c>
      <c r="BS40">
        <v>0</v>
      </c>
      <c r="BT40">
        <v>0</v>
      </c>
      <c r="BW40">
        <v>0</v>
      </c>
      <c r="BX40">
        <v>0</v>
      </c>
    </row>
    <row r="41" spans="1:76" x14ac:dyDescent="0.25">
      <c r="B41" t="s">
        <v>1720</v>
      </c>
      <c r="C41" t="s">
        <v>1721</v>
      </c>
      <c r="D41" t="s">
        <v>1722</v>
      </c>
      <c r="M41" t="s">
        <v>1583</v>
      </c>
      <c r="N41" t="s">
        <v>1584</v>
      </c>
      <c r="O41" t="s">
        <v>1585</v>
      </c>
      <c r="Q41">
        <v>1</v>
      </c>
      <c r="R41">
        <v>0</v>
      </c>
      <c r="S41">
        <v>0</v>
      </c>
      <c r="T41">
        <v>0</v>
      </c>
      <c r="U41" t="s">
        <v>1570</v>
      </c>
      <c r="V41">
        <v>0</v>
      </c>
      <c r="Y41" t="s">
        <v>1571</v>
      </c>
      <c r="Z41" t="s">
        <v>1572</v>
      </c>
      <c r="AC41" t="s">
        <v>1573</v>
      </c>
      <c r="AD41" t="s">
        <v>1574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1</v>
      </c>
      <c r="AM41">
        <v>1</v>
      </c>
      <c r="AN41">
        <v>1</v>
      </c>
      <c r="AO41">
        <v>1</v>
      </c>
      <c r="AP41">
        <v>1</v>
      </c>
      <c r="AV41">
        <v>0</v>
      </c>
      <c r="AW41">
        <v>1</v>
      </c>
      <c r="AX41">
        <v>0</v>
      </c>
      <c r="BE41">
        <v>100</v>
      </c>
      <c r="BF41">
        <v>100</v>
      </c>
      <c r="BH41">
        <v>0</v>
      </c>
      <c r="BL41">
        <v>0</v>
      </c>
      <c r="BM41">
        <v>0</v>
      </c>
      <c r="BP41">
        <v>0</v>
      </c>
      <c r="BR41">
        <v>0</v>
      </c>
      <c r="BS41">
        <v>0</v>
      </c>
      <c r="BT41">
        <v>0</v>
      </c>
      <c r="BW41">
        <v>0</v>
      </c>
      <c r="BX41">
        <v>0</v>
      </c>
    </row>
    <row r="42" spans="1:76" x14ac:dyDescent="0.25">
      <c r="A42">
        <v>544</v>
      </c>
      <c r="B42" t="s">
        <v>509</v>
      </c>
      <c r="C42" t="s">
        <v>1723</v>
      </c>
      <c r="D42" t="s">
        <v>1724</v>
      </c>
      <c r="E42">
        <v>16</v>
      </c>
      <c r="F42" t="s">
        <v>1706</v>
      </c>
      <c r="G42">
        <v>10</v>
      </c>
      <c r="H42" t="s">
        <v>1706</v>
      </c>
      <c r="I42" t="s">
        <v>1725</v>
      </c>
      <c r="J42" t="s">
        <v>1726</v>
      </c>
      <c r="M42" t="s">
        <v>1707</v>
      </c>
      <c r="N42" t="s">
        <v>509</v>
      </c>
      <c r="O42" t="s">
        <v>1724</v>
      </c>
      <c r="Q42">
        <v>1</v>
      </c>
      <c r="R42">
        <v>0</v>
      </c>
      <c r="S42">
        <v>7.73</v>
      </c>
      <c r="T42">
        <v>7.73</v>
      </c>
      <c r="U42" t="s">
        <v>1570</v>
      </c>
      <c r="V42">
        <v>0</v>
      </c>
      <c r="Y42" t="s">
        <v>1571</v>
      </c>
      <c r="Z42" t="s">
        <v>1572</v>
      </c>
      <c r="AC42" t="s">
        <v>1573</v>
      </c>
      <c r="AD42" t="s">
        <v>1574</v>
      </c>
      <c r="AF42">
        <v>0</v>
      </c>
      <c r="AG42">
        <v>0</v>
      </c>
      <c r="AH42">
        <v>10.15</v>
      </c>
      <c r="AI42">
        <v>2</v>
      </c>
      <c r="AJ42">
        <v>0</v>
      </c>
      <c r="AV42">
        <v>1.3130660000000001</v>
      </c>
      <c r="AX42">
        <v>12.18</v>
      </c>
      <c r="AZ42">
        <v>1</v>
      </c>
      <c r="BE42">
        <v>100</v>
      </c>
      <c r="BF42">
        <v>100</v>
      </c>
      <c r="BH42">
        <v>0</v>
      </c>
      <c r="BL42">
        <v>0</v>
      </c>
      <c r="BM42">
        <v>0</v>
      </c>
      <c r="BP42">
        <v>0</v>
      </c>
      <c r="BR42">
        <v>0</v>
      </c>
      <c r="BS42">
        <v>0</v>
      </c>
      <c r="BT42">
        <v>0</v>
      </c>
      <c r="BW42">
        <v>0</v>
      </c>
      <c r="BX42">
        <v>0</v>
      </c>
    </row>
    <row r="43" spans="1:76" x14ac:dyDescent="0.25">
      <c r="B43" t="s">
        <v>1727</v>
      </c>
      <c r="C43" t="s">
        <v>1728</v>
      </c>
      <c r="D43" t="s">
        <v>1729</v>
      </c>
      <c r="E43">
        <v>4</v>
      </c>
      <c r="F43" t="s">
        <v>1730</v>
      </c>
      <c r="M43" t="s">
        <v>1583</v>
      </c>
      <c r="N43" t="s">
        <v>1584</v>
      </c>
      <c r="O43" t="s">
        <v>1585</v>
      </c>
      <c r="Q43">
        <v>1</v>
      </c>
      <c r="R43">
        <v>0</v>
      </c>
      <c r="S43">
        <v>0</v>
      </c>
      <c r="T43">
        <v>0</v>
      </c>
      <c r="U43" t="s">
        <v>1570</v>
      </c>
      <c r="V43">
        <v>0</v>
      </c>
      <c r="Y43" t="s">
        <v>1571</v>
      </c>
      <c r="Z43" t="s">
        <v>1572</v>
      </c>
      <c r="AC43" t="s">
        <v>1573</v>
      </c>
      <c r="AD43" t="s">
        <v>1574</v>
      </c>
      <c r="AE43">
        <v>1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1</v>
      </c>
      <c r="AM43">
        <v>1</v>
      </c>
      <c r="AN43">
        <v>1</v>
      </c>
      <c r="AO43">
        <v>1</v>
      </c>
      <c r="AP43">
        <v>1</v>
      </c>
      <c r="AV43">
        <v>0</v>
      </c>
      <c r="AW43">
        <v>1</v>
      </c>
      <c r="AX43">
        <v>0</v>
      </c>
      <c r="BE43">
        <v>100</v>
      </c>
      <c r="BF43">
        <v>100</v>
      </c>
      <c r="BH43">
        <v>0</v>
      </c>
      <c r="BL43">
        <v>0</v>
      </c>
      <c r="BM43">
        <v>0</v>
      </c>
      <c r="BP43">
        <v>0</v>
      </c>
      <c r="BR43">
        <v>0</v>
      </c>
      <c r="BS43">
        <v>0</v>
      </c>
      <c r="BT43">
        <v>0</v>
      </c>
      <c r="BW43">
        <v>0</v>
      </c>
      <c r="BX43">
        <v>0</v>
      </c>
    </row>
    <row r="44" spans="1:76" x14ac:dyDescent="0.25">
      <c r="B44" t="s">
        <v>1731</v>
      </c>
      <c r="C44" t="s">
        <v>1732</v>
      </c>
      <c r="D44" t="s">
        <v>1733</v>
      </c>
      <c r="E44">
        <v>4</v>
      </c>
      <c r="F44" t="s">
        <v>1730</v>
      </c>
      <c r="M44" t="s">
        <v>1583</v>
      </c>
      <c r="N44" t="s">
        <v>1731</v>
      </c>
      <c r="O44" t="s">
        <v>1733</v>
      </c>
      <c r="Q44">
        <v>1</v>
      </c>
      <c r="R44">
        <v>0</v>
      </c>
      <c r="S44">
        <v>450</v>
      </c>
      <c r="T44">
        <v>450</v>
      </c>
      <c r="U44" t="s">
        <v>1570</v>
      </c>
      <c r="V44">
        <v>0</v>
      </c>
      <c r="Y44" t="s">
        <v>1571</v>
      </c>
      <c r="Z44" t="s">
        <v>1572</v>
      </c>
      <c r="AC44" t="s">
        <v>1573</v>
      </c>
      <c r="AD44" t="s">
        <v>1574</v>
      </c>
      <c r="AF44">
        <v>0</v>
      </c>
      <c r="AG44">
        <v>0</v>
      </c>
      <c r="AH44">
        <v>540</v>
      </c>
      <c r="AI44">
        <v>2</v>
      </c>
      <c r="AJ44">
        <v>0</v>
      </c>
      <c r="AV44">
        <v>1.2</v>
      </c>
      <c r="AW44">
        <v>1</v>
      </c>
      <c r="AX44">
        <v>648</v>
      </c>
      <c r="BE44">
        <v>100</v>
      </c>
      <c r="BF44">
        <v>100</v>
      </c>
      <c r="BH44">
        <v>0</v>
      </c>
      <c r="BL44">
        <v>0</v>
      </c>
      <c r="BM44">
        <v>0</v>
      </c>
      <c r="BP44">
        <v>0</v>
      </c>
      <c r="BR44">
        <v>0</v>
      </c>
      <c r="BS44">
        <v>0</v>
      </c>
      <c r="BT44">
        <v>0</v>
      </c>
      <c r="BW44">
        <v>0</v>
      </c>
      <c r="BX44">
        <v>0</v>
      </c>
    </row>
    <row r="45" spans="1:76" x14ac:dyDescent="0.25">
      <c r="B45" t="s">
        <v>1734</v>
      </c>
      <c r="C45" t="s">
        <v>1735</v>
      </c>
      <c r="D45" t="s">
        <v>1736</v>
      </c>
      <c r="M45" t="s">
        <v>1583</v>
      </c>
      <c r="N45" t="s">
        <v>1584</v>
      </c>
      <c r="O45" t="s">
        <v>1585</v>
      </c>
      <c r="Q45">
        <v>1</v>
      </c>
      <c r="R45">
        <v>0</v>
      </c>
      <c r="S45">
        <v>0</v>
      </c>
      <c r="T45">
        <v>0</v>
      </c>
      <c r="U45" t="s">
        <v>1570</v>
      </c>
      <c r="V45">
        <v>0</v>
      </c>
      <c r="Y45" t="s">
        <v>1571</v>
      </c>
      <c r="Z45" t="s">
        <v>1572</v>
      </c>
      <c r="AC45" t="s">
        <v>1573</v>
      </c>
      <c r="AD45" t="s">
        <v>1574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1</v>
      </c>
      <c r="AM45">
        <v>1</v>
      </c>
      <c r="AN45">
        <v>1</v>
      </c>
      <c r="AV45">
        <v>0</v>
      </c>
      <c r="AW45">
        <v>1</v>
      </c>
      <c r="AX45">
        <v>0</v>
      </c>
      <c r="BE45">
        <v>100</v>
      </c>
      <c r="BF45">
        <v>100</v>
      </c>
      <c r="BH45">
        <v>0</v>
      </c>
      <c r="BL45">
        <v>0</v>
      </c>
      <c r="BM45">
        <v>0</v>
      </c>
      <c r="BP45">
        <v>0</v>
      </c>
      <c r="BR45">
        <v>0</v>
      </c>
      <c r="BS45">
        <v>0</v>
      </c>
      <c r="BT45">
        <v>0</v>
      </c>
      <c r="BW45">
        <v>0</v>
      </c>
      <c r="BX45">
        <v>0</v>
      </c>
    </row>
    <row r="46" spans="1:76" x14ac:dyDescent="0.25">
      <c r="A46">
        <v>125</v>
      </c>
      <c r="B46" t="s">
        <v>155</v>
      </c>
      <c r="C46" t="s">
        <v>1737</v>
      </c>
      <c r="D46" t="s">
        <v>153</v>
      </c>
      <c r="E46">
        <v>5</v>
      </c>
      <c r="F46" t="s">
        <v>1566</v>
      </c>
      <c r="G46">
        <v>1</v>
      </c>
      <c r="H46" t="s">
        <v>1566</v>
      </c>
      <c r="K46">
        <v>5</v>
      </c>
      <c r="L46" t="s">
        <v>1567</v>
      </c>
      <c r="M46" t="s">
        <v>1568</v>
      </c>
      <c r="N46" t="s">
        <v>1738</v>
      </c>
      <c r="O46" t="s">
        <v>1739</v>
      </c>
      <c r="Q46">
        <v>1</v>
      </c>
      <c r="R46">
        <v>1</v>
      </c>
      <c r="S46">
        <v>58.9</v>
      </c>
      <c r="T46">
        <v>58.9</v>
      </c>
      <c r="U46" t="s">
        <v>1570</v>
      </c>
      <c r="V46">
        <v>0</v>
      </c>
      <c r="Y46" t="s">
        <v>1571</v>
      </c>
      <c r="Z46" t="s">
        <v>1572</v>
      </c>
      <c r="AC46" t="s">
        <v>1573</v>
      </c>
      <c r="AD46" t="s">
        <v>1574</v>
      </c>
      <c r="AF46">
        <v>0</v>
      </c>
      <c r="AG46">
        <v>0</v>
      </c>
      <c r="AH46">
        <v>107.62</v>
      </c>
      <c r="AI46">
        <v>2</v>
      </c>
      <c r="AJ46">
        <v>0</v>
      </c>
      <c r="AV46">
        <v>1.8271647</v>
      </c>
      <c r="AX46">
        <v>129.13999999999999</v>
      </c>
      <c r="AZ46">
        <v>1</v>
      </c>
      <c r="BE46">
        <v>100</v>
      </c>
      <c r="BF46">
        <v>100</v>
      </c>
      <c r="BH46">
        <v>0</v>
      </c>
      <c r="BL46">
        <v>0</v>
      </c>
      <c r="BM46">
        <v>0</v>
      </c>
      <c r="BP46">
        <v>0</v>
      </c>
      <c r="BR46">
        <v>0</v>
      </c>
      <c r="BS46">
        <v>0</v>
      </c>
      <c r="BT46">
        <v>0</v>
      </c>
      <c r="BW46">
        <v>0</v>
      </c>
      <c r="BX46">
        <v>0</v>
      </c>
    </row>
    <row r="47" spans="1:76" x14ac:dyDescent="0.25">
      <c r="B47" t="s">
        <v>1740</v>
      </c>
      <c r="C47" t="s">
        <v>1741</v>
      </c>
      <c r="D47" t="s">
        <v>1742</v>
      </c>
      <c r="E47">
        <v>6</v>
      </c>
      <c r="F47" t="s">
        <v>1743</v>
      </c>
      <c r="I47" t="s">
        <v>1744</v>
      </c>
      <c r="J47" t="s">
        <v>1745</v>
      </c>
      <c r="K47" t="s">
        <v>1746</v>
      </c>
      <c r="L47" t="s">
        <v>1747</v>
      </c>
      <c r="M47" t="s">
        <v>1637</v>
      </c>
      <c r="N47" t="s">
        <v>1740</v>
      </c>
      <c r="O47" t="s">
        <v>1748</v>
      </c>
      <c r="Q47">
        <v>1</v>
      </c>
      <c r="R47">
        <v>1</v>
      </c>
      <c r="S47">
        <v>297.14999999999998</v>
      </c>
      <c r="T47">
        <v>297.14999999999998</v>
      </c>
      <c r="U47" t="s">
        <v>1570</v>
      </c>
      <c r="V47">
        <v>0</v>
      </c>
      <c r="Y47" t="s">
        <v>1571</v>
      </c>
      <c r="Z47" t="s">
        <v>1572</v>
      </c>
      <c r="AC47" t="s">
        <v>1573</v>
      </c>
      <c r="AD47" t="s">
        <v>1574</v>
      </c>
      <c r="AE47">
        <v>1</v>
      </c>
      <c r="AF47">
        <v>0</v>
      </c>
      <c r="AG47">
        <v>0</v>
      </c>
      <c r="AH47">
        <v>392.24</v>
      </c>
      <c r="AI47">
        <v>2</v>
      </c>
      <c r="AJ47">
        <v>0</v>
      </c>
      <c r="AM47">
        <v>1</v>
      </c>
      <c r="AN47">
        <v>1</v>
      </c>
      <c r="AV47">
        <v>1.3200067</v>
      </c>
      <c r="AW47">
        <v>1</v>
      </c>
      <c r="AX47">
        <v>470.69</v>
      </c>
      <c r="BE47">
        <v>100</v>
      </c>
      <c r="BF47">
        <v>100</v>
      </c>
      <c r="BH47">
        <v>0</v>
      </c>
      <c r="BL47">
        <v>0</v>
      </c>
      <c r="BM47">
        <v>0</v>
      </c>
      <c r="BP47">
        <v>0</v>
      </c>
      <c r="BR47">
        <v>0</v>
      </c>
      <c r="BS47">
        <v>0</v>
      </c>
      <c r="BT47">
        <v>0</v>
      </c>
      <c r="BW47">
        <v>0</v>
      </c>
      <c r="BX47">
        <v>0</v>
      </c>
    </row>
    <row r="48" spans="1:76" x14ac:dyDescent="0.25">
      <c r="B48" t="s">
        <v>1749</v>
      </c>
      <c r="C48" t="s">
        <v>1750</v>
      </c>
      <c r="D48" t="s">
        <v>1751</v>
      </c>
      <c r="E48">
        <v>6</v>
      </c>
      <c r="F48" t="s">
        <v>1743</v>
      </c>
      <c r="I48" t="s">
        <v>1744</v>
      </c>
      <c r="J48" t="s">
        <v>1745</v>
      </c>
      <c r="K48" t="s">
        <v>1746</v>
      </c>
      <c r="L48" t="s">
        <v>1747</v>
      </c>
      <c r="M48" t="s">
        <v>1637</v>
      </c>
      <c r="N48" t="s">
        <v>1752</v>
      </c>
      <c r="O48" t="s">
        <v>1753</v>
      </c>
      <c r="Q48">
        <v>1</v>
      </c>
      <c r="R48">
        <v>1</v>
      </c>
      <c r="S48">
        <v>367.02</v>
      </c>
      <c r="T48">
        <v>367.02</v>
      </c>
      <c r="U48" t="s">
        <v>1570</v>
      </c>
      <c r="V48">
        <v>0</v>
      </c>
      <c r="Y48" t="s">
        <v>1571</v>
      </c>
      <c r="Z48" t="s">
        <v>1572</v>
      </c>
      <c r="AC48" t="s">
        <v>1573</v>
      </c>
      <c r="AD48" t="s">
        <v>1574</v>
      </c>
      <c r="AE48">
        <v>1</v>
      </c>
      <c r="AF48">
        <v>0</v>
      </c>
      <c r="AG48">
        <v>0</v>
      </c>
      <c r="AH48">
        <v>484.47</v>
      </c>
      <c r="AI48">
        <v>2</v>
      </c>
      <c r="AJ48">
        <v>0</v>
      </c>
      <c r="AM48">
        <v>1</v>
      </c>
      <c r="AN48">
        <v>1</v>
      </c>
      <c r="AV48">
        <v>1.3200098</v>
      </c>
      <c r="AW48">
        <v>1</v>
      </c>
      <c r="AX48">
        <v>581.36</v>
      </c>
      <c r="BE48">
        <v>100</v>
      </c>
      <c r="BF48">
        <v>100</v>
      </c>
      <c r="BH48">
        <v>0</v>
      </c>
      <c r="BL48">
        <v>0</v>
      </c>
      <c r="BM48">
        <v>0</v>
      </c>
      <c r="BP48">
        <v>0</v>
      </c>
      <c r="BR48">
        <v>0</v>
      </c>
      <c r="BS48">
        <v>0</v>
      </c>
      <c r="BT48">
        <v>0</v>
      </c>
      <c r="BW48">
        <v>0</v>
      </c>
      <c r="BX48">
        <v>0</v>
      </c>
    </row>
    <row r="49" spans="1:76" x14ac:dyDescent="0.25">
      <c r="B49" t="s">
        <v>1754</v>
      </c>
      <c r="C49" t="s">
        <v>1755</v>
      </c>
      <c r="D49" t="s">
        <v>1756</v>
      </c>
      <c r="E49">
        <v>6</v>
      </c>
      <c r="F49" t="s">
        <v>1743</v>
      </c>
      <c r="I49" t="s">
        <v>1744</v>
      </c>
      <c r="J49" t="s">
        <v>1745</v>
      </c>
      <c r="K49" t="s">
        <v>1746</v>
      </c>
      <c r="L49" t="s">
        <v>1747</v>
      </c>
      <c r="M49" t="s">
        <v>1637</v>
      </c>
      <c r="N49" t="s">
        <v>1757</v>
      </c>
      <c r="O49" t="s">
        <v>1758</v>
      </c>
      <c r="Q49">
        <v>1</v>
      </c>
      <c r="R49">
        <v>1</v>
      </c>
      <c r="S49">
        <v>403.55</v>
      </c>
      <c r="T49">
        <v>403.55</v>
      </c>
      <c r="U49" t="s">
        <v>1570</v>
      </c>
      <c r="V49">
        <v>0</v>
      </c>
      <c r="Y49" t="s">
        <v>1571</v>
      </c>
      <c r="Z49" t="s">
        <v>1572</v>
      </c>
      <c r="AC49" t="s">
        <v>1573</v>
      </c>
      <c r="AD49" t="s">
        <v>1574</v>
      </c>
      <c r="AF49">
        <v>0</v>
      </c>
      <c r="AG49">
        <v>0</v>
      </c>
      <c r="AH49">
        <v>532.69000000000005</v>
      </c>
      <c r="AI49">
        <v>2</v>
      </c>
      <c r="AJ49">
        <v>0</v>
      </c>
      <c r="AM49">
        <v>1</v>
      </c>
      <c r="AN49">
        <v>1</v>
      </c>
      <c r="AV49">
        <v>1.3200099000000001</v>
      </c>
      <c r="AW49">
        <v>1</v>
      </c>
      <c r="AX49">
        <v>639.23</v>
      </c>
      <c r="BE49">
        <v>100</v>
      </c>
      <c r="BF49">
        <v>100</v>
      </c>
      <c r="BH49">
        <v>0</v>
      </c>
      <c r="BL49">
        <v>0</v>
      </c>
      <c r="BM49">
        <v>0</v>
      </c>
      <c r="BP49">
        <v>0</v>
      </c>
      <c r="BR49">
        <v>0</v>
      </c>
      <c r="BS49">
        <v>0</v>
      </c>
      <c r="BT49">
        <v>0</v>
      </c>
      <c r="BW49">
        <v>0</v>
      </c>
      <c r="BX49">
        <v>0</v>
      </c>
    </row>
    <row r="50" spans="1:76" x14ac:dyDescent="0.25">
      <c r="B50" t="s">
        <v>1759</v>
      </c>
      <c r="C50" t="s">
        <v>1760</v>
      </c>
      <c r="D50" t="s">
        <v>1761</v>
      </c>
      <c r="E50">
        <v>6</v>
      </c>
      <c r="F50" t="s">
        <v>1743</v>
      </c>
      <c r="I50" t="s">
        <v>1744</v>
      </c>
      <c r="J50" t="s">
        <v>1745</v>
      </c>
      <c r="K50" t="s">
        <v>1746</v>
      </c>
      <c r="L50" t="s">
        <v>1747</v>
      </c>
      <c r="M50" t="s">
        <v>1637</v>
      </c>
      <c r="N50" t="s">
        <v>1762</v>
      </c>
      <c r="O50" t="s">
        <v>1763</v>
      </c>
      <c r="P50">
        <v>1</v>
      </c>
      <c r="Q50">
        <v>1</v>
      </c>
      <c r="R50">
        <v>1</v>
      </c>
      <c r="S50">
        <v>188.82</v>
      </c>
      <c r="T50">
        <v>188.82</v>
      </c>
      <c r="U50" t="s">
        <v>1570</v>
      </c>
      <c r="V50">
        <v>0</v>
      </c>
      <c r="Y50" t="s">
        <v>1571</v>
      </c>
      <c r="Z50" t="s">
        <v>1572</v>
      </c>
      <c r="AC50" t="s">
        <v>1573</v>
      </c>
      <c r="AD50" t="s">
        <v>1574</v>
      </c>
      <c r="AF50">
        <v>0</v>
      </c>
      <c r="AG50">
        <v>0</v>
      </c>
      <c r="AH50">
        <v>249.24</v>
      </c>
      <c r="AI50">
        <v>2</v>
      </c>
      <c r="AJ50">
        <v>0</v>
      </c>
      <c r="AM50">
        <v>1</v>
      </c>
      <c r="AN50">
        <v>1</v>
      </c>
      <c r="AV50">
        <v>1.3199873</v>
      </c>
      <c r="AW50">
        <v>1</v>
      </c>
      <c r="AX50">
        <v>299.08999999999997</v>
      </c>
      <c r="BE50">
        <v>100</v>
      </c>
      <c r="BF50">
        <v>100</v>
      </c>
      <c r="BH50">
        <v>0</v>
      </c>
      <c r="BL50">
        <v>0</v>
      </c>
      <c r="BM50">
        <v>0</v>
      </c>
      <c r="BP50">
        <v>0</v>
      </c>
      <c r="BR50">
        <v>0</v>
      </c>
      <c r="BS50">
        <v>0</v>
      </c>
      <c r="BT50">
        <v>0</v>
      </c>
      <c r="BW50">
        <v>0</v>
      </c>
      <c r="BX50">
        <v>0</v>
      </c>
    </row>
    <row r="51" spans="1:76" x14ac:dyDescent="0.25">
      <c r="B51" t="s">
        <v>1764</v>
      </c>
      <c r="C51" t="s">
        <v>1765</v>
      </c>
      <c r="D51" t="s">
        <v>1766</v>
      </c>
      <c r="E51">
        <v>6</v>
      </c>
      <c r="F51" t="s">
        <v>1743</v>
      </c>
      <c r="I51" t="s">
        <v>1744</v>
      </c>
      <c r="J51" t="s">
        <v>1745</v>
      </c>
      <c r="K51" t="s">
        <v>1746</v>
      </c>
      <c r="L51" t="s">
        <v>1747</v>
      </c>
      <c r="M51" t="s">
        <v>1637</v>
      </c>
      <c r="N51" t="s">
        <v>1767</v>
      </c>
      <c r="O51" t="s">
        <v>1768</v>
      </c>
      <c r="Q51">
        <v>1</v>
      </c>
      <c r="R51">
        <v>1</v>
      </c>
      <c r="S51">
        <v>440.43</v>
      </c>
      <c r="T51">
        <v>440.43</v>
      </c>
      <c r="U51" t="s">
        <v>1570</v>
      </c>
      <c r="V51">
        <v>0</v>
      </c>
      <c r="Y51" t="s">
        <v>1571</v>
      </c>
      <c r="Z51" t="s">
        <v>1572</v>
      </c>
      <c r="AC51" t="s">
        <v>1573</v>
      </c>
      <c r="AD51" t="s">
        <v>1574</v>
      </c>
      <c r="AF51">
        <v>0</v>
      </c>
      <c r="AG51">
        <v>0</v>
      </c>
      <c r="AH51">
        <v>581.37</v>
      </c>
      <c r="AI51">
        <v>2</v>
      </c>
      <c r="AJ51">
        <v>0</v>
      </c>
      <c r="AM51">
        <v>1</v>
      </c>
      <c r="AN51">
        <v>1</v>
      </c>
      <c r="AV51">
        <v>1.3200054000000001</v>
      </c>
      <c r="AW51">
        <v>1</v>
      </c>
      <c r="AX51">
        <v>697.64</v>
      </c>
      <c r="BE51">
        <v>100</v>
      </c>
      <c r="BF51">
        <v>100</v>
      </c>
      <c r="BH51">
        <v>0</v>
      </c>
      <c r="BL51">
        <v>0</v>
      </c>
      <c r="BM51">
        <v>0</v>
      </c>
      <c r="BP51">
        <v>0</v>
      </c>
      <c r="BR51">
        <v>0</v>
      </c>
      <c r="BS51">
        <v>0</v>
      </c>
      <c r="BT51">
        <v>0</v>
      </c>
      <c r="BW51">
        <v>0</v>
      </c>
      <c r="BX51">
        <v>0</v>
      </c>
    </row>
    <row r="52" spans="1:76" x14ac:dyDescent="0.25">
      <c r="B52" t="s">
        <v>1769</v>
      </c>
      <c r="C52" t="s">
        <v>1770</v>
      </c>
      <c r="D52" t="s">
        <v>1771</v>
      </c>
      <c r="E52">
        <v>6</v>
      </c>
      <c r="F52" t="s">
        <v>1743</v>
      </c>
      <c r="I52" t="s">
        <v>1744</v>
      </c>
      <c r="J52" t="s">
        <v>1745</v>
      </c>
      <c r="K52" t="s">
        <v>1746</v>
      </c>
      <c r="L52" t="s">
        <v>1747</v>
      </c>
      <c r="M52" t="s">
        <v>1637</v>
      </c>
      <c r="N52" t="s">
        <v>1772</v>
      </c>
      <c r="O52" t="s">
        <v>1773</v>
      </c>
      <c r="Q52">
        <v>1</v>
      </c>
      <c r="R52">
        <v>1</v>
      </c>
      <c r="S52">
        <v>476.69</v>
      </c>
      <c r="T52">
        <v>476.69</v>
      </c>
      <c r="U52" t="s">
        <v>1570</v>
      </c>
      <c r="V52">
        <v>0</v>
      </c>
      <c r="Y52" t="s">
        <v>1571</v>
      </c>
      <c r="Z52" t="s">
        <v>1572</v>
      </c>
      <c r="AC52" t="s">
        <v>1573</v>
      </c>
      <c r="AD52" t="s">
        <v>1574</v>
      </c>
      <c r="AE52">
        <v>1</v>
      </c>
      <c r="AF52">
        <v>0</v>
      </c>
      <c r="AG52">
        <v>0</v>
      </c>
      <c r="AH52">
        <v>629.23</v>
      </c>
      <c r="AI52">
        <v>2</v>
      </c>
      <c r="AJ52">
        <v>0</v>
      </c>
      <c r="AM52">
        <v>1</v>
      </c>
      <c r="AN52">
        <v>1</v>
      </c>
      <c r="AV52">
        <v>1.3199983</v>
      </c>
      <c r="AW52">
        <v>1</v>
      </c>
      <c r="AX52">
        <v>755.08</v>
      </c>
      <c r="BE52">
        <v>100</v>
      </c>
      <c r="BF52">
        <v>100</v>
      </c>
      <c r="BH52">
        <v>0</v>
      </c>
      <c r="BL52">
        <v>0</v>
      </c>
      <c r="BM52">
        <v>0</v>
      </c>
      <c r="BP52">
        <v>0</v>
      </c>
      <c r="BR52">
        <v>0</v>
      </c>
      <c r="BS52">
        <v>0</v>
      </c>
      <c r="BT52">
        <v>0</v>
      </c>
      <c r="BW52">
        <v>0</v>
      </c>
      <c r="BX52">
        <v>0</v>
      </c>
    </row>
    <row r="53" spans="1:76" x14ac:dyDescent="0.25">
      <c r="B53" t="s">
        <v>1774</v>
      </c>
      <c r="C53" t="s">
        <v>1775</v>
      </c>
      <c r="D53" t="s">
        <v>1776</v>
      </c>
      <c r="E53">
        <v>6</v>
      </c>
      <c r="F53" t="s">
        <v>1743</v>
      </c>
      <c r="I53" t="s">
        <v>1777</v>
      </c>
      <c r="J53" t="s">
        <v>1778</v>
      </c>
      <c r="K53" t="s">
        <v>1779</v>
      </c>
      <c r="L53" t="s">
        <v>1780</v>
      </c>
      <c r="M53" t="s">
        <v>1637</v>
      </c>
      <c r="N53" t="s">
        <v>1774</v>
      </c>
      <c r="O53" t="s">
        <v>1781</v>
      </c>
      <c r="P53" t="s">
        <v>1782</v>
      </c>
      <c r="Q53">
        <v>8</v>
      </c>
      <c r="R53">
        <v>1</v>
      </c>
      <c r="S53">
        <v>1747.52</v>
      </c>
      <c r="T53">
        <v>1747.52</v>
      </c>
      <c r="U53" t="s">
        <v>1570</v>
      </c>
      <c r="V53">
        <v>0</v>
      </c>
      <c r="Y53" t="s">
        <v>1571</v>
      </c>
      <c r="Z53" t="s">
        <v>1572</v>
      </c>
      <c r="AC53" t="s">
        <v>1573</v>
      </c>
      <c r="AD53" t="s">
        <v>1574</v>
      </c>
      <c r="AE53">
        <v>1</v>
      </c>
      <c r="AF53">
        <v>0</v>
      </c>
      <c r="AG53">
        <v>0</v>
      </c>
      <c r="AH53">
        <v>288.33999999999997</v>
      </c>
      <c r="AI53">
        <v>2</v>
      </c>
      <c r="AJ53">
        <v>0</v>
      </c>
      <c r="AV53">
        <v>1.3199962999999999</v>
      </c>
      <c r="AW53">
        <v>1</v>
      </c>
      <c r="AX53">
        <v>346.01</v>
      </c>
      <c r="BE53">
        <v>100</v>
      </c>
      <c r="BF53">
        <v>100</v>
      </c>
      <c r="BH53">
        <v>0</v>
      </c>
      <c r="BL53">
        <v>0</v>
      </c>
      <c r="BM53">
        <v>0</v>
      </c>
      <c r="BP53">
        <v>0</v>
      </c>
      <c r="BR53">
        <v>0</v>
      </c>
      <c r="BS53">
        <v>0</v>
      </c>
      <c r="BT53">
        <v>0</v>
      </c>
      <c r="BW53">
        <v>0</v>
      </c>
      <c r="BX53">
        <v>0</v>
      </c>
    </row>
    <row r="54" spans="1:76" x14ac:dyDescent="0.25">
      <c r="B54" t="s">
        <v>1783</v>
      </c>
      <c r="C54" t="s">
        <v>1784</v>
      </c>
      <c r="D54" t="s">
        <v>1785</v>
      </c>
      <c r="E54">
        <v>6</v>
      </c>
      <c r="F54" t="s">
        <v>1743</v>
      </c>
      <c r="I54" t="s">
        <v>1777</v>
      </c>
      <c r="J54" t="s">
        <v>1778</v>
      </c>
      <c r="K54" t="s">
        <v>1779</v>
      </c>
      <c r="L54" t="s">
        <v>1780</v>
      </c>
      <c r="M54" t="s">
        <v>1637</v>
      </c>
      <c r="N54" t="s">
        <v>1783</v>
      </c>
      <c r="O54" t="s">
        <v>1785</v>
      </c>
      <c r="P54" t="s">
        <v>1782</v>
      </c>
      <c r="Q54">
        <v>8</v>
      </c>
      <c r="R54">
        <v>1</v>
      </c>
      <c r="S54">
        <v>2386.7199999999998</v>
      </c>
      <c r="T54">
        <v>2386.7199999999998</v>
      </c>
      <c r="U54" t="s">
        <v>1570</v>
      </c>
      <c r="V54">
        <v>0</v>
      </c>
      <c r="Y54" t="s">
        <v>1571</v>
      </c>
      <c r="Z54" t="s">
        <v>1572</v>
      </c>
      <c r="AC54" t="s">
        <v>1573</v>
      </c>
      <c r="AD54" t="s">
        <v>1574</v>
      </c>
      <c r="AE54" t="s">
        <v>1786</v>
      </c>
      <c r="AF54">
        <v>0</v>
      </c>
      <c r="AG54">
        <v>0</v>
      </c>
      <c r="AH54">
        <v>393.81</v>
      </c>
      <c r="AI54">
        <v>2</v>
      </c>
      <c r="AJ54">
        <v>0</v>
      </c>
      <c r="AV54">
        <v>1.320004</v>
      </c>
      <c r="AW54">
        <v>1</v>
      </c>
      <c r="AX54">
        <v>472.57</v>
      </c>
      <c r="BE54">
        <v>100</v>
      </c>
      <c r="BF54">
        <v>100</v>
      </c>
      <c r="BH54">
        <v>0</v>
      </c>
      <c r="BL54">
        <v>0</v>
      </c>
      <c r="BM54">
        <v>0</v>
      </c>
      <c r="BP54">
        <v>0</v>
      </c>
      <c r="BR54">
        <v>0</v>
      </c>
      <c r="BS54">
        <v>0</v>
      </c>
      <c r="BT54">
        <v>0</v>
      </c>
      <c r="BW54">
        <v>0</v>
      </c>
      <c r="BX54">
        <v>0</v>
      </c>
    </row>
    <row r="55" spans="1:76" x14ac:dyDescent="0.25">
      <c r="B55" t="s">
        <v>1787</v>
      </c>
      <c r="C55" t="s">
        <v>1788</v>
      </c>
      <c r="D55" t="s">
        <v>1789</v>
      </c>
      <c r="E55">
        <v>6</v>
      </c>
      <c r="F55" t="s">
        <v>1743</v>
      </c>
      <c r="I55" t="s">
        <v>1777</v>
      </c>
      <c r="J55" t="s">
        <v>1778</v>
      </c>
      <c r="K55" t="s">
        <v>1779</v>
      </c>
      <c r="L55" t="s">
        <v>1780</v>
      </c>
      <c r="M55" t="s">
        <v>1637</v>
      </c>
      <c r="N55" t="s">
        <v>1787</v>
      </c>
      <c r="O55" t="s">
        <v>1789</v>
      </c>
      <c r="P55" t="s">
        <v>1782</v>
      </c>
      <c r="Q55">
        <v>4</v>
      </c>
      <c r="R55">
        <v>1</v>
      </c>
      <c r="S55">
        <v>1346.36</v>
      </c>
      <c r="T55">
        <v>1346.36</v>
      </c>
      <c r="U55" t="s">
        <v>1570</v>
      </c>
      <c r="V55">
        <v>0</v>
      </c>
      <c r="Y55" t="s">
        <v>1571</v>
      </c>
      <c r="Z55" t="s">
        <v>1572</v>
      </c>
      <c r="AC55" t="s">
        <v>1573</v>
      </c>
      <c r="AD55" t="s">
        <v>1574</v>
      </c>
      <c r="AF55">
        <v>0</v>
      </c>
      <c r="AG55">
        <v>0</v>
      </c>
      <c r="AH55">
        <v>444.3</v>
      </c>
      <c r="AI55">
        <v>2</v>
      </c>
      <c r="AJ55">
        <v>0</v>
      </c>
      <c r="AV55">
        <v>1.3200035999999999</v>
      </c>
      <c r="AW55">
        <v>1</v>
      </c>
      <c r="AX55">
        <v>533.16</v>
      </c>
      <c r="BE55">
        <v>100</v>
      </c>
      <c r="BF55">
        <v>100</v>
      </c>
      <c r="BH55">
        <v>0</v>
      </c>
      <c r="BL55">
        <v>0</v>
      </c>
      <c r="BM55">
        <v>0</v>
      </c>
      <c r="BP55">
        <v>0</v>
      </c>
      <c r="BR55">
        <v>0</v>
      </c>
      <c r="BS55">
        <v>0</v>
      </c>
      <c r="BT55">
        <v>0</v>
      </c>
      <c r="BW55">
        <v>0</v>
      </c>
      <c r="BX55">
        <v>0</v>
      </c>
    </row>
    <row r="56" spans="1:76" x14ac:dyDescent="0.25">
      <c r="B56" t="s">
        <v>1790</v>
      </c>
      <c r="C56" t="s">
        <v>1791</v>
      </c>
      <c r="D56" t="s">
        <v>1792</v>
      </c>
      <c r="E56">
        <v>6</v>
      </c>
      <c r="F56" t="s">
        <v>1743</v>
      </c>
      <c r="I56" t="s">
        <v>1777</v>
      </c>
      <c r="J56" t="s">
        <v>1778</v>
      </c>
      <c r="K56" t="s">
        <v>1779</v>
      </c>
      <c r="L56" t="s">
        <v>1780</v>
      </c>
      <c r="M56" t="s">
        <v>1637</v>
      </c>
      <c r="N56" t="s">
        <v>1790</v>
      </c>
      <c r="O56" t="s">
        <v>1792</v>
      </c>
      <c r="P56" t="s">
        <v>1782</v>
      </c>
      <c r="Q56">
        <v>4</v>
      </c>
      <c r="R56">
        <v>1</v>
      </c>
      <c r="S56">
        <v>1515.36</v>
      </c>
      <c r="T56">
        <v>1515.36</v>
      </c>
      <c r="U56" t="s">
        <v>1570</v>
      </c>
      <c r="V56">
        <v>0</v>
      </c>
      <c r="Y56" t="s">
        <v>1571</v>
      </c>
      <c r="Z56" t="s">
        <v>1572</v>
      </c>
      <c r="AC56" t="s">
        <v>1573</v>
      </c>
      <c r="AD56" t="s">
        <v>1574</v>
      </c>
      <c r="AF56">
        <v>0</v>
      </c>
      <c r="AG56">
        <v>0</v>
      </c>
      <c r="AH56">
        <v>500.07</v>
      </c>
      <c r="AI56">
        <v>2</v>
      </c>
      <c r="AJ56">
        <v>0</v>
      </c>
      <c r="AV56">
        <v>1.3200031999999999</v>
      </c>
      <c r="AW56">
        <v>1</v>
      </c>
      <c r="AX56">
        <v>600.08000000000004</v>
      </c>
      <c r="BE56">
        <v>100</v>
      </c>
      <c r="BF56">
        <v>100</v>
      </c>
      <c r="BH56">
        <v>0</v>
      </c>
      <c r="BL56">
        <v>0</v>
      </c>
      <c r="BM56">
        <v>0</v>
      </c>
      <c r="BP56">
        <v>0</v>
      </c>
      <c r="BR56">
        <v>0</v>
      </c>
      <c r="BS56">
        <v>0</v>
      </c>
      <c r="BT56">
        <v>0</v>
      </c>
      <c r="BW56">
        <v>0</v>
      </c>
      <c r="BX56">
        <v>0</v>
      </c>
    </row>
    <row r="57" spans="1:76" x14ac:dyDescent="0.25">
      <c r="B57" t="s">
        <v>1793</v>
      </c>
      <c r="C57" t="s">
        <v>1794</v>
      </c>
      <c r="D57" t="s">
        <v>1795</v>
      </c>
      <c r="E57">
        <v>6</v>
      </c>
      <c r="F57" t="s">
        <v>1743</v>
      </c>
      <c r="I57" t="s">
        <v>1777</v>
      </c>
      <c r="J57" t="s">
        <v>1778</v>
      </c>
      <c r="K57" t="s">
        <v>1779</v>
      </c>
      <c r="L57" t="s">
        <v>1780</v>
      </c>
      <c r="M57" t="s">
        <v>1637</v>
      </c>
      <c r="N57" t="s">
        <v>1793</v>
      </c>
      <c r="O57" t="s">
        <v>1795</v>
      </c>
      <c r="P57" t="s">
        <v>1782</v>
      </c>
      <c r="Q57">
        <v>4</v>
      </c>
      <c r="R57">
        <v>1</v>
      </c>
      <c r="S57">
        <v>1507.56</v>
      </c>
      <c r="T57">
        <v>1507.56</v>
      </c>
      <c r="U57" t="s">
        <v>1570</v>
      </c>
      <c r="V57">
        <v>0</v>
      </c>
      <c r="Y57" t="s">
        <v>1571</v>
      </c>
      <c r="Z57" t="s">
        <v>1572</v>
      </c>
      <c r="AC57" t="s">
        <v>1573</v>
      </c>
      <c r="AD57" t="s">
        <v>1574</v>
      </c>
      <c r="AF57">
        <v>0</v>
      </c>
      <c r="AG57">
        <v>0</v>
      </c>
      <c r="AH57">
        <v>497.49</v>
      </c>
      <c r="AI57">
        <v>2</v>
      </c>
      <c r="AJ57">
        <v>0</v>
      </c>
      <c r="AV57">
        <v>1.3199873</v>
      </c>
      <c r="AW57">
        <v>1</v>
      </c>
      <c r="AX57">
        <v>596.99</v>
      </c>
      <c r="BE57">
        <v>100</v>
      </c>
      <c r="BF57">
        <v>100</v>
      </c>
      <c r="BH57">
        <v>0</v>
      </c>
      <c r="BL57">
        <v>0</v>
      </c>
      <c r="BM57">
        <v>0</v>
      </c>
      <c r="BP57">
        <v>0</v>
      </c>
      <c r="BR57">
        <v>0</v>
      </c>
      <c r="BS57">
        <v>0</v>
      </c>
      <c r="BT57">
        <v>0</v>
      </c>
      <c r="BW57">
        <v>0</v>
      </c>
      <c r="BX57">
        <v>0</v>
      </c>
    </row>
    <row r="58" spans="1:76" x14ac:dyDescent="0.25">
      <c r="B58" t="s">
        <v>1796</v>
      </c>
      <c r="C58" t="s">
        <v>1797</v>
      </c>
      <c r="D58" t="s">
        <v>1798</v>
      </c>
      <c r="E58">
        <v>6</v>
      </c>
      <c r="F58" t="s">
        <v>1743</v>
      </c>
      <c r="I58" t="s">
        <v>1777</v>
      </c>
      <c r="J58" t="s">
        <v>1778</v>
      </c>
      <c r="K58" t="s">
        <v>1779</v>
      </c>
      <c r="L58" t="s">
        <v>1780</v>
      </c>
      <c r="M58" t="s">
        <v>1637</v>
      </c>
      <c r="N58" t="s">
        <v>1796</v>
      </c>
      <c r="O58" t="s">
        <v>1799</v>
      </c>
      <c r="P58" t="s">
        <v>1782</v>
      </c>
      <c r="Q58">
        <v>4</v>
      </c>
      <c r="R58">
        <v>1</v>
      </c>
      <c r="S58">
        <v>1798.44</v>
      </c>
      <c r="T58">
        <v>1798.44</v>
      </c>
      <c r="U58" t="s">
        <v>1570</v>
      </c>
      <c r="V58">
        <v>0</v>
      </c>
      <c r="Y58" t="s">
        <v>1571</v>
      </c>
      <c r="Z58" t="s">
        <v>1572</v>
      </c>
      <c r="AC58" t="s">
        <v>1573</v>
      </c>
      <c r="AD58" t="s">
        <v>1574</v>
      </c>
      <c r="AF58">
        <v>0</v>
      </c>
      <c r="AG58">
        <v>0</v>
      </c>
      <c r="AH58">
        <v>593.49</v>
      </c>
      <c r="AI58">
        <v>2</v>
      </c>
      <c r="AJ58">
        <v>0</v>
      </c>
      <c r="AV58">
        <v>1.3200107000000001</v>
      </c>
      <c r="AW58">
        <v>1</v>
      </c>
      <c r="AX58">
        <v>712.19</v>
      </c>
      <c r="BE58">
        <v>100</v>
      </c>
      <c r="BF58">
        <v>100</v>
      </c>
      <c r="BH58">
        <v>0</v>
      </c>
      <c r="BL58">
        <v>0</v>
      </c>
      <c r="BM58">
        <v>0</v>
      </c>
      <c r="BP58">
        <v>0</v>
      </c>
      <c r="BR58">
        <v>0</v>
      </c>
      <c r="BS58">
        <v>0</v>
      </c>
      <c r="BT58">
        <v>0</v>
      </c>
      <c r="BW58">
        <v>0</v>
      </c>
      <c r="BX58">
        <v>0</v>
      </c>
    </row>
    <row r="59" spans="1:76" x14ac:dyDescent="0.25">
      <c r="A59">
        <v>434</v>
      </c>
      <c r="B59" t="s">
        <v>1800</v>
      </c>
      <c r="C59" t="s">
        <v>1801</v>
      </c>
      <c r="D59" t="s">
        <v>1802</v>
      </c>
      <c r="E59">
        <v>1</v>
      </c>
      <c r="F59" t="s">
        <v>1626</v>
      </c>
      <c r="G59">
        <v>2</v>
      </c>
      <c r="H59" t="s">
        <v>1626</v>
      </c>
      <c r="I59" t="s">
        <v>1744</v>
      </c>
      <c r="J59" t="s">
        <v>1745</v>
      </c>
      <c r="K59">
        <v>1</v>
      </c>
      <c r="L59" t="s">
        <v>1803</v>
      </c>
      <c r="M59" t="s">
        <v>1583</v>
      </c>
      <c r="N59" t="s">
        <v>1584</v>
      </c>
      <c r="O59" t="s">
        <v>1585</v>
      </c>
      <c r="Q59">
        <v>1</v>
      </c>
      <c r="R59">
        <v>0</v>
      </c>
      <c r="S59">
        <v>0</v>
      </c>
      <c r="T59">
        <v>0</v>
      </c>
      <c r="U59" t="s">
        <v>1570</v>
      </c>
      <c r="V59">
        <v>0</v>
      </c>
      <c r="Y59" t="s">
        <v>1571</v>
      </c>
      <c r="Z59" t="s">
        <v>1572</v>
      </c>
      <c r="AC59" t="s">
        <v>1573</v>
      </c>
      <c r="AD59" t="s">
        <v>1574</v>
      </c>
      <c r="AF59">
        <v>0</v>
      </c>
      <c r="AG59">
        <v>0</v>
      </c>
      <c r="AH59" s="2">
        <v>1408</v>
      </c>
      <c r="AI59">
        <v>2</v>
      </c>
      <c r="AJ59">
        <v>0</v>
      </c>
      <c r="AK59">
        <v>1</v>
      </c>
      <c r="AM59">
        <v>1</v>
      </c>
      <c r="AN59">
        <v>1</v>
      </c>
      <c r="AO59">
        <v>1</v>
      </c>
      <c r="AP59">
        <v>1</v>
      </c>
      <c r="AV59">
        <v>0</v>
      </c>
      <c r="AW59">
        <v>1</v>
      </c>
      <c r="AX59" s="2">
        <v>1689.6</v>
      </c>
      <c r="AZ59">
        <v>1</v>
      </c>
      <c r="BE59">
        <v>100</v>
      </c>
      <c r="BF59">
        <v>100</v>
      </c>
      <c r="BH59">
        <v>0</v>
      </c>
      <c r="BL59">
        <v>0</v>
      </c>
      <c r="BM59">
        <v>0</v>
      </c>
      <c r="BP59">
        <v>0</v>
      </c>
      <c r="BR59">
        <v>0</v>
      </c>
      <c r="BS59">
        <v>0</v>
      </c>
      <c r="BT59">
        <v>0</v>
      </c>
      <c r="BW59">
        <v>0</v>
      </c>
      <c r="BX59">
        <v>0</v>
      </c>
    </row>
    <row r="60" spans="1:76" x14ac:dyDescent="0.25">
      <c r="A60">
        <v>433</v>
      </c>
      <c r="B60" t="s">
        <v>1804</v>
      </c>
      <c r="C60" t="s">
        <v>1805</v>
      </c>
      <c r="D60" t="s">
        <v>1806</v>
      </c>
      <c r="E60">
        <v>1</v>
      </c>
      <c r="F60" t="s">
        <v>1626</v>
      </c>
      <c r="G60">
        <v>2</v>
      </c>
      <c r="H60" t="s">
        <v>1626</v>
      </c>
      <c r="I60" t="s">
        <v>1744</v>
      </c>
      <c r="J60" t="s">
        <v>1745</v>
      </c>
      <c r="K60">
        <v>1</v>
      </c>
      <c r="L60" t="s">
        <v>1803</v>
      </c>
      <c r="M60" t="s">
        <v>1583</v>
      </c>
      <c r="N60" t="s">
        <v>1584</v>
      </c>
      <c r="O60" t="s">
        <v>1585</v>
      </c>
      <c r="Q60">
        <v>1</v>
      </c>
      <c r="R60">
        <v>0</v>
      </c>
      <c r="S60">
        <v>0</v>
      </c>
      <c r="T60">
        <v>0</v>
      </c>
      <c r="U60" t="s">
        <v>1570</v>
      </c>
      <c r="V60">
        <v>0</v>
      </c>
      <c r="Y60" t="s">
        <v>1571</v>
      </c>
      <c r="Z60" t="s">
        <v>1572</v>
      </c>
      <c r="AC60" t="s">
        <v>1573</v>
      </c>
      <c r="AD60" t="s">
        <v>1574</v>
      </c>
      <c r="AF60">
        <v>0</v>
      </c>
      <c r="AG60">
        <v>0</v>
      </c>
      <c r="AH60" s="2">
        <v>1375</v>
      </c>
      <c r="AI60">
        <v>2</v>
      </c>
      <c r="AJ60">
        <v>0</v>
      </c>
      <c r="AK60">
        <v>1</v>
      </c>
      <c r="AM60">
        <v>1</v>
      </c>
      <c r="AN60">
        <v>1</v>
      </c>
      <c r="AO60">
        <v>1</v>
      </c>
      <c r="AP60">
        <v>1</v>
      </c>
      <c r="AV60">
        <v>0</v>
      </c>
      <c r="AW60">
        <v>1</v>
      </c>
      <c r="AX60" s="2">
        <v>1650</v>
      </c>
      <c r="AZ60">
        <v>1</v>
      </c>
      <c r="BE60">
        <v>100</v>
      </c>
      <c r="BF60">
        <v>100</v>
      </c>
      <c r="BH60">
        <v>0</v>
      </c>
      <c r="BL60">
        <v>0</v>
      </c>
      <c r="BM60">
        <v>0</v>
      </c>
      <c r="BP60">
        <v>0</v>
      </c>
      <c r="BR60">
        <v>0</v>
      </c>
      <c r="BS60">
        <v>0</v>
      </c>
      <c r="BT60">
        <v>0</v>
      </c>
      <c r="BW60">
        <v>0</v>
      </c>
      <c r="BX60">
        <v>0</v>
      </c>
    </row>
    <row r="61" spans="1:76" x14ac:dyDescent="0.25">
      <c r="B61" t="s">
        <v>1807</v>
      </c>
      <c r="C61" t="s">
        <v>1808</v>
      </c>
      <c r="D61" t="s">
        <v>1809</v>
      </c>
      <c r="M61" t="s">
        <v>1583</v>
      </c>
      <c r="N61" t="s">
        <v>1584</v>
      </c>
      <c r="O61" t="s">
        <v>1585</v>
      </c>
      <c r="Q61">
        <v>1</v>
      </c>
      <c r="R61">
        <v>0</v>
      </c>
      <c r="S61">
        <v>0</v>
      </c>
      <c r="T61">
        <v>0</v>
      </c>
      <c r="U61" t="s">
        <v>1570</v>
      </c>
      <c r="V61">
        <v>0</v>
      </c>
      <c r="Y61" t="s">
        <v>1571</v>
      </c>
      <c r="Z61" t="s">
        <v>1572</v>
      </c>
      <c r="AC61" t="s">
        <v>1573</v>
      </c>
      <c r="AD61" t="s">
        <v>1574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V61">
        <v>0</v>
      </c>
      <c r="AW61">
        <v>1</v>
      </c>
      <c r="AX61">
        <v>0</v>
      </c>
      <c r="BE61">
        <v>100</v>
      </c>
      <c r="BF61">
        <v>100</v>
      </c>
      <c r="BH61">
        <v>0</v>
      </c>
      <c r="BL61">
        <v>0</v>
      </c>
      <c r="BM61">
        <v>0</v>
      </c>
      <c r="BP61">
        <v>0</v>
      </c>
      <c r="BR61">
        <v>0</v>
      </c>
      <c r="BS61">
        <v>0</v>
      </c>
      <c r="BT61">
        <v>0</v>
      </c>
      <c r="BW61">
        <v>0</v>
      </c>
      <c r="BX61">
        <v>0</v>
      </c>
    </row>
    <row r="62" spans="1:76" x14ac:dyDescent="0.25">
      <c r="B62" t="s">
        <v>1810</v>
      </c>
      <c r="C62" t="s">
        <v>1811</v>
      </c>
      <c r="D62" t="s">
        <v>1812</v>
      </c>
      <c r="M62" t="s">
        <v>1583</v>
      </c>
      <c r="N62" t="s">
        <v>1584</v>
      </c>
      <c r="O62" t="s">
        <v>1585</v>
      </c>
      <c r="Q62">
        <v>1</v>
      </c>
      <c r="R62">
        <v>0</v>
      </c>
      <c r="S62">
        <v>0</v>
      </c>
      <c r="T62">
        <v>0</v>
      </c>
      <c r="U62" t="s">
        <v>1570</v>
      </c>
      <c r="V62">
        <v>0</v>
      </c>
      <c r="Y62" t="s">
        <v>1571</v>
      </c>
      <c r="Z62" t="s">
        <v>1572</v>
      </c>
      <c r="AC62" t="s">
        <v>1573</v>
      </c>
      <c r="AD62" t="s">
        <v>1574</v>
      </c>
      <c r="AF62">
        <v>0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V62">
        <v>0</v>
      </c>
      <c r="AW62">
        <v>1</v>
      </c>
      <c r="AX62">
        <v>0</v>
      </c>
      <c r="BE62">
        <v>100</v>
      </c>
      <c r="BF62">
        <v>100</v>
      </c>
      <c r="BH62">
        <v>0</v>
      </c>
      <c r="BL62">
        <v>0</v>
      </c>
      <c r="BM62">
        <v>0</v>
      </c>
      <c r="BP62">
        <v>0</v>
      </c>
      <c r="BR62">
        <v>0</v>
      </c>
      <c r="BS62">
        <v>0</v>
      </c>
      <c r="BT62">
        <v>0</v>
      </c>
      <c r="BW62">
        <v>0</v>
      </c>
      <c r="BX62">
        <v>0</v>
      </c>
    </row>
    <row r="63" spans="1:76" x14ac:dyDescent="0.25">
      <c r="B63" t="s">
        <v>1813</v>
      </c>
      <c r="C63" t="s">
        <v>1814</v>
      </c>
      <c r="D63" t="s">
        <v>1815</v>
      </c>
      <c r="M63" t="s">
        <v>1583</v>
      </c>
      <c r="N63" t="s">
        <v>1584</v>
      </c>
      <c r="O63" t="s">
        <v>1585</v>
      </c>
      <c r="Q63">
        <v>1</v>
      </c>
      <c r="R63">
        <v>0</v>
      </c>
      <c r="S63">
        <v>0</v>
      </c>
      <c r="T63">
        <v>0</v>
      </c>
      <c r="U63" t="s">
        <v>1570</v>
      </c>
      <c r="V63">
        <v>0</v>
      </c>
      <c r="Y63" t="s">
        <v>1571</v>
      </c>
      <c r="Z63" t="s">
        <v>1572</v>
      </c>
      <c r="AC63" t="s">
        <v>1573</v>
      </c>
      <c r="AD63" t="s">
        <v>1574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V63">
        <v>0</v>
      </c>
      <c r="AW63">
        <v>1</v>
      </c>
      <c r="AX63">
        <v>0</v>
      </c>
      <c r="BE63">
        <v>100</v>
      </c>
      <c r="BF63">
        <v>100</v>
      </c>
      <c r="BH63">
        <v>0</v>
      </c>
      <c r="BL63">
        <v>0</v>
      </c>
      <c r="BM63">
        <v>0</v>
      </c>
      <c r="BP63">
        <v>0</v>
      </c>
      <c r="BR63">
        <v>0</v>
      </c>
      <c r="BS63">
        <v>0</v>
      </c>
      <c r="BT63">
        <v>0</v>
      </c>
      <c r="BW63">
        <v>0</v>
      </c>
      <c r="BX63">
        <v>0</v>
      </c>
    </row>
    <row r="64" spans="1:76" x14ac:dyDescent="0.25">
      <c r="A64">
        <v>429</v>
      </c>
      <c r="B64" t="s">
        <v>1816</v>
      </c>
      <c r="C64" t="s">
        <v>1817</v>
      </c>
      <c r="D64" t="s">
        <v>1818</v>
      </c>
      <c r="E64">
        <v>1</v>
      </c>
      <c r="F64" t="s">
        <v>1626</v>
      </c>
      <c r="G64">
        <v>2</v>
      </c>
      <c r="H64" t="s">
        <v>1626</v>
      </c>
      <c r="I64" t="s">
        <v>1744</v>
      </c>
      <c r="J64" t="s">
        <v>1745</v>
      </c>
      <c r="K64">
        <v>1</v>
      </c>
      <c r="L64" t="s">
        <v>1803</v>
      </c>
      <c r="M64" t="s">
        <v>1583</v>
      </c>
      <c r="N64" t="s">
        <v>1584</v>
      </c>
      <c r="O64" t="s">
        <v>1585</v>
      </c>
      <c r="Q64">
        <v>1</v>
      </c>
      <c r="R64">
        <v>0</v>
      </c>
      <c r="S64">
        <v>0</v>
      </c>
      <c r="T64">
        <v>0</v>
      </c>
      <c r="U64" t="s">
        <v>1570</v>
      </c>
      <c r="V64">
        <v>0</v>
      </c>
      <c r="Y64" t="s">
        <v>1571</v>
      </c>
      <c r="Z64" t="s">
        <v>1572</v>
      </c>
      <c r="AC64" t="s">
        <v>1573</v>
      </c>
      <c r="AD64" t="s">
        <v>1574</v>
      </c>
      <c r="AF64">
        <v>0</v>
      </c>
      <c r="AG64">
        <v>0</v>
      </c>
      <c r="AH64">
        <v>986</v>
      </c>
      <c r="AI64">
        <v>2</v>
      </c>
      <c r="AJ64">
        <v>0</v>
      </c>
      <c r="AK64">
        <v>1</v>
      </c>
      <c r="AM64">
        <v>1</v>
      </c>
      <c r="AN64">
        <v>1</v>
      </c>
      <c r="AO64">
        <v>1</v>
      </c>
      <c r="AP64">
        <v>1</v>
      </c>
      <c r="AV64">
        <v>0</v>
      </c>
      <c r="AW64">
        <v>1</v>
      </c>
      <c r="AX64" s="2">
        <v>1183.2</v>
      </c>
      <c r="AZ64">
        <v>1</v>
      </c>
      <c r="BE64">
        <v>100</v>
      </c>
      <c r="BF64">
        <v>100</v>
      </c>
      <c r="BH64">
        <v>0</v>
      </c>
      <c r="BL64">
        <v>0</v>
      </c>
      <c r="BM64">
        <v>0</v>
      </c>
      <c r="BP64">
        <v>0</v>
      </c>
      <c r="BR64">
        <v>0</v>
      </c>
      <c r="BS64">
        <v>0</v>
      </c>
      <c r="BT64">
        <v>0</v>
      </c>
      <c r="BW64">
        <v>0</v>
      </c>
      <c r="BX64">
        <v>0</v>
      </c>
    </row>
    <row r="65" spans="1:76" x14ac:dyDescent="0.25">
      <c r="A65">
        <v>124</v>
      </c>
      <c r="B65" t="s">
        <v>150</v>
      </c>
      <c r="C65" t="s">
        <v>1819</v>
      </c>
      <c r="D65" t="s">
        <v>148</v>
      </c>
      <c r="E65">
        <v>5</v>
      </c>
      <c r="F65" t="s">
        <v>1566</v>
      </c>
      <c r="G65">
        <v>1</v>
      </c>
      <c r="H65" t="s">
        <v>1566</v>
      </c>
      <c r="I65" t="s">
        <v>1820</v>
      </c>
      <c r="J65" t="s">
        <v>1821</v>
      </c>
      <c r="K65">
        <v>4</v>
      </c>
      <c r="L65" t="s">
        <v>1822</v>
      </c>
      <c r="M65" t="s">
        <v>1583</v>
      </c>
      <c r="N65" t="s">
        <v>1584</v>
      </c>
      <c r="O65" t="s">
        <v>1585</v>
      </c>
      <c r="Q65">
        <v>1</v>
      </c>
      <c r="R65">
        <v>0</v>
      </c>
      <c r="S65">
        <v>0</v>
      </c>
      <c r="T65">
        <v>0</v>
      </c>
      <c r="U65" t="s">
        <v>1570</v>
      </c>
      <c r="V65">
        <v>0</v>
      </c>
      <c r="Y65" t="s">
        <v>1571</v>
      </c>
      <c r="Z65" t="s">
        <v>1572</v>
      </c>
      <c r="AC65" t="s">
        <v>1573</v>
      </c>
      <c r="AD65" t="s">
        <v>1574</v>
      </c>
      <c r="AE65">
        <v>1</v>
      </c>
      <c r="AF65">
        <v>0</v>
      </c>
      <c r="AG65">
        <v>0</v>
      </c>
      <c r="AH65">
        <v>187</v>
      </c>
      <c r="AI65">
        <v>2</v>
      </c>
      <c r="AJ65">
        <v>0</v>
      </c>
      <c r="AK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V65">
        <v>0</v>
      </c>
      <c r="AW65">
        <v>1</v>
      </c>
      <c r="AX65">
        <v>224.4</v>
      </c>
      <c r="AZ65">
        <v>1</v>
      </c>
      <c r="BE65">
        <v>100</v>
      </c>
      <c r="BF65">
        <v>100</v>
      </c>
      <c r="BH65">
        <v>0</v>
      </c>
      <c r="BL65">
        <v>0</v>
      </c>
      <c r="BM65">
        <v>0</v>
      </c>
      <c r="BP65">
        <v>0</v>
      </c>
      <c r="BR65">
        <v>0</v>
      </c>
      <c r="BS65">
        <v>0</v>
      </c>
      <c r="BT65">
        <v>0</v>
      </c>
      <c r="BW65">
        <v>0</v>
      </c>
      <c r="BX65">
        <v>0</v>
      </c>
    </row>
    <row r="66" spans="1:76" x14ac:dyDescent="0.25">
      <c r="B66" t="s">
        <v>1823</v>
      </c>
      <c r="C66" t="s">
        <v>1824</v>
      </c>
      <c r="D66" t="s">
        <v>1825</v>
      </c>
      <c r="M66" t="s">
        <v>1583</v>
      </c>
      <c r="N66" t="s">
        <v>1823</v>
      </c>
      <c r="O66" t="s">
        <v>1825</v>
      </c>
      <c r="Q66">
        <v>1</v>
      </c>
      <c r="R66">
        <v>0</v>
      </c>
      <c r="S66">
        <v>0</v>
      </c>
      <c r="T66">
        <v>0</v>
      </c>
      <c r="U66" t="s">
        <v>1570</v>
      </c>
      <c r="V66">
        <v>0</v>
      </c>
      <c r="Y66" t="s">
        <v>1571</v>
      </c>
      <c r="Z66" t="s">
        <v>1572</v>
      </c>
      <c r="AC66" t="s">
        <v>1573</v>
      </c>
      <c r="AD66" t="s">
        <v>1574</v>
      </c>
      <c r="AF66">
        <v>0</v>
      </c>
      <c r="AG66">
        <v>0</v>
      </c>
      <c r="AH66">
        <v>0</v>
      </c>
      <c r="AI66">
        <v>2</v>
      </c>
      <c r="AJ66">
        <v>0</v>
      </c>
      <c r="AV66">
        <v>0</v>
      </c>
      <c r="AW66">
        <v>1</v>
      </c>
      <c r="AX66">
        <v>0</v>
      </c>
      <c r="BE66">
        <v>100</v>
      </c>
      <c r="BF66">
        <v>100</v>
      </c>
      <c r="BH66">
        <v>0</v>
      </c>
      <c r="BL66">
        <v>0</v>
      </c>
      <c r="BM66">
        <v>0</v>
      </c>
      <c r="BP66">
        <v>0</v>
      </c>
      <c r="BR66">
        <v>0</v>
      </c>
      <c r="BS66">
        <v>0</v>
      </c>
      <c r="BT66">
        <v>0</v>
      </c>
      <c r="BW66">
        <v>0</v>
      </c>
      <c r="BX66">
        <v>0</v>
      </c>
    </row>
    <row r="67" spans="1:76" x14ac:dyDescent="0.25">
      <c r="A67">
        <v>113</v>
      </c>
      <c r="B67" t="s">
        <v>110</v>
      </c>
      <c r="C67" t="s">
        <v>1826</v>
      </c>
      <c r="D67" t="s">
        <v>1827</v>
      </c>
      <c r="E67">
        <v>5</v>
      </c>
      <c r="F67" t="s">
        <v>1566</v>
      </c>
      <c r="G67">
        <v>1</v>
      </c>
      <c r="H67" t="s">
        <v>1566</v>
      </c>
      <c r="I67" t="s">
        <v>1820</v>
      </c>
      <c r="J67" t="s">
        <v>1821</v>
      </c>
      <c r="K67">
        <v>1</v>
      </c>
      <c r="L67" t="s">
        <v>1589</v>
      </c>
      <c r="M67" t="s">
        <v>1583</v>
      </c>
      <c r="N67" t="s">
        <v>1584</v>
      </c>
      <c r="O67" t="s">
        <v>1585</v>
      </c>
      <c r="Q67">
        <v>1</v>
      </c>
      <c r="R67">
        <v>0</v>
      </c>
      <c r="S67">
        <v>0</v>
      </c>
      <c r="T67">
        <v>0</v>
      </c>
      <c r="U67" t="s">
        <v>1570</v>
      </c>
      <c r="V67">
        <v>0</v>
      </c>
      <c r="Y67" t="s">
        <v>1571</v>
      </c>
      <c r="Z67" t="s">
        <v>1572</v>
      </c>
      <c r="AC67" t="s">
        <v>1573</v>
      </c>
      <c r="AD67" t="s">
        <v>1574</v>
      </c>
      <c r="AE67">
        <v>1</v>
      </c>
      <c r="AF67">
        <v>0</v>
      </c>
      <c r="AG67">
        <v>0</v>
      </c>
      <c r="AH67">
        <v>200</v>
      </c>
      <c r="AI67">
        <v>2</v>
      </c>
      <c r="AJ67">
        <v>0</v>
      </c>
      <c r="AK67">
        <v>1</v>
      </c>
      <c r="AM67">
        <v>1</v>
      </c>
      <c r="AN67">
        <v>1</v>
      </c>
      <c r="AO67">
        <v>1</v>
      </c>
      <c r="AP67">
        <v>1</v>
      </c>
      <c r="AV67">
        <v>0</v>
      </c>
      <c r="AW67">
        <v>1</v>
      </c>
      <c r="AX67">
        <v>240</v>
      </c>
      <c r="AZ67">
        <v>1</v>
      </c>
      <c r="BE67">
        <v>100</v>
      </c>
      <c r="BF67">
        <v>100</v>
      </c>
      <c r="BH67">
        <v>0</v>
      </c>
      <c r="BL67">
        <v>0</v>
      </c>
      <c r="BM67">
        <v>0</v>
      </c>
      <c r="BP67">
        <v>0</v>
      </c>
      <c r="BR67">
        <v>0</v>
      </c>
      <c r="BS67">
        <v>0</v>
      </c>
      <c r="BT67">
        <v>0</v>
      </c>
      <c r="BW67">
        <v>0</v>
      </c>
      <c r="BX67">
        <v>0</v>
      </c>
    </row>
    <row r="68" spans="1:76" x14ac:dyDescent="0.25">
      <c r="B68" t="s">
        <v>1828</v>
      </c>
      <c r="C68" t="s">
        <v>1829</v>
      </c>
      <c r="D68" t="s">
        <v>1830</v>
      </c>
      <c r="M68" t="s">
        <v>1583</v>
      </c>
      <c r="N68" t="s">
        <v>1584</v>
      </c>
      <c r="O68" t="s">
        <v>1585</v>
      </c>
      <c r="Q68">
        <v>1</v>
      </c>
      <c r="R68">
        <v>0</v>
      </c>
      <c r="S68">
        <v>0</v>
      </c>
      <c r="T68">
        <v>0</v>
      </c>
      <c r="U68" t="s">
        <v>1570</v>
      </c>
      <c r="V68">
        <v>0</v>
      </c>
      <c r="Y68" t="s">
        <v>1571</v>
      </c>
      <c r="Z68" t="s">
        <v>1572</v>
      </c>
      <c r="AC68" t="s">
        <v>1573</v>
      </c>
      <c r="AD68" t="s">
        <v>1574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1</v>
      </c>
      <c r="AM68">
        <v>1</v>
      </c>
      <c r="AN68">
        <v>1</v>
      </c>
      <c r="AO68">
        <v>1</v>
      </c>
      <c r="AP68">
        <v>1</v>
      </c>
      <c r="AV68">
        <v>0</v>
      </c>
      <c r="AW68">
        <v>1</v>
      </c>
      <c r="AX68">
        <v>0</v>
      </c>
      <c r="BE68">
        <v>100</v>
      </c>
      <c r="BF68">
        <v>100</v>
      </c>
      <c r="BH68">
        <v>0</v>
      </c>
      <c r="BL68">
        <v>0</v>
      </c>
      <c r="BM68">
        <v>0</v>
      </c>
      <c r="BP68">
        <v>0</v>
      </c>
      <c r="BR68">
        <v>0</v>
      </c>
      <c r="BS68">
        <v>0</v>
      </c>
      <c r="BT68">
        <v>0</v>
      </c>
      <c r="BW68">
        <v>0</v>
      </c>
      <c r="BX68">
        <v>0</v>
      </c>
    </row>
    <row r="69" spans="1:76" x14ac:dyDescent="0.25">
      <c r="B69" t="s">
        <v>1831</v>
      </c>
      <c r="C69" t="s">
        <v>1832</v>
      </c>
      <c r="D69" t="s">
        <v>1833</v>
      </c>
      <c r="M69" t="s">
        <v>1583</v>
      </c>
      <c r="N69" t="s">
        <v>1584</v>
      </c>
      <c r="O69" t="s">
        <v>1585</v>
      </c>
      <c r="Q69">
        <v>1</v>
      </c>
      <c r="R69">
        <v>0</v>
      </c>
      <c r="S69">
        <v>0</v>
      </c>
      <c r="T69">
        <v>0</v>
      </c>
      <c r="U69" t="s">
        <v>1570</v>
      </c>
      <c r="V69">
        <v>0</v>
      </c>
      <c r="Y69" t="s">
        <v>1571</v>
      </c>
      <c r="Z69" t="s">
        <v>1572</v>
      </c>
      <c r="AC69" t="s">
        <v>1573</v>
      </c>
      <c r="AD69" t="s">
        <v>1574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M69">
        <v>1</v>
      </c>
      <c r="AN69">
        <v>1</v>
      </c>
      <c r="AO69">
        <v>1</v>
      </c>
      <c r="AP69">
        <v>1</v>
      </c>
      <c r="AV69">
        <v>0</v>
      </c>
      <c r="AW69">
        <v>1</v>
      </c>
      <c r="AX69">
        <v>0</v>
      </c>
      <c r="BE69">
        <v>100</v>
      </c>
      <c r="BF69">
        <v>100</v>
      </c>
      <c r="BH69">
        <v>0</v>
      </c>
      <c r="BL69">
        <v>0</v>
      </c>
      <c r="BM69">
        <v>0</v>
      </c>
      <c r="BP69">
        <v>0</v>
      </c>
      <c r="BR69">
        <v>0</v>
      </c>
      <c r="BS69">
        <v>0</v>
      </c>
      <c r="BT69">
        <v>0</v>
      </c>
      <c r="BW69">
        <v>0</v>
      </c>
      <c r="BX69">
        <v>0</v>
      </c>
    </row>
    <row r="70" spans="1:76" x14ac:dyDescent="0.25">
      <c r="B70" t="s">
        <v>1834</v>
      </c>
      <c r="C70" t="s">
        <v>1835</v>
      </c>
      <c r="D70" t="s">
        <v>1836</v>
      </c>
      <c r="M70" t="s">
        <v>1583</v>
      </c>
      <c r="N70" t="s">
        <v>1584</v>
      </c>
      <c r="O70" t="s">
        <v>1585</v>
      </c>
      <c r="Q70">
        <v>1</v>
      </c>
      <c r="R70">
        <v>0</v>
      </c>
      <c r="S70">
        <v>0</v>
      </c>
      <c r="T70">
        <v>0</v>
      </c>
      <c r="U70" t="s">
        <v>1570</v>
      </c>
      <c r="V70">
        <v>0</v>
      </c>
      <c r="Y70" t="s">
        <v>1571</v>
      </c>
      <c r="Z70" t="s">
        <v>1572</v>
      </c>
      <c r="AC70" t="s">
        <v>1573</v>
      </c>
      <c r="AD70" t="s">
        <v>1574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1</v>
      </c>
      <c r="AM70">
        <v>1</v>
      </c>
      <c r="AN70">
        <v>1</v>
      </c>
      <c r="AO70">
        <v>1</v>
      </c>
      <c r="AP70">
        <v>1</v>
      </c>
      <c r="AV70">
        <v>0</v>
      </c>
      <c r="AW70">
        <v>1</v>
      </c>
      <c r="AX70">
        <v>0</v>
      </c>
      <c r="BE70">
        <v>100</v>
      </c>
      <c r="BF70">
        <v>100</v>
      </c>
      <c r="BH70">
        <v>0</v>
      </c>
      <c r="BL70">
        <v>0</v>
      </c>
      <c r="BM70">
        <v>0</v>
      </c>
      <c r="BP70">
        <v>0</v>
      </c>
      <c r="BR70">
        <v>0</v>
      </c>
      <c r="BS70">
        <v>0</v>
      </c>
      <c r="BT70">
        <v>0</v>
      </c>
      <c r="BW70">
        <v>0</v>
      </c>
      <c r="BX70">
        <v>0</v>
      </c>
    </row>
    <row r="71" spans="1:76" x14ac:dyDescent="0.25">
      <c r="B71" t="s">
        <v>1476</v>
      </c>
      <c r="C71" t="s">
        <v>1837</v>
      </c>
      <c r="D71" t="s">
        <v>1838</v>
      </c>
      <c r="E71">
        <v>1</v>
      </c>
      <c r="F71" t="s">
        <v>1626</v>
      </c>
      <c r="G71">
        <v>2</v>
      </c>
      <c r="H71" t="s">
        <v>1626</v>
      </c>
      <c r="K71">
        <v>5</v>
      </c>
      <c r="L71" t="s">
        <v>1839</v>
      </c>
      <c r="M71" t="s">
        <v>1637</v>
      </c>
      <c r="N71" t="s">
        <v>1476</v>
      </c>
      <c r="O71" t="s">
        <v>1838</v>
      </c>
      <c r="Q71">
        <v>1</v>
      </c>
      <c r="R71">
        <v>0</v>
      </c>
      <c r="S71">
        <v>0</v>
      </c>
      <c r="T71">
        <v>0</v>
      </c>
      <c r="U71" t="s">
        <v>1570</v>
      </c>
      <c r="V71">
        <v>0</v>
      </c>
      <c r="Y71" t="s">
        <v>1571</v>
      </c>
      <c r="Z71" t="s">
        <v>1572</v>
      </c>
      <c r="AC71" t="s">
        <v>1573</v>
      </c>
      <c r="AD71" t="s">
        <v>1574</v>
      </c>
      <c r="AF71">
        <v>0</v>
      </c>
      <c r="AG71">
        <v>0</v>
      </c>
      <c r="AH71" s="2">
        <v>2263.86</v>
      </c>
      <c r="AI71">
        <v>2</v>
      </c>
      <c r="AJ71">
        <v>0</v>
      </c>
      <c r="AV71">
        <v>0</v>
      </c>
      <c r="AX71" s="2">
        <v>2716.63</v>
      </c>
      <c r="AZ71">
        <v>1</v>
      </c>
      <c r="BE71">
        <v>100</v>
      </c>
      <c r="BF71">
        <v>100</v>
      </c>
      <c r="BH71">
        <v>0</v>
      </c>
      <c r="BL71">
        <v>0</v>
      </c>
      <c r="BM71">
        <v>0</v>
      </c>
      <c r="BP71">
        <v>0</v>
      </c>
      <c r="BR71">
        <v>0</v>
      </c>
      <c r="BS71">
        <v>0</v>
      </c>
      <c r="BT71">
        <v>0</v>
      </c>
      <c r="BW71">
        <v>0</v>
      </c>
      <c r="BX71">
        <v>0</v>
      </c>
    </row>
    <row r="72" spans="1:76" x14ac:dyDescent="0.25">
      <c r="B72" t="s">
        <v>1840</v>
      </c>
      <c r="C72" t="s">
        <v>1841</v>
      </c>
      <c r="D72" t="s">
        <v>1842</v>
      </c>
      <c r="M72" t="s">
        <v>1637</v>
      </c>
      <c r="N72" t="s">
        <v>1840</v>
      </c>
      <c r="O72" t="s">
        <v>1843</v>
      </c>
      <c r="Q72">
        <v>1</v>
      </c>
      <c r="R72">
        <v>0</v>
      </c>
      <c r="S72">
        <v>0</v>
      </c>
      <c r="T72">
        <v>0</v>
      </c>
      <c r="U72" t="s">
        <v>1570</v>
      </c>
      <c r="V72">
        <v>0</v>
      </c>
      <c r="Y72" t="s">
        <v>1571</v>
      </c>
      <c r="Z72" t="s">
        <v>1572</v>
      </c>
      <c r="AC72" t="s">
        <v>1573</v>
      </c>
      <c r="AD72" t="s">
        <v>1574</v>
      </c>
      <c r="AF72">
        <v>0</v>
      </c>
      <c r="AG72">
        <v>0</v>
      </c>
      <c r="AH72">
        <v>0</v>
      </c>
      <c r="AI72">
        <v>2</v>
      </c>
      <c r="AJ72">
        <v>0</v>
      </c>
      <c r="AM72">
        <v>1</v>
      </c>
      <c r="AN72">
        <v>1</v>
      </c>
      <c r="AV72">
        <v>0</v>
      </c>
      <c r="AW72">
        <v>1</v>
      </c>
      <c r="AX72">
        <v>0</v>
      </c>
      <c r="BE72">
        <v>100</v>
      </c>
      <c r="BF72">
        <v>100</v>
      </c>
      <c r="BH72">
        <v>0</v>
      </c>
      <c r="BL72">
        <v>0</v>
      </c>
      <c r="BM72">
        <v>0</v>
      </c>
      <c r="BP72">
        <v>0</v>
      </c>
      <c r="BR72">
        <v>0</v>
      </c>
      <c r="BS72">
        <v>0</v>
      </c>
      <c r="BT72">
        <v>0</v>
      </c>
      <c r="BW72">
        <v>0</v>
      </c>
      <c r="BX72">
        <v>0</v>
      </c>
    </row>
    <row r="73" spans="1:76" x14ac:dyDescent="0.25">
      <c r="A73">
        <v>417</v>
      </c>
      <c r="B73" t="s">
        <v>1844</v>
      </c>
      <c r="C73" t="s">
        <v>1845</v>
      </c>
      <c r="D73" t="s">
        <v>1846</v>
      </c>
      <c r="E73">
        <v>1</v>
      </c>
      <c r="F73" t="s">
        <v>1626</v>
      </c>
      <c r="G73">
        <v>2</v>
      </c>
      <c r="H73" t="s">
        <v>1626</v>
      </c>
      <c r="I73" t="s">
        <v>1744</v>
      </c>
      <c r="J73" t="s">
        <v>1745</v>
      </c>
      <c r="K73">
        <v>1</v>
      </c>
      <c r="L73" t="s">
        <v>1803</v>
      </c>
      <c r="M73" t="s">
        <v>1583</v>
      </c>
      <c r="N73" t="s">
        <v>1584</v>
      </c>
      <c r="O73" t="s">
        <v>1585</v>
      </c>
      <c r="Q73">
        <v>1</v>
      </c>
      <c r="R73">
        <v>0</v>
      </c>
      <c r="S73">
        <v>0</v>
      </c>
      <c r="T73">
        <v>0</v>
      </c>
      <c r="U73" t="s">
        <v>1570</v>
      </c>
      <c r="V73">
        <v>0</v>
      </c>
      <c r="Y73" t="s">
        <v>1571</v>
      </c>
      <c r="Z73" t="s">
        <v>1572</v>
      </c>
      <c r="AC73" t="s">
        <v>1573</v>
      </c>
      <c r="AD73" t="s">
        <v>1574</v>
      </c>
      <c r="AE73">
        <v>1</v>
      </c>
      <c r="AF73">
        <v>0</v>
      </c>
      <c r="AG73">
        <v>0</v>
      </c>
      <c r="AH73">
        <v>517</v>
      </c>
      <c r="AI73">
        <v>2</v>
      </c>
      <c r="AJ73">
        <v>0</v>
      </c>
      <c r="AK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V73">
        <v>0</v>
      </c>
      <c r="AW73">
        <v>1</v>
      </c>
      <c r="AX73">
        <v>620.4</v>
      </c>
      <c r="AZ73">
        <v>1</v>
      </c>
      <c r="BE73">
        <v>100</v>
      </c>
      <c r="BF73">
        <v>100</v>
      </c>
      <c r="BH73">
        <v>0</v>
      </c>
      <c r="BL73">
        <v>0</v>
      </c>
      <c r="BM73">
        <v>0</v>
      </c>
      <c r="BP73">
        <v>0</v>
      </c>
      <c r="BR73">
        <v>0</v>
      </c>
      <c r="BS73">
        <v>0</v>
      </c>
      <c r="BT73">
        <v>0</v>
      </c>
      <c r="BW73">
        <v>0</v>
      </c>
      <c r="BX73">
        <v>0</v>
      </c>
    </row>
    <row r="74" spans="1:76" x14ac:dyDescent="0.25">
      <c r="A74">
        <v>418</v>
      </c>
      <c r="B74" t="s">
        <v>1847</v>
      </c>
      <c r="C74" t="s">
        <v>1848</v>
      </c>
      <c r="D74" t="s">
        <v>1849</v>
      </c>
      <c r="E74">
        <v>1</v>
      </c>
      <c r="F74" t="s">
        <v>1626</v>
      </c>
      <c r="G74">
        <v>2</v>
      </c>
      <c r="H74" t="s">
        <v>1626</v>
      </c>
      <c r="I74" t="s">
        <v>1744</v>
      </c>
      <c r="J74" t="s">
        <v>1745</v>
      </c>
      <c r="K74">
        <v>1</v>
      </c>
      <c r="L74" t="s">
        <v>1803</v>
      </c>
      <c r="M74" t="s">
        <v>1583</v>
      </c>
      <c r="N74" t="s">
        <v>1584</v>
      </c>
      <c r="O74" t="s">
        <v>1585</v>
      </c>
      <c r="Q74">
        <v>1</v>
      </c>
      <c r="R74">
        <v>0</v>
      </c>
      <c r="S74">
        <v>0</v>
      </c>
      <c r="T74">
        <v>0</v>
      </c>
      <c r="U74" t="s">
        <v>1570</v>
      </c>
      <c r="V74">
        <v>0</v>
      </c>
      <c r="Y74" t="s">
        <v>1571</v>
      </c>
      <c r="Z74" t="s">
        <v>1572</v>
      </c>
      <c r="AC74" t="s">
        <v>1573</v>
      </c>
      <c r="AD74" t="s">
        <v>1574</v>
      </c>
      <c r="AF74">
        <v>0</v>
      </c>
      <c r="AG74">
        <v>0</v>
      </c>
      <c r="AH74">
        <v>616</v>
      </c>
      <c r="AI74">
        <v>2</v>
      </c>
      <c r="AJ74">
        <v>0</v>
      </c>
      <c r="AK74">
        <v>1</v>
      </c>
      <c r="AM74">
        <v>1</v>
      </c>
      <c r="AN74">
        <v>1</v>
      </c>
      <c r="AO74">
        <v>1</v>
      </c>
      <c r="AP74">
        <v>1</v>
      </c>
      <c r="AV74">
        <v>0</v>
      </c>
      <c r="AW74">
        <v>1</v>
      </c>
      <c r="AX74">
        <v>739.2</v>
      </c>
      <c r="AZ74">
        <v>1</v>
      </c>
      <c r="BE74">
        <v>100</v>
      </c>
      <c r="BF74">
        <v>100</v>
      </c>
      <c r="BH74">
        <v>0</v>
      </c>
      <c r="BL74">
        <v>0</v>
      </c>
      <c r="BM74">
        <v>0</v>
      </c>
      <c r="BP74">
        <v>0</v>
      </c>
      <c r="BR74">
        <v>0</v>
      </c>
      <c r="BS74">
        <v>0</v>
      </c>
      <c r="BT74">
        <v>0</v>
      </c>
      <c r="BW74">
        <v>0</v>
      </c>
      <c r="BX74">
        <v>0</v>
      </c>
    </row>
    <row r="75" spans="1:76" x14ac:dyDescent="0.25">
      <c r="A75">
        <v>420</v>
      </c>
      <c r="B75" t="s">
        <v>1850</v>
      </c>
      <c r="C75" t="s">
        <v>1851</v>
      </c>
      <c r="D75" t="s">
        <v>1852</v>
      </c>
      <c r="E75">
        <v>1</v>
      </c>
      <c r="F75" t="s">
        <v>1626</v>
      </c>
      <c r="G75">
        <v>2</v>
      </c>
      <c r="H75" t="s">
        <v>1626</v>
      </c>
      <c r="I75" t="s">
        <v>1744</v>
      </c>
      <c r="J75" t="s">
        <v>1745</v>
      </c>
      <c r="K75">
        <v>1</v>
      </c>
      <c r="L75" t="s">
        <v>1803</v>
      </c>
      <c r="M75" t="s">
        <v>1583</v>
      </c>
      <c r="N75" t="s">
        <v>1584</v>
      </c>
      <c r="O75" t="s">
        <v>1585</v>
      </c>
      <c r="Q75">
        <v>1</v>
      </c>
      <c r="R75">
        <v>0</v>
      </c>
      <c r="S75">
        <v>0</v>
      </c>
      <c r="T75">
        <v>0</v>
      </c>
      <c r="U75" t="s">
        <v>1570</v>
      </c>
      <c r="V75">
        <v>0</v>
      </c>
      <c r="Y75" t="s">
        <v>1571</v>
      </c>
      <c r="Z75" t="s">
        <v>1572</v>
      </c>
      <c r="AC75" t="s">
        <v>1573</v>
      </c>
      <c r="AD75" t="s">
        <v>1574</v>
      </c>
      <c r="AF75">
        <v>0</v>
      </c>
      <c r="AG75">
        <v>0</v>
      </c>
      <c r="AH75">
        <v>616</v>
      </c>
      <c r="AI75">
        <v>2</v>
      </c>
      <c r="AJ75">
        <v>0</v>
      </c>
      <c r="AK75">
        <v>1</v>
      </c>
      <c r="AM75">
        <v>1</v>
      </c>
      <c r="AN75">
        <v>1</v>
      </c>
      <c r="AO75">
        <v>1</v>
      </c>
      <c r="AP75">
        <v>1</v>
      </c>
      <c r="AV75">
        <v>0</v>
      </c>
      <c r="AW75">
        <v>1</v>
      </c>
      <c r="AX75">
        <v>739.2</v>
      </c>
      <c r="AZ75">
        <v>1</v>
      </c>
      <c r="BE75">
        <v>100</v>
      </c>
      <c r="BF75">
        <v>100</v>
      </c>
      <c r="BH75">
        <v>0</v>
      </c>
      <c r="BL75">
        <v>0</v>
      </c>
      <c r="BM75">
        <v>0</v>
      </c>
      <c r="BP75">
        <v>0</v>
      </c>
      <c r="BR75">
        <v>0</v>
      </c>
      <c r="BS75">
        <v>0</v>
      </c>
      <c r="BT75">
        <v>0</v>
      </c>
      <c r="BW75">
        <v>0</v>
      </c>
      <c r="BX75">
        <v>0</v>
      </c>
    </row>
    <row r="76" spans="1:76" x14ac:dyDescent="0.25">
      <c r="A76">
        <v>431</v>
      </c>
      <c r="B76" t="s">
        <v>1853</v>
      </c>
      <c r="C76" t="s">
        <v>1854</v>
      </c>
      <c r="D76" t="s">
        <v>1855</v>
      </c>
      <c r="E76">
        <v>1</v>
      </c>
      <c r="F76" t="s">
        <v>1626</v>
      </c>
      <c r="G76">
        <v>2</v>
      </c>
      <c r="H76" t="s">
        <v>1626</v>
      </c>
      <c r="I76" t="s">
        <v>1744</v>
      </c>
      <c r="J76" t="s">
        <v>1745</v>
      </c>
      <c r="K76">
        <v>1</v>
      </c>
      <c r="L76" t="s">
        <v>1803</v>
      </c>
      <c r="M76" t="s">
        <v>1583</v>
      </c>
      <c r="N76" t="s">
        <v>1584</v>
      </c>
      <c r="O76" t="s">
        <v>1585</v>
      </c>
      <c r="Q76">
        <v>1</v>
      </c>
      <c r="R76">
        <v>0</v>
      </c>
      <c r="S76">
        <v>0</v>
      </c>
      <c r="T76">
        <v>0</v>
      </c>
      <c r="U76" t="s">
        <v>1570</v>
      </c>
      <c r="V76">
        <v>0</v>
      </c>
      <c r="Y76" t="s">
        <v>1571</v>
      </c>
      <c r="Z76" t="s">
        <v>1572</v>
      </c>
      <c r="AC76" t="s">
        <v>1573</v>
      </c>
      <c r="AD76" t="s">
        <v>1574</v>
      </c>
      <c r="AF76">
        <v>0</v>
      </c>
      <c r="AG76">
        <v>0</v>
      </c>
      <c r="AH76" s="2">
        <v>1117</v>
      </c>
      <c r="AI76">
        <v>2</v>
      </c>
      <c r="AJ76">
        <v>0</v>
      </c>
      <c r="AK76">
        <v>1</v>
      </c>
      <c r="AM76">
        <v>1</v>
      </c>
      <c r="AN76">
        <v>1</v>
      </c>
      <c r="AO76">
        <v>1</v>
      </c>
      <c r="AP76">
        <v>1</v>
      </c>
      <c r="AV76">
        <v>0</v>
      </c>
      <c r="AW76">
        <v>1</v>
      </c>
      <c r="AX76" s="2">
        <v>1340.4</v>
      </c>
      <c r="AZ76">
        <v>1</v>
      </c>
      <c r="BE76">
        <v>100</v>
      </c>
      <c r="BF76">
        <v>100</v>
      </c>
      <c r="BH76">
        <v>0</v>
      </c>
      <c r="BL76">
        <v>0</v>
      </c>
      <c r="BM76">
        <v>0</v>
      </c>
      <c r="BP76">
        <v>0</v>
      </c>
      <c r="BR76">
        <v>0</v>
      </c>
      <c r="BS76">
        <v>0</v>
      </c>
      <c r="BT76">
        <v>0</v>
      </c>
      <c r="BW76">
        <v>0</v>
      </c>
      <c r="BX76">
        <v>0</v>
      </c>
    </row>
    <row r="77" spans="1:76" x14ac:dyDescent="0.25">
      <c r="A77">
        <v>422</v>
      </c>
      <c r="B77" t="s">
        <v>1856</v>
      </c>
      <c r="C77" t="s">
        <v>1857</v>
      </c>
      <c r="D77" t="s">
        <v>1858</v>
      </c>
      <c r="E77">
        <v>1</v>
      </c>
      <c r="F77" t="s">
        <v>1626</v>
      </c>
      <c r="G77">
        <v>2</v>
      </c>
      <c r="H77" t="s">
        <v>1626</v>
      </c>
      <c r="I77" t="s">
        <v>1744</v>
      </c>
      <c r="J77" t="s">
        <v>1745</v>
      </c>
      <c r="K77">
        <v>1</v>
      </c>
      <c r="L77" t="s">
        <v>1803</v>
      </c>
      <c r="M77" t="s">
        <v>1583</v>
      </c>
      <c r="N77" t="s">
        <v>1584</v>
      </c>
      <c r="O77" t="s">
        <v>1585</v>
      </c>
      <c r="Q77">
        <v>1</v>
      </c>
      <c r="R77">
        <v>0</v>
      </c>
      <c r="S77">
        <v>0</v>
      </c>
      <c r="T77">
        <v>0</v>
      </c>
      <c r="U77" t="s">
        <v>1570</v>
      </c>
      <c r="V77">
        <v>0</v>
      </c>
      <c r="Y77" t="s">
        <v>1571</v>
      </c>
      <c r="Z77" t="s">
        <v>1572</v>
      </c>
      <c r="AC77" t="s">
        <v>1573</v>
      </c>
      <c r="AD77" t="s">
        <v>1574</v>
      </c>
      <c r="AF77">
        <v>0</v>
      </c>
      <c r="AG77">
        <v>0</v>
      </c>
      <c r="AH77">
        <v>763</v>
      </c>
      <c r="AI77">
        <v>2</v>
      </c>
      <c r="AJ77">
        <v>0</v>
      </c>
      <c r="AK77">
        <v>1</v>
      </c>
      <c r="AM77">
        <v>1</v>
      </c>
      <c r="AN77">
        <v>1</v>
      </c>
      <c r="AO77">
        <v>1</v>
      </c>
      <c r="AP77">
        <v>1</v>
      </c>
      <c r="AV77">
        <v>0</v>
      </c>
      <c r="AW77">
        <v>1</v>
      </c>
      <c r="AX77">
        <v>915.6</v>
      </c>
      <c r="AZ77">
        <v>1</v>
      </c>
      <c r="BE77">
        <v>100</v>
      </c>
      <c r="BF77">
        <v>100</v>
      </c>
      <c r="BH77">
        <v>0</v>
      </c>
      <c r="BL77">
        <v>0</v>
      </c>
      <c r="BM77">
        <v>0</v>
      </c>
      <c r="BP77">
        <v>0</v>
      </c>
      <c r="BR77">
        <v>0</v>
      </c>
      <c r="BS77">
        <v>0</v>
      </c>
      <c r="BT77">
        <v>0</v>
      </c>
      <c r="BW77">
        <v>0</v>
      </c>
      <c r="BX77">
        <v>0</v>
      </c>
    </row>
    <row r="78" spans="1:76" x14ac:dyDescent="0.25">
      <c r="A78">
        <v>425</v>
      </c>
      <c r="B78" t="s">
        <v>1859</v>
      </c>
      <c r="C78" t="s">
        <v>1860</v>
      </c>
      <c r="D78" t="s">
        <v>1861</v>
      </c>
      <c r="E78">
        <v>1</v>
      </c>
      <c r="F78" t="s">
        <v>1626</v>
      </c>
      <c r="G78">
        <v>2</v>
      </c>
      <c r="H78" t="s">
        <v>1626</v>
      </c>
      <c r="I78" t="s">
        <v>1744</v>
      </c>
      <c r="J78" t="s">
        <v>1745</v>
      </c>
      <c r="K78">
        <v>1</v>
      </c>
      <c r="L78" t="s">
        <v>1803</v>
      </c>
      <c r="M78" t="s">
        <v>1583</v>
      </c>
      <c r="N78" t="s">
        <v>1584</v>
      </c>
      <c r="O78" t="s">
        <v>1585</v>
      </c>
      <c r="Q78">
        <v>1</v>
      </c>
      <c r="R78">
        <v>0</v>
      </c>
      <c r="S78">
        <v>0</v>
      </c>
      <c r="T78">
        <v>0</v>
      </c>
      <c r="U78" t="s">
        <v>1570</v>
      </c>
      <c r="V78">
        <v>0</v>
      </c>
      <c r="Y78" t="s">
        <v>1571</v>
      </c>
      <c r="Z78" t="s">
        <v>1572</v>
      </c>
      <c r="AC78" t="s">
        <v>1573</v>
      </c>
      <c r="AD78" t="s">
        <v>1574</v>
      </c>
      <c r="AE78">
        <v>1</v>
      </c>
      <c r="AF78">
        <v>0</v>
      </c>
      <c r="AG78">
        <v>0</v>
      </c>
      <c r="AH78">
        <v>770</v>
      </c>
      <c r="AI78">
        <v>2</v>
      </c>
      <c r="AJ78">
        <v>0</v>
      </c>
      <c r="AK78">
        <v>1</v>
      </c>
      <c r="AM78">
        <v>1</v>
      </c>
      <c r="AN78">
        <v>1</v>
      </c>
      <c r="AO78">
        <v>1</v>
      </c>
      <c r="AP78">
        <v>1</v>
      </c>
      <c r="AV78">
        <v>0</v>
      </c>
      <c r="AW78">
        <v>1</v>
      </c>
      <c r="AX78">
        <v>924</v>
      </c>
      <c r="AZ78">
        <v>1</v>
      </c>
      <c r="BE78">
        <v>100</v>
      </c>
      <c r="BF78">
        <v>100</v>
      </c>
      <c r="BH78">
        <v>0</v>
      </c>
      <c r="BL78">
        <v>0</v>
      </c>
      <c r="BM78">
        <v>0</v>
      </c>
      <c r="BP78">
        <v>0</v>
      </c>
      <c r="BR78">
        <v>0</v>
      </c>
      <c r="BS78">
        <v>0</v>
      </c>
      <c r="BT78">
        <v>0</v>
      </c>
      <c r="BW78">
        <v>0</v>
      </c>
      <c r="BX78">
        <v>0</v>
      </c>
    </row>
    <row r="79" spans="1:76" x14ac:dyDescent="0.25">
      <c r="B79" t="s">
        <v>1862</v>
      </c>
      <c r="C79" t="s">
        <v>1863</v>
      </c>
      <c r="D79" t="s">
        <v>1864</v>
      </c>
      <c r="E79">
        <v>4</v>
      </c>
      <c r="F79" t="s">
        <v>1730</v>
      </c>
      <c r="Q79">
        <v>0</v>
      </c>
      <c r="R79">
        <v>0</v>
      </c>
      <c r="S79">
        <v>0</v>
      </c>
      <c r="T79">
        <v>0</v>
      </c>
      <c r="V79">
        <v>0</v>
      </c>
      <c r="Y79" t="s">
        <v>1571</v>
      </c>
      <c r="Z79" t="s">
        <v>1572</v>
      </c>
      <c r="AC79" t="s">
        <v>1573</v>
      </c>
      <c r="AD79" t="s">
        <v>1574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1</v>
      </c>
      <c r="AL79">
        <v>1</v>
      </c>
      <c r="AM79">
        <v>1</v>
      </c>
      <c r="AN79">
        <v>1</v>
      </c>
      <c r="AV79">
        <v>0</v>
      </c>
      <c r="AW79">
        <v>1</v>
      </c>
      <c r="AX79">
        <v>0</v>
      </c>
      <c r="BE79">
        <v>100</v>
      </c>
      <c r="BF79">
        <v>100</v>
      </c>
      <c r="BH79">
        <v>0</v>
      </c>
      <c r="BL79">
        <v>0</v>
      </c>
      <c r="BM79">
        <v>0</v>
      </c>
      <c r="BP79">
        <v>0</v>
      </c>
      <c r="BR79">
        <v>0</v>
      </c>
      <c r="BS79">
        <v>0</v>
      </c>
      <c r="BT79">
        <v>0</v>
      </c>
      <c r="BW79">
        <v>0</v>
      </c>
      <c r="BX79">
        <v>0</v>
      </c>
    </row>
    <row r="80" spans="1:76" x14ac:dyDescent="0.25">
      <c r="A80">
        <v>541</v>
      </c>
      <c r="B80" t="s">
        <v>496</v>
      </c>
      <c r="C80" t="s">
        <v>1865</v>
      </c>
      <c r="D80" t="s">
        <v>494</v>
      </c>
      <c r="E80">
        <v>3</v>
      </c>
      <c r="F80" t="s">
        <v>1666</v>
      </c>
      <c r="G80">
        <v>7</v>
      </c>
      <c r="H80" t="s">
        <v>1666</v>
      </c>
      <c r="K80">
        <v>3</v>
      </c>
      <c r="L80" t="s">
        <v>1667</v>
      </c>
      <c r="M80" t="s">
        <v>1637</v>
      </c>
      <c r="N80" t="s">
        <v>496</v>
      </c>
      <c r="O80" t="s">
        <v>1866</v>
      </c>
      <c r="Q80">
        <v>1</v>
      </c>
      <c r="R80">
        <v>1</v>
      </c>
      <c r="S80">
        <v>13.94</v>
      </c>
      <c r="T80">
        <v>13.94</v>
      </c>
      <c r="U80" t="s">
        <v>1570</v>
      </c>
      <c r="V80">
        <v>0</v>
      </c>
      <c r="Y80" t="s">
        <v>1571</v>
      </c>
      <c r="Z80" t="s">
        <v>1572</v>
      </c>
      <c r="AC80" t="s">
        <v>1573</v>
      </c>
      <c r="AD80" t="s">
        <v>1574</v>
      </c>
      <c r="AF80">
        <v>0</v>
      </c>
      <c r="AG80">
        <v>0</v>
      </c>
      <c r="AH80">
        <v>20.91</v>
      </c>
      <c r="AI80">
        <v>2</v>
      </c>
      <c r="AJ80">
        <v>0</v>
      </c>
      <c r="AV80">
        <v>1.5</v>
      </c>
      <c r="AX80">
        <v>25.09</v>
      </c>
      <c r="AZ80">
        <v>1</v>
      </c>
      <c r="BE80">
        <v>100</v>
      </c>
      <c r="BF80">
        <v>100</v>
      </c>
      <c r="BH80">
        <v>0</v>
      </c>
      <c r="BL80">
        <v>0</v>
      </c>
      <c r="BM80">
        <v>0</v>
      </c>
      <c r="BP80">
        <v>0</v>
      </c>
      <c r="BR80">
        <v>0</v>
      </c>
      <c r="BS80">
        <v>0</v>
      </c>
      <c r="BT80">
        <v>0</v>
      </c>
      <c r="BW80">
        <v>0</v>
      </c>
      <c r="BX80">
        <v>0</v>
      </c>
    </row>
    <row r="81" spans="1:76" x14ac:dyDescent="0.25">
      <c r="A81">
        <v>104</v>
      </c>
      <c r="B81" t="s">
        <v>105</v>
      </c>
      <c r="C81" t="s">
        <v>1867</v>
      </c>
      <c r="D81" t="s">
        <v>1868</v>
      </c>
      <c r="E81">
        <v>10</v>
      </c>
      <c r="F81" t="s">
        <v>1577</v>
      </c>
      <c r="G81">
        <v>13</v>
      </c>
      <c r="H81" t="s">
        <v>1597</v>
      </c>
      <c r="K81">
        <v>2</v>
      </c>
      <c r="L81" t="s">
        <v>1597</v>
      </c>
      <c r="M81" t="s">
        <v>1680</v>
      </c>
      <c r="N81" t="s">
        <v>1869</v>
      </c>
      <c r="O81" t="s">
        <v>103</v>
      </c>
      <c r="P81">
        <v>1</v>
      </c>
      <c r="Q81">
        <v>1</v>
      </c>
      <c r="R81">
        <v>1</v>
      </c>
      <c r="S81">
        <v>22.29</v>
      </c>
      <c r="T81">
        <v>22.29</v>
      </c>
      <c r="U81" t="s">
        <v>1570</v>
      </c>
      <c r="V81">
        <v>0</v>
      </c>
      <c r="Y81" t="s">
        <v>1571</v>
      </c>
      <c r="Z81" t="s">
        <v>1572</v>
      </c>
      <c r="AC81" t="s">
        <v>1573</v>
      </c>
      <c r="AD81" t="s">
        <v>1574</v>
      </c>
      <c r="AE81">
        <v>1</v>
      </c>
      <c r="AF81">
        <v>0</v>
      </c>
      <c r="AG81">
        <v>0</v>
      </c>
      <c r="AH81">
        <v>35</v>
      </c>
      <c r="AI81">
        <v>2</v>
      </c>
      <c r="AJ81">
        <v>0</v>
      </c>
      <c r="AV81">
        <v>1.5702109</v>
      </c>
      <c r="AX81">
        <v>42</v>
      </c>
      <c r="AZ81">
        <v>1</v>
      </c>
      <c r="BE81">
        <v>100</v>
      </c>
      <c r="BF81">
        <v>100</v>
      </c>
      <c r="BH81">
        <v>0</v>
      </c>
      <c r="BL81">
        <v>0</v>
      </c>
      <c r="BM81">
        <v>0</v>
      </c>
      <c r="BP81">
        <v>0</v>
      </c>
      <c r="BR81">
        <v>0</v>
      </c>
      <c r="BS81">
        <v>0</v>
      </c>
      <c r="BT81">
        <v>0</v>
      </c>
      <c r="BW81">
        <v>0</v>
      </c>
      <c r="BX81">
        <v>0</v>
      </c>
    </row>
    <row r="82" spans="1:76" x14ac:dyDescent="0.25">
      <c r="A82">
        <v>153</v>
      </c>
      <c r="B82" t="s">
        <v>1870</v>
      </c>
      <c r="C82" t="s">
        <v>1871</v>
      </c>
      <c r="D82" t="s">
        <v>1872</v>
      </c>
      <c r="E82">
        <v>1</v>
      </c>
      <c r="F82" t="s">
        <v>1626</v>
      </c>
      <c r="G82">
        <v>2</v>
      </c>
      <c r="H82" t="s">
        <v>1626</v>
      </c>
      <c r="K82">
        <v>3</v>
      </c>
      <c r="L82" t="s">
        <v>1873</v>
      </c>
      <c r="M82" t="s">
        <v>1637</v>
      </c>
      <c r="N82" t="s">
        <v>1870</v>
      </c>
      <c r="O82" t="s">
        <v>1872</v>
      </c>
      <c r="Q82">
        <v>1</v>
      </c>
      <c r="R82">
        <v>1</v>
      </c>
      <c r="S82">
        <v>3.4099999999999998E-2</v>
      </c>
      <c r="T82">
        <v>3.4099999999999998E-2</v>
      </c>
      <c r="U82" t="s">
        <v>1570</v>
      </c>
      <c r="V82">
        <v>0</v>
      </c>
      <c r="Y82" t="s">
        <v>1571</v>
      </c>
      <c r="Z82" t="s">
        <v>1572</v>
      </c>
      <c r="AC82" t="s">
        <v>1573</v>
      </c>
      <c r="AD82" t="s">
        <v>1574</v>
      </c>
      <c r="AF82">
        <v>0</v>
      </c>
      <c r="AG82">
        <v>0</v>
      </c>
      <c r="AH82">
        <v>4.5499999999999999E-2</v>
      </c>
      <c r="AI82">
        <v>4</v>
      </c>
      <c r="AJ82">
        <v>0</v>
      </c>
      <c r="AV82">
        <v>1.3343109</v>
      </c>
      <c r="AX82">
        <v>5.4600000000000003E-2</v>
      </c>
      <c r="AZ82">
        <v>1</v>
      </c>
      <c r="BE82">
        <v>100</v>
      </c>
      <c r="BF82">
        <v>100</v>
      </c>
      <c r="BH82">
        <v>0</v>
      </c>
      <c r="BL82">
        <v>0</v>
      </c>
      <c r="BM82">
        <v>0</v>
      </c>
      <c r="BP82">
        <v>0</v>
      </c>
      <c r="BR82">
        <v>0</v>
      </c>
      <c r="BS82">
        <v>0</v>
      </c>
      <c r="BT82">
        <v>0</v>
      </c>
      <c r="BW82">
        <v>0</v>
      </c>
      <c r="BX82">
        <v>0</v>
      </c>
    </row>
    <row r="83" spans="1:76" x14ac:dyDescent="0.25">
      <c r="A83">
        <v>240</v>
      </c>
      <c r="B83" t="s">
        <v>840</v>
      </c>
      <c r="C83" t="s">
        <v>1874</v>
      </c>
      <c r="D83" t="s">
        <v>1875</v>
      </c>
      <c r="E83">
        <v>1</v>
      </c>
      <c r="F83" t="s">
        <v>1626</v>
      </c>
      <c r="G83">
        <v>2</v>
      </c>
      <c r="H83" t="s">
        <v>1626</v>
      </c>
      <c r="K83">
        <v>3</v>
      </c>
      <c r="L83" t="s">
        <v>1873</v>
      </c>
      <c r="M83" t="s">
        <v>1637</v>
      </c>
      <c r="N83" t="s">
        <v>840</v>
      </c>
      <c r="O83" t="s">
        <v>1875</v>
      </c>
      <c r="Q83">
        <v>1</v>
      </c>
      <c r="R83">
        <v>1</v>
      </c>
      <c r="S83">
        <v>4.1799999999999997E-2</v>
      </c>
      <c r="T83">
        <v>4.1799999999999997E-2</v>
      </c>
      <c r="U83" t="s">
        <v>1570</v>
      </c>
      <c r="V83">
        <v>0</v>
      </c>
      <c r="Y83" t="s">
        <v>1571</v>
      </c>
      <c r="Z83" t="s">
        <v>1572</v>
      </c>
      <c r="AC83" t="s">
        <v>1573</v>
      </c>
      <c r="AD83" t="s">
        <v>1574</v>
      </c>
      <c r="AF83">
        <v>0</v>
      </c>
      <c r="AG83">
        <v>0</v>
      </c>
      <c r="AH83">
        <v>5.57E-2</v>
      </c>
      <c r="AI83">
        <v>4</v>
      </c>
      <c r="AJ83">
        <v>0</v>
      </c>
      <c r="AV83">
        <v>1.3325359000000001</v>
      </c>
      <c r="AX83">
        <v>6.6799999999999998E-2</v>
      </c>
      <c r="AZ83">
        <v>1</v>
      </c>
      <c r="BE83">
        <v>100</v>
      </c>
      <c r="BF83">
        <v>100</v>
      </c>
      <c r="BH83">
        <v>0</v>
      </c>
      <c r="BL83">
        <v>0</v>
      </c>
      <c r="BM83">
        <v>0</v>
      </c>
      <c r="BP83">
        <v>0</v>
      </c>
      <c r="BR83">
        <v>0</v>
      </c>
      <c r="BS83">
        <v>0</v>
      </c>
      <c r="BT83">
        <v>0</v>
      </c>
      <c r="BW83">
        <v>0</v>
      </c>
      <c r="BX83">
        <v>0</v>
      </c>
    </row>
    <row r="84" spans="1:76" x14ac:dyDescent="0.25">
      <c r="A84">
        <v>241</v>
      </c>
      <c r="B84" t="s">
        <v>1876</v>
      </c>
      <c r="C84" t="s">
        <v>1877</v>
      </c>
      <c r="D84" t="s">
        <v>1878</v>
      </c>
      <c r="E84">
        <v>1</v>
      </c>
      <c r="F84" t="s">
        <v>1626</v>
      </c>
      <c r="G84">
        <v>2</v>
      </c>
      <c r="H84" t="s">
        <v>1626</v>
      </c>
      <c r="K84">
        <v>3</v>
      </c>
      <c r="L84" t="s">
        <v>1873</v>
      </c>
      <c r="M84" t="s">
        <v>1637</v>
      </c>
      <c r="N84" t="s">
        <v>1876</v>
      </c>
      <c r="O84" t="s">
        <v>1878</v>
      </c>
      <c r="Q84">
        <v>1</v>
      </c>
      <c r="R84">
        <v>1</v>
      </c>
      <c r="S84">
        <v>5.04E-2</v>
      </c>
      <c r="T84">
        <v>5.04E-2</v>
      </c>
      <c r="U84" t="s">
        <v>1570</v>
      </c>
      <c r="V84">
        <v>0</v>
      </c>
      <c r="Y84" t="s">
        <v>1571</v>
      </c>
      <c r="Z84" t="s">
        <v>1572</v>
      </c>
      <c r="AC84" t="s">
        <v>1573</v>
      </c>
      <c r="AD84" t="s">
        <v>1574</v>
      </c>
      <c r="AF84">
        <v>0</v>
      </c>
      <c r="AG84">
        <v>0</v>
      </c>
      <c r="AH84">
        <v>6.7199999999999996E-2</v>
      </c>
      <c r="AI84">
        <v>4</v>
      </c>
      <c r="AJ84">
        <v>0</v>
      </c>
      <c r="AV84">
        <v>1.3333333000000001</v>
      </c>
      <c r="AX84">
        <v>8.0600000000000005E-2</v>
      </c>
      <c r="AZ84">
        <v>1</v>
      </c>
      <c r="BE84">
        <v>100</v>
      </c>
      <c r="BF84">
        <v>100</v>
      </c>
      <c r="BH84">
        <v>0</v>
      </c>
      <c r="BL84">
        <v>0</v>
      </c>
      <c r="BM84">
        <v>0</v>
      </c>
      <c r="BP84">
        <v>0</v>
      </c>
      <c r="BR84">
        <v>0</v>
      </c>
      <c r="BS84">
        <v>0</v>
      </c>
      <c r="BT84">
        <v>0</v>
      </c>
      <c r="BW84">
        <v>0</v>
      </c>
      <c r="BX84">
        <v>0</v>
      </c>
    </row>
    <row r="85" spans="1:76" x14ac:dyDescent="0.25">
      <c r="A85">
        <v>242</v>
      </c>
      <c r="B85" t="s">
        <v>845</v>
      </c>
      <c r="C85" t="s">
        <v>1879</v>
      </c>
      <c r="D85" t="s">
        <v>1880</v>
      </c>
      <c r="E85">
        <v>1</v>
      </c>
      <c r="F85" t="s">
        <v>1626</v>
      </c>
      <c r="G85">
        <v>2</v>
      </c>
      <c r="H85" t="s">
        <v>1626</v>
      </c>
      <c r="K85">
        <v>3</v>
      </c>
      <c r="L85" t="s">
        <v>1873</v>
      </c>
      <c r="M85" t="s">
        <v>1637</v>
      </c>
      <c r="N85" t="s">
        <v>845</v>
      </c>
      <c r="O85" t="s">
        <v>1880</v>
      </c>
      <c r="Q85">
        <v>1</v>
      </c>
      <c r="R85">
        <v>1</v>
      </c>
      <c r="S85">
        <v>5.8500000000000003E-2</v>
      </c>
      <c r="T85">
        <v>5.8500000000000003E-2</v>
      </c>
      <c r="U85" t="s">
        <v>1570</v>
      </c>
      <c r="V85">
        <v>0</v>
      </c>
      <c r="Y85" t="s">
        <v>1571</v>
      </c>
      <c r="Z85" t="s">
        <v>1572</v>
      </c>
      <c r="AC85" t="s">
        <v>1573</v>
      </c>
      <c r="AD85" t="s">
        <v>1574</v>
      </c>
      <c r="AF85">
        <v>0</v>
      </c>
      <c r="AG85">
        <v>0</v>
      </c>
      <c r="AH85">
        <v>7.8E-2</v>
      </c>
      <c r="AI85">
        <v>4</v>
      </c>
      <c r="AJ85">
        <v>0</v>
      </c>
      <c r="AV85">
        <v>1.3333333000000001</v>
      </c>
      <c r="AX85">
        <v>9.3600000000000003E-2</v>
      </c>
      <c r="AZ85">
        <v>1</v>
      </c>
      <c r="BE85">
        <v>100</v>
      </c>
      <c r="BF85">
        <v>100</v>
      </c>
      <c r="BH85">
        <v>0</v>
      </c>
      <c r="BL85">
        <v>0</v>
      </c>
      <c r="BM85">
        <v>0</v>
      </c>
      <c r="BP85">
        <v>0</v>
      </c>
      <c r="BR85">
        <v>0</v>
      </c>
      <c r="BS85">
        <v>0</v>
      </c>
      <c r="BT85">
        <v>0</v>
      </c>
      <c r="BW85">
        <v>0</v>
      </c>
      <c r="BX85">
        <v>0</v>
      </c>
    </row>
    <row r="86" spans="1:76" x14ac:dyDescent="0.25">
      <c r="A86">
        <v>243</v>
      </c>
      <c r="B86" t="s">
        <v>1881</v>
      </c>
      <c r="C86" t="s">
        <v>1882</v>
      </c>
      <c r="D86" t="s">
        <v>1883</v>
      </c>
      <c r="E86">
        <v>1</v>
      </c>
      <c r="F86" t="s">
        <v>1626</v>
      </c>
      <c r="G86">
        <v>2</v>
      </c>
      <c r="H86" t="s">
        <v>1626</v>
      </c>
      <c r="K86">
        <v>3</v>
      </c>
      <c r="L86" t="s">
        <v>1873</v>
      </c>
      <c r="M86" t="s">
        <v>1637</v>
      </c>
      <c r="N86" t="s">
        <v>1881</v>
      </c>
      <c r="O86" t="s">
        <v>1884</v>
      </c>
      <c r="Q86">
        <v>1</v>
      </c>
      <c r="R86">
        <v>1</v>
      </c>
      <c r="S86">
        <v>6.6900000000000001E-2</v>
      </c>
      <c r="T86">
        <v>6.6900000000000001E-2</v>
      </c>
      <c r="U86" t="s">
        <v>1570</v>
      </c>
      <c r="V86">
        <v>0</v>
      </c>
      <c r="Y86" t="s">
        <v>1571</v>
      </c>
      <c r="Z86" t="s">
        <v>1572</v>
      </c>
      <c r="AC86" t="s">
        <v>1573</v>
      </c>
      <c r="AD86" t="s">
        <v>1574</v>
      </c>
      <c r="AF86">
        <v>0</v>
      </c>
      <c r="AG86">
        <v>0</v>
      </c>
      <c r="AH86">
        <v>0.1</v>
      </c>
      <c r="AI86">
        <v>4</v>
      </c>
      <c r="AJ86">
        <v>0</v>
      </c>
      <c r="AV86">
        <v>1.4947683</v>
      </c>
      <c r="AX86">
        <v>0.12</v>
      </c>
      <c r="AZ86">
        <v>1</v>
      </c>
      <c r="BE86">
        <v>100</v>
      </c>
      <c r="BF86">
        <v>100</v>
      </c>
      <c r="BH86">
        <v>0</v>
      </c>
      <c r="BL86">
        <v>0</v>
      </c>
      <c r="BM86">
        <v>0</v>
      </c>
      <c r="BP86">
        <v>0</v>
      </c>
      <c r="BR86">
        <v>0</v>
      </c>
      <c r="BS86">
        <v>0</v>
      </c>
      <c r="BT86">
        <v>0</v>
      </c>
      <c r="BW86">
        <v>0</v>
      </c>
      <c r="BX86">
        <v>0</v>
      </c>
    </row>
    <row r="87" spans="1:76" x14ac:dyDescent="0.25">
      <c r="A87">
        <v>244</v>
      </c>
      <c r="B87" t="s">
        <v>1885</v>
      </c>
      <c r="C87" t="s">
        <v>1886</v>
      </c>
      <c r="D87" t="s">
        <v>1887</v>
      </c>
      <c r="E87">
        <v>1</v>
      </c>
      <c r="F87" t="s">
        <v>1626</v>
      </c>
      <c r="G87">
        <v>2</v>
      </c>
      <c r="H87" t="s">
        <v>1626</v>
      </c>
      <c r="K87">
        <v>3</v>
      </c>
      <c r="L87" t="s">
        <v>1873</v>
      </c>
      <c r="M87" t="s">
        <v>1637</v>
      </c>
      <c r="N87" t="s">
        <v>1885</v>
      </c>
      <c r="O87" t="s">
        <v>1887</v>
      </c>
      <c r="Q87">
        <v>1</v>
      </c>
      <c r="R87">
        <v>1</v>
      </c>
      <c r="S87">
        <v>7.5200000000000003E-2</v>
      </c>
      <c r="T87">
        <v>7.5200000000000003E-2</v>
      </c>
      <c r="U87" t="s">
        <v>1570</v>
      </c>
      <c r="V87">
        <v>0</v>
      </c>
      <c r="Y87" t="s">
        <v>1571</v>
      </c>
      <c r="Z87" t="s">
        <v>1572</v>
      </c>
      <c r="AC87" t="s">
        <v>1573</v>
      </c>
      <c r="AD87" t="s">
        <v>1574</v>
      </c>
      <c r="AF87">
        <v>0</v>
      </c>
      <c r="AG87">
        <v>0</v>
      </c>
      <c r="AH87">
        <v>0.1003</v>
      </c>
      <c r="AI87">
        <v>4</v>
      </c>
      <c r="AJ87">
        <v>0</v>
      </c>
      <c r="AV87">
        <v>1.3337766</v>
      </c>
      <c r="AX87">
        <v>0.12039999999999999</v>
      </c>
      <c r="AZ87">
        <v>1</v>
      </c>
      <c r="BE87">
        <v>100</v>
      </c>
      <c r="BF87">
        <v>100</v>
      </c>
      <c r="BH87">
        <v>0</v>
      </c>
      <c r="BL87">
        <v>0</v>
      </c>
      <c r="BM87">
        <v>0</v>
      </c>
      <c r="BP87">
        <v>0</v>
      </c>
      <c r="BR87">
        <v>0</v>
      </c>
      <c r="BS87">
        <v>0</v>
      </c>
      <c r="BT87">
        <v>0</v>
      </c>
      <c r="BW87">
        <v>0</v>
      </c>
      <c r="BX87">
        <v>0</v>
      </c>
    </row>
    <row r="88" spans="1:76" x14ac:dyDescent="0.25">
      <c r="A88">
        <v>245</v>
      </c>
      <c r="B88" t="s">
        <v>850</v>
      </c>
      <c r="C88" t="s">
        <v>1888</v>
      </c>
      <c r="D88" t="s">
        <v>1889</v>
      </c>
      <c r="E88">
        <v>1</v>
      </c>
      <c r="F88" t="s">
        <v>1626</v>
      </c>
      <c r="G88">
        <v>2</v>
      </c>
      <c r="H88" t="s">
        <v>1626</v>
      </c>
      <c r="K88">
        <v>3</v>
      </c>
      <c r="L88" t="s">
        <v>1873</v>
      </c>
      <c r="M88" t="s">
        <v>1637</v>
      </c>
      <c r="N88" t="s">
        <v>850</v>
      </c>
      <c r="O88" t="s">
        <v>1889</v>
      </c>
      <c r="Q88">
        <v>1</v>
      </c>
      <c r="R88">
        <v>1</v>
      </c>
      <c r="S88">
        <v>8.3599999999999994E-2</v>
      </c>
      <c r="T88">
        <v>8.3599999999999994E-2</v>
      </c>
      <c r="U88" t="s">
        <v>1570</v>
      </c>
      <c r="V88">
        <v>0</v>
      </c>
      <c r="Y88" t="s">
        <v>1571</v>
      </c>
      <c r="Z88" t="s">
        <v>1572</v>
      </c>
      <c r="AC88" t="s">
        <v>1573</v>
      </c>
      <c r="AD88" t="s">
        <v>1574</v>
      </c>
      <c r="AF88">
        <v>0</v>
      </c>
      <c r="AG88">
        <v>0</v>
      </c>
      <c r="AH88">
        <v>0.1114</v>
      </c>
      <c r="AI88">
        <v>4</v>
      </c>
      <c r="AJ88">
        <v>0</v>
      </c>
      <c r="AV88">
        <v>1.3325359000000001</v>
      </c>
      <c r="AX88">
        <v>0.13370000000000001</v>
      </c>
      <c r="AZ88">
        <v>1</v>
      </c>
      <c r="BE88">
        <v>100</v>
      </c>
      <c r="BF88">
        <v>100</v>
      </c>
      <c r="BH88">
        <v>0</v>
      </c>
      <c r="BL88">
        <v>0</v>
      </c>
      <c r="BM88">
        <v>0</v>
      </c>
      <c r="BP88">
        <v>0</v>
      </c>
      <c r="BR88">
        <v>0</v>
      </c>
      <c r="BS88">
        <v>0</v>
      </c>
      <c r="BT88">
        <v>0</v>
      </c>
      <c r="BW88">
        <v>0</v>
      </c>
      <c r="BX88">
        <v>0</v>
      </c>
    </row>
    <row r="89" spans="1:76" x14ac:dyDescent="0.25">
      <c r="A89">
        <v>246</v>
      </c>
      <c r="B89" t="s">
        <v>1890</v>
      </c>
      <c r="C89" t="s">
        <v>1891</v>
      </c>
      <c r="D89" t="s">
        <v>1892</v>
      </c>
      <c r="E89">
        <v>1</v>
      </c>
      <c r="F89" t="s">
        <v>1626</v>
      </c>
      <c r="G89">
        <v>2</v>
      </c>
      <c r="H89" t="s">
        <v>1626</v>
      </c>
      <c r="K89">
        <v>3</v>
      </c>
      <c r="L89" t="s">
        <v>1873</v>
      </c>
      <c r="M89" t="s">
        <v>1637</v>
      </c>
      <c r="N89" t="s">
        <v>1890</v>
      </c>
      <c r="O89" t="s">
        <v>1892</v>
      </c>
      <c r="Q89">
        <v>1</v>
      </c>
      <c r="R89">
        <v>1</v>
      </c>
      <c r="S89">
        <v>9.1899999999999996E-2</v>
      </c>
      <c r="T89">
        <v>9.1899999999999996E-2</v>
      </c>
      <c r="U89" t="s">
        <v>1570</v>
      </c>
      <c r="V89">
        <v>0</v>
      </c>
      <c r="Y89" t="s">
        <v>1571</v>
      </c>
      <c r="Z89" t="s">
        <v>1572</v>
      </c>
      <c r="AC89" t="s">
        <v>1573</v>
      </c>
      <c r="AD89" t="s">
        <v>1574</v>
      </c>
      <c r="AF89">
        <v>0</v>
      </c>
      <c r="AG89">
        <v>0</v>
      </c>
      <c r="AH89">
        <v>0.1226</v>
      </c>
      <c r="AI89">
        <v>4</v>
      </c>
      <c r="AJ89">
        <v>0</v>
      </c>
      <c r="AV89">
        <v>1.3340588</v>
      </c>
      <c r="AX89">
        <v>0.14710000000000001</v>
      </c>
      <c r="AZ89">
        <v>1</v>
      </c>
      <c r="BE89">
        <v>100</v>
      </c>
      <c r="BF89">
        <v>100</v>
      </c>
      <c r="BH89">
        <v>0</v>
      </c>
      <c r="BL89">
        <v>0</v>
      </c>
      <c r="BM89">
        <v>0</v>
      </c>
      <c r="BP89">
        <v>0</v>
      </c>
      <c r="BR89">
        <v>0</v>
      </c>
      <c r="BS89">
        <v>0</v>
      </c>
      <c r="BT89">
        <v>0</v>
      </c>
      <c r="BW89">
        <v>0</v>
      </c>
      <c r="BX89">
        <v>0</v>
      </c>
    </row>
    <row r="90" spans="1:76" x14ac:dyDescent="0.25">
      <c r="A90">
        <v>247</v>
      </c>
      <c r="B90" t="s">
        <v>1893</v>
      </c>
      <c r="C90" t="s">
        <v>1894</v>
      </c>
      <c r="D90" t="s">
        <v>1895</v>
      </c>
      <c r="E90">
        <v>1</v>
      </c>
      <c r="F90" t="s">
        <v>1626</v>
      </c>
      <c r="G90">
        <v>2</v>
      </c>
      <c r="H90" t="s">
        <v>1626</v>
      </c>
      <c r="K90">
        <v>3</v>
      </c>
      <c r="L90" t="s">
        <v>1873</v>
      </c>
      <c r="M90" t="s">
        <v>1637</v>
      </c>
      <c r="N90" t="s">
        <v>1893</v>
      </c>
      <c r="O90" t="s">
        <v>1895</v>
      </c>
      <c r="Q90">
        <v>1</v>
      </c>
      <c r="R90">
        <v>1</v>
      </c>
      <c r="S90">
        <v>0.1003</v>
      </c>
      <c r="T90">
        <v>0.1003</v>
      </c>
      <c r="U90" t="s">
        <v>1570</v>
      </c>
      <c r="V90">
        <v>0</v>
      </c>
      <c r="Y90" t="s">
        <v>1571</v>
      </c>
      <c r="Z90" t="s">
        <v>1572</v>
      </c>
      <c r="AC90" t="s">
        <v>1573</v>
      </c>
      <c r="AD90" t="s">
        <v>1574</v>
      </c>
      <c r="AF90">
        <v>0</v>
      </c>
      <c r="AG90">
        <v>0</v>
      </c>
      <c r="AH90">
        <v>0.13370000000000001</v>
      </c>
      <c r="AI90">
        <v>4</v>
      </c>
      <c r="AJ90">
        <v>0</v>
      </c>
      <c r="AV90">
        <v>1.3330010000000001</v>
      </c>
      <c r="AX90">
        <v>0.16039999999999999</v>
      </c>
      <c r="AZ90">
        <v>1</v>
      </c>
      <c r="BE90">
        <v>100</v>
      </c>
      <c r="BF90">
        <v>100</v>
      </c>
      <c r="BH90">
        <v>0</v>
      </c>
      <c r="BL90">
        <v>0</v>
      </c>
      <c r="BM90">
        <v>0</v>
      </c>
      <c r="BP90">
        <v>0</v>
      </c>
      <c r="BR90">
        <v>0</v>
      </c>
      <c r="BS90">
        <v>0</v>
      </c>
      <c r="BT90">
        <v>0</v>
      </c>
      <c r="BW90">
        <v>0</v>
      </c>
      <c r="BX90">
        <v>0</v>
      </c>
    </row>
    <row r="91" spans="1:76" x14ac:dyDescent="0.25">
      <c r="A91">
        <v>248</v>
      </c>
      <c r="B91" t="s">
        <v>855</v>
      </c>
      <c r="C91" t="s">
        <v>1896</v>
      </c>
      <c r="D91" t="s">
        <v>1897</v>
      </c>
      <c r="E91">
        <v>1</v>
      </c>
      <c r="F91" t="s">
        <v>1626</v>
      </c>
      <c r="G91">
        <v>2</v>
      </c>
      <c r="H91" t="s">
        <v>1626</v>
      </c>
      <c r="K91">
        <v>3</v>
      </c>
      <c r="L91" t="s">
        <v>1873</v>
      </c>
      <c r="M91" t="s">
        <v>1637</v>
      </c>
      <c r="N91" t="s">
        <v>855</v>
      </c>
      <c r="O91" t="s">
        <v>1897</v>
      </c>
      <c r="Q91">
        <v>1</v>
      </c>
      <c r="R91">
        <v>1</v>
      </c>
      <c r="S91">
        <v>0.10440000000000001</v>
      </c>
      <c r="T91">
        <v>0.10440000000000001</v>
      </c>
      <c r="U91" t="s">
        <v>1570</v>
      </c>
      <c r="V91">
        <v>0</v>
      </c>
      <c r="Y91" t="s">
        <v>1571</v>
      </c>
      <c r="Z91" t="s">
        <v>1572</v>
      </c>
      <c r="AC91" t="s">
        <v>1573</v>
      </c>
      <c r="AD91" t="s">
        <v>1574</v>
      </c>
      <c r="AF91">
        <v>0</v>
      </c>
      <c r="AG91">
        <v>0</v>
      </c>
      <c r="AH91">
        <v>0.13919999999999999</v>
      </c>
      <c r="AI91">
        <v>4</v>
      </c>
      <c r="AJ91">
        <v>0</v>
      </c>
      <c r="AV91">
        <v>1.3333333000000001</v>
      </c>
      <c r="AX91">
        <v>0.16700000000000001</v>
      </c>
      <c r="AZ91">
        <v>1</v>
      </c>
      <c r="BE91">
        <v>100</v>
      </c>
      <c r="BF91">
        <v>100</v>
      </c>
      <c r="BH91">
        <v>0</v>
      </c>
      <c r="BL91">
        <v>0</v>
      </c>
      <c r="BM91">
        <v>0</v>
      </c>
      <c r="BP91">
        <v>0</v>
      </c>
      <c r="BR91">
        <v>0</v>
      </c>
      <c r="BS91">
        <v>0</v>
      </c>
      <c r="BT91">
        <v>0</v>
      </c>
      <c r="BW91">
        <v>0</v>
      </c>
      <c r="BX91">
        <v>0</v>
      </c>
    </row>
    <row r="92" spans="1:76" x14ac:dyDescent="0.25">
      <c r="A92">
        <v>249</v>
      </c>
      <c r="B92" t="s">
        <v>1898</v>
      </c>
      <c r="C92" t="s">
        <v>1899</v>
      </c>
      <c r="D92" t="s">
        <v>1900</v>
      </c>
      <c r="E92">
        <v>1</v>
      </c>
      <c r="F92" t="s">
        <v>1626</v>
      </c>
      <c r="G92">
        <v>2</v>
      </c>
      <c r="H92" t="s">
        <v>1626</v>
      </c>
      <c r="K92">
        <v>3</v>
      </c>
      <c r="L92" t="s">
        <v>1873</v>
      </c>
      <c r="M92" t="s">
        <v>1637</v>
      </c>
      <c r="N92" t="s">
        <v>1898</v>
      </c>
      <c r="O92" t="s">
        <v>1900</v>
      </c>
      <c r="Q92">
        <v>1</v>
      </c>
      <c r="R92">
        <v>1</v>
      </c>
      <c r="S92">
        <v>0.1085</v>
      </c>
      <c r="T92">
        <v>0.1085</v>
      </c>
      <c r="U92" t="s">
        <v>1570</v>
      </c>
      <c r="V92">
        <v>0</v>
      </c>
      <c r="Y92" t="s">
        <v>1571</v>
      </c>
      <c r="Z92" t="s">
        <v>1572</v>
      </c>
      <c r="AC92" t="s">
        <v>1573</v>
      </c>
      <c r="AD92" t="s">
        <v>1574</v>
      </c>
      <c r="AF92">
        <v>0</v>
      </c>
      <c r="AG92">
        <v>0</v>
      </c>
      <c r="AH92">
        <v>0.1447</v>
      </c>
      <c r="AI92">
        <v>4</v>
      </c>
      <c r="AJ92">
        <v>0</v>
      </c>
      <c r="AV92">
        <v>1.3336406000000001</v>
      </c>
      <c r="AX92">
        <v>0.1736</v>
      </c>
      <c r="AZ92">
        <v>1</v>
      </c>
      <c r="BE92">
        <v>100</v>
      </c>
      <c r="BF92">
        <v>100</v>
      </c>
      <c r="BH92">
        <v>0</v>
      </c>
      <c r="BL92">
        <v>0</v>
      </c>
      <c r="BM92">
        <v>0</v>
      </c>
      <c r="BP92">
        <v>0</v>
      </c>
      <c r="BR92">
        <v>0</v>
      </c>
      <c r="BS92">
        <v>0</v>
      </c>
      <c r="BT92">
        <v>0</v>
      </c>
      <c r="BW92">
        <v>0</v>
      </c>
      <c r="BX92">
        <v>0</v>
      </c>
    </row>
    <row r="93" spans="1:76" x14ac:dyDescent="0.25">
      <c r="A93">
        <v>250</v>
      </c>
      <c r="B93" t="s">
        <v>1901</v>
      </c>
      <c r="C93" t="s">
        <v>1902</v>
      </c>
      <c r="D93" t="s">
        <v>1903</v>
      </c>
      <c r="E93">
        <v>1</v>
      </c>
      <c r="F93" t="s">
        <v>1626</v>
      </c>
      <c r="G93">
        <v>2</v>
      </c>
      <c r="H93" t="s">
        <v>1626</v>
      </c>
      <c r="K93">
        <v>3</v>
      </c>
      <c r="L93" t="s">
        <v>1873</v>
      </c>
      <c r="M93" t="s">
        <v>1637</v>
      </c>
      <c r="N93" t="s">
        <v>1901</v>
      </c>
      <c r="O93" t="s">
        <v>1903</v>
      </c>
      <c r="Q93">
        <v>1</v>
      </c>
      <c r="R93">
        <v>1</v>
      </c>
      <c r="S93">
        <v>0.1169</v>
      </c>
      <c r="T93">
        <v>0.1169</v>
      </c>
      <c r="U93" t="s">
        <v>1570</v>
      </c>
      <c r="V93">
        <v>0</v>
      </c>
      <c r="Y93" t="s">
        <v>1571</v>
      </c>
      <c r="Z93" t="s">
        <v>1572</v>
      </c>
      <c r="AC93" t="s">
        <v>1573</v>
      </c>
      <c r="AD93" t="s">
        <v>1574</v>
      </c>
      <c r="AF93">
        <v>0</v>
      </c>
      <c r="AG93">
        <v>0</v>
      </c>
      <c r="AH93">
        <v>0.15579999999999999</v>
      </c>
      <c r="AI93">
        <v>4</v>
      </c>
      <c r="AJ93">
        <v>0</v>
      </c>
      <c r="AV93">
        <v>1.3327629999999999</v>
      </c>
      <c r="AX93">
        <v>0.187</v>
      </c>
      <c r="AZ93">
        <v>1</v>
      </c>
      <c r="BE93">
        <v>100</v>
      </c>
      <c r="BF93">
        <v>100</v>
      </c>
      <c r="BH93">
        <v>0</v>
      </c>
      <c r="BL93">
        <v>0</v>
      </c>
      <c r="BM93">
        <v>0</v>
      </c>
      <c r="BP93">
        <v>0</v>
      </c>
      <c r="BR93">
        <v>0</v>
      </c>
      <c r="BS93">
        <v>0</v>
      </c>
      <c r="BT93">
        <v>0</v>
      </c>
      <c r="BW93">
        <v>0</v>
      </c>
      <c r="BX93">
        <v>0</v>
      </c>
    </row>
    <row r="94" spans="1:76" x14ac:dyDescent="0.25">
      <c r="A94">
        <v>251</v>
      </c>
      <c r="B94" t="s">
        <v>860</v>
      </c>
      <c r="C94" t="s">
        <v>1904</v>
      </c>
      <c r="D94" t="s">
        <v>1905</v>
      </c>
      <c r="E94">
        <v>1</v>
      </c>
      <c r="F94" t="s">
        <v>1626</v>
      </c>
      <c r="G94">
        <v>2</v>
      </c>
      <c r="H94" t="s">
        <v>1626</v>
      </c>
      <c r="K94">
        <v>3</v>
      </c>
      <c r="L94" t="s">
        <v>1873</v>
      </c>
      <c r="M94" t="s">
        <v>1637</v>
      </c>
      <c r="N94" t="s">
        <v>860</v>
      </c>
      <c r="O94" t="s">
        <v>1905</v>
      </c>
      <c r="Q94">
        <v>1</v>
      </c>
      <c r="R94">
        <v>1</v>
      </c>
      <c r="S94">
        <v>0.12540000000000001</v>
      </c>
      <c r="T94">
        <v>0.12540000000000001</v>
      </c>
      <c r="U94" t="s">
        <v>1570</v>
      </c>
      <c r="V94">
        <v>0</v>
      </c>
      <c r="Y94" t="s">
        <v>1571</v>
      </c>
      <c r="Z94" t="s">
        <v>1572</v>
      </c>
      <c r="AC94" t="s">
        <v>1573</v>
      </c>
      <c r="AD94" t="s">
        <v>1574</v>
      </c>
      <c r="AF94">
        <v>0</v>
      </c>
      <c r="AG94">
        <v>0</v>
      </c>
      <c r="AH94">
        <v>0.16719999999999999</v>
      </c>
      <c r="AI94">
        <v>4</v>
      </c>
      <c r="AJ94">
        <v>0</v>
      </c>
      <c r="AV94">
        <v>1.3333333000000001</v>
      </c>
      <c r="AX94">
        <v>0.2006</v>
      </c>
      <c r="AZ94">
        <v>1</v>
      </c>
      <c r="BE94">
        <v>100</v>
      </c>
      <c r="BF94">
        <v>100</v>
      </c>
      <c r="BH94">
        <v>0</v>
      </c>
      <c r="BL94">
        <v>0</v>
      </c>
      <c r="BM94">
        <v>0</v>
      </c>
      <c r="BP94">
        <v>0</v>
      </c>
      <c r="BR94">
        <v>0</v>
      </c>
      <c r="BS94">
        <v>0</v>
      </c>
      <c r="BT94">
        <v>0</v>
      </c>
      <c r="BW94">
        <v>0</v>
      </c>
      <c r="BX94">
        <v>0</v>
      </c>
    </row>
    <row r="95" spans="1:76" x14ac:dyDescent="0.25">
      <c r="A95">
        <v>252</v>
      </c>
      <c r="B95" t="s">
        <v>865</v>
      </c>
      <c r="C95" t="s">
        <v>1906</v>
      </c>
      <c r="D95" t="s">
        <v>1907</v>
      </c>
      <c r="E95">
        <v>1</v>
      </c>
      <c r="F95" t="s">
        <v>1626</v>
      </c>
      <c r="G95">
        <v>2</v>
      </c>
      <c r="H95" t="s">
        <v>1626</v>
      </c>
      <c r="K95">
        <v>3</v>
      </c>
      <c r="L95" t="s">
        <v>1873</v>
      </c>
      <c r="M95" t="s">
        <v>1637</v>
      </c>
      <c r="N95" t="s">
        <v>865</v>
      </c>
      <c r="O95" t="s">
        <v>1907</v>
      </c>
      <c r="Q95">
        <v>1</v>
      </c>
      <c r="R95">
        <v>1</v>
      </c>
      <c r="S95">
        <v>0.15029999999999999</v>
      </c>
      <c r="T95">
        <v>0.15029999999999999</v>
      </c>
      <c r="U95" t="s">
        <v>1570</v>
      </c>
      <c r="V95">
        <v>0</v>
      </c>
      <c r="Y95" t="s">
        <v>1571</v>
      </c>
      <c r="Z95" t="s">
        <v>1572</v>
      </c>
      <c r="AC95" t="s">
        <v>1573</v>
      </c>
      <c r="AD95" t="s">
        <v>1574</v>
      </c>
      <c r="AF95">
        <v>0</v>
      </c>
      <c r="AG95">
        <v>0</v>
      </c>
      <c r="AH95">
        <v>0.20039999999999999</v>
      </c>
      <c r="AI95">
        <v>4</v>
      </c>
      <c r="AJ95">
        <v>0</v>
      </c>
      <c r="AV95">
        <v>1.3333333000000001</v>
      </c>
      <c r="AX95">
        <v>0.24049999999999999</v>
      </c>
      <c r="AZ95">
        <v>1</v>
      </c>
      <c r="BE95">
        <v>100</v>
      </c>
      <c r="BF95">
        <v>100</v>
      </c>
      <c r="BH95">
        <v>0</v>
      </c>
      <c r="BL95">
        <v>0</v>
      </c>
      <c r="BM95">
        <v>0</v>
      </c>
      <c r="BP95">
        <v>0</v>
      </c>
      <c r="BR95">
        <v>0</v>
      </c>
      <c r="BS95">
        <v>0</v>
      </c>
      <c r="BT95">
        <v>0</v>
      </c>
      <c r="BW95">
        <v>0</v>
      </c>
      <c r="BX95">
        <v>0</v>
      </c>
    </row>
    <row r="96" spans="1:76" x14ac:dyDescent="0.25">
      <c r="A96">
        <v>253</v>
      </c>
      <c r="B96" t="s">
        <v>870</v>
      </c>
      <c r="C96" t="s">
        <v>1908</v>
      </c>
      <c r="D96" t="s">
        <v>1909</v>
      </c>
      <c r="E96">
        <v>1</v>
      </c>
      <c r="F96" t="s">
        <v>1626</v>
      </c>
      <c r="G96">
        <v>2</v>
      </c>
      <c r="H96" t="s">
        <v>1626</v>
      </c>
      <c r="K96">
        <v>3</v>
      </c>
      <c r="L96" t="s">
        <v>1873</v>
      </c>
      <c r="M96" t="s">
        <v>1637</v>
      </c>
      <c r="N96" t="s">
        <v>870</v>
      </c>
      <c r="O96" t="s">
        <v>1909</v>
      </c>
      <c r="Q96">
        <v>1</v>
      </c>
      <c r="R96">
        <v>1</v>
      </c>
      <c r="S96">
        <v>0.1671</v>
      </c>
      <c r="T96">
        <v>0.1671</v>
      </c>
      <c r="U96" t="s">
        <v>1570</v>
      </c>
      <c r="V96">
        <v>0</v>
      </c>
      <c r="Y96" t="s">
        <v>1571</v>
      </c>
      <c r="Z96" t="s">
        <v>1572</v>
      </c>
      <c r="AC96" t="s">
        <v>1573</v>
      </c>
      <c r="AD96" t="s">
        <v>1574</v>
      </c>
      <c r="AF96">
        <v>0</v>
      </c>
      <c r="AG96">
        <v>0</v>
      </c>
      <c r="AH96">
        <v>0.22289999999999999</v>
      </c>
      <c r="AI96">
        <v>4</v>
      </c>
      <c r="AJ96">
        <v>0</v>
      </c>
      <c r="AV96">
        <v>1.3339318</v>
      </c>
      <c r="AX96">
        <v>0.26750000000000002</v>
      </c>
      <c r="AZ96">
        <v>1</v>
      </c>
      <c r="BE96">
        <v>100</v>
      </c>
      <c r="BF96">
        <v>100</v>
      </c>
      <c r="BH96">
        <v>0</v>
      </c>
      <c r="BL96">
        <v>0</v>
      </c>
      <c r="BM96">
        <v>0</v>
      </c>
      <c r="BP96">
        <v>0</v>
      </c>
      <c r="BR96">
        <v>0</v>
      </c>
      <c r="BS96">
        <v>0</v>
      </c>
      <c r="BT96">
        <v>0</v>
      </c>
      <c r="BW96">
        <v>0</v>
      </c>
      <c r="BX96">
        <v>0</v>
      </c>
    </row>
    <row r="97" spans="1:76" x14ac:dyDescent="0.25">
      <c r="A97">
        <v>254</v>
      </c>
      <c r="B97" t="s">
        <v>875</v>
      </c>
      <c r="C97" t="s">
        <v>1910</v>
      </c>
      <c r="D97" t="s">
        <v>1911</v>
      </c>
      <c r="E97">
        <v>1</v>
      </c>
      <c r="F97" t="s">
        <v>1626</v>
      </c>
      <c r="G97">
        <v>2</v>
      </c>
      <c r="H97" t="s">
        <v>1626</v>
      </c>
      <c r="K97">
        <v>3</v>
      </c>
      <c r="L97" t="s">
        <v>1873</v>
      </c>
      <c r="M97" t="s">
        <v>1637</v>
      </c>
      <c r="N97" t="s">
        <v>875</v>
      </c>
      <c r="O97" t="s">
        <v>1911</v>
      </c>
      <c r="Q97">
        <v>1</v>
      </c>
      <c r="R97">
        <v>1</v>
      </c>
      <c r="S97">
        <v>0.2089</v>
      </c>
      <c r="T97">
        <v>0.2089</v>
      </c>
      <c r="U97" t="s">
        <v>1570</v>
      </c>
      <c r="V97">
        <v>0</v>
      </c>
      <c r="Y97" t="s">
        <v>1571</v>
      </c>
      <c r="Z97" t="s">
        <v>1572</v>
      </c>
      <c r="AC97" t="s">
        <v>1573</v>
      </c>
      <c r="AD97" t="s">
        <v>1574</v>
      </c>
      <c r="AF97">
        <v>0</v>
      </c>
      <c r="AG97">
        <v>0</v>
      </c>
      <c r="AH97">
        <v>0.27860000000000001</v>
      </c>
      <c r="AI97">
        <v>4</v>
      </c>
      <c r="AJ97">
        <v>0</v>
      </c>
      <c r="AV97">
        <v>1.3336524999999999</v>
      </c>
      <c r="AX97">
        <v>0.33429999999999999</v>
      </c>
      <c r="AZ97">
        <v>1</v>
      </c>
      <c r="BE97">
        <v>100</v>
      </c>
      <c r="BF97">
        <v>100</v>
      </c>
      <c r="BH97">
        <v>0</v>
      </c>
      <c r="BL97">
        <v>0</v>
      </c>
      <c r="BM97">
        <v>0</v>
      </c>
      <c r="BP97">
        <v>0</v>
      </c>
      <c r="BR97">
        <v>0</v>
      </c>
      <c r="BS97">
        <v>0</v>
      </c>
      <c r="BT97">
        <v>0</v>
      </c>
      <c r="BW97">
        <v>0</v>
      </c>
      <c r="BX97">
        <v>0</v>
      </c>
    </row>
    <row r="98" spans="1:76" x14ac:dyDescent="0.25">
      <c r="A98">
        <v>152</v>
      </c>
      <c r="B98" t="s">
        <v>1912</v>
      </c>
      <c r="C98" t="s">
        <v>1913</v>
      </c>
      <c r="D98" t="s">
        <v>1914</v>
      </c>
      <c r="E98">
        <v>1</v>
      </c>
      <c r="F98" t="s">
        <v>1626</v>
      </c>
      <c r="G98">
        <v>2</v>
      </c>
      <c r="H98" t="s">
        <v>1626</v>
      </c>
      <c r="I98" t="s">
        <v>1915</v>
      </c>
      <c r="J98" t="s">
        <v>1916</v>
      </c>
      <c r="K98">
        <v>5</v>
      </c>
      <c r="L98" t="s">
        <v>1839</v>
      </c>
      <c r="M98" t="s">
        <v>1637</v>
      </c>
      <c r="N98" t="s">
        <v>1917</v>
      </c>
      <c r="O98" t="s">
        <v>1918</v>
      </c>
      <c r="Q98">
        <v>1</v>
      </c>
      <c r="R98">
        <v>1</v>
      </c>
      <c r="S98">
        <v>0</v>
      </c>
      <c r="T98">
        <v>0</v>
      </c>
      <c r="U98" t="s">
        <v>1570</v>
      </c>
      <c r="V98">
        <v>0</v>
      </c>
      <c r="Y98" t="s">
        <v>1571</v>
      </c>
      <c r="Z98" t="s">
        <v>1572</v>
      </c>
      <c r="AC98" t="s">
        <v>1573</v>
      </c>
      <c r="AD98" t="s">
        <v>1574</v>
      </c>
      <c r="AF98">
        <v>0</v>
      </c>
      <c r="AG98">
        <v>0</v>
      </c>
      <c r="AH98" s="2">
        <v>4527.71</v>
      </c>
      <c r="AI98">
        <v>4</v>
      </c>
      <c r="AJ98">
        <v>0</v>
      </c>
      <c r="AV98">
        <v>0</v>
      </c>
      <c r="AX98" s="2">
        <v>5433.25</v>
      </c>
      <c r="AZ98">
        <v>1</v>
      </c>
      <c r="BE98">
        <v>100</v>
      </c>
      <c r="BF98">
        <v>100</v>
      </c>
      <c r="BH98">
        <v>0</v>
      </c>
      <c r="BL98">
        <v>0</v>
      </c>
      <c r="BM98">
        <v>0</v>
      </c>
      <c r="BP98">
        <v>0</v>
      </c>
      <c r="BR98">
        <v>0</v>
      </c>
      <c r="BS98">
        <v>0</v>
      </c>
      <c r="BT98">
        <v>0</v>
      </c>
      <c r="BW98">
        <v>0</v>
      </c>
      <c r="BX98">
        <v>0</v>
      </c>
    </row>
    <row r="99" spans="1:76" x14ac:dyDescent="0.25">
      <c r="A99">
        <v>225</v>
      </c>
      <c r="B99" t="s">
        <v>1919</v>
      </c>
      <c r="C99" t="s">
        <v>1920</v>
      </c>
      <c r="D99" t="s">
        <v>1921</v>
      </c>
      <c r="E99">
        <v>1</v>
      </c>
      <c r="F99" t="s">
        <v>1626</v>
      </c>
      <c r="G99">
        <v>2</v>
      </c>
      <c r="H99" t="s">
        <v>1626</v>
      </c>
      <c r="I99" t="s">
        <v>1915</v>
      </c>
      <c r="J99" t="s">
        <v>1916</v>
      </c>
      <c r="K99">
        <v>5</v>
      </c>
      <c r="L99" t="s">
        <v>1839</v>
      </c>
      <c r="M99" t="s">
        <v>1637</v>
      </c>
      <c r="N99" t="s">
        <v>826</v>
      </c>
      <c r="O99" t="s">
        <v>1922</v>
      </c>
      <c r="Q99">
        <v>1</v>
      </c>
      <c r="R99">
        <v>1</v>
      </c>
      <c r="S99">
        <v>0</v>
      </c>
      <c r="T99">
        <v>0</v>
      </c>
      <c r="U99" t="s">
        <v>1570</v>
      </c>
      <c r="V99">
        <v>0</v>
      </c>
      <c r="Y99" t="s">
        <v>1571</v>
      </c>
      <c r="Z99" t="s">
        <v>1572</v>
      </c>
      <c r="AC99" t="s">
        <v>1573</v>
      </c>
      <c r="AD99" t="s">
        <v>1574</v>
      </c>
      <c r="AF99">
        <v>0</v>
      </c>
      <c r="AG99">
        <v>0</v>
      </c>
      <c r="AH99" s="2">
        <v>6036.95</v>
      </c>
      <c r="AI99">
        <v>4</v>
      </c>
      <c r="AJ99">
        <v>0</v>
      </c>
      <c r="AV99">
        <v>0</v>
      </c>
      <c r="AX99" s="2">
        <v>7244.34</v>
      </c>
      <c r="AZ99">
        <v>1</v>
      </c>
      <c r="BE99">
        <v>100</v>
      </c>
      <c r="BF99">
        <v>100</v>
      </c>
      <c r="BH99">
        <v>0</v>
      </c>
      <c r="BL99">
        <v>0</v>
      </c>
      <c r="BM99">
        <v>0</v>
      </c>
      <c r="BP99">
        <v>0</v>
      </c>
      <c r="BR99">
        <v>0</v>
      </c>
      <c r="BS99">
        <v>0</v>
      </c>
      <c r="BT99">
        <v>0</v>
      </c>
      <c r="BW99">
        <v>0</v>
      </c>
      <c r="BX99">
        <v>0</v>
      </c>
    </row>
    <row r="100" spans="1:76" x14ac:dyDescent="0.25">
      <c r="A100">
        <v>226</v>
      </c>
      <c r="B100" t="s">
        <v>1923</v>
      </c>
      <c r="C100" t="s">
        <v>1924</v>
      </c>
      <c r="D100" t="s">
        <v>1925</v>
      </c>
      <c r="E100">
        <v>1</v>
      </c>
      <c r="F100" t="s">
        <v>1626</v>
      </c>
      <c r="G100">
        <v>2</v>
      </c>
      <c r="H100" t="s">
        <v>1626</v>
      </c>
      <c r="I100" t="s">
        <v>1915</v>
      </c>
      <c r="J100" t="s">
        <v>1916</v>
      </c>
      <c r="K100">
        <v>5</v>
      </c>
      <c r="L100" t="s">
        <v>1839</v>
      </c>
      <c r="M100" t="s">
        <v>1637</v>
      </c>
      <c r="N100" t="s">
        <v>1926</v>
      </c>
      <c r="O100" t="s">
        <v>1927</v>
      </c>
      <c r="Q100">
        <v>1</v>
      </c>
      <c r="R100">
        <v>1</v>
      </c>
      <c r="S100">
        <v>0</v>
      </c>
      <c r="T100">
        <v>0</v>
      </c>
      <c r="U100" t="s">
        <v>1570</v>
      </c>
      <c r="V100">
        <v>0</v>
      </c>
      <c r="Y100" t="s">
        <v>1571</v>
      </c>
      <c r="Z100" t="s">
        <v>1572</v>
      </c>
      <c r="AC100" t="s">
        <v>1573</v>
      </c>
      <c r="AD100" t="s">
        <v>1574</v>
      </c>
      <c r="AF100">
        <v>0</v>
      </c>
      <c r="AG100">
        <v>0</v>
      </c>
      <c r="AH100" s="2">
        <v>7546.19</v>
      </c>
      <c r="AI100">
        <v>4</v>
      </c>
      <c r="AJ100">
        <v>0</v>
      </c>
      <c r="AV100">
        <v>0</v>
      </c>
      <c r="AX100" s="2">
        <v>9055.43</v>
      </c>
      <c r="AZ100">
        <v>1</v>
      </c>
      <c r="BE100">
        <v>100</v>
      </c>
      <c r="BF100">
        <v>100</v>
      </c>
      <c r="BH100">
        <v>0</v>
      </c>
      <c r="BL100">
        <v>0</v>
      </c>
      <c r="BM100">
        <v>0</v>
      </c>
      <c r="BP100">
        <v>0</v>
      </c>
      <c r="BR100">
        <v>0</v>
      </c>
      <c r="BS100">
        <v>0</v>
      </c>
      <c r="BT100">
        <v>0</v>
      </c>
      <c r="BW100">
        <v>0</v>
      </c>
      <c r="BX100">
        <v>0</v>
      </c>
    </row>
    <row r="101" spans="1:76" x14ac:dyDescent="0.25">
      <c r="A101">
        <v>227</v>
      </c>
      <c r="B101" t="s">
        <v>1928</v>
      </c>
      <c r="C101" t="s">
        <v>1929</v>
      </c>
      <c r="D101" t="s">
        <v>1930</v>
      </c>
      <c r="E101">
        <v>1</v>
      </c>
      <c r="F101" t="s">
        <v>1626</v>
      </c>
      <c r="G101">
        <v>2</v>
      </c>
      <c r="H101" t="s">
        <v>1626</v>
      </c>
      <c r="I101" t="s">
        <v>1915</v>
      </c>
      <c r="J101" t="s">
        <v>1916</v>
      </c>
      <c r="K101">
        <v>5</v>
      </c>
      <c r="L101" t="s">
        <v>1839</v>
      </c>
      <c r="M101" t="s">
        <v>1637</v>
      </c>
      <c r="N101" t="s">
        <v>827</v>
      </c>
      <c r="O101" t="s">
        <v>1931</v>
      </c>
      <c r="Q101">
        <v>1</v>
      </c>
      <c r="R101">
        <v>1</v>
      </c>
      <c r="S101">
        <v>0</v>
      </c>
      <c r="T101">
        <v>0</v>
      </c>
      <c r="U101" t="s">
        <v>1570</v>
      </c>
      <c r="V101">
        <v>0</v>
      </c>
      <c r="Y101" t="s">
        <v>1571</v>
      </c>
      <c r="Z101" t="s">
        <v>1572</v>
      </c>
      <c r="AC101" t="s">
        <v>1573</v>
      </c>
      <c r="AD101" t="s">
        <v>1574</v>
      </c>
      <c r="AF101">
        <v>0</v>
      </c>
      <c r="AG101">
        <v>0</v>
      </c>
      <c r="AH101" s="2">
        <v>5594.34</v>
      </c>
      <c r="AI101">
        <v>4</v>
      </c>
      <c r="AJ101">
        <v>0</v>
      </c>
      <c r="AV101">
        <v>0</v>
      </c>
      <c r="AX101" s="2">
        <v>6713.21</v>
      </c>
      <c r="AZ101">
        <v>1</v>
      </c>
      <c r="BE101">
        <v>100</v>
      </c>
      <c r="BF101">
        <v>100</v>
      </c>
      <c r="BH101">
        <v>0</v>
      </c>
      <c r="BL101">
        <v>0</v>
      </c>
      <c r="BM101">
        <v>0</v>
      </c>
      <c r="BP101">
        <v>0</v>
      </c>
      <c r="BR101">
        <v>0</v>
      </c>
      <c r="BS101">
        <v>0</v>
      </c>
      <c r="BT101">
        <v>0</v>
      </c>
      <c r="BW101">
        <v>0</v>
      </c>
      <c r="BX101">
        <v>0</v>
      </c>
    </row>
    <row r="102" spans="1:76" x14ac:dyDescent="0.25">
      <c r="A102">
        <v>228</v>
      </c>
      <c r="B102" t="s">
        <v>1932</v>
      </c>
      <c r="C102" t="s">
        <v>1933</v>
      </c>
      <c r="D102" t="s">
        <v>1934</v>
      </c>
      <c r="E102">
        <v>1</v>
      </c>
      <c r="F102" t="s">
        <v>1626</v>
      </c>
      <c r="G102">
        <v>2</v>
      </c>
      <c r="H102" t="s">
        <v>1626</v>
      </c>
      <c r="I102" t="s">
        <v>1915</v>
      </c>
      <c r="J102" t="s">
        <v>1916</v>
      </c>
      <c r="K102">
        <v>5</v>
      </c>
      <c r="L102" t="s">
        <v>1839</v>
      </c>
      <c r="M102" t="s">
        <v>1637</v>
      </c>
      <c r="N102" t="s">
        <v>1935</v>
      </c>
      <c r="O102" t="s">
        <v>1936</v>
      </c>
      <c r="Q102">
        <v>1</v>
      </c>
      <c r="R102">
        <v>1</v>
      </c>
      <c r="S102">
        <v>0</v>
      </c>
      <c r="T102">
        <v>0</v>
      </c>
      <c r="U102" t="s">
        <v>1570</v>
      </c>
      <c r="V102">
        <v>0</v>
      </c>
      <c r="Y102" t="s">
        <v>1571</v>
      </c>
      <c r="Z102" t="s">
        <v>1572</v>
      </c>
      <c r="AC102" t="s">
        <v>1573</v>
      </c>
      <c r="AD102" t="s">
        <v>1574</v>
      </c>
      <c r="AF102">
        <v>0</v>
      </c>
      <c r="AG102">
        <v>0</v>
      </c>
      <c r="AH102" s="2">
        <v>9323.9</v>
      </c>
      <c r="AI102">
        <v>4</v>
      </c>
      <c r="AJ102">
        <v>0</v>
      </c>
      <c r="AV102">
        <v>0</v>
      </c>
      <c r="AX102" s="2">
        <v>11188.68</v>
      </c>
      <c r="AZ102">
        <v>1</v>
      </c>
      <c r="BE102">
        <v>100</v>
      </c>
      <c r="BF102">
        <v>100</v>
      </c>
      <c r="BH102">
        <v>0</v>
      </c>
      <c r="BL102">
        <v>0</v>
      </c>
      <c r="BM102">
        <v>0</v>
      </c>
      <c r="BP102">
        <v>0</v>
      </c>
      <c r="BR102">
        <v>0</v>
      </c>
      <c r="BS102">
        <v>0</v>
      </c>
      <c r="BT102">
        <v>0</v>
      </c>
      <c r="BW102">
        <v>0</v>
      </c>
      <c r="BX102">
        <v>0</v>
      </c>
    </row>
    <row r="103" spans="1:76" x14ac:dyDescent="0.25">
      <c r="A103">
        <v>229</v>
      </c>
      <c r="B103" t="s">
        <v>1937</v>
      </c>
      <c r="C103" t="s">
        <v>1938</v>
      </c>
      <c r="D103" t="s">
        <v>1939</v>
      </c>
      <c r="E103">
        <v>1</v>
      </c>
      <c r="F103" t="s">
        <v>1626</v>
      </c>
      <c r="G103">
        <v>2</v>
      </c>
      <c r="H103" t="s">
        <v>1626</v>
      </c>
      <c r="I103" t="s">
        <v>1915</v>
      </c>
      <c r="J103" t="s">
        <v>1916</v>
      </c>
      <c r="K103">
        <v>5</v>
      </c>
      <c r="L103" t="s">
        <v>1839</v>
      </c>
      <c r="M103" t="s">
        <v>1637</v>
      </c>
      <c r="N103" t="s">
        <v>1940</v>
      </c>
      <c r="O103" t="s">
        <v>1941</v>
      </c>
      <c r="Q103">
        <v>1</v>
      </c>
      <c r="R103">
        <v>1</v>
      </c>
      <c r="S103">
        <v>0</v>
      </c>
      <c r="T103">
        <v>0</v>
      </c>
      <c r="U103" t="s">
        <v>1570</v>
      </c>
      <c r="V103">
        <v>0</v>
      </c>
      <c r="Y103" t="s">
        <v>1571</v>
      </c>
      <c r="Z103" t="s">
        <v>1572</v>
      </c>
      <c r="AC103" t="s">
        <v>1573</v>
      </c>
      <c r="AD103" t="s">
        <v>1574</v>
      </c>
      <c r="AF103">
        <v>0</v>
      </c>
      <c r="AG103">
        <v>0</v>
      </c>
      <c r="AH103" s="2">
        <v>7459.12</v>
      </c>
      <c r="AI103">
        <v>4</v>
      </c>
      <c r="AJ103">
        <v>0</v>
      </c>
      <c r="AV103">
        <v>0</v>
      </c>
      <c r="AX103" s="2">
        <v>8950.94</v>
      </c>
      <c r="AZ103">
        <v>1</v>
      </c>
      <c r="BE103">
        <v>100</v>
      </c>
      <c r="BF103">
        <v>100</v>
      </c>
      <c r="BH103">
        <v>0</v>
      </c>
      <c r="BL103">
        <v>0</v>
      </c>
      <c r="BM103">
        <v>0</v>
      </c>
      <c r="BP103">
        <v>0</v>
      </c>
      <c r="BR103">
        <v>0</v>
      </c>
      <c r="BS103">
        <v>0</v>
      </c>
      <c r="BT103">
        <v>0</v>
      </c>
      <c r="BW103">
        <v>0</v>
      </c>
      <c r="BX103">
        <v>0</v>
      </c>
    </row>
    <row r="104" spans="1:76" x14ac:dyDescent="0.25">
      <c r="A104">
        <v>230</v>
      </c>
      <c r="B104" t="s">
        <v>1304</v>
      </c>
      <c r="C104" t="s">
        <v>1942</v>
      </c>
      <c r="D104" t="s">
        <v>1943</v>
      </c>
      <c r="E104">
        <v>1</v>
      </c>
      <c r="F104" t="s">
        <v>1626</v>
      </c>
      <c r="G104">
        <v>2</v>
      </c>
      <c r="H104" t="s">
        <v>1626</v>
      </c>
      <c r="I104" t="s">
        <v>1915</v>
      </c>
      <c r="J104" t="s">
        <v>1916</v>
      </c>
      <c r="K104">
        <v>4</v>
      </c>
      <c r="L104" t="s">
        <v>1944</v>
      </c>
      <c r="M104" t="s">
        <v>1637</v>
      </c>
      <c r="N104" t="s">
        <v>1945</v>
      </c>
      <c r="O104" t="s">
        <v>1946</v>
      </c>
      <c r="Q104">
        <v>1</v>
      </c>
      <c r="R104">
        <v>1</v>
      </c>
      <c r="S104">
        <v>0</v>
      </c>
      <c r="T104">
        <v>0</v>
      </c>
      <c r="U104" t="s">
        <v>1570</v>
      </c>
      <c r="V104">
        <v>0</v>
      </c>
      <c r="Y104" t="s">
        <v>1571</v>
      </c>
      <c r="Z104" t="s">
        <v>1572</v>
      </c>
      <c r="AC104" t="s">
        <v>1573</v>
      </c>
      <c r="AD104" t="s">
        <v>1574</v>
      </c>
      <c r="AF104">
        <v>0</v>
      </c>
      <c r="AG104">
        <v>0</v>
      </c>
      <c r="AH104">
        <v>0.66</v>
      </c>
      <c r="AI104">
        <v>4</v>
      </c>
      <c r="AJ104">
        <v>0</v>
      </c>
      <c r="AV104">
        <v>0</v>
      </c>
      <c r="AX104">
        <v>0.79200000000000004</v>
      </c>
      <c r="AZ104">
        <v>1</v>
      </c>
      <c r="BE104">
        <v>100</v>
      </c>
      <c r="BF104">
        <v>100</v>
      </c>
      <c r="BH104">
        <v>0</v>
      </c>
      <c r="BL104">
        <v>0</v>
      </c>
      <c r="BM104">
        <v>0</v>
      </c>
      <c r="BP104">
        <v>0</v>
      </c>
      <c r="BR104">
        <v>0</v>
      </c>
      <c r="BS104">
        <v>0</v>
      </c>
      <c r="BT104">
        <v>0</v>
      </c>
      <c r="BW104">
        <v>0</v>
      </c>
      <c r="BX104">
        <v>0</v>
      </c>
    </row>
    <row r="105" spans="1:76" x14ac:dyDescent="0.25">
      <c r="A105">
        <v>231</v>
      </c>
      <c r="B105" t="s">
        <v>1947</v>
      </c>
      <c r="C105" t="s">
        <v>1948</v>
      </c>
      <c r="D105" t="s">
        <v>1949</v>
      </c>
      <c r="E105">
        <v>1</v>
      </c>
      <c r="F105" t="s">
        <v>1626</v>
      </c>
      <c r="G105">
        <v>2</v>
      </c>
      <c r="H105" t="s">
        <v>1626</v>
      </c>
      <c r="I105" t="s">
        <v>1915</v>
      </c>
      <c r="J105" t="s">
        <v>1916</v>
      </c>
      <c r="K105">
        <v>5</v>
      </c>
      <c r="L105" t="s">
        <v>1839</v>
      </c>
      <c r="M105" t="s">
        <v>1637</v>
      </c>
      <c r="N105" t="s">
        <v>1950</v>
      </c>
      <c r="O105" t="s">
        <v>1951</v>
      </c>
      <c r="Q105">
        <v>1</v>
      </c>
      <c r="R105">
        <v>1</v>
      </c>
      <c r="S105">
        <v>0</v>
      </c>
      <c r="T105">
        <v>0</v>
      </c>
      <c r="U105" t="s">
        <v>1570</v>
      </c>
      <c r="V105">
        <v>0</v>
      </c>
      <c r="Y105" t="s">
        <v>1571</v>
      </c>
      <c r="Z105" t="s">
        <v>1572</v>
      </c>
      <c r="AC105" t="s">
        <v>1573</v>
      </c>
      <c r="AD105" t="s">
        <v>1574</v>
      </c>
      <c r="AF105">
        <v>0</v>
      </c>
      <c r="AG105">
        <v>0</v>
      </c>
      <c r="AH105" s="2">
        <v>3018.48</v>
      </c>
      <c r="AI105">
        <v>4</v>
      </c>
      <c r="AJ105">
        <v>0</v>
      </c>
      <c r="AV105">
        <v>0</v>
      </c>
      <c r="AX105" s="2">
        <v>3622.18</v>
      </c>
      <c r="AZ105">
        <v>1</v>
      </c>
      <c r="BE105">
        <v>100</v>
      </c>
      <c r="BF105">
        <v>100</v>
      </c>
      <c r="BH105">
        <v>0</v>
      </c>
      <c r="BL105">
        <v>0</v>
      </c>
      <c r="BM105">
        <v>0</v>
      </c>
      <c r="BP105">
        <v>0</v>
      </c>
      <c r="BR105">
        <v>0</v>
      </c>
      <c r="BS105">
        <v>0</v>
      </c>
      <c r="BT105">
        <v>0</v>
      </c>
      <c r="BW105">
        <v>0</v>
      </c>
      <c r="BX105">
        <v>0</v>
      </c>
    </row>
    <row r="106" spans="1:76" x14ac:dyDescent="0.25">
      <c r="A106">
        <v>232</v>
      </c>
      <c r="B106" t="s">
        <v>1473</v>
      </c>
      <c r="C106" t="s">
        <v>1952</v>
      </c>
      <c r="D106" t="s">
        <v>1953</v>
      </c>
      <c r="E106">
        <v>1</v>
      </c>
      <c r="F106" t="s">
        <v>1626</v>
      </c>
      <c r="G106">
        <v>2</v>
      </c>
      <c r="H106" t="s">
        <v>1626</v>
      </c>
      <c r="I106" t="s">
        <v>1915</v>
      </c>
      <c r="J106" t="s">
        <v>1916</v>
      </c>
      <c r="K106">
        <v>8</v>
      </c>
      <c r="L106" t="s">
        <v>1954</v>
      </c>
      <c r="M106" t="s">
        <v>1637</v>
      </c>
      <c r="N106" t="s">
        <v>1955</v>
      </c>
      <c r="O106" t="s">
        <v>1956</v>
      </c>
      <c r="Q106">
        <v>1</v>
      </c>
      <c r="R106">
        <v>1</v>
      </c>
      <c r="S106">
        <v>0.39529999999999998</v>
      </c>
      <c r="T106">
        <v>0.39529999999999998</v>
      </c>
      <c r="U106" t="s">
        <v>1570</v>
      </c>
      <c r="V106">
        <v>0</v>
      </c>
      <c r="Y106" t="s">
        <v>1571</v>
      </c>
      <c r="Z106" t="s">
        <v>1572</v>
      </c>
      <c r="AC106" t="s">
        <v>1573</v>
      </c>
      <c r="AD106" t="s">
        <v>1574</v>
      </c>
      <c r="AF106">
        <v>0</v>
      </c>
      <c r="AG106">
        <v>0</v>
      </c>
      <c r="AH106">
        <v>0.59</v>
      </c>
      <c r="AI106">
        <v>4</v>
      </c>
      <c r="AJ106">
        <v>0</v>
      </c>
      <c r="AV106">
        <v>1.4925373</v>
      </c>
      <c r="AX106">
        <v>0.70799999999999996</v>
      </c>
      <c r="AZ106">
        <v>1</v>
      </c>
      <c r="BE106">
        <v>100</v>
      </c>
      <c r="BF106">
        <v>100</v>
      </c>
      <c r="BH106">
        <v>0</v>
      </c>
      <c r="BL106">
        <v>0</v>
      </c>
      <c r="BM106">
        <v>0</v>
      </c>
      <c r="BP106">
        <v>0</v>
      </c>
      <c r="BR106">
        <v>0</v>
      </c>
      <c r="BS106">
        <v>0</v>
      </c>
      <c r="BT106">
        <v>0</v>
      </c>
      <c r="BW106">
        <v>0</v>
      </c>
      <c r="BX106">
        <v>0</v>
      </c>
    </row>
    <row r="107" spans="1:76" x14ac:dyDescent="0.25">
      <c r="A107">
        <v>233</v>
      </c>
      <c r="B107" t="s">
        <v>1470</v>
      </c>
      <c r="C107" t="s">
        <v>1957</v>
      </c>
      <c r="D107" t="s">
        <v>1958</v>
      </c>
      <c r="E107">
        <v>1</v>
      </c>
      <c r="F107" t="s">
        <v>1626</v>
      </c>
      <c r="G107">
        <v>2</v>
      </c>
      <c r="H107" t="s">
        <v>1626</v>
      </c>
      <c r="I107" t="s">
        <v>1915</v>
      </c>
      <c r="J107" t="s">
        <v>1916</v>
      </c>
      <c r="K107">
        <v>8</v>
      </c>
      <c r="L107" t="s">
        <v>1954</v>
      </c>
      <c r="M107" t="s">
        <v>1637</v>
      </c>
      <c r="N107" t="s">
        <v>829</v>
      </c>
      <c r="O107" t="s">
        <v>1959</v>
      </c>
      <c r="Q107">
        <v>1</v>
      </c>
      <c r="R107">
        <v>1</v>
      </c>
      <c r="S107">
        <v>0.41149999999999998</v>
      </c>
      <c r="T107">
        <v>0.41149999999999998</v>
      </c>
      <c r="U107" t="s">
        <v>1570</v>
      </c>
      <c r="V107">
        <v>0</v>
      </c>
      <c r="Y107" t="s">
        <v>1571</v>
      </c>
      <c r="Z107" t="s">
        <v>1572</v>
      </c>
      <c r="AC107" t="s">
        <v>1573</v>
      </c>
      <c r="AD107" t="s">
        <v>1574</v>
      </c>
      <c r="AF107">
        <v>0</v>
      </c>
      <c r="AG107">
        <v>0</v>
      </c>
      <c r="AH107">
        <v>0.61</v>
      </c>
      <c r="AI107">
        <v>4</v>
      </c>
      <c r="AJ107">
        <v>0</v>
      </c>
      <c r="AV107">
        <v>1.4823815</v>
      </c>
      <c r="AX107">
        <v>0.73199999999999998</v>
      </c>
      <c r="AZ107">
        <v>1</v>
      </c>
      <c r="BE107">
        <v>100</v>
      </c>
      <c r="BF107">
        <v>100</v>
      </c>
      <c r="BH107">
        <v>0</v>
      </c>
      <c r="BL107">
        <v>0</v>
      </c>
      <c r="BM107">
        <v>0</v>
      </c>
      <c r="BP107">
        <v>0</v>
      </c>
      <c r="BR107">
        <v>0</v>
      </c>
      <c r="BS107">
        <v>0</v>
      </c>
      <c r="BT107">
        <v>0</v>
      </c>
      <c r="BW107">
        <v>0</v>
      </c>
      <c r="BX107">
        <v>0</v>
      </c>
    </row>
    <row r="108" spans="1:76" x14ac:dyDescent="0.25">
      <c r="A108">
        <v>234</v>
      </c>
      <c r="B108" t="s">
        <v>1467</v>
      </c>
      <c r="C108" t="s">
        <v>1960</v>
      </c>
      <c r="D108" t="s">
        <v>1961</v>
      </c>
      <c r="E108">
        <v>1</v>
      </c>
      <c r="F108" t="s">
        <v>1626</v>
      </c>
      <c r="G108">
        <v>2</v>
      </c>
      <c r="H108" t="s">
        <v>1626</v>
      </c>
      <c r="I108" t="s">
        <v>1915</v>
      </c>
      <c r="J108" t="s">
        <v>1916</v>
      </c>
      <c r="K108">
        <v>8</v>
      </c>
      <c r="L108" t="s">
        <v>1954</v>
      </c>
      <c r="M108" t="s">
        <v>1637</v>
      </c>
      <c r="N108" t="s">
        <v>1962</v>
      </c>
      <c r="O108" t="s">
        <v>1963</v>
      </c>
      <c r="Q108">
        <v>1</v>
      </c>
      <c r="R108">
        <v>1</v>
      </c>
      <c r="S108">
        <v>0.42770000000000002</v>
      </c>
      <c r="T108">
        <v>0.42770000000000002</v>
      </c>
      <c r="U108" t="s">
        <v>1570</v>
      </c>
      <c r="V108">
        <v>0</v>
      </c>
      <c r="Y108" t="s">
        <v>1571</v>
      </c>
      <c r="Z108" t="s">
        <v>1572</v>
      </c>
      <c r="AC108" t="s">
        <v>1573</v>
      </c>
      <c r="AD108" t="s">
        <v>1574</v>
      </c>
      <c r="AF108">
        <v>0</v>
      </c>
      <c r="AG108">
        <v>0</v>
      </c>
      <c r="AH108">
        <v>0.64</v>
      </c>
      <c r="AI108">
        <v>4</v>
      </c>
      <c r="AJ108">
        <v>0</v>
      </c>
      <c r="AV108">
        <v>1.4963759999999999</v>
      </c>
      <c r="AX108">
        <v>0.76800000000000002</v>
      </c>
      <c r="AZ108">
        <v>1</v>
      </c>
      <c r="BE108">
        <v>100</v>
      </c>
      <c r="BF108">
        <v>100</v>
      </c>
      <c r="BH108">
        <v>0</v>
      </c>
      <c r="BL108">
        <v>0</v>
      </c>
      <c r="BM108">
        <v>0</v>
      </c>
      <c r="BP108">
        <v>0</v>
      </c>
      <c r="BR108">
        <v>0</v>
      </c>
      <c r="BS108">
        <v>0</v>
      </c>
      <c r="BT108">
        <v>0</v>
      </c>
      <c r="BW108">
        <v>0</v>
      </c>
      <c r="BX108">
        <v>0</v>
      </c>
    </row>
    <row r="109" spans="1:76" x14ac:dyDescent="0.25">
      <c r="A109">
        <v>235</v>
      </c>
      <c r="B109" t="s">
        <v>1463</v>
      </c>
      <c r="C109" t="s">
        <v>1964</v>
      </c>
      <c r="D109" t="s">
        <v>1965</v>
      </c>
      <c r="E109">
        <v>1</v>
      </c>
      <c r="F109" t="s">
        <v>1626</v>
      </c>
      <c r="G109">
        <v>2</v>
      </c>
      <c r="H109" t="s">
        <v>1626</v>
      </c>
      <c r="I109" t="s">
        <v>1915</v>
      </c>
      <c r="J109" t="s">
        <v>1916</v>
      </c>
      <c r="K109">
        <v>8</v>
      </c>
      <c r="L109" t="s">
        <v>1954</v>
      </c>
      <c r="M109" t="s">
        <v>1637</v>
      </c>
      <c r="N109" t="s">
        <v>1966</v>
      </c>
      <c r="O109" t="s">
        <v>1967</v>
      </c>
      <c r="Q109">
        <v>1</v>
      </c>
      <c r="R109">
        <v>1</v>
      </c>
      <c r="S109">
        <v>0.46060000000000001</v>
      </c>
      <c r="T109">
        <v>0.46060000000000001</v>
      </c>
      <c r="U109" t="s">
        <v>1570</v>
      </c>
      <c r="V109">
        <v>0</v>
      </c>
      <c r="Y109" t="s">
        <v>1571</v>
      </c>
      <c r="Z109" t="s">
        <v>1572</v>
      </c>
      <c r="AC109" t="s">
        <v>1573</v>
      </c>
      <c r="AD109" t="s">
        <v>1574</v>
      </c>
      <c r="AF109">
        <v>0</v>
      </c>
      <c r="AG109">
        <v>0</v>
      </c>
      <c r="AH109">
        <v>0.69</v>
      </c>
      <c r="AI109">
        <v>4</v>
      </c>
      <c r="AJ109">
        <v>0</v>
      </c>
      <c r="AV109">
        <v>1.498046</v>
      </c>
      <c r="AX109">
        <v>0.82799999999999996</v>
      </c>
      <c r="AZ109">
        <v>1</v>
      </c>
      <c r="BE109">
        <v>100</v>
      </c>
      <c r="BF109">
        <v>100</v>
      </c>
      <c r="BH109">
        <v>0</v>
      </c>
      <c r="BL109">
        <v>0</v>
      </c>
      <c r="BM109">
        <v>0</v>
      </c>
      <c r="BP109">
        <v>0</v>
      </c>
      <c r="BR109">
        <v>0</v>
      </c>
      <c r="BS109">
        <v>0</v>
      </c>
      <c r="BT109">
        <v>0</v>
      </c>
      <c r="BW109">
        <v>0</v>
      </c>
      <c r="BX109">
        <v>0</v>
      </c>
    </row>
    <row r="110" spans="1:76" x14ac:dyDescent="0.25">
      <c r="A110">
        <v>236</v>
      </c>
      <c r="B110" t="s">
        <v>1968</v>
      </c>
      <c r="C110" t="s">
        <v>1969</v>
      </c>
      <c r="D110" t="s">
        <v>1970</v>
      </c>
      <c r="E110">
        <v>1</v>
      </c>
      <c r="F110" t="s">
        <v>1626</v>
      </c>
      <c r="G110">
        <v>2</v>
      </c>
      <c r="H110" t="s">
        <v>1626</v>
      </c>
      <c r="I110" t="s">
        <v>1915</v>
      </c>
      <c r="J110" t="s">
        <v>1916</v>
      </c>
      <c r="K110">
        <v>4</v>
      </c>
      <c r="L110" t="s">
        <v>1944</v>
      </c>
      <c r="M110" t="s">
        <v>1637</v>
      </c>
      <c r="N110" t="s">
        <v>831</v>
      </c>
      <c r="O110" t="s">
        <v>1971</v>
      </c>
      <c r="Q110">
        <v>1</v>
      </c>
      <c r="R110">
        <v>1</v>
      </c>
      <c r="S110">
        <v>0.49409999999999998</v>
      </c>
      <c r="T110">
        <v>0.49409999999999998</v>
      </c>
      <c r="U110" t="s">
        <v>1570</v>
      </c>
      <c r="V110">
        <v>0</v>
      </c>
      <c r="Y110" t="s">
        <v>1571</v>
      </c>
      <c r="Z110" t="s">
        <v>1572</v>
      </c>
      <c r="AC110" t="s">
        <v>1573</v>
      </c>
      <c r="AD110" t="s">
        <v>1574</v>
      </c>
      <c r="AF110">
        <v>0</v>
      </c>
      <c r="AG110">
        <v>0</v>
      </c>
      <c r="AH110">
        <v>0.74</v>
      </c>
      <c r="AI110">
        <v>4</v>
      </c>
      <c r="AJ110">
        <v>0</v>
      </c>
      <c r="AV110">
        <v>1.4976725</v>
      </c>
      <c r="AX110">
        <v>0.88800000000000001</v>
      </c>
      <c r="AZ110">
        <v>1</v>
      </c>
      <c r="BE110">
        <v>100</v>
      </c>
      <c r="BF110">
        <v>100</v>
      </c>
      <c r="BH110">
        <v>0</v>
      </c>
      <c r="BL110">
        <v>0</v>
      </c>
      <c r="BM110">
        <v>0</v>
      </c>
      <c r="BP110">
        <v>0</v>
      </c>
      <c r="BR110">
        <v>0</v>
      </c>
      <c r="BS110">
        <v>0</v>
      </c>
      <c r="BT110">
        <v>0</v>
      </c>
      <c r="BW110">
        <v>0</v>
      </c>
      <c r="BX110">
        <v>0</v>
      </c>
    </row>
    <row r="111" spans="1:76" x14ac:dyDescent="0.25">
      <c r="A111">
        <v>237</v>
      </c>
      <c r="B111" t="s">
        <v>1972</v>
      </c>
      <c r="C111" t="s">
        <v>1973</v>
      </c>
      <c r="D111" t="s">
        <v>1974</v>
      </c>
      <c r="E111">
        <v>1</v>
      </c>
      <c r="F111" t="s">
        <v>1626</v>
      </c>
      <c r="G111">
        <v>2</v>
      </c>
      <c r="H111" t="s">
        <v>1626</v>
      </c>
      <c r="I111" t="s">
        <v>1915</v>
      </c>
      <c r="J111" t="s">
        <v>1916</v>
      </c>
      <c r="K111">
        <v>5</v>
      </c>
      <c r="L111" t="s">
        <v>1839</v>
      </c>
      <c r="M111" t="s">
        <v>1637</v>
      </c>
      <c r="N111" t="s">
        <v>832</v>
      </c>
      <c r="O111" t="s">
        <v>1975</v>
      </c>
      <c r="Q111">
        <v>1</v>
      </c>
      <c r="R111">
        <v>1</v>
      </c>
      <c r="S111">
        <v>0</v>
      </c>
      <c r="T111">
        <v>0</v>
      </c>
      <c r="U111" t="s">
        <v>1570</v>
      </c>
      <c r="V111">
        <v>0</v>
      </c>
      <c r="Y111" t="s">
        <v>1571</v>
      </c>
      <c r="Z111" t="s">
        <v>1572</v>
      </c>
      <c r="AC111" t="s">
        <v>1573</v>
      </c>
      <c r="AD111" t="s">
        <v>1574</v>
      </c>
      <c r="AF111">
        <v>0</v>
      </c>
      <c r="AG111">
        <v>0</v>
      </c>
      <c r="AH111" s="2">
        <v>3773.09</v>
      </c>
      <c r="AI111">
        <v>4</v>
      </c>
      <c r="AJ111">
        <v>0</v>
      </c>
      <c r="AV111">
        <v>0</v>
      </c>
      <c r="AX111" s="2">
        <v>4527.71</v>
      </c>
      <c r="AZ111">
        <v>1</v>
      </c>
      <c r="BE111">
        <v>100</v>
      </c>
      <c r="BF111">
        <v>100</v>
      </c>
      <c r="BH111">
        <v>0</v>
      </c>
      <c r="BL111">
        <v>0</v>
      </c>
      <c r="BM111">
        <v>0</v>
      </c>
      <c r="BP111">
        <v>0</v>
      </c>
      <c r="BR111">
        <v>0</v>
      </c>
      <c r="BS111">
        <v>0</v>
      </c>
      <c r="BT111">
        <v>0</v>
      </c>
      <c r="BW111">
        <v>0</v>
      </c>
      <c r="BX111">
        <v>0</v>
      </c>
    </row>
    <row r="112" spans="1:76" x14ac:dyDescent="0.25">
      <c r="A112">
        <v>238</v>
      </c>
      <c r="B112" t="s">
        <v>1297</v>
      </c>
      <c r="C112" t="s">
        <v>1976</v>
      </c>
      <c r="D112" t="s">
        <v>1977</v>
      </c>
      <c r="E112">
        <v>1</v>
      </c>
      <c r="F112" t="s">
        <v>1626</v>
      </c>
      <c r="G112">
        <v>2</v>
      </c>
      <c r="H112" t="s">
        <v>1626</v>
      </c>
      <c r="I112" t="s">
        <v>1915</v>
      </c>
      <c r="J112" t="s">
        <v>1916</v>
      </c>
      <c r="K112">
        <v>4</v>
      </c>
      <c r="L112" t="s">
        <v>1944</v>
      </c>
      <c r="M112" t="s">
        <v>1637</v>
      </c>
      <c r="N112" t="s">
        <v>834</v>
      </c>
      <c r="O112" t="s">
        <v>1978</v>
      </c>
      <c r="Q112">
        <v>1</v>
      </c>
      <c r="R112">
        <v>1</v>
      </c>
      <c r="S112">
        <v>0.65880000000000005</v>
      </c>
      <c r="T112">
        <v>0.65880000000000005</v>
      </c>
      <c r="U112" t="s">
        <v>1570</v>
      </c>
      <c r="V112">
        <v>0</v>
      </c>
      <c r="Y112" t="s">
        <v>1571</v>
      </c>
      <c r="Z112" t="s">
        <v>1572</v>
      </c>
      <c r="AC112" t="s">
        <v>1573</v>
      </c>
      <c r="AD112" t="s">
        <v>1574</v>
      </c>
      <c r="AF112">
        <v>0</v>
      </c>
      <c r="AG112">
        <v>0</v>
      </c>
      <c r="AH112">
        <v>0.98</v>
      </c>
      <c r="AI112">
        <v>4</v>
      </c>
      <c r="AJ112">
        <v>0</v>
      </c>
      <c r="AV112">
        <v>1.4875531</v>
      </c>
      <c r="AX112">
        <v>1.1759999999999999</v>
      </c>
      <c r="AZ112">
        <v>1</v>
      </c>
      <c r="BE112">
        <v>100</v>
      </c>
      <c r="BF112">
        <v>100</v>
      </c>
      <c r="BH112">
        <v>0</v>
      </c>
      <c r="BL112">
        <v>0</v>
      </c>
      <c r="BM112">
        <v>0</v>
      </c>
      <c r="BP112">
        <v>0</v>
      </c>
      <c r="BR112">
        <v>0</v>
      </c>
      <c r="BS112">
        <v>0</v>
      </c>
      <c r="BT112">
        <v>0</v>
      </c>
      <c r="BW112">
        <v>0</v>
      </c>
      <c r="BX112">
        <v>0</v>
      </c>
    </row>
    <row r="113" spans="1:76" x14ac:dyDescent="0.25">
      <c r="A113">
        <v>239</v>
      </c>
      <c r="B113" t="s">
        <v>1301</v>
      </c>
      <c r="C113" t="s">
        <v>1979</v>
      </c>
      <c r="D113" t="s">
        <v>1980</v>
      </c>
      <c r="E113">
        <v>1</v>
      </c>
      <c r="F113" t="s">
        <v>1626</v>
      </c>
      <c r="G113">
        <v>2</v>
      </c>
      <c r="H113" t="s">
        <v>1626</v>
      </c>
      <c r="I113" t="s">
        <v>1915</v>
      </c>
      <c r="J113" t="s">
        <v>1916</v>
      </c>
      <c r="K113">
        <v>4</v>
      </c>
      <c r="L113" t="s">
        <v>1944</v>
      </c>
      <c r="M113" t="s">
        <v>1637</v>
      </c>
      <c r="N113" t="s">
        <v>836</v>
      </c>
      <c r="O113" t="s">
        <v>1981</v>
      </c>
      <c r="Q113">
        <v>1</v>
      </c>
      <c r="R113">
        <v>1</v>
      </c>
      <c r="S113">
        <v>0.82350000000000001</v>
      </c>
      <c r="T113">
        <v>0.82350000000000001</v>
      </c>
      <c r="U113" t="s">
        <v>1570</v>
      </c>
      <c r="V113">
        <v>0</v>
      </c>
      <c r="Y113" t="s">
        <v>1571</v>
      </c>
      <c r="Z113" t="s">
        <v>1572</v>
      </c>
      <c r="AC113" t="s">
        <v>1573</v>
      </c>
      <c r="AD113" t="s">
        <v>1574</v>
      </c>
      <c r="AF113">
        <v>0</v>
      </c>
      <c r="AG113">
        <v>0</v>
      </c>
      <c r="AH113">
        <v>1.23</v>
      </c>
      <c r="AI113">
        <v>4</v>
      </c>
      <c r="AJ113">
        <v>0</v>
      </c>
      <c r="AV113">
        <v>1.4936248000000001</v>
      </c>
      <c r="AX113">
        <v>1.476</v>
      </c>
      <c r="AZ113">
        <v>1</v>
      </c>
      <c r="BE113">
        <v>100</v>
      </c>
      <c r="BF113">
        <v>100</v>
      </c>
      <c r="BH113">
        <v>0</v>
      </c>
      <c r="BL113">
        <v>0</v>
      </c>
      <c r="BM113">
        <v>0</v>
      </c>
      <c r="BP113">
        <v>0</v>
      </c>
      <c r="BR113">
        <v>0</v>
      </c>
      <c r="BS113">
        <v>0</v>
      </c>
      <c r="BT113">
        <v>0</v>
      </c>
      <c r="BW113">
        <v>0</v>
      </c>
      <c r="BX113">
        <v>0</v>
      </c>
    </row>
    <row r="114" spans="1:76" x14ac:dyDescent="0.25">
      <c r="B114" t="s">
        <v>1982</v>
      </c>
      <c r="C114" t="s">
        <v>1983</v>
      </c>
      <c r="D114" t="s">
        <v>1984</v>
      </c>
      <c r="M114" t="s">
        <v>1583</v>
      </c>
      <c r="N114" t="s">
        <v>1584</v>
      </c>
      <c r="O114" t="s">
        <v>1585</v>
      </c>
      <c r="Q114">
        <v>1</v>
      </c>
      <c r="R114">
        <v>0</v>
      </c>
      <c r="S114">
        <v>0</v>
      </c>
      <c r="T114">
        <v>0</v>
      </c>
      <c r="U114" t="s">
        <v>1570</v>
      </c>
      <c r="V114">
        <v>0</v>
      </c>
      <c r="Y114" t="s">
        <v>1571</v>
      </c>
      <c r="Z114" t="s">
        <v>1572</v>
      </c>
      <c r="AC114" t="s">
        <v>1573</v>
      </c>
      <c r="AD114" t="s">
        <v>1574</v>
      </c>
      <c r="AF114">
        <v>0</v>
      </c>
      <c r="AG114">
        <v>0</v>
      </c>
      <c r="AH114">
        <v>0</v>
      </c>
      <c r="AI114">
        <v>2</v>
      </c>
      <c r="AJ114">
        <v>0</v>
      </c>
      <c r="AK114">
        <v>1</v>
      </c>
      <c r="AM114">
        <v>1</v>
      </c>
      <c r="AN114">
        <v>1</v>
      </c>
      <c r="AV114">
        <v>0</v>
      </c>
      <c r="AW114">
        <v>1</v>
      </c>
      <c r="AX114">
        <v>0</v>
      </c>
      <c r="BE114">
        <v>100</v>
      </c>
      <c r="BF114">
        <v>100</v>
      </c>
      <c r="BH114">
        <v>0</v>
      </c>
      <c r="BL114">
        <v>0</v>
      </c>
      <c r="BM114">
        <v>0</v>
      </c>
      <c r="BP114">
        <v>0</v>
      </c>
      <c r="BR114">
        <v>0</v>
      </c>
      <c r="BS114">
        <v>0</v>
      </c>
      <c r="BT114">
        <v>0</v>
      </c>
      <c r="BW114">
        <v>0</v>
      </c>
      <c r="BX114">
        <v>0</v>
      </c>
    </row>
    <row r="115" spans="1:76" x14ac:dyDescent="0.25">
      <c r="A115">
        <v>28</v>
      </c>
      <c r="B115" t="s">
        <v>719</v>
      </c>
      <c r="C115" t="s">
        <v>1985</v>
      </c>
      <c r="D115" t="s">
        <v>1986</v>
      </c>
      <c r="E115">
        <v>8</v>
      </c>
      <c r="F115" t="s">
        <v>1611</v>
      </c>
      <c r="G115">
        <v>4</v>
      </c>
      <c r="H115" t="s">
        <v>1611</v>
      </c>
      <c r="K115">
        <v>1</v>
      </c>
      <c r="L115" t="s">
        <v>1612</v>
      </c>
      <c r="M115" t="s">
        <v>1613</v>
      </c>
      <c r="N115" t="s">
        <v>719</v>
      </c>
      <c r="O115" t="s">
        <v>1987</v>
      </c>
      <c r="Q115">
        <v>1</v>
      </c>
      <c r="R115">
        <v>1</v>
      </c>
      <c r="S115">
        <v>1</v>
      </c>
      <c r="T115">
        <v>1</v>
      </c>
      <c r="U115" t="s">
        <v>1570</v>
      </c>
      <c r="V115">
        <v>0</v>
      </c>
      <c r="Y115" t="s">
        <v>1571</v>
      </c>
      <c r="Z115" t="s">
        <v>1572</v>
      </c>
      <c r="AC115" t="s">
        <v>1573</v>
      </c>
      <c r="AD115" t="s">
        <v>1574</v>
      </c>
      <c r="AF115">
        <v>0</v>
      </c>
      <c r="AG115">
        <v>0</v>
      </c>
      <c r="AH115">
        <v>1.29</v>
      </c>
      <c r="AI115">
        <v>2</v>
      </c>
      <c r="AJ115">
        <v>0</v>
      </c>
      <c r="AV115">
        <v>1.29</v>
      </c>
      <c r="AX115">
        <v>1.55</v>
      </c>
      <c r="AZ115">
        <v>1</v>
      </c>
      <c r="BE115">
        <v>100</v>
      </c>
      <c r="BF115">
        <v>100</v>
      </c>
      <c r="BH115">
        <v>0</v>
      </c>
      <c r="BL115">
        <v>0</v>
      </c>
      <c r="BM115">
        <v>0</v>
      </c>
      <c r="BP115">
        <v>0</v>
      </c>
      <c r="BR115">
        <v>0</v>
      </c>
      <c r="BS115">
        <v>0</v>
      </c>
      <c r="BT115">
        <v>0</v>
      </c>
      <c r="BW115">
        <v>0</v>
      </c>
      <c r="BX115">
        <v>0</v>
      </c>
    </row>
    <row r="116" spans="1:76" x14ac:dyDescent="0.25">
      <c r="A116">
        <v>538</v>
      </c>
      <c r="B116" t="s">
        <v>489</v>
      </c>
      <c r="C116" t="s">
        <v>1988</v>
      </c>
      <c r="D116" t="s">
        <v>487</v>
      </c>
      <c r="E116">
        <v>8</v>
      </c>
      <c r="F116" t="s">
        <v>1611</v>
      </c>
      <c r="G116">
        <v>4</v>
      </c>
      <c r="H116" t="s">
        <v>1611</v>
      </c>
      <c r="K116">
        <v>1</v>
      </c>
      <c r="L116" t="s">
        <v>1612</v>
      </c>
      <c r="M116" t="s">
        <v>1613</v>
      </c>
      <c r="N116" t="s">
        <v>489</v>
      </c>
      <c r="O116" t="s">
        <v>1989</v>
      </c>
      <c r="Q116">
        <v>1</v>
      </c>
      <c r="R116">
        <v>1</v>
      </c>
      <c r="S116">
        <v>4.84</v>
      </c>
      <c r="T116">
        <v>4.84</v>
      </c>
      <c r="U116" t="s">
        <v>1570</v>
      </c>
      <c r="V116">
        <v>0</v>
      </c>
      <c r="Y116" t="s">
        <v>1571</v>
      </c>
      <c r="Z116" t="s">
        <v>1572</v>
      </c>
      <c r="AC116" t="s">
        <v>1573</v>
      </c>
      <c r="AD116" t="s">
        <v>1574</v>
      </c>
      <c r="AF116">
        <v>0</v>
      </c>
      <c r="AG116">
        <v>0</v>
      </c>
      <c r="AH116">
        <v>8.23</v>
      </c>
      <c r="AI116">
        <v>2</v>
      </c>
      <c r="AJ116">
        <v>0</v>
      </c>
      <c r="AV116">
        <v>1.7004132000000001</v>
      </c>
      <c r="AX116">
        <v>9.8800000000000008</v>
      </c>
      <c r="AZ116">
        <v>1</v>
      </c>
      <c r="BE116">
        <v>100</v>
      </c>
      <c r="BF116">
        <v>100</v>
      </c>
      <c r="BH116">
        <v>0</v>
      </c>
      <c r="BL116">
        <v>0</v>
      </c>
      <c r="BM116">
        <v>0</v>
      </c>
      <c r="BP116">
        <v>0</v>
      </c>
      <c r="BR116">
        <v>0</v>
      </c>
      <c r="BS116">
        <v>0</v>
      </c>
      <c r="BT116">
        <v>0</v>
      </c>
      <c r="BW116">
        <v>0</v>
      </c>
      <c r="BX116">
        <v>0</v>
      </c>
    </row>
    <row r="117" spans="1:76" x14ac:dyDescent="0.25">
      <c r="B117" t="s">
        <v>1990</v>
      </c>
      <c r="C117" t="s">
        <v>1991</v>
      </c>
      <c r="D117" t="s">
        <v>1992</v>
      </c>
      <c r="M117" t="s">
        <v>1583</v>
      </c>
      <c r="N117" t="s">
        <v>1584</v>
      </c>
      <c r="O117" t="s">
        <v>1585</v>
      </c>
      <c r="Q117">
        <v>1</v>
      </c>
      <c r="R117">
        <v>0</v>
      </c>
      <c r="S117">
        <v>0</v>
      </c>
      <c r="T117">
        <v>0</v>
      </c>
      <c r="U117" t="s">
        <v>1570</v>
      </c>
      <c r="V117">
        <v>0</v>
      </c>
      <c r="Y117" t="s">
        <v>1571</v>
      </c>
      <c r="Z117" t="s">
        <v>1572</v>
      </c>
      <c r="AC117" t="s">
        <v>1573</v>
      </c>
      <c r="AD117" t="s">
        <v>1574</v>
      </c>
      <c r="AF117">
        <v>0</v>
      </c>
      <c r="AG117">
        <v>0</v>
      </c>
      <c r="AH117">
        <v>0</v>
      </c>
      <c r="AI117">
        <v>2</v>
      </c>
      <c r="AJ117">
        <v>0</v>
      </c>
      <c r="AK117">
        <v>1</v>
      </c>
      <c r="AM117">
        <v>1</v>
      </c>
      <c r="AN117">
        <v>1</v>
      </c>
      <c r="AO117">
        <v>1</v>
      </c>
      <c r="AP117">
        <v>1</v>
      </c>
      <c r="AV117">
        <v>0</v>
      </c>
      <c r="AW117">
        <v>1</v>
      </c>
      <c r="AX117">
        <v>0</v>
      </c>
      <c r="BE117">
        <v>100</v>
      </c>
      <c r="BF117">
        <v>100</v>
      </c>
      <c r="BH117">
        <v>0</v>
      </c>
      <c r="BL117">
        <v>0</v>
      </c>
      <c r="BM117">
        <v>0</v>
      </c>
      <c r="BP117">
        <v>0</v>
      </c>
      <c r="BR117">
        <v>0</v>
      </c>
      <c r="BS117">
        <v>0</v>
      </c>
      <c r="BT117">
        <v>0</v>
      </c>
      <c r="BW117">
        <v>0</v>
      </c>
      <c r="BX117">
        <v>0</v>
      </c>
    </row>
    <row r="118" spans="1:76" x14ac:dyDescent="0.25">
      <c r="A118">
        <v>162</v>
      </c>
      <c r="B118" t="s">
        <v>238</v>
      </c>
      <c r="C118" t="s">
        <v>1993</v>
      </c>
      <c r="D118" t="s">
        <v>1994</v>
      </c>
      <c r="E118">
        <v>12</v>
      </c>
      <c r="F118" t="s">
        <v>1995</v>
      </c>
      <c r="G118">
        <v>12</v>
      </c>
      <c r="H118" t="s">
        <v>1996</v>
      </c>
      <c r="K118">
        <v>2</v>
      </c>
      <c r="L118" t="s">
        <v>1997</v>
      </c>
      <c r="M118" t="s">
        <v>1568</v>
      </c>
      <c r="N118" t="s">
        <v>1998</v>
      </c>
      <c r="O118" t="s">
        <v>1999</v>
      </c>
      <c r="Q118">
        <v>1</v>
      </c>
      <c r="R118">
        <v>1</v>
      </c>
      <c r="S118">
        <v>477</v>
      </c>
      <c r="T118">
        <v>477</v>
      </c>
      <c r="U118" t="s">
        <v>1570</v>
      </c>
      <c r="V118">
        <v>0</v>
      </c>
      <c r="Y118" t="s">
        <v>1571</v>
      </c>
      <c r="Z118" t="s">
        <v>1572</v>
      </c>
      <c r="AC118" t="s">
        <v>1573</v>
      </c>
      <c r="AD118" t="s">
        <v>1574</v>
      </c>
      <c r="AE118">
        <v>1</v>
      </c>
      <c r="AF118">
        <v>0</v>
      </c>
      <c r="AG118">
        <v>0</v>
      </c>
      <c r="AH118">
        <v>711.07</v>
      </c>
      <c r="AI118">
        <v>2</v>
      </c>
      <c r="AJ118">
        <v>0</v>
      </c>
      <c r="AV118">
        <v>1.4907128000000001</v>
      </c>
      <c r="AX118">
        <v>853.28</v>
      </c>
      <c r="BE118">
        <v>100</v>
      </c>
      <c r="BF118">
        <v>100</v>
      </c>
      <c r="BH118">
        <v>0</v>
      </c>
      <c r="BL118">
        <v>0</v>
      </c>
      <c r="BM118">
        <v>0</v>
      </c>
      <c r="BP118">
        <v>0</v>
      </c>
      <c r="BR118">
        <v>0</v>
      </c>
      <c r="BS118">
        <v>0</v>
      </c>
      <c r="BT118">
        <v>0</v>
      </c>
      <c r="BW118">
        <v>0</v>
      </c>
      <c r="BX118">
        <v>0</v>
      </c>
    </row>
    <row r="119" spans="1:76" x14ac:dyDescent="0.25">
      <c r="B119" t="s">
        <v>2000</v>
      </c>
      <c r="C119" t="s">
        <v>2001</v>
      </c>
      <c r="D119" t="s">
        <v>2002</v>
      </c>
      <c r="Q119">
        <v>0</v>
      </c>
      <c r="R119">
        <v>0</v>
      </c>
      <c r="S119">
        <v>0</v>
      </c>
      <c r="T119">
        <v>0</v>
      </c>
      <c r="V119">
        <v>0</v>
      </c>
      <c r="Y119" t="s">
        <v>1571</v>
      </c>
      <c r="Z119" t="s">
        <v>1572</v>
      </c>
      <c r="AC119" t="s">
        <v>1573</v>
      </c>
      <c r="AD119" t="s">
        <v>1574</v>
      </c>
      <c r="AE119">
        <v>1</v>
      </c>
      <c r="AF119">
        <v>3</v>
      </c>
      <c r="AG119">
        <v>0</v>
      </c>
      <c r="AH119">
        <v>60.36</v>
      </c>
      <c r="AI119">
        <v>2</v>
      </c>
      <c r="AJ119">
        <v>0</v>
      </c>
      <c r="AM119">
        <v>1</v>
      </c>
      <c r="AN119">
        <v>1</v>
      </c>
      <c r="AV119">
        <v>27.561643799999999</v>
      </c>
      <c r="AW119">
        <v>1</v>
      </c>
      <c r="AX119">
        <v>72.430000000000007</v>
      </c>
      <c r="BE119">
        <v>100</v>
      </c>
      <c r="BF119">
        <v>100</v>
      </c>
      <c r="BH119">
        <v>0</v>
      </c>
      <c r="BL119">
        <v>0</v>
      </c>
      <c r="BM119">
        <v>0</v>
      </c>
      <c r="BP119">
        <v>0</v>
      </c>
      <c r="BR119">
        <v>0</v>
      </c>
      <c r="BS119">
        <v>0</v>
      </c>
      <c r="BT119">
        <v>0</v>
      </c>
      <c r="BW119">
        <v>0</v>
      </c>
      <c r="BX119">
        <v>0</v>
      </c>
    </row>
    <row r="120" spans="1:76" x14ac:dyDescent="0.25">
      <c r="B120" t="s">
        <v>2003</v>
      </c>
      <c r="C120" t="s">
        <v>2004</v>
      </c>
      <c r="D120" t="s">
        <v>2005</v>
      </c>
      <c r="Q120">
        <v>0</v>
      </c>
      <c r="R120">
        <v>0</v>
      </c>
      <c r="S120">
        <v>0</v>
      </c>
      <c r="T120">
        <v>0</v>
      </c>
      <c r="V120">
        <v>0</v>
      </c>
      <c r="Y120" t="s">
        <v>1571</v>
      </c>
      <c r="Z120" t="s">
        <v>1572</v>
      </c>
      <c r="AC120" t="s">
        <v>1573</v>
      </c>
      <c r="AD120" t="s">
        <v>1574</v>
      </c>
      <c r="AE120">
        <v>1</v>
      </c>
      <c r="AF120">
        <v>3</v>
      </c>
      <c r="AG120">
        <v>0</v>
      </c>
      <c r="AH120">
        <v>60.36</v>
      </c>
      <c r="AI120">
        <v>2</v>
      </c>
      <c r="AJ120">
        <v>0</v>
      </c>
      <c r="AM120">
        <v>1</v>
      </c>
      <c r="AN120">
        <v>1</v>
      </c>
      <c r="AV120">
        <v>27.561643799999999</v>
      </c>
      <c r="AW120">
        <v>1</v>
      </c>
      <c r="AX120">
        <v>72.430000000000007</v>
      </c>
      <c r="BE120">
        <v>100</v>
      </c>
      <c r="BF120">
        <v>100</v>
      </c>
      <c r="BH120">
        <v>0</v>
      </c>
      <c r="BL120">
        <v>0</v>
      </c>
      <c r="BM120">
        <v>0</v>
      </c>
      <c r="BP120">
        <v>0</v>
      </c>
      <c r="BR120">
        <v>0</v>
      </c>
      <c r="BS120">
        <v>0</v>
      </c>
      <c r="BT120">
        <v>0</v>
      </c>
      <c r="BW120">
        <v>0</v>
      </c>
      <c r="BX120">
        <v>0</v>
      </c>
    </row>
    <row r="121" spans="1:76" x14ac:dyDescent="0.25">
      <c r="B121" t="s">
        <v>2006</v>
      </c>
      <c r="C121" t="s">
        <v>2007</v>
      </c>
      <c r="D121" t="s">
        <v>2008</v>
      </c>
      <c r="E121">
        <v>4</v>
      </c>
      <c r="F121" t="s">
        <v>1730</v>
      </c>
      <c r="M121" t="s">
        <v>1583</v>
      </c>
      <c r="N121" t="s">
        <v>1584</v>
      </c>
      <c r="O121" t="s">
        <v>1585</v>
      </c>
      <c r="Q121">
        <v>1</v>
      </c>
      <c r="R121">
        <v>0</v>
      </c>
      <c r="S121">
        <v>0</v>
      </c>
      <c r="T121">
        <v>0</v>
      </c>
      <c r="U121" t="s">
        <v>1570</v>
      </c>
      <c r="V121">
        <v>0</v>
      </c>
      <c r="Y121" t="s">
        <v>1571</v>
      </c>
      <c r="Z121" t="s">
        <v>1572</v>
      </c>
      <c r="AC121" t="s">
        <v>1573</v>
      </c>
      <c r="AD121" t="s">
        <v>1574</v>
      </c>
      <c r="AE121">
        <v>1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1</v>
      </c>
      <c r="AM121">
        <v>1</v>
      </c>
      <c r="AN121">
        <v>1</v>
      </c>
      <c r="AO121">
        <v>1</v>
      </c>
      <c r="AP121">
        <v>1</v>
      </c>
      <c r="AV121">
        <v>0</v>
      </c>
      <c r="AW121">
        <v>1</v>
      </c>
      <c r="AX121">
        <v>0</v>
      </c>
      <c r="BE121">
        <v>100</v>
      </c>
      <c r="BF121">
        <v>100</v>
      </c>
      <c r="BH121">
        <v>0</v>
      </c>
      <c r="BL121">
        <v>0</v>
      </c>
      <c r="BM121">
        <v>0</v>
      </c>
      <c r="BP121">
        <v>0</v>
      </c>
      <c r="BR121">
        <v>0</v>
      </c>
      <c r="BS121">
        <v>0</v>
      </c>
      <c r="BT121">
        <v>0</v>
      </c>
      <c r="BW121">
        <v>0</v>
      </c>
      <c r="BX121">
        <v>0</v>
      </c>
    </row>
    <row r="122" spans="1:76" x14ac:dyDescent="0.25">
      <c r="B122" t="s">
        <v>2009</v>
      </c>
      <c r="C122" t="s">
        <v>2010</v>
      </c>
      <c r="D122" t="s">
        <v>2011</v>
      </c>
      <c r="E122">
        <v>4</v>
      </c>
      <c r="F122" t="s">
        <v>1730</v>
      </c>
      <c r="M122" t="s">
        <v>1583</v>
      </c>
      <c r="N122" t="s">
        <v>1584</v>
      </c>
      <c r="O122" t="s">
        <v>1585</v>
      </c>
      <c r="Q122">
        <v>1</v>
      </c>
      <c r="R122">
        <v>0</v>
      </c>
      <c r="S122">
        <v>0</v>
      </c>
      <c r="T122">
        <v>0</v>
      </c>
      <c r="U122" t="s">
        <v>1570</v>
      </c>
      <c r="V122">
        <v>0</v>
      </c>
      <c r="Y122" t="s">
        <v>1571</v>
      </c>
      <c r="Z122" t="s">
        <v>1572</v>
      </c>
      <c r="AC122" t="s">
        <v>1573</v>
      </c>
      <c r="AD122" t="s">
        <v>1574</v>
      </c>
      <c r="AE122">
        <v>1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1</v>
      </c>
      <c r="AM122">
        <v>1</v>
      </c>
      <c r="AN122">
        <v>1</v>
      </c>
      <c r="AO122">
        <v>1</v>
      </c>
      <c r="AP122">
        <v>1</v>
      </c>
      <c r="AV122">
        <v>0</v>
      </c>
      <c r="AW122">
        <v>1</v>
      </c>
      <c r="AX122">
        <v>0</v>
      </c>
      <c r="BE122">
        <v>100</v>
      </c>
      <c r="BF122">
        <v>100</v>
      </c>
      <c r="BH122">
        <v>0</v>
      </c>
      <c r="BL122">
        <v>0</v>
      </c>
      <c r="BM122">
        <v>0</v>
      </c>
      <c r="BP122">
        <v>0</v>
      </c>
      <c r="BR122">
        <v>0</v>
      </c>
      <c r="BS122">
        <v>0</v>
      </c>
      <c r="BT122">
        <v>0</v>
      </c>
      <c r="BW122">
        <v>0</v>
      </c>
      <c r="BX122">
        <v>0</v>
      </c>
    </row>
    <row r="123" spans="1:76" x14ac:dyDescent="0.25">
      <c r="A123">
        <v>16</v>
      </c>
      <c r="B123" t="s">
        <v>34</v>
      </c>
      <c r="C123" t="s">
        <v>2012</v>
      </c>
      <c r="D123" t="s">
        <v>32</v>
      </c>
      <c r="E123">
        <v>5</v>
      </c>
      <c r="F123" t="s">
        <v>1566</v>
      </c>
      <c r="G123">
        <v>1</v>
      </c>
      <c r="H123" t="s">
        <v>1566</v>
      </c>
      <c r="K123">
        <v>5</v>
      </c>
      <c r="L123" t="s">
        <v>1567</v>
      </c>
      <c r="M123" t="s">
        <v>1568</v>
      </c>
      <c r="N123" t="s">
        <v>2013</v>
      </c>
      <c r="O123" t="s">
        <v>1594</v>
      </c>
      <c r="P123">
        <v>1</v>
      </c>
      <c r="Q123">
        <v>1</v>
      </c>
      <c r="R123">
        <v>1</v>
      </c>
      <c r="S123">
        <v>18.899999999999999</v>
      </c>
      <c r="T123">
        <v>18.899999999999999</v>
      </c>
      <c r="U123" t="s">
        <v>1570</v>
      </c>
      <c r="V123">
        <v>0</v>
      </c>
      <c r="Y123" t="s">
        <v>1571</v>
      </c>
      <c r="Z123" t="s">
        <v>1572</v>
      </c>
      <c r="AC123" t="s">
        <v>1573</v>
      </c>
      <c r="AD123" t="s">
        <v>1574</v>
      </c>
      <c r="AE123">
        <v>1</v>
      </c>
      <c r="AF123">
        <v>0.85</v>
      </c>
      <c r="AG123">
        <v>0</v>
      </c>
      <c r="AH123">
        <v>34.53</v>
      </c>
      <c r="AI123">
        <v>2</v>
      </c>
      <c r="AJ123">
        <v>0</v>
      </c>
      <c r="AV123">
        <v>1.8269841</v>
      </c>
      <c r="AX123">
        <v>41.44</v>
      </c>
      <c r="AZ123">
        <v>1</v>
      </c>
      <c r="BE123">
        <v>100</v>
      </c>
      <c r="BF123">
        <v>100</v>
      </c>
      <c r="BH123">
        <v>0</v>
      </c>
      <c r="BL123">
        <v>0</v>
      </c>
      <c r="BM123">
        <v>0</v>
      </c>
      <c r="BP123">
        <v>0</v>
      </c>
      <c r="BR123">
        <v>0</v>
      </c>
      <c r="BS123">
        <v>0</v>
      </c>
      <c r="BT123">
        <v>0</v>
      </c>
      <c r="BW123">
        <v>0</v>
      </c>
      <c r="BX123">
        <v>0</v>
      </c>
    </row>
    <row r="124" spans="1:76" x14ac:dyDescent="0.25">
      <c r="B124">
        <v>6130002469</v>
      </c>
      <c r="C124" t="s">
        <v>2014</v>
      </c>
      <c r="D124" t="s">
        <v>2015</v>
      </c>
      <c r="E124">
        <v>9</v>
      </c>
      <c r="F124" t="s">
        <v>2016</v>
      </c>
      <c r="G124">
        <v>5</v>
      </c>
      <c r="H124" t="s">
        <v>2016</v>
      </c>
      <c r="K124">
        <v>3</v>
      </c>
      <c r="L124" t="s">
        <v>2017</v>
      </c>
      <c r="M124" t="s">
        <v>2018</v>
      </c>
      <c r="N124">
        <v>6130002469</v>
      </c>
      <c r="O124" t="s">
        <v>2019</v>
      </c>
      <c r="P124">
        <v>1</v>
      </c>
      <c r="Q124">
        <v>1</v>
      </c>
      <c r="R124">
        <v>1</v>
      </c>
      <c r="S124">
        <v>315</v>
      </c>
      <c r="T124">
        <v>315</v>
      </c>
      <c r="U124" t="s">
        <v>1570</v>
      </c>
      <c r="V124">
        <v>0</v>
      </c>
      <c r="Y124" t="s">
        <v>1571</v>
      </c>
      <c r="Z124" t="s">
        <v>1572</v>
      </c>
      <c r="AC124" t="s">
        <v>1573</v>
      </c>
      <c r="AD124" t="s">
        <v>1574</v>
      </c>
      <c r="AE124">
        <v>1</v>
      </c>
      <c r="AF124">
        <v>3</v>
      </c>
      <c r="AG124">
        <v>0</v>
      </c>
      <c r="AH124">
        <v>447.3</v>
      </c>
      <c r="AI124">
        <v>2</v>
      </c>
      <c r="AJ124">
        <v>0</v>
      </c>
      <c r="AV124">
        <v>1.42</v>
      </c>
      <c r="AX124">
        <v>536.76</v>
      </c>
      <c r="BE124">
        <v>100</v>
      </c>
      <c r="BF124">
        <v>100</v>
      </c>
      <c r="BH124">
        <v>0</v>
      </c>
      <c r="BL124">
        <v>0</v>
      </c>
      <c r="BM124">
        <v>0</v>
      </c>
      <c r="BP124">
        <v>0</v>
      </c>
      <c r="BR124">
        <v>0</v>
      </c>
      <c r="BS124">
        <v>0</v>
      </c>
      <c r="BT124">
        <v>0</v>
      </c>
      <c r="BW124">
        <v>0</v>
      </c>
      <c r="BX124">
        <v>0</v>
      </c>
    </row>
    <row r="125" spans="1:76" x14ac:dyDescent="0.25">
      <c r="B125" t="s">
        <v>2020</v>
      </c>
      <c r="C125" t="s">
        <v>2021</v>
      </c>
      <c r="D125" t="s">
        <v>2022</v>
      </c>
      <c r="M125" t="s">
        <v>1642</v>
      </c>
      <c r="N125" t="s">
        <v>2020</v>
      </c>
      <c r="O125" t="s">
        <v>2022</v>
      </c>
      <c r="Q125">
        <v>1</v>
      </c>
      <c r="R125">
        <v>0</v>
      </c>
      <c r="S125">
        <v>0</v>
      </c>
      <c r="T125">
        <v>0</v>
      </c>
      <c r="U125" t="s">
        <v>1570</v>
      </c>
      <c r="V125">
        <v>0</v>
      </c>
      <c r="Y125" t="s">
        <v>1571</v>
      </c>
      <c r="Z125" t="s">
        <v>1572</v>
      </c>
      <c r="AC125" t="s">
        <v>1573</v>
      </c>
      <c r="AD125" t="s">
        <v>1574</v>
      </c>
      <c r="AE125">
        <v>1</v>
      </c>
      <c r="AF125">
        <v>3</v>
      </c>
      <c r="AG125">
        <v>0</v>
      </c>
      <c r="AH125">
        <v>0</v>
      </c>
      <c r="AI125">
        <v>2</v>
      </c>
      <c r="AJ125">
        <v>0</v>
      </c>
      <c r="AV125">
        <v>0</v>
      </c>
      <c r="AW125">
        <v>1</v>
      </c>
      <c r="AX125">
        <v>0</v>
      </c>
      <c r="BE125">
        <v>100</v>
      </c>
      <c r="BF125">
        <v>100</v>
      </c>
      <c r="BH125">
        <v>0</v>
      </c>
      <c r="BL125">
        <v>0</v>
      </c>
      <c r="BM125">
        <v>0</v>
      </c>
      <c r="BP125">
        <v>0</v>
      </c>
      <c r="BR125">
        <v>0</v>
      </c>
      <c r="BS125">
        <v>0</v>
      </c>
      <c r="BT125">
        <v>0</v>
      </c>
      <c r="BW125">
        <v>0</v>
      </c>
      <c r="BX125">
        <v>0</v>
      </c>
    </row>
    <row r="126" spans="1:76" x14ac:dyDescent="0.25">
      <c r="A126">
        <v>100</v>
      </c>
      <c r="B126" t="s">
        <v>96</v>
      </c>
      <c r="C126" t="s">
        <v>2023</v>
      </c>
      <c r="D126" t="s">
        <v>2024</v>
      </c>
      <c r="E126">
        <v>10</v>
      </c>
      <c r="F126" t="s">
        <v>1577</v>
      </c>
      <c r="G126">
        <v>13</v>
      </c>
      <c r="H126" t="s">
        <v>1597</v>
      </c>
      <c r="K126">
        <v>2</v>
      </c>
      <c r="L126" t="s">
        <v>1597</v>
      </c>
      <c r="M126" t="s">
        <v>1598</v>
      </c>
      <c r="N126" t="s">
        <v>2025</v>
      </c>
      <c r="O126" t="s">
        <v>2026</v>
      </c>
      <c r="P126">
        <v>1</v>
      </c>
      <c r="Q126">
        <v>1</v>
      </c>
      <c r="R126">
        <v>1</v>
      </c>
      <c r="S126">
        <v>84.99</v>
      </c>
      <c r="T126">
        <v>84.99</v>
      </c>
      <c r="U126" t="s">
        <v>1570</v>
      </c>
      <c r="V126">
        <v>0</v>
      </c>
      <c r="Y126" t="s">
        <v>1571</v>
      </c>
      <c r="Z126" t="s">
        <v>1572</v>
      </c>
      <c r="AC126" t="s">
        <v>1573</v>
      </c>
      <c r="AD126" t="s">
        <v>1574</v>
      </c>
      <c r="AE126">
        <v>1</v>
      </c>
      <c r="AF126">
        <v>2</v>
      </c>
      <c r="AG126">
        <v>0</v>
      </c>
      <c r="AH126">
        <v>111.83</v>
      </c>
      <c r="AI126">
        <v>2</v>
      </c>
      <c r="AJ126">
        <v>0</v>
      </c>
      <c r="AV126">
        <v>1.3158019000000001</v>
      </c>
      <c r="AX126">
        <v>134.19999999999999</v>
      </c>
      <c r="AZ126">
        <v>1</v>
      </c>
      <c r="BE126">
        <v>100</v>
      </c>
      <c r="BF126">
        <v>100</v>
      </c>
      <c r="BH126">
        <v>0</v>
      </c>
      <c r="BL126">
        <v>0</v>
      </c>
      <c r="BM126">
        <v>0</v>
      </c>
      <c r="BP126">
        <v>0</v>
      </c>
      <c r="BR126">
        <v>0</v>
      </c>
      <c r="BS126">
        <v>0</v>
      </c>
      <c r="BT126">
        <v>0</v>
      </c>
      <c r="BW126">
        <v>0</v>
      </c>
      <c r="BX126">
        <v>0</v>
      </c>
    </row>
    <row r="127" spans="1:76" x14ac:dyDescent="0.25">
      <c r="B127" t="s">
        <v>2027</v>
      </c>
      <c r="C127" t="s">
        <v>3741</v>
      </c>
      <c r="D127" t="s">
        <v>2029</v>
      </c>
      <c r="E127">
        <v>10</v>
      </c>
      <c r="F127" t="s">
        <v>1577</v>
      </c>
      <c r="G127">
        <v>13</v>
      </c>
      <c r="H127" t="s">
        <v>1597</v>
      </c>
      <c r="K127">
        <v>2</v>
      </c>
      <c r="L127" t="s">
        <v>1597</v>
      </c>
      <c r="M127" t="s">
        <v>1598</v>
      </c>
      <c r="N127" t="s">
        <v>2030</v>
      </c>
      <c r="O127" t="s">
        <v>2031</v>
      </c>
      <c r="P127">
        <v>1</v>
      </c>
      <c r="Q127">
        <v>1</v>
      </c>
      <c r="R127">
        <v>1</v>
      </c>
      <c r="S127">
        <v>364.8</v>
      </c>
      <c r="T127">
        <v>364.8</v>
      </c>
      <c r="U127" t="s">
        <v>1570</v>
      </c>
      <c r="V127">
        <v>0</v>
      </c>
      <c r="Y127" t="s">
        <v>1571</v>
      </c>
      <c r="Z127" t="s">
        <v>1572</v>
      </c>
      <c r="AC127" t="s">
        <v>1573</v>
      </c>
      <c r="AD127" t="s">
        <v>1574</v>
      </c>
      <c r="AE127">
        <v>1</v>
      </c>
      <c r="AF127">
        <v>2</v>
      </c>
      <c r="AG127">
        <v>0</v>
      </c>
      <c r="AH127">
        <v>444.4</v>
      </c>
      <c r="AI127">
        <v>2</v>
      </c>
      <c r="AJ127">
        <v>0</v>
      </c>
      <c r="AV127">
        <v>1.2182017999999999</v>
      </c>
      <c r="AX127">
        <v>533.28</v>
      </c>
      <c r="AZ127">
        <v>1</v>
      </c>
      <c r="BE127">
        <v>100</v>
      </c>
      <c r="BF127">
        <v>100</v>
      </c>
      <c r="BH127">
        <v>0</v>
      </c>
      <c r="BL127">
        <v>0</v>
      </c>
      <c r="BM127">
        <v>0</v>
      </c>
      <c r="BP127">
        <v>0</v>
      </c>
      <c r="BR127">
        <v>0</v>
      </c>
      <c r="BS127">
        <v>0</v>
      </c>
      <c r="BT127">
        <v>0</v>
      </c>
      <c r="BW127">
        <v>0</v>
      </c>
      <c r="BX127">
        <v>0</v>
      </c>
    </row>
    <row r="128" spans="1:76" x14ac:dyDescent="0.25">
      <c r="B128" t="s">
        <v>2032</v>
      </c>
      <c r="C128" t="s">
        <v>2033</v>
      </c>
      <c r="D128" t="s">
        <v>2034</v>
      </c>
      <c r="E128">
        <v>10</v>
      </c>
      <c r="F128" t="s">
        <v>1577</v>
      </c>
      <c r="G128">
        <v>13</v>
      </c>
      <c r="H128" t="s">
        <v>1597</v>
      </c>
      <c r="K128">
        <v>2</v>
      </c>
      <c r="L128" t="s">
        <v>1597</v>
      </c>
      <c r="M128" t="s">
        <v>1598</v>
      </c>
      <c r="N128" t="s">
        <v>2032</v>
      </c>
      <c r="O128" t="s">
        <v>2035</v>
      </c>
      <c r="P128">
        <v>1</v>
      </c>
      <c r="Q128">
        <v>1</v>
      </c>
      <c r="R128">
        <v>1</v>
      </c>
      <c r="S128">
        <v>342.04</v>
      </c>
      <c r="T128">
        <v>342.04</v>
      </c>
      <c r="U128" t="s">
        <v>1570</v>
      </c>
      <c r="V128">
        <v>0</v>
      </c>
      <c r="Y128" t="s">
        <v>1571</v>
      </c>
      <c r="Z128" t="s">
        <v>1572</v>
      </c>
      <c r="AC128" t="s">
        <v>1573</v>
      </c>
      <c r="AD128" t="s">
        <v>1574</v>
      </c>
      <c r="AE128">
        <v>1</v>
      </c>
      <c r="AF128">
        <v>2</v>
      </c>
      <c r="AG128">
        <v>0</v>
      </c>
      <c r="AH128">
        <v>416.51</v>
      </c>
      <c r="AI128">
        <v>2</v>
      </c>
      <c r="AJ128">
        <v>0</v>
      </c>
      <c r="AV128">
        <v>1.2177230999999999</v>
      </c>
      <c r="AX128">
        <v>499.81</v>
      </c>
      <c r="BE128">
        <v>100</v>
      </c>
      <c r="BF128">
        <v>100</v>
      </c>
      <c r="BH128">
        <v>0</v>
      </c>
      <c r="BL128">
        <v>0</v>
      </c>
      <c r="BM128">
        <v>0</v>
      </c>
      <c r="BP128">
        <v>0</v>
      </c>
      <c r="BR128">
        <v>0</v>
      </c>
      <c r="BS128">
        <v>0</v>
      </c>
      <c r="BT128">
        <v>0</v>
      </c>
      <c r="BW128">
        <v>0</v>
      </c>
      <c r="BX128">
        <v>0</v>
      </c>
    </row>
    <row r="129" spans="1:76" x14ac:dyDescent="0.25">
      <c r="B129" t="s">
        <v>2036</v>
      </c>
      <c r="C129" t="s">
        <v>2037</v>
      </c>
      <c r="D129" t="s">
        <v>2038</v>
      </c>
      <c r="E129">
        <v>6</v>
      </c>
      <c r="F129" t="s">
        <v>1743</v>
      </c>
      <c r="I129" t="s">
        <v>1744</v>
      </c>
      <c r="J129" t="s">
        <v>1745</v>
      </c>
      <c r="K129" t="s">
        <v>1746</v>
      </c>
      <c r="L129" t="s">
        <v>1747</v>
      </c>
      <c r="M129" t="s">
        <v>1637</v>
      </c>
      <c r="N129" t="s">
        <v>2036</v>
      </c>
      <c r="O129" t="s">
        <v>2039</v>
      </c>
      <c r="P129">
        <v>1</v>
      </c>
      <c r="Q129">
        <v>1</v>
      </c>
      <c r="R129">
        <v>1</v>
      </c>
      <c r="S129">
        <v>379.4</v>
      </c>
      <c r="T129">
        <v>379.4</v>
      </c>
      <c r="U129" t="s">
        <v>1570</v>
      </c>
      <c r="V129">
        <v>0</v>
      </c>
      <c r="Y129" t="s">
        <v>1571</v>
      </c>
      <c r="Z129" t="s">
        <v>1572</v>
      </c>
      <c r="AC129" t="s">
        <v>1573</v>
      </c>
      <c r="AD129" t="s">
        <v>1574</v>
      </c>
      <c r="AE129">
        <v>1</v>
      </c>
      <c r="AF129">
        <v>0</v>
      </c>
      <c r="AG129">
        <v>0</v>
      </c>
      <c r="AH129">
        <v>500.81</v>
      </c>
      <c r="AI129">
        <v>2</v>
      </c>
      <c r="AJ129">
        <v>0</v>
      </c>
      <c r="AM129">
        <v>1</v>
      </c>
      <c r="AN129">
        <v>1</v>
      </c>
      <c r="AV129">
        <v>1.3200053</v>
      </c>
      <c r="AW129">
        <v>1</v>
      </c>
      <c r="AX129">
        <v>600.97</v>
      </c>
      <c r="BE129">
        <v>100</v>
      </c>
      <c r="BF129">
        <v>100</v>
      </c>
      <c r="BH129">
        <v>0</v>
      </c>
      <c r="BL129">
        <v>0</v>
      </c>
      <c r="BM129">
        <v>0</v>
      </c>
      <c r="BP129">
        <v>0</v>
      </c>
      <c r="BR129">
        <v>0</v>
      </c>
      <c r="BS129">
        <v>0</v>
      </c>
      <c r="BT129">
        <v>0</v>
      </c>
      <c r="BW129">
        <v>0</v>
      </c>
      <c r="BX129">
        <v>0</v>
      </c>
    </row>
    <row r="130" spans="1:76" x14ac:dyDescent="0.25">
      <c r="B130" t="s">
        <v>2040</v>
      </c>
      <c r="C130" t="s">
        <v>2041</v>
      </c>
      <c r="D130" t="s">
        <v>2042</v>
      </c>
      <c r="E130">
        <v>6</v>
      </c>
      <c r="F130" t="s">
        <v>1743</v>
      </c>
      <c r="I130" t="s">
        <v>1744</v>
      </c>
      <c r="J130" t="s">
        <v>1745</v>
      </c>
      <c r="K130" t="s">
        <v>1746</v>
      </c>
      <c r="L130" t="s">
        <v>1747</v>
      </c>
      <c r="M130" t="s">
        <v>1637</v>
      </c>
      <c r="N130" t="s">
        <v>2040</v>
      </c>
      <c r="O130" t="s">
        <v>2043</v>
      </c>
      <c r="P130">
        <v>1</v>
      </c>
      <c r="Q130">
        <v>1</v>
      </c>
      <c r="R130">
        <v>1</v>
      </c>
      <c r="S130">
        <v>407.7</v>
      </c>
      <c r="T130">
        <v>407.7</v>
      </c>
      <c r="U130" t="s">
        <v>1570</v>
      </c>
      <c r="V130">
        <v>0</v>
      </c>
      <c r="Y130" t="s">
        <v>1571</v>
      </c>
      <c r="Z130" t="s">
        <v>1572</v>
      </c>
      <c r="AC130" t="s">
        <v>1573</v>
      </c>
      <c r="AD130" t="s">
        <v>1574</v>
      </c>
      <c r="AE130">
        <v>1</v>
      </c>
      <c r="AF130">
        <v>0</v>
      </c>
      <c r="AG130">
        <v>0</v>
      </c>
      <c r="AH130">
        <v>538.16</v>
      </c>
      <c r="AI130">
        <v>2</v>
      </c>
      <c r="AJ130">
        <v>0</v>
      </c>
      <c r="AM130">
        <v>1</v>
      </c>
      <c r="AN130">
        <v>1</v>
      </c>
      <c r="AV130">
        <v>1.3199901999999999</v>
      </c>
      <c r="AW130">
        <v>1</v>
      </c>
      <c r="AX130">
        <v>645.79</v>
      </c>
      <c r="BE130">
        <v>100</v>
      </c>
      <c r="BF130">
        <v>100</v>
      </c>
      <c r="BH130">
        <v>0</v>
      </c>
      <c r="BL130">
        <v>0</v>
      </c>
      <c r="BM130">
        <v>0</v>
      </c>
      <c r="BP130">
        <v>0</v>
      </c>
      <c r="BR130">
        <v>0</v>
      </c>
      <c r="BS130">
        <v>0</v>
      </c>
      <c r="BT130">
        <v>0</v>
      </c>
      <c r="BW130">
        <v>0</v>
      </c>
      <c r="BX130">
        <v>0</v>
      </c>
    </row>
    <row r="131" spans="1:76" x14ac:dyDescent="0.25">
      <c r="B131" t="s">
        <v>2044</v>
      </c>
      <c r="C131" t="s">
        <v>2045</v>
      </c>
      <c r="D131" t="s">
        <v>2046</v>
      </c>
      <c r="E131">
        <v>6</v>
      </c>
      <c r="F131" t="s">
        <v>1743</v>
      </c>
      <c r="I131" t="s">
        <v>1744</v>
      </c>
      <c r="J131" t="s">
        <v>1745</v>
      </c>
      <c r="K131" t="s">
        <v>1746</v>
      </c>
      <c r="L131" t="s">
        <v>1747</v>
      </c>
      <c r="M131" t="s">
        <v>1637</v>
      </c>
      <c r="N131" t="s">
        <v>2044</v>
      </c>
      <c r="O131" t="s">
        <v>2047</v>
      </c>
      <c r="P131">
        <v>1</v>
      </c>
      <c r="Q131">
        <v>1</v>
      </c>
      <c r="R131">
        <v>1</v>
      </c>
      <c r="S131">
        <v>218.44</v>
      </c>
      <c r="T131">
        <v>218.44</v>
      </c>
      <c r="U131" t="s">
        <v>1570</v>
      </c>
      <c r="V131">
        <v>0</v>
      </c>
      <c r="Y131" t="s">
        <v>1571</v>
      </c>
      <c r="Z131" t="s">
        <v>1572</v>
      </c>
      <c r="AC131" t="s">
        <v>1573</v>
      </c>
      <c r="AD131" t="s">
        <v>1574</v>
      </c>
      <c r="AE131">
        <v>1</v>
      </c>
      <c r="AF131">
        <v>0</v>
      </c>
      <c r="AG131">
        <v>0</v>
      </c>
      <c r="AH131">
        <v>288.91000000000003</v>
      </c>
      <c r="AI131">
        <v>2</v>
      </c>
      <c r="AJ131">
        <v>0</v>
      </c>
      <c r="AM131">
        <v>1</v>
      </c>
      <c r="AN131">
        <v>1</v>
      </c>
      <c r="AV131">
        <v>1.3226057</v>
      </c>
      <c r="AW131">
        <v>1</v>
      </c>
      <c r="AX131">
        <v>346.69</v>
      </c>
      <c r="BE131">
        <v>100</v>
      </c>
      <c r="BF131">
        <v>100</v>
      </c>
      <c r="BH131">
        <v>0</v>
      </c>
      <c r="BL131">
        <v>0</v>
      </c>
      <c r="BM131">
        <v>0</v>
      </c>
      <c r="BP131">
        <v>0</v>
      </c>
      <c r="BR131">
        <v>0</v>
      </c>
      <c r="BS131">
        <v>0</v>
      </c>
      <c r="BT131">
        <v>0</v>
      </c>
      <c r="BW131">
        <v>0</v>
      </c>
      <c r="BX131">
        <v>0</v>
      </c>
    </row>
    <row r="132" spans="1:76" x14ac:dyDescent="0.25">
      <c r="B132" t="s">
        <v>2048</v>
      </c>
      <c r="C132" t="s">
        <v>2049</v>
      </c>
      <c r="D132" t="s">
        <v>2050</v>
      </c>
      <c r="E132">
        <v>6</v>
      </c>
      <c r="F132" t="s">
        <v>1743</v>
      </c>
      <c r="I132" t="s">
        <v>1744</v>
      </c>
      <c r="J132" t="s">
        <v>1745</v>
      </c>
      <c r="K132" t="s">
        <v>1746</v>
      </c>
      <c r="L132" t="s">
        <v>1747</v>
      </c>
      <c r="M132" t="s">
        <v>1637</v>
      </c>
      <c r="N132" t="s">
        <v>2048</v>
      </c>
      <c r="O132" t="s">
        <v>2051</v>
      </c>
      <c r="P132">
        <v>1</v>
      </c>
      <c r="Q132">
        <v>1</v>
      </c>
      <c r="R132">
        <v>1</v>
      </c>
      <c r="S132">
        <v>267.08</v>
      </c>
      <c r="T132">
        <v>267.08</v>
      </c>
      <c r="U132" t="s">
        <v>1570</v>
      </c>
      <c r="V132">
        <v>0</v>
      </c>
      <c r="Y132" t="s">
        <v>1571</v>
      </c>
      <c r="Z132" t="s">
        <v>1572</v>
      </c>
      <c r="AC132" t="s">
        <v>1573</v>
      </c>
      <c r="AD132" t="s">
        <v>1574</v>
      </c>
      <c r="AE132">
        <v>1</v>
      </c>
      <c r="AF132">
        <v>0</v>
      </c>
      <c r="AG132">
        <v>0</v>
      </c>
      <c r="AH132">
        <v>352.55</v>
      </c>
      <c r="AI132">
        <v>2</v>
      </c>
      <c r="AJ132">
        <v>0</v>
      </c>
      <c r="AM132">
        <v>1</v>
      </c>
      <c r="AN132">
        <v>1</v>
      </c>
      <c r="AV132">
        <v>1.3200164999999999</v>
      </c>
      <c r="AW132">
        <v>1</v>
      </c>
      <c r="AX132">
        <v>423.06</v>
      </c>
      <c r="BE132">
        <v>100</v>
      </c>
      <c r="BF132">
        <v>100</v>
      </c>
      <c r="BH132">
        <v>0</v>
      </c>
      <c r="BL132">
        <v>0</v>
      </c>
      <c r="BM132">
        <v>0</v>
      </c>
      <c r="BP132">
        <v>0</v>
      </c>
      <c r="BR132">
        <v>0</v>
      </c>
      <c r="BS132">
        <v>0</v>
      </c>
      <c r="BT132">
        <v>0</v>
      </c>
      <c r="BW132">
        <v>0</v>
      </c>
      <c r="BX132">
        <v>0</v>
      </c>
    </row>
    <row r="133" spans="1:76" x14ac:dyDescent="0.25">
      <c r="B133" t="s">
        <v>2052</v>
      </c>
      <c r="C133" t="s">
        <v>2053</v>
      </c>
      <c r="D133" t="s">
        <v>2054</v>
      </c>
      <c r="E133">
        <v>6</v>
      </c>
      <c r="F133" t="s">
        <v>1743</v>
      </c>
      <c r="I133" t="s">
        <v>1744</v>
      </c>
      <c r="J133" t="s">
        <v>1745</v>
      </c>
      <c r="K133" t="s">
        <v>1746</v>
      </c>
      <c r="L133" t="s">
        <v>1747</v>
      </c>
      <c r="M133" t="s">
        <v>1637</v>
      </c>
      <c r="N133" t="s">
        <v>2052</v>
      </c>
      <c r="O133" t="s">
        <v>2055</v>
      </c>
      <c r="Q133">
        <v>1</v>
      </c>
      <c r="R133">
        <v>1</v>
      </c>
      <c r="S133">
        <v>440.43</v>
      </c>
      <c r="T133">
        <v>440.43</v>
      </c>
      <c r="U133" t="s">
        <v>1570</v>
      </c>
      <c r="V133">
        <v>0</v>
      </c>
      <c r="Y133" t="s">
        <v>1571</v>
      </c>
      <c r="Z133" t="s">
        <v>1572</v>
      </c>
      <c r="AC133" t="s">
        <v>1573</v>
      </c>
      <c r="AD133" t="s">
        <v>1574</v>
      </c>
      <c r="AE133">
        <v>1</v>
      </c>
      <c r="AF133">
        <v>0</v>
      </c>
      <c r="AG133">
        <v>0</v>
      </c>
      <c r="AH133">
        <v>581.37</v>
      </c>
      <c r="AI133">
        <v>2</v>
      </c>
      <c r="AJ133">
        <v>0</v>
      </c>
      <c r="AM133">
        <v>1</v>
      </c>
      <c r="AN133">
        <v>1</v>
      </c>
      <c r="AV133">
        <v>1.3200054000000001</v>
      </c>
      <c r="AW133">
        <v>1</v>
      </c>
      <c r="AX133">
        <v>697.64</v>
      </c>
      <c r="BE133">
        <v>100</v>
      </c>
      <c r="BF133">
        <v>100</v>
      </c>
      <c r="BH133">
        <v>0</v>
      </c>
      <c r="BL133">
        <v>0</v>
      </c>
      <c r="BM133">
        <v>0</v>
      </c>
      <c r="BP133">
        <v>0</v>
      </c>
      <c r="BR133">
        <v>0</v>
      </c>
      <c r="BS133">
        <v>0</v>
      </c>
      <c r="BT133">
        <v>0</v>
      </c>
      <c r="BW133">
        <v>0</v>
      </c>
      <c r="BX133">
        <v>0</v>
      </c>
    </row>
    <row r="134" spans="1:76" x14ac:dyDescent="0.25">
      <c r="B134" t="s">
        <v>2056</v>
      </c>
      <c r="C134" t="s">
        <v>2057</v>
      </c>
      <c r="D134" t="s">
        <v>2058</v>
      </c>
      <c r="E134">
        <v>6</v>
      </c>
      <c r="F134" t="s">
        <v>1743</v>
      </c>
      <c r="I134" t="s">
        <v>1744</v>
      </c>
      <c r="J134" t="s">
        <v>1745</v>
      </c>
      <c r="K134" t="s">
        <v>1746</v>
      </c>
      <c r="L134" t="s">
        <v>1747</v>
      </c>
      <c r="M134" t="s">
        <v>1637</v>
      </c>
      <c r="N134" t="s">
        <v>2056</v>
      </c>
      <c r="O134" t="s">
        <v>2059</v>
      </c>
      <c r="Q134">
        <v>1</v>
      </c>
      <c r="R134">
        <v>1</v>
      </c>
      <c r="S134">
        <v>466.07</v>
      </c>
      <c r="T134">
        <v>466.07</v>
      </c>
      <c r="U134" t="s">
        <v>1570</v>
      </c>
      <c r="V134">
        <v>0</v>
      </c>
      <c r="Y134" t="s">
        <v>1571</v>
      </c>
      <c r="Z134" t="s">
        <v>1572</v>
      </c>
      <c r="AC134" t="s">
        <v>1573</v>
      </c>
      <c r="AD134" t="s">
        <v>1574</v>
      </c>
      <c r="AE134">
        <v>1</v>
      </c>
      <c r="AF134">
        <v>0</v>
      </c>
      <c r="AG134">
        <v>0</v>
      </c>
      <c r="AH134">
        <v>615.21</v>
      </c>
      <c r="AI134">
        <v>2</v>
      </c>
      <c r="AJ134">
        <v>0</v>
      </c>
      <c r="AM134">
        <v>1</v>
      </c>
      <c r="AN134">
        <v>1</v>
      </c>
      <c r="AV134">
        <v>1.3199949</v>
      </c>
      <c r="AW134">
        <v>1</v>
      </c>
      <c r="AX134">
        <v>738.25</v>
      </c>
      <c r="BE134">
        <v>100</v>
      </c>
      <c r="BF134">
        <v>100</v>
      </c>
      <c r="BH134">
        <v>0</v>
      </c>
      <c r="BL134">
        <v>0</v>
      </c>
      <c r="BM134">
        <v>0</v>
      </c>
      <c r="BP134">
        <v>0</v>
      </c>
      <c r="BR134">
        <v>0</v>
      </c>
      <c r="BS134">
        <v>0</v>
      </c>
      <c r="BT134">
        <v>0</v>
      </c>
      <c r="BW134">
        <v>0</v>
      </c>
      <c r="BX134">
        <v>0</v>
      </c>
    </row>
    <row r="135" spans="1:76" x14ac:dyDescent="0.25">
      <c r="A135">
        <v>419</v>
      </c>
      <c r="B135" t="s">
        <v>2060</v>
      </c>
      <c r="C135" t="s">
        <v>2061</v>
      </c>
      <c r="D135" t="s">
        <v>2062</v>
      </c>
      <c r="E135">
        <v>1</v>
      </c>
      <c r="F135" t="s">
        <v>1626</v>
      </c>
      <c r="G135">
        <v>2</v>
      </c>
      <c r="H135" t="s">
        <v>1626</v>
      </c>
      <c r="I135" t="s">
        <v>1744</v>
      </c>
      <c r="J135" t="s">
        <v>1745</v>
      </c>
      <c r="K135">
        <v>1</v>
      </c>
      <c r="L135" t="s">
        <v>1803</v>
      </c>
      <c r="M135" t="s">
        <v>1583</v>
      </c>
      <c r="N135" t="s">
        <v>1584</v>
      </c>
      <c r="O135" t="s">
        <v>1585</v>
      </c>
      <c r="Q135">
        <v>1</v>
      </c>
      <c r="R135">
        <v>0</v>
      </c>
      <c r="S135">
        <v>0</v>
      </c>
      <c r="T135">
        <v>0</v>
      </c>
      <c r="U135" t="s">
        <v>1570</v>
      </c>
      <c r="V135">
        <v>0</v>
      </c>
      <c r="Y135" t="s">
        <v>1571</v>
      </c>
      <c r="Z135" t="s">
        <v>1572</v>
      </c>
      <c r="AC135" t="s">
        <v>1573</v>
      </c>
      <c r="AD135" t="s">
        <v>1574</v>
      </c>
      <c r="AF135">
        <v>0</v>
      </c>
      <c r="AG135">
        <v>0</v>
      </c>
      <c r="AH135">
        <v>595</v>
      </c>
      <c r="AI135">
        <v>2</v>
      </c>
      <c r="AJ135">
        <v>0</v>
      </c>
      <c r="AK135">
        <v>1</v>
      </c>
      <c r="AM135">
        <v>1</v>
      </c>
      <c r="AN135">
        <v>1</v>
      </c>
      <c r="AO135">
        <v>1</v>
      </c>
      <c r="AP135">
        <v>1</v>
      </c>
      <c r="AV135">
        <v>0</v>
      </c>
      <c r="AW135">
        <v>1</v>
      </c>
      <c r="AX135">
        <v>714</v>
      </c>
      <c r="AZ135">
        <v>1</v>
      </c>
      <c r="BE135">
        <v>100</v>
      </c>
      <c r="BF135">
        <v>100</v>
      </c>
      <c r="BH135">
        <v>0</v>
      </c>
      <c r="BL135">
        <v>0</v>
      </c>
      <c r="BM135">
        <v>0</v>
      </c>
      <c r="BP135">
        <v>0</v>
      </c>
      <c r="BR135">
        <v>0</v>
      </c>
      <c r="BS135">
        <v>0</v>
      </c>
      <c r="BT135">
        <v>0</v>
      </c>
      <c r="BW135">
        <v>0</v>
      </c>
      <c r="BX135">
        <v>0</v>
      </c>
    </row>
    <row r="136" spans="1:76" x14ac:dyDescent="0.25">
      <c r="A136">
        <v>421</v>
      </c>
      <c r="B136" t="s">
        <v>2063</v>
      </c>
      <c r="C136" t="s">
        <v>2064</v>
      </c>
      <c r="D136" t="s">
        <v>2065</v>
      </c>
      <c r="E136">
        <v>1</v>
      </c>
      <c r="F136" t="s">
        <v>1626</v>
      </c>
      <c r="G136">
        <v>2</v>
      </c>
      <c r="H136" t="s">
        <v>1626</v>
      </c>
      <c r="I136" t="s">
        <v>1744</v>
      </c>
      <c r="J136" t="s">
        <v>1745</v>
      </c>
      <c r="K136">
        <v>1</v>
      </c>
      <c r="L136" t="s">
        <v>1803</v>
      </c>
      <c r="M136" t="s">
        <v>1583</v>
      </c>
      <c r="N136" t="s">
        <v>1584</v>
      </c>
      <c r="O136" t="s">
        <v>1585</v>
      </c>
      <c r="Q136">
        <v>1</v>
      </c>
      <c r="R136">
        <v>0</v>
      </c>
      <c r="S136">
        <v>0</v>
      </c>
      <c r="T136">
        <v>0</v>
      </c>
      <c r="U136" t="s">
        <v>1570</v>
      </c>
      <c r="V136">
        <v>0</v>
      </c>
      <c r="Y136" t="s">
        <v>1571</v>
      </c>
      <c r="Z136" t="s">
        <v>1572</v>
      </c>
      <c r="AC136" t="s">
        <v>1573</v>
      </c>
      <c r="AD136" t="s">
        <v>1574</v>
      </c>
      <c r="AF136">
        <v>0</v>
      </c>
      <c r="AG136">
        <v>0</v>
      </c>
      <c r="AH136">
        <v>564</v>
      </c>
      <c r="AI136">
        <v>2</v>
      </c>
      <c r="AJ136">
        <v>0</v>
      </c>
      <c r="AK136">
        <v>1</v>
      </c>
      <c r="AM136">
        <v>1</v>
      </c>
      <c r="AN136">
        <v>1</v>
      </c>
      <c r="AO136">
        <v>1</v>
      </c>
      <c r="AP136">
        <v>1</v>
      </c>
      <c r="AV136">
        <v>0</v>
      </c>
      <c r="AW136">
        <v>1</v>
      </c>
      <c r="AX136">
        <v>676.8</v>
      </c>
      <c r="AZ136">
        <v>1</v>
      </c>
      <c r="BE136">
        <v>100</v>
      </c>
      <c r="BF136">
        <v>100</v>
      </c>
      <c r="BH136">
        <v>0</v>
      </c>
      <c r="BL136">
        <v>0</v>
      </c>
      <c r="BM136">
        <v>0</v>
      </c>
      <c r="BP136">
        <v>0</v>
      </c>
      <c r="BR136">
        <v>0</v>
      </c>
      <c r="BS136">
        <v>0</v>
      </c>
      <c r="BT136">
        <v>0</v>
      </c>
      <c r="BW136">
        <v>0</v>
      </c>
      <c r="BX136">
        <v>0</v>
      </c>
    </row>
    <row r="137" spans="1:76" x14ac:dyDescent="0.25">
      <c r="A137">
        <v>415</v>
      </c>
      <c r="B137" t="s">
        <v>2066</v>
      </c>
      <c r="C137" t="s">
        <v>2067</v>
      </c>
      <c r="D137" t="s">
        <v>2068</v>
      </c>
      <c r="E137">
        <v>1</v>
      </c>
      <c r="F137" t="s">
        <v>1626</v>
      </c>
      <c r="G137">
        <v>2</v>
      </c>
      <c r="H137" t="s">
        <v>1626</v>
      </c>
      <c r="I137" t="s">
        <v>1744</v>
      </c>
      <c r="J137" t="s">
        <v>1745</v>
      </c>
      <c r="K137">
        <v>1</v>
      </c>
      <c r="L137" t="s">
        <v>1803</v>
      </c>
      <c r="M137" t="s">
        <v>1583</v>
      </c>
      <c r="N137" t="s">
        <v>1584</v>
      </c>
      <c r="O137" t="s">
        <v>1585</v>
      </c>
      <c r="Q137">
        <v>1</v>
      </c>
      <c r="R137">
        <v>0</v>
      </c>
      <c r="S137">
        <v>0</v>
      </c>
      <c r="T137">
        <v>0</v>
      </c>
      <c r="U137" t="s">
        <v>1570</v>
      </c>
      <c r="V137">
        <v>0</v>
      </c>
      <c r="Y137" t="s">
        <v>1571</v>
      </c>
      <c r="Z137" t="s">
        <v>1572</v>
      </c>
      <c r="AC137" t="s">
        <v>1573</v>
      </c>
      <c r="AD137" t="s">
        <v>1574</v>
      </c>
      <c r="AE137">
        <v>1</v>
      </c>
      <c r="AF137">
        <v>0</v>
      </c>
      <c r="AG137">
        <v>0</v>
      </c>
      <c r="AH137">
        <v>387</v>
      </c>
      <c r="AI137">
        <v>2</v>
      </c>
      <c r="AJ137">
        <v>0</v>
      </c>
      <c r="AK137">
        <v>1</v>
      </c>
      <c r="AM137">
        <v>1</v>
      </c>
      <c r="AN137">
        <v>1</v>
      </c>
      <c r="AO137">
        <v>1</v>
      </c>
      <c r="AP137">
        <v>1</v>
      </c>
      <c r="AV137">
        <v>0</v>
      </c>
      <c r="AW137">
        <v>1</v>
      </c>
      <c r="AX137">
        <v>464.4</v>
      </c>
      <c r="AZ137">
        <v>1</v>
      </c>
      <c r="BE137">
        <v>100</v>
      </c>
      <c r="BF137">
        <v>100</v>
      </c>
      <c r="BH137">
        <v>0</v>
      </c>
      <c r="BL137">
        <v>0</v>
      </c>
      <c r="BM137">
        <v>0</v>
      </c>
      <c r="BP137">
        <v>0</v>
      </c>
      <c r="BR137">
        <v>0</v>
      </c>
      <c r="BS137">
        <v>0</v>
      </c>
      <c r="BT137">
        <v>0</v>
      </c>
      <c r="BW137">
        <v>0</v>
      </c>
      <c r="BX137">
        <v>0</v>
      </c>
    </row>
    <row r="138" spans="1:76" x14ac:dyDescent="0.25">
      <c r="A138">
        <v>416</v>
      </c>
      <c r="B138" t="s">
        <v>2069</v>
      </c>
      <c r="C138" t="s">
        <v>2070</v>
      </c>
      <c r="D138" t="s">
        <v>2071</v>
      </c>
      <c r="E138">
        <v>1</v>
      </c>
      <c r="F138" t="s">
        <v>1626</v>
      </c>
      <c r="G138">
        <v>2</v>
      </c>
      <c r="H138" t="s">
        <v>1626</v>
      </c>
      <c r="I138" t="s">
        <v>1744</v>
      </c>
      <c r="J138" t="s">
        <v>1745</v>
      </c>
      <c r="K138">
        <v>1</v>
      </c>
      <c r="L138" t="s">
        <v>1803</v>
      </c>
      <c r="M138" t="s">
        <v>1583</v>
      </c>
      <c r="N138" t="s">
        <v>1584</v>
      </c>
      <c r="O138" t="s">
        <v>1585</v>
      </c>
      <c r="Q138">
        <v>1</v>
      </c>
      <c r="R138">
        <v>0</v>
      </c>
      <c r="S138">
        <v>0</v>
      </c>
      <c r="T138">
        <v>0</v>
      </c>
      <c r="U138" t="s">
        <v>1570</v>
      </c>
      <c r="V138">
        <v>0</v>
      </c>
      <c r="Y138" t="s">
        <v>1571</v>
      </c>
      <c r="Z138" t="s">
        <v>1572</v>
      </c>
      <c r="AC138" t="s">
        <v>1573</v>
      </c>
      <c r="AD138" t="s">
        <v>1574</v>
      </c>
      <c r="AE138">
        <v>1</v>
      </c>
      <c r="AF138">
        <v>0</v>
      </c>
      <c r="AG138">
        <v>0</v>
      </c>
      <c r="AH138">
        <v>467</v>
      </c>
      <c r="AI138">
        <v>2</v>
      </c>
      <c r="AJ138">
        <v>0</v>
      </c>
      <c r="AK138">
        <v>1</v>
      </c>
      <c r="AM138">
        <v>1</v>
      </c>
      <c r="AN138">
        <v>1</v>
      </c>
      <c r="AO138">
        <v>1</v>
      </c>
      <c r="AP138">
        <v>1</v>
      </c>
      <c r="AV138">
        <v>0</v>
      </c>
      <c r="AW138">
        <v>1</v>
      </c>
      <c r="AX138">
        <v>560.4</v>
      </c>
      <c r="AZ138">
        <v>1</v>
      </c>
      <c r="BE138">
        <v>100</v>
      </c>
      <c r="BF138">
        <v>100</v>
      </c>
      <c r="BH138">
        <v>0</v>
      </c>
      <c r="BL138">
        <v>0</v>
      </c>
      <c r="BM138">
        <v>0</v>
      </c>
      <c r="BP138">
        <v>0</v>
      </c>
      <c r="BR138">
        <v>0</v>
      </c>
      <c r="BS138">
        <v>0</v>
      </c>
      <c r="BT138">
        <v>0</v>
      </c>
      <c r="BW138">
        <v>0</v>
      </c>
      <c r="BX138">
        <v>0</v>
      </c>
    </row>
    <row r="139" spans="1:76" x14ac:dyDescent="0.25">
      <c r="B139" t="s">
        <v>2072</v>
      </c>
      <c r="C139" t="s">
        <v>2073</v>
      </c>
      <c r="D139" t="s">
        <v>2074</v>
      </c>
      <c r="E139">
        <v>6</v>
      </c>
      <c r="F139" t="s">
        <v>1743</v>
      </c>
      <c r="I139" t="s">
        <v>1744</v>
      </c>
      <c r="J139" t="s">
        <v>1745</v>
      </c>
      <c r="K139" t="s">
        <v>1746</v>
      </c>
      <c r="L139" t="s">
        <v>1747</v>
      </c>
      <c r="M139" t="s">
        <v>1637</v>
      </c>
      <c r="N139" t="s">
        <v>2072</v>
      </c>
      <c r="O139" t="s">
        <v>2075</v>
      </c>
      <c r="P139">
        <v>1</v>
      </c>
      <c r="Q139">
        <v>1</v>
      </c>
      <c r="R139">
        <v>1</v>
      </c>
      <c r="S139">
        <v>513.83000000000004</v>
      </c>
      <c r="T139">
        <v>513.83000000000004</v>
      </c>
      <c r="U139" t="s">
        <v>1570</v>
      </c>
      <c r="V139">
        <v>0</v>
      </c>
      <c r="Y139" t="s">
        <v>1571</v>
      </c>
      <c r="Z139" t="s">
        <v>1572</v>
      </c>
      <c r="AC139" t="s">
        <v>1573</v>
      </c>
      <c r="AD139" t="s">
        <v>1574</v>
      </c>
      <c r="AE139">
        <v>1</v>
      </c>
      <c r="AF139">
        <v>0</v>
      </c>
      <c r="AG139">
        <v>0</v>
      </c>
      <c r="AH139">
        <v>678.26</v>
      </c>
      <c r="AI139">
        <v>2</v>
      </c>
      <c r="AJ139">
        <v>0</v>
      </c>
      <c r="AM139">
        <v>1</v>
      </c>
      <c r="AN139">
        <v>1</v>
      </c>
      <c r="AV139">
        <v>1.3200086</v>
      </c>
      <c r="AW139">
        <v>1</v>
      </c>
      <c r="AX139">
        <v>813.91</v>
      </c>
      <c r="BE139">
        <v>100</v>
      </c>
      <c r="BF139">
        <v>100</v>
      </c>
      <c r="BH139">
        <v>0</v>
      </c>
      <c r="BL139">
        <v>0</v>
      </c>
      <c r="BM139">
        <v>0</v>
      </c>
      <c r="BP139">
        <v>0</v>
      </c>
      <c r="BR139">
        <v>0</v>
      </c>
      <c r="BS139">
        <v>0</v>
      </c>
      <c r="BT139">
        <v>0</v>
      </c>
      <c r="BW139">
        <v>0</v>
      </c>
      <c r="BX139">
        <v>0</v>
      </c>
    </row>
    <row r="140" spans="1:76" x14ac:dyDescent="0.25">
      <c r="B140" t="s">
        <v>2076</v>
      </c>
      <c r="C140" t="s">
        <v>2077</v>
      </c>
      <c r="D140" t="s">
        <v>2078</v>
      </c>
      <c r="E140">
        <v>6</v>
      </c>
      <c r="F140" t="s">
        <v>1743</v>
      </c>
      <c r="I140" t="s">
        <v>1744</v>
      </c>
      <c r="J140" t="s">
        <v>1745</v>
      </c>
      <c r="K140" t="s">
        <v>1746</v>
      </c>
      <c r="L140" t="s">
        <v>1747</v>
      </c>
      <c r="M140" t="s">
        <v>1637</v>
      </c>
      <c r="N140" t="s">
        <v>2076</v>
      </c>
      <c r="O140" t="s">
        <v>2079</v>
      </c>
      <c r="P140">
        <v>1</v>
      </c>
      <c r="Q140">
        <v>1</v>
      </c>
      <c r="R140">
        <v>1</v>
      </c>
      <c r="S140">
        <v>631.46</v>
      </c>
      <c r="T140">
        <v>631.46</v>
      </c>
      <c r="U140" t="s">
        <v>1570</v>
      </c>
      <c r="V140">
        <v>0</v>
      </c>
      <c r="Y140" t="s">
        <v>1571</v>
      </c>
      <c r="Z140" t="s">
        <v>1572</v>
      </c>
      <c r="AC140" t="s">
        <v>1573</v>
      </c>
      <c r="AD140" t="s">
        <v>1574</v>
      </c>
      <c r="AE140">
        <v>1</v>
      </c>
      <c r="AF140">
        <v>0</v>
      </c>
      <c r="AG140">
        <v>0</v>
      </c>
      <c r="AH140">
        <v>833.53</v>
      </c>
      <c r="AI140">
        <v>2</v>
      </c>
      <c r="AJ140">
        <v>0</v>
      </c>
      <c r="AM140">
        <v>1</v>
      </c>
      <c r="AN140">
        <v>1</v>
      </c>
      <c r="AV140">
        <v>1.3200044</v>
      </c>
      <c r="AW140">
        <v>1</v>
      </c>
      <c r="AX140" s="2">
        <v>1000.24</v>
      </c>
      <c r="BE140">
        <v>100</v>
      </c>
      <c r="BF140">
        <v>100</v>
      </c>
      <c r="BH140">
        <v>0</v>
      </c>
      <c r="BL140">
        <v>0</v>
      </c>
      <c r="BM140">
        <v>0</v>
      </c>
      <c r="BP140">
        <v>0</v>
      </c>
      <c r="BR140">
        <v>0</v>
      </c>
      <c r="BS140">
        <v>0</v>
      </c>
      <c r="BT140">
        <v>0</v>
      </c>
      <c r="BW140">
        <v>0</v>
      </c>
      <c r="BX140">
        <v>0</v>
      </c>
    </row>
    <row r="141" spans="1:76" x14ac:dyDescent="0.25">
      <c r="B141" t="s">
        <v>2080</v>
      </c>
      <c r="C141" t="s">
        <v>2081</v>
      </c>
      <c r="D141" t="s">
        <v>2082</v>
      </c>
      <c r="E141">
        <v>6</v>
      </c>
      <c r="F141" t="s">
        <v>1743</v>
      </c>
      <c r="I141" t="s">
        <v>1744</v>
      </c>
      <c r="J141" t="s">
        <v>1745</v>
      </c>
      <c r="K141" t="s">
        <v>1746</v>
      </c>
      <c r="L141" t="s">
        <v>1747</v>
      </c>
      <c r="M141" t="s">
        <v>1637</v>
      </c>
      <c r="N141" t="s">
        <v>2080</v>
      </c>
      <c r="O141" t="s">
        <v>2083</v>
      </c>
      <c r="P141">
        <v>1</v>
      </c>
      <c r="Q141">
        <v>1</v>
      </c>
      <c r="R141">
        <v>1</v>
      </c>
      <c r="S141">
        <v>566.9</v>
      </c>
      <c r="T141">
        <v>566.9</v>
      </c>
      <c r="U141" t="s">
        <v>1570</v>
      </c>
      <c r="V141">
        <v>0</v>
      </c>
      <c r="Y141" t="s">
        <v>1571</v>
      </c>
      <c r="Z141" t="s">
        <v>1572</v>
      </c>
      <c r="AC141" t="s">
        <v>1573</v>
      </c>
      <c r="AD141" t="s">
        <v>1574</v>
      </c>
      <c r="AE141">
        <v>1</v>
      </c>
      <c r="AF141">
        <v>0</v>
      </c>
      <c r="AG141">
        <v>0</v>
      </c>
      <c r="AH141">
        <v>748.31</v>
      </c>
      <c r="AI141">
        <v>2</v>
      </c>
      <c r="AJ141">
        <v>0</v>
      </c>
      <c r="AM141">
        <v>1</v>
      </c>
      <c r="AN141">
        <v>1</v>
      </c>
      <c r="AV141">
        <v>1.3200035000000001</v>
      </c>
      <c r="AW141">
        <v>1</v>
      </c>
      <c r="AX141">
        <v>897.97</v>
      </c>
      <c r="BE141">
        <v>100</v>
      </c>
      <c r="BF141">
        <v>100</v>
      </c>
      <c r="BH141">
        <v>0</v>
      </c>
      <c r="BL141">
        <v>0</v>
      </c>
      <c r="BM141">
        <v>0</v>
      </c>
      <c r="BP141">
        <v>0</v>
      </c>
      <c r="BR141">
        <v>0</v>
      </c>
      <c r="BS141">
        <v>0</v>
      </c>
      <c r="BT141">
        <v>0</v>
      </c>
      <c r="BW141">
        <v>0</v>
      </c>
      <c r="BX141">
        <v>0</v>
      </c>
    </row>
    <row r="142" spans="1:76" x14ac:dyDescent="0.25">
      <c r="B142" t="s">
        <v>2084</v>
      </c>
      <c r="C142" t="s">
        <v>2085</v>
      </c>
      <c r="D142" t="s">
        <v>2086</v>
      </c>
      <c r="E142">
        <v>6</v>
      </c>
      <c r="F142" t="s">
        <v>1743</v>
      </c>
      <c r="I142" t="s">
        <v>1744</v>
      </c>
      <c r="J142" t="s">
        <v>1745</v>
      </c>
      <c r="K142" t="s">
        <v>1746</v>
      </c>
      <c r="L142" t="s">
        <v>1747</v>
      </c>
      <c r="M142" t="s">
        <v>1637</v>
      </c>
      <c r="N142" t="s">
        <v>2084</v>
      </c>
      <c r="O142" t="s">
        <v>2087</v>
      </c>
      <c r="P142">
        <v>1</v>
      </c>
      <c r="Q142">
        <v>1</v>
      </c>
      <c r="R142">
        <v>1</v>
      </c>
      <c r="S142">
        <v>581.94000000000005</v>
      </c>
      <c r="T142">
        <v>581.94000000000005</v>
      </c>
      <c r="U142" t="s">
        <v>1570</v>
      </c>
      <c r="V142">
        <v>0</v>
      </c>
      <c r="Y142" t="s">
        <v>1571</v>
      </c>
      <c r="Z142" t="s">
        <v>1572</v>
      </c>
      <c r="AC142" t="s">
        <v>1573</v>
      </c>
      <c r="AD142" t="s">
        <v>1574</v>
      </c>
      <c r="AE142">
        <v>1</v>
      </c>
      <c r="AF142">
        <v>0</v>
      </c>
      <c r="AG142">
        <v>0</v>
      </c>
      <c r="AH142">
        <v>768.16</v>
      </c>
      <c r="AI142">
        <v>2</v>
      </c>
      <c r="AJ142">
        <v>0</v>
      </c>
      <c r="AM142">
        <v>1</v>
      </c>
      <c r="AN142">
        <v>1</v>
      </c>
      <c r="AV142">
        <v>1.3199985999999999</v>
      </c>
      <c r="AW142">
        <v>1</v>
      </c>
      <c r="AX142">
        <v>921.79</v>
      </c>
      <c r="BE142">
        <v>100</v>
      </c>
      <c r="BF142">
        <v>100</v>
      </c>
      <c r="BH142">
        <v>0</v>
      </c>
      <c r="BL142">
        <v>0</v>
      </c>
      <c r="BM142">
        <v>0</v>
      </c>
      <c r="BP142">
        <v>0</v>
      </c>
      <c r="BR142">
        <v>0</v>
      </c>
      <c r="BS142">
        <v>0</v>
      </c>
      <c r="BT142">
        <v>0</v>
      </c>
      <c r="BW142">
        <v>0</v>
      </c>
      <c r="BX142">
        <v>0</v>
      </c>
    </row>
    <row r="143" spans="1:76" x14ac:dyDescent="0.25">
      <c r="B143" t="s">
        <v>2088</v>
      </c>
      <c r="C143" t="s">
        <v>2089</v>
      </c>
      <c r="D143" t="s">
        <v>2090</v>
      </c>
      <c r="E143">
        <v>6</v>
      </c>
      <c r="F143" t="s">
        <v>1743</v>
      </c>
      <c r="I143" t="s">
        <v>1744</v>
      </c>
      <c r="J143" t="s">
        <v>1745</v>
      </c>
      <c r="K143" t="s">
        <v>1746</v>
      </c>
      <c r="L143" t="s">
        <v>1747</v>
      </c>
      <c r="M143" t="s">
        <v>1637</v>
      </c>
      <c r="N143" t="s">
        <v>2088</v>
      </c>
      <c r="O143" t="s">
        <v>2091</v>
      </c>
      <c r="P143">
        <v>1</v>
      </c>
      <c r="Q143">
        <v>1</v>
      </c>
      <c r="R143">
        <v>1</v>
      </c>
      <c r="S143">
        <v>679.21</v>
      </c>
      <c r="T143">
        <v>679.21</v>
      </c>
      <c r="U143" t="s">
        <v>1570</v>
      </c>
      <c r="V143">
        <v>0</v>
      </c>
      <c r="Y143" t="s">
        <v>1571</v>
      </c>
      <c r="Z143" t="s">
        <v>1572</v>
      </c>
      <c r="AC143" t="s">
        <v>1573</v>
      </c>
      <c r="AD143" t="s">
        <v>1574</v>
      </c>
      <c r="AE143">
        <v>1</v>
      </c>
      <c r="AF143">
        <v>0</v>
      </c>
      <c r="AG143">
        <v>0</v>
      </c>
      <c r="AH143">
        <v>896.56</v>
      </c>
      <c r="AI143">
        <v>2</v>
      </c>
      <c r="AJ143">
        <v>0</v>
      </c>
      <c r="AM143">
        <v>1</v>
      </c>
      <c r="AN143">
        <v>1</v>
      </c>
      <c r="AV143">
        <v>1.3200041</v>
      </c>
      <c r="AW143">
        <v>1</v>
      </c>
      <c r="AX143" s="2">
        <v>1075.8699999999999</v>
      </c>
      <c r="BE143">
        <v>100</v>
      </c>
      <c r="BF143">
        <v>100</v>
      </c>
      <c r="BH143">
        <v>0</v>
      </c>
      <c r="BL143">
        <v>0</v>
      </c>
      <c r="BM143">
        <v>0</v>
      </c>
      <c r="BP143">
        <v>0</v>
      </c>
      <c r="BR143">
        <v>0</v>
      </c>
      <c r="BS143">
        <v>0</v>
      </c>
      <c r="BT143">
        <v>0</v>
      </c>
      <c r="BW143">
        <v>0</v>
      </c>
      <c r="BX143">
        <v>0</v>
      </c>
    </row>
    <row r="144" spans="1:76" x14ac:dyDescent="0.25">
      <c r="B144" t="s">
        <v>2092</v>
      </c>
      <c r="C144" t="s">
        <v>2093</v>
      </c>
      <c r="D144" t="s">
        <v>2094</v>
      </c>
      <c r="E144">
        <v>6</v>
      </c>
      <c r="F144" t="s">
        <v>1743</v>
      </c>
      <c r="I144" t="s">
        <v>1744</v>
      </c>
      <c r="J144" t="s">
        <v>1745</v>
      </c>
      <c r="K144" t="s">
        <v>1746</v>
      </c>
      <c r="L144" t="s">
        <v>1747</v>
      </c>
      <c r="M144" t="s">
        <v>1637</v>
      </c>
      <c r="N144" t="s">
        <v>2092</v>
      </c>
      <c r="O144" t="s">
        <v>2095</v>
      </c>
      <c r="P144">
        <v>1</v>
      </c>
      <c r="Q144">
        <v>1</v>
      </c>
      <c r="R144">
        <v>1</v>
      </c>
      <c r="S144">
        <v>867.6</v>
      </c>
      <c r="T144">
        <v>867.6</v>
      </c>
      <c r="U144" t="s">
        <v>1570</v>
      </c>
      <c r="V144">
        <v>0</v>
      </c>
      <c r="Y144" t="s">
        <v>1571</v>
      </c>
      <c r="Z144" t="s">
        <v>1572</v>
      </c>
      <c r="AC144" t="s">
        <v>1573</v>
      </c>
      <c r="AD144" t="s">
        <v>1574</v>
      </c>
      <c r="AE144">
        <v>1</v>
      </c>
      <c r="AF144">
        <v>0</v>
      </c>
      <c r="AG144">
        <v>0</v>
      </c>
      <c r="AH144" s="2">
        <v>1145.23</v>
      </c>
      <c r="AI144">
        <v>2</v>
      </c>
      <c r="AJ144">
        <v>0</v>
      </c>
      <c r="AM144">
        <v>1</v>
      </c>
      <c r="AN144">
        <v>1</v>
      </c>
      <c r="AV144">
        <v>1.3199977000000001</v>
      </c>
      <c r="AW144">
        <v>1</v>
      </c>
      <c r="AX144" s="2">
        <v>1374.28</v>
      </c>
      <c r="BE144">
        <v>100</v>
      </c>
      <c r="BF144">
        <v>100</v>
      </c>
      <c r="BH144">
        <v>0</v>
      </c>
      <c r="BL144">
        <v>0</v>
      </c>
      <c r="BM144">
        <v>0</v>
      </c>
      <c r="BP144">
        <v>0</v>
      </c>
      <c r="BR144">
        <v>0</v>
      </c>
      <c r="BS144">
        <v>0</v>
      </c>
      <c r="BT144">
        <v>0</v>
      </c>
      <c r="BW144">
        <v>0</v>
      </c>
      <c r="BX144">
        <v>0</v>
      </c>
    </row>
    <row r="145" spans="1:76" x14ac:dyDescent="0.25">
      <c r="B145" t="s">
        <v>2096</v>
      </c>
      <c r="C145" t="s">
        <v>2097</v>
      </c>
      <c r="D145" t="s">
        <v>2098</v>
      </c>
      <c r="E145">
        <v>6</v>
      </c>
      <c r="F145" t="s">
        <v>1743</v>
      </c>
      <c r="I145" t="s">
        <v>1744</v>
      </c>
      <c r="J145" t="s">
        <v>1745</v>
      </c>
      <c r="K145" t="s">
        <v>1746</v>
      </c>
      <c r="L145" t="s">
        <v>1747</v>
      </c>
      <c r="M145" t="s">
        <v>1637</v>
      </c>
      <c r="N145" t="s">
        <v>2096</v>
      </c>
      <c r="O145" t="s">
        <v>2099</v>
      </c>
      <c r="P145">
        <v>1</v>
      </c>
      <c r="Q145">
        <v>1</v>
      </c>
      <c r="R145">
        <v>1</v>
      </c>
      <c r="S145">
        <v>910.04</v>
      </c>
      <c r="T145">
        <v>910.04</v>
      </c>
      <c r="U145" t="s">
        <v>1570</v>
      </c>
      <c r="V145">
        <v>0</v>
      </c>
      <c r="Y145" t="s">
        <v>1571</v>
      </c>
      <c r="Z145" t="s">
        <v>1572</v>
      </c>
      <c r="AC145" t="s">
        <v>1573</v>
      </c>
      <c r="AD145" t="s">
        <v>1574</v>
      </c>
      <c r="AE145">
        <v>1</v>
      </c>
      <c r="AF145">
        <v>0</v>
      </c>
      <c r="AG145">
        <v>0</v>
      </c>
      <c r="AH145" s="2">
        <v>1201.25</v>
      </c>
      <c r="AI145">
        <v>2</v>
      </c>
      <c r="AJ145">
        <v>0</v>
      </c>
      <c r="AM145">
        <v>1</v>
      </c>
      <c r="AN145">
        <v>1</v>
      </c>
      <c r="AV145">
        <v>1.3199969</v>
      </c>
      <c r="AW145">
        <v>1</v>
      </c>
      <c r="AX145" s="2">
        <v>1441.5</v>
      </c>
      <c r="BE145">
        <v>100</v>
      </c>
      <c r="BF145">
        <v>100</v>
      </c>
      <c r="BH145">
        <v>0</v>
      </c>
      <c r="BL145">
        <v>0</v>
      </c>
      <c r="BM145">
        <v>0</v>
      </c>
      <c r="BP145">
        <v>0</v>
      </c>
      <c r="BR145">
        <v>0</v>
      </c>
      <c r="BS145">
        <v>0</v>
      </c>
      <c r="BT145">
        <v>0</v>
      </c>
      <c r="BW145">
        <v>0</v>
      </c>
      <c r="BX145">
        <v>0</v>
      </c>
    </row>
    <row r="146" spans="1:76" x14ac:dyDescent="0.25">
      <c r="B146" t="s">
        <v>2100</v>
      </c>
      <c r="C146" t="s">
        <v>2101</v>
      </c>
      <c r="D146" t="s">
        <v>2102</v>
      </c>
      <c r="E146">
        <v>6</v>
      </c>
      <c r="F146" t="s">
        <v>1743</v>
      </c>
      <c r="I146" t="s">
        <v>1777</v>
      </c>
      <c r="J146" t="s">
        <v>1778</v>
      </c>
      <c r="K146" t="s">
        <v>1779</v>
      </c>
      <c r="L146" t="s">
        <v>1780</v>
      </c>
      <c r="M146" t="s">
        <v>1637</v>
      </c>
      <c r="N146" t="s">
        <v>2100</v>
      </c>
      <c r="O146" t="s">
        <v>2103</v>
      </c>
      <c r="P146">
        <v>1</v>
      </c>
      <c r="Q146">
        <v>8</v>
      </c>
      <c r="R146">
        <v>1</v>
      </c>
      <c r="S146">
        <v>1449.12</v>
      </c>
      <c r="T146">
        <v>1449.12</v>
      </c>
      <c r="U146" t="s">
        <v>1570</v>
      </c>
      <c r="V146">
        <v>0</v>
      </c>
      <c r="Y146" t="s">
        <v>1571</v>
      </c>
      <c r="Z146" t="s">
        <v>1572</v>
      </c>
      <c r="AC146" t="s">
        <v>1573</v>
      </c>
      <c r="AD146" t="s">
        <v>1574</v>
      </c>
      <c r="AE146">
        <v>1</v>
      </c>
      <c r="AF146">
        <v>0</v>
      </c>
      <c r="AG146">
        <v>0</v>
      </c>
      <c r="AH146">
        <v>239.1</v>
      </c>
      <c r="AI146">
        <v>2</v>
      </c>
      <c r="AJ146">
        <v>0</v>
      </c>
      <c r="AV146">
        <v>1.3199734999999999</v>
      </c>
      <c r="AW146">
        <v>1</v>
      </c>
      <c r="AX146">
        <v>286.92</v>
      </c>
      <c r="BE146">
        <v>100</v>
      </c>
      <c r="BF146">
        <v>100</v>
      </c>
      <c r="BH146">
        <v>0</v>
      </c>
      <c r="BL146">
        <v>0</v>
      </c>
      <c r="BM146">
        <v>0</v>
      </c>
      <c r="BP146">
        <v>0</v>
      </c>
      <c r="BR146">
        <v>0</v>
      </c>
      <c r="BS146">
        <v>0</v>
      </c>
      <c r="BT146">
        <v>0</v>
      </c>
      <c r="BW146">
        <v>0</v>
      </c>
      <c r="BX146">
        <v>0</v>
      </c>
    </row>
    <row r="147" spans="1:76" x14ac:dyDescent="0.25">
      <c r="B147" t="s">
        <v>2104</v>
      </c>
      <c r="C147" t="s">
        <v>2105</v>
      </c>
      <c r="D147" t="s">
        <v>2106</v>
      </c>
      <c r="E147">
        <v>6</v>
      </c>
      <c r="F147" t="s">
        <v>1743</v>
      </c>
      <c r="I147" t="s">
        <v>1777</v>
      </c>
      <c r="J147" t="s">
        <v>1778</v>
      </c>
      <c r="K147" t="s">
        <v>1779</v>
      </c>
      <c r="L147" t="s">
        <v>1780</v>
      </c>
      <c r="M147" t="s">
        <v>1637</v>
      </c>
      <c r="N147" t="s">
        <v>2104</v>
      </c>
      <c r="O147" t="s">
        <v>2106</v>
      </c>
      <c r="P147" t="s">
        <v>2107</v>
      </c>
      <c r="Q147">
        <v>8</v>
      </c>
      <c r="R147">
        <v>1</v>
      </c>
      <c r="S147">
        <v>1474.56</v>
      </c>
      <c r="T147">
        <v>1474.56</v>
      </c>
      <c r="U147" t="s">
        <v>1570</v>
      </c>
      <c r="V147">
        <v>0</v>
      </c>
      <c r="Y147" t="s">
        <v>1571</v>
      </c>
      <c r="Z147" t="s">
        <v>1572</v>
      </c>
      <c r="AC147" t="s">
        <v>1573</v>
      </c>
      <c r="AD147" t="s">
        <v>1574</v>
      </c>
      <c r="AE147">
        <v>1</v>
      </c>
      <c r="AF147">
        <v>0</v>
      </c>
      <c r="AG147">
        <v>0</v>
      </c>
      <c r="AH147">
        <v>243.3</v>
      </c>
      <c r="AI147">
        <v>2</v>
      </c>
      <c r="AJ147">
        <v>0</v>
      </c>
      <c r="AV147">
        <v>1.319987</v>
      </c>
      <c r="AW147">
        <v>1</v>
      </c>
      <c r="AX147">
        <v>291.95999999999998</v>
      </c>
      <c r="BE147">
        <v>100</v>
      </c>
      <c r="BF147">
        <v>100</v>
      </c>
      <c r="BH147">
        <v>0</v>
      </c>
      <c r="BL147">
        <v>0</v>
      </c>
      <c r="BM147">
        <v>0</v>
      </c>
      <c r="BP147">
        <v>0</v>
      </c>
      <c r="BR147">
        <v>0</v>
      </c>
      <c r="BS147">
        <v>0</v>
      </c>
      <c r="BT147">
        <v>0</v>
      </c>
      <c r="BW147">
        <v>0</v>
      </c>
      <c r="BX147">
        <v>0</v>
      </c>
    </row>
    <row r="148" spans="1:76" x14ac:dyDescent="0.25">
      <c r="B148" t="s">
        <v>2108</v>
      </c>
      <c r="C148" t="s">
        <v>2109</v>
      </c>
      <c r="D148" t="s">
        <v>2110</v>
      </c>
      <c r="E148">
        <v>6</v>
      </c>
      <c r="F148" t="s">
        <v>1743</v>
      </c>
      <c r="I148" t="s">
        <v>1777</v>
      </c>
      <c r="J148" t="s">
        <v>1778</v>
      </c>
      <c r="K148" t="s">
        <v>1779</v>
      </c>
      <c r="L148" t="s">
        <v>1780</v>
      </c>
      <c r="M148" t="s">
        <v>1637</v>
      </c>
      <c r="N148" t="s">
        <v>2108</v>
      </c>
      <c r="O148" t="s">
        <v>2110</v>
      </c>
      <c r="P148" t="s">
        <v>1782</v>
      </c>
      <c r="Q148">
        <v>3</v>
      </c>
      <c r="R148">
        <v>1</v>
      </c>
      <c r="S148">
        <v>1507.56</v>
      </c>
      <c r="T148">
        <v>1507.56</v>
      </c>
      <c r="U148" t="s">
        <v>1570</v>
      </c>
      <c r="V148">
        <v>0</v>
      </c>
      <c r="Y148" t="s">
        <v>1571</v>
      </c>
      <c r="Z148" t="s">
        <v>1572</v>
      </c>
      <c r="AC148" t="s">
        <v>1573</v>
      </c>
      <c r="AD148" t="s">
        <v>1574</v>
      </c>
      <c r="AF148">
        <v>0</v>
      </c>
      <c r="AG148">
        <v>0</v>
      </c>
      <c r="AH148">
        <v>663.33</v>
      </c>
      <c r="AI148">
        <v>2</v>
      </c>
      <c r="AJ148">
        <v>0</v>
      </c>
      <c r="AV148">
        <v>1.3200072</v>
      </c>
      <c r="AW148">
        <v>1</v>
      </c>
      <c r="AX148">
        <v>796</v>
      </c>
      <c r="BE148">
        <v>100</v>
      </c>
      <c r="BF148">
        <v>100</v>
      </c>
      <c r="BH148">
        <v>0</v>
      </c>
      <c r="BL148">
        <v>0</v>
      </c>
      <c r="BM148">
        <v>0</v>
      </c>
      <c r="BP148">
        <v>0</v>
      </c>
      <c r="BR148">
        <v>0</v>
      </c>
      <c r="BS148">
        <v>0</v>
      </c>
      <c r="BT148">
        <v>0</v>
      </c>
      <c r="BW148">
        <v>0</v>
      </c>
      <c r="BX148">
        <v>0</v>
      </c>
    </row>
    <row r="149" spans="1:76" x14ac:dyDescent="0.25">
      <c r="B149" t="s">
        <v>2111</v>
      </c>
      <c r="C149" t="s">
        <v>2112</v>
      </c>
      <c r="D149" t="s">
        <v>2113</v>
      </c>
      <c r="E149">
        <v>6</v>
      </c>
      <c r="F149" t="s">
        <v>1743</v>
      </c>
      <c r="I149" t="s">
        <v>1777</v>
      </c>
      <c r="J149" t="s">
        <v>1778</v>
      </c>
      <c r="K149" t="s">
        <v>1779</v>
      </c>
      <c r="L149" t="s">
        <v>1780</v>
      </c>
      <c r="M149" t="s">
        <v>1637</v>
      </c>
      <c r="N149" t="s">
        <v>2111</v>
      </c>
      <c r="O149" t="s">
        <v>2113</v>
      </c>
      <c r="Q149">
        <v>1</v>
      </c>
      <c r="R149">
        <v>1</v>
      </c>
      <c r="S149">
        <v>637.49</v>
      </c>
      <c r="T149">
        <v>637.49</v>
      </c>
      <c r="U149" t="s">
        <v>1570</v>
      </c>
      <c r="V149">
        <v>0</v>
      </c>
      <c r="Y149" t="s">
        <v>1571</v>
      </c>
      <c r="Z149" t="s">
        <v>1572</v>
      </c>
      <c r="AC149" t="s">
        <v>1573</v>
      </c>
      <c r="AD149" t="s">
        <v>1574</v>
      </c>
      <c r="AF149">
        <v>0</v>
      </c>
      <c r="AG149">
        <v>0</v>
      </c>
      <c r="AH149">
        <v>841.49</v>
      </c>
      <c r="AI149">
        <v>2</v>
      </c>
      <c r="AJ149">
        <v>0</v>
      </c>
      <c r="AV149">
        <v>1.3200050000000001</v>
      </c>
      <c r="AW149">
        <v>1</v>
      </c>
      <c r="AX149" s="2">
        <v>1009.79</v>
      </c>
      <c r="BE149">
        <v>100</v>
      </c>
      <c r="BF149">
        <v>100</v>
      </c>
      <c r="BH149">
        <v>0</v>
      </c>
      <c r="BL149">
        <v>0</v>
      </c>
      <c r="BM149">
        <v>0</v>
      </c>
      <c r="BP149">
        <v>0</v>
      </c>
      <c r="BR149">
        <v>0</v>
      </c>
      <c r="BS149">
        <v>0</v>
      </c>
      <c r="BT149">
        <v>0</v>
      </c>
      <c r="BW149">
        <v>0</v>
      </c>
      <c r="BX149">
        <v>0</v>
      </c>
    </row>
    <row r="150" spans="1:76" x14ac:dyDescent="0.25">
      <c r="B150" t="s">
        <v>2114</v>
      </c>
      <c r="C150" t="s">
        <v>2115</v>
      </c>
      <c r="D150" t="s">
        <v>2116</v>
      </c>
      <c r="E150">
        <v>6</v>
      </c>
      <c r="F150" t="s">
        <v>1743</v>
      </c>
      <c r="I150" t="s">
        <v>1777</v>
      </c>
      <c r="J150" t="s">
        <v>1778</v>
      </c>
      <c r="K150" t="s">
        <v>1779</v>
      </c>
      <c r="L150" t="s">
        <v>1780</v>
      </c>
      <c r="M150" t="s">
        <v>1637</v>
      </c>
      <c r="N150" t="s">
        <v>2114</v>
      </c>
      <c r="O150" t="s">
        <v>2116</v>
      </c>
      <c r="Q150">
        <v>1</v>
      </c>
      <c r="R150">
        <v>1</v>
      </c>
      <c r="S150">
        <v>729.29</v>
      </c>
      <c r="T150">
        <v>729.29</v>
      </c>
      <c r="U150" t="s">
        <v>1570</v>
      </c>
      <c r="V150">
        <v>0</v>
      </c>
      <c r="Y150" t="s">
        <v>1571</v>
      </c>
      <c r="Z150" t="s">
        <v>1572</v>
      </c>
      <c r="AC150" t="s">
        <v>1573</v>
      </c>
      <c r="AD150" t="s">
        <v>1574</v>
      </c>
      <c r="AF150">
        <v>0</v>
      </c>
      <c r="AG150">
        <v>0</v>
      </c>
      <c r="AH150">
        <v>962.66</v>
      </c>
      <c r="AI150">
        <v>2</v>
      </c>
      <c r="AJ150">
        <v>0</v>
      </c>
      <c r="AV150">
        <v>1.3199962000000001</v>
      </c>
      <c r="AW150">
        <v>1</v>
      </c>
      <c r="AX150" s="2">
        <v>1155.19</v>
      </c>
      <c r="BE150">
        <v>100</v>
      </c>
      <c r="BF150">
        <v>100</v>
      </c>
      <c r="BH150">
        <v>0</v>
      </c>
      <c r="BL150">
        <v>0</v>
      </c>
      <c r="BM150">
        <v>0</v>
      </c>
      <c r="BP150">
        <v>0</v>
      </c>
      <c r="BR150">
        <v>0</v>
      </c>
      <c r="BS150">
        <v>0</v>
      </c>
      <c r="BT150">
        <v>0</v>
      </c>
      <c r="BW150">
        <v>0</v>
      </c>
      <c r="BX150">
        <v>0</v>
      </c>
    </row>
    <row r="151" spans="1:76" x14ac:dyDescent="0.25">
      <c r="A151">
        <v>423</v>
      </c>
      <c r="B151" t="s">
        <v>2117</v>
      </c>
      <c r="C151" t="s">
        <v>2118</v>
      </c>
      <c r="D151" t="s">
        <v>2119</v>
      </c>
      <c r="E151">
        <v>1</v>
      </c>
      <c r="F151" t="s">
        <v>1626</v>
      </c>
      <c r="G151">
        <v>2</v>
      </c>
      <c r="H151" t="s">
        <v>1626</v>
      </c>
      <c r="I151" t="s">
        <v>1744</v>
      </c>
      <c r="J151" t="s">
        <v>1745</v>
      </c>
      <c r="K151">
        <v>1</v>
      </c>
      <c r="L151" t="s">
        <v>1803</v>
      </c>
      <c r="M151" t="s">
        <v>1583</v>
      </c>
      <c r="N151" t="s">
        <v>1584</v>
      </c>
      <c r="O151" t="s">
        <v>1585</v>
      </c>
      <c r="Q151">
        <v>1</v>
      </c>
      <c r="R151">
        <v>0</v>
      </c>
      <c r="S151">
        <v>0</v>
      </c>
      <c r="T151">
        <v>0</v>
      </c>
      <c r="U151" t="s">
        <v>1570</v>
      </c>
      <c r="V151">
        <v>0</v>
      </c>
      <c r="Y151" t="s">
        <v>1571</v>
      </c>
      <c r="Z151" t="s">
        <v>1572</v>
      </c>
      <c r="AC151" t="s">
        <v>1573</v>
      </c>
      <c r="AD151" t="s">
        <v>1574</v>
      </c>
      <c r="AE151">
        <v>1</v>
      </c>
      <c r="AF151">
        <v>0</v>
      </c>
      <c r="AG151">
        <v>0</v>
      </c>
      <c r="AH151">
        <v>763</v>
      </c>
      <c r="AI151">
        <v>2</v>
      </c>
      <c r="AJ151">
        <v>0</v>
      </c>
      <c r="AK151">
        <v>1</v>
      </c>
      <c r="AM151">
        <v>1</v>
      </c>
      <c r="AN151">
        <v>1</v>
      </c>
      <c r="AO151">
        <v>1</v>
      </c>
      <c r="AP151">
        <v>1</v>
      </c>
      <c r="AV151">
        <v>0</v>
      </c>
      <c r="AW151">
        <v>1</v>
      </c>
      <c r="AX151">
        <v>915.6</v>
      </c>
      <c r="AZ151">
        <v>1</v>
      </c>
      <c r="BE151">
        <v>100</v>
      </c>
      <c r="BF151">
        <v>100</v>
      </c>
      <c r="BH151">
        <v>0</v>
      </c>
      <c r="BL151">
        <v>0</v>
      </c>
      <c r="BM151">
        <v>0</v>
      </c>
      <c r="BP151">
        <v>0</v>
      </c>
      <c r="BR151">
        <v>0</v>
      </c>
      <c r="BS151">
        <v>0</v>
      </c>
      <c r="BT151">
        <v>0</v>
      </c>
      <c r="BW151">
        <v>0</v>
      </c>
      <c r="BX151">
        <v>0</v>
      </c>
    </row>
    <row r="152" spans="1:76" x14ac:dyDescent="0.25">
      <c r="A152">
        <v>424</v>
      </c>
      <c r="B152" t="s">
        <v>2120</v>
      </c>
      <c r="C152" t="s">
        <v>2121</v>
      </c>
      <c r="D152" t="s">
        <v>2122</v>
      </c>
      <c r="E152">
        <v>1</v>
      </c>
      <c r="F152" t="s">
        <v>1626</v>
      </c>
      <c r="G152">
        <v>2</v>
      </c>
      <c r="H152" t="s">
        <v>1626</v>
      </c>
      <c r="I152" t="s">
        <v>1744</v>
      </c>
      <c r="J152" t="s">
        <v>1745</v>
      </c>
      <c r="K152">
        <v>1</v>
      </c>
      <c r="L152" t="s">
        <v>1803</v>
      </c>
      <c r="M152" t="s">
        <v>1583</v>
      </c>
      <c r="N152" t="s">
        <v>1584</v>
      </c>
      <c r="O152" t="s">
        <v>1585</v>
      </c>
      <c r="Q152">
        <v>1</v>
      </c>
      <c r="R152">
        <v>0</v>
      </c>
      <c r="S152">
        <v>0</v>
      </c>
      <c r="T152">
        <v>0</v>
      </c>
      <c r="U152" t="s">
        <v>1570</v>
      </c>
      <c r="V152">
        <v>0</v>
      </c>
      <c r="Y152" t="s">
        <v>1571</v>
      </c>
      <c r="Z152" t="s">
        <v>1572</v>
      </c>
      <c r="AC152" t="s">
        <v>1573</v>
      </c>
      <c r="AD152" t="s">
        <v>1574</v>
      </c>
      <c r="AE152">
        <v>1</v>
      </c>
      <c r="AF152">
        <v>0</v>
      </c>
      <c r="AG152">
        <v>0</v>
      </c>
      <c r="AH152">
        <v>744</v>
      </c>
      <c r="AI152">
        <v>2</v>
      </c>
      <c r="AJ152">
        <v>0</v>
      </c>
      <c r="AK152">
        <v>1</v>
      </c>
      <c r="AM152">
        <v>1</v>
      </c>
      <c r="AN152">
        <v>1</v>
      </c>
      <c r="AO152">
        <v>1</v>
      </c>
      <c r="AP152">
        <v>1</v>
      </c>
      <c r="AV152">
        <v>0</v>
      </c>
      <c r="AW152">
        <v>1</v>
      </c>
      <c r="AX152">
        <v>892.8</v>
      </c>
      <c r="AZ152">
        <v>1</v>
      </c>
      <c r="BE152">
        <v>100</v>
      </c>
      <c r="BF152">
        <v>100</v>
      </c>
      <c r="BH152">
        <v>0</v>
      </c>
      <c r="BL152">
        <v>0</v>
      </c>
      <c r="BM152">
        <v>0</v>
      </c>
      <c r="BP152">
        <v>0</v>
      </c>
      <c r="BR152">
        <v>0</v>
      </c>
      <c r="BS152">
        <v>0</v>
      </c>
      <c r="BT152">
        <v>0</v>
      </c>
      <c r="BW152">
        <v>0</v>
      </c>
      <c r="BX152">
        <v>0</v>
      </c>
    </row>
    <row r="153" spans="1:76" x14ac:dyDescent="0.25">
      <c r="A153">
        <v>426</v>
      </c>
      <c r="B153" t="s">
        <v>2123</v>
      </c>
      <c r="C153" t="s">
        <v>2124</v>
      </c>
      <c r="D153" t="s">
        <v>2125</v>
      </c>
      <c r="E153">
        <v>1</v>
      </c>
      <c r="F153" t="s">
        <v>1626</v>
      </c>
      <c r="G153">
        <v>2</v>
      </c>
      <c r="H153" t="s">
        <v>1626</v>
      </c>
      <c r="I153" t="s">
        <v>1744</v>
      </c>
      <c r="J153" t="s">
        <v>1745</v>
      </c>
      <c r="K153">
        <v>1</v>
      </c>
      <c r="L153" t="s">
        <v>1803</v>
      </c>
      <c r="M153" t="s">
        <v>1583</v>
      </c>
      <c r="N153" t="s">
        <v>1584</v>
      </c>
      <c r="O153" t="s">
        <v>1585</v>
      </c>
      <c r="Q153">
        <v>1</v>
      </c>
      <c r="R153">
        <v>0</v>
      </c>
      <c r="S153">
        <v>0</v>
      </c>
      <c r="T153">
        <v>0</v>
      </c>
      <c r="U153" t="s">
        <v>1570</v>
      </c>
      <c r="V153">
        <v>0</v>
      </c>
      <c r="Y153" t="s">
        <v>1571</v>
      </c>
      <c r="Z153" t="s">
        <v>1572</v>
      </c>
      <c r="AC153" t="s">
        <v>1573</v>
      </c>
      <c r="AD153" t="s">
        <v>1574</v>
      </c>
      <c r="AE153">
        <v>1</v>
      </c>
      <c r="AF153">
        <v>0</v>
      </c>
      <c r="AG153">
        <v>0</v>
      </c>
      <c r="AH153">
        <v>826</v>
      </c>
      <c r="AI153">
        <v>2</v>
      </c>
      <c r="AJ153">
        <v>0</v>
      </c>
      <c r="AK153">
        <v>1</v>
      </c>
      <c r="AM153">
        <v>1</v>
      </c>
      <c r="AN153">
        <v>1</v>
      </c>
      <c r="AO153">
        <v>1</v>
      </c>
      <c r="AP153">
        <v>1</v>
      </c>
      <c r="AV153">
        <v>0</v>
      </c>
      <c r="AW153">
        <v>1</v>
      </c>
      <c r="AX153">
        <v>991.2</v>
      </c>
      <c r="AZ153">
        <v>1</v>
      </c>
      <c r="BE153">
        <v>100</v>
      </c>
      <c r="BF153">
        <v>100</v>
      </c>
      <c r="BH153">
        <v>0</v>
      </c>
      <c r="BL153">
        <v>0</v>
      </c>
      <c r="BM153">
        <v>0</v>
      </c>
      <c r="BP153">
        <v>0</v>
      </c>
      <c r="BR153">
        <v>0</v>
      </c>
      <c r="BS153">
        <v>0</v>
      </c>
      <c r="BT153">
        <v>0</v>
      </c>
      <c r="BW153">
        <v>0</v>
      </c>
      <c r="BX153">
        <v>0</v>
      </c>
    </row>
    <row r="154" spans="1:76" x14ac:dyDescent="0.25">
      <c r="B154" t="s">
        <v>2126</v>
      </c>
      <c r="C154" t="s">
        <v>2127</v>
      </c>
      <c r="D154" t="s">
        <v>2128</v>
      </c>
      <c r="E154">
        <v>4</v>
      </c>
      <c r="F154" t="s">
        <v>1730</v>
      </c>
      <c r="M154" t="s">
        <v>1642</v>
      </c>
      <c r="N154" t="s">
        <v>2126</v>
      </c>
      <c r="O154" t="s">
        <v>2128</v>
      </c>
      <c r="Q154">
        <v>1</v>
      </c>
      <c r="R154">
        <v>0</v>
      </c>
      <c r="S154">
        <v>58.72</v>
      </c>
      <c r="T154">
        <v>58.72</v>
      </c>
      <c r="U154" t="s">
        <v>1570</v>
      </c>
      <c r="V154">
        <v>0</v>
      </c>
      <c r="Y154" t="s">
        <v>1571</v>
      </c>
      <c r="Z154" t="s">
        <v>1572</v>
      </c>
      <c r="AC154" t="s">
        <v>1573</v>
      </c>
      <c r="AD154" t="s">
        <v>1574</v>
      </c>
      <c r="AE154">
        <v>1</v>
      </c>
      <c r="AF154">
        <v>0</v>
      </c>
      <c r="AG154">
        <v>0</v>
      </c>
      <c r="AH154">
        <v>80</v>
      </c>
      <c r="AI154">
        <v>2</v>
      </c>
      <c r="AJ154">
        <v>0</v>
      </c>
      <c r="AV154">
        <v>1.3623978000000001</v>
      </c>
      <c r="AX154">
        <v>96</v>
      </c>
      <c r="AZ154">
        <v>1</v>
      </c>
      <c r="BE154">
        <v>100</v>
      </c>
      <c r="BF154">
        <v>100</v>
      </c>
      <c r="BH154">
        <v>0</v>
      </c>
      <c r="BL154">
        <v>0</v>
      </c>
      <c r="BM154">
        <v>0</v>
      </c>
      <c r="BP154">
        <v>0</v>
      </c>
      <c r="BR154">
        <v>0</v>
      </c>
      <c r="BS154">
        <v>0</v>
      </c>
      <c r="BT154">
        <v>0</v>
      </c>
      <c r="BW154">
        <v>0</v>
      </c>
      <c r="BX154">
        <v>0</v>
      </c>
    </row>
    <row r="155" spans="1:76" x14ac:dyDescent="0.25">
      <c r="A155">
        <v>427</v>
      </c>
      <c r="B155" t="s">
        <v>2129</v>
      </c>
      <c r="C155" t="s">
        <v>2130</v>
      </c>
      <c r="D155" t="s">
        <v>2131</v>
      </c>
      <c r="E155">
        <v>1</v>
      </c>
      <c r="F155" t="s">
        <v>1626</v>
      </c>
      <c r="G155">
        <v>2</v>
      </c>
      <c r="H155" t="s">
        <v>1626</v>
      </c>
      <c r="I155" t="s">
        <v>1744</v>
      </c>
      <c r="J155" t="s">
        <v>1745</v>
      </c>
      <c r="K155">
        <v>1</v>
      </c>
      <c r="L155" t="s">
        <v>1803</v>
      </c>
      <c r="M155" t="s">
        <v>1583</v>
      </c>
      <c r="N155" t="s">
        <v>1584</v>
      </c>
      <c r="O155" t="s">
        <v>1585</v>
      </c>
      <c r="Q155">
        <v>1</v>
      </c>
      <c r="R155">
        <v>0</v>
      </c>
      <c r="S155">
        <v>0</v>
      </c>
      <c r="T155">
        <v>0</v>
      </c>
      <c r="U155" t="s">
        <v>1570</v>
      </c>
      <c r="V155">
        <v>0</v>
      </c>
      <c r="Y155" t="s">
        <v>1571</v>
      </c>
      <c r="Z155" t="s">
        <v>1572</v>
      </c>
      <c r="AC155" t="s">
        <v>1573</v>
      </c>
      <c r="AD155" t="s">
        <v>1574</v>
      </c>
      <c r="AE155">
        <v>1</v>
      </c>
      <c r="AF155">
        <v>0</v>
      </c>
      <c r="AG155">
        <v>0</v>
      </c>
      <c r="AH155">
        <v>912</v>
      </c>
      <c r="AI155">
        <v>2</v>
      </c>
      <c r="AJ155">
        <v>0</v>
      </c>
      <c r="AK155">
        <v>1</v>
      </c>
      <c r="AM155">
        <v>1</v>
      </c>
      <c r="AN155">
        <v>1</v>
      </c>
      <c r="AO155">
        <v>1</v>
      </c>
      <c r="AP155">
        <v>1</v>
      </c>
      <c r="AV155">
        <v>0</v>
      </c>
      <c r="AW155">
        <v>1</v>
      </c>
      <c r="AX155" s="2">
        <v>1094.4000000000001</v>
      </c>
      <c r="AZ155">
        <v>1</v>
      </c>
      <c r="BE155">
        <v>100</v>
      </c>
      <c r="BF155">
        <v>100</v>
      </c>
      <c r="BH155">
        <v>0</v>
      </c>
      <c r="BL155">
        <v>0</v>
      </c>
      <c r="BM155">
        <v>0</v>
      </c>
      <c r="BP155">
        <v>0</v>
      </c>
      <c r="BR155">
        <v>0</v>
      </c>
      <c r="BS155">
        <v>0</v>
      </c>
      <c r="BT155">
        <v>0</v>
      </c>
      <c r="BW155">
        <v>0</v>
      </c>
      <c r="BX155">
        <v>0</v>
      </c>
    </row>
    <row r="156" spans="1:76" x14ac:dyDescent="0.25">
      <c r="A156">
        <v>428</v>
      </c>
      <c r="B156" t="s">
        <v>2132</v>
      </c>
      <c r="C156" t="s">
        <v>2133</v>
      </c>
      <c r="D156" t="s">
        <v>2134</v>
      </c>
      <c r="E156">
        <v>1</v>
      </c>
      <c r="F156" t="s">
        <v>1626</v>
      </c>
      <c r="G156">
        <v>2</v>
      </c>
      <c r="H156" t="s">
        <v>1626</v>
      </c>
      <c r="I156" t="s">
        <v>1744</v>
      </c>
      <c r="J156" t="s">
        <v>1745</v>
      </c>
      <c r="K156">
        <v>1</v>
      </c>
      <c r="L156" t="s">
        <v>1803</v>
      </c>
      <c r="M156" t="s">
        <v>1583</v>
      </c>
      <c r="N156" t="s">
        <v>1584</v>
      </c>
      <c r="O156" t="s">
        <v>1585</v>
      </c>
      <c r="Q156">
        <v>1</v>
      </c>
      <c r="R156">
        <v>0</v>
      </c>
      <c r="S156">
        <v>0</v>
      </c>
      <c r="T156">
        <v>0</v>
      </c>
      <c r="U156" t="s">
        <v>1570</v>
      </c>
      <c r="V156">
        <v>0</v>
      </c>
      <c r="Y156" t="s">
        <v>1571</v>
      </c>
      <c r="Z156" t="s">
        <v>1572</v>
      </c>
      <c r="AC156" t="s">
        <v>1573</v>
      </c>
      <c r="AD156" t="s">
        <v>1574</v>
      </c>
      <c r="AE156">
        <v>1</v>
      </c>
      <c r="AF156">
        <v>0</v>
      </c>
      <c r="AG156">
        <v>0</v>
      </c>
      <c r="AH156">
        <v>986</v>
      </c>
      <c r="AI156">
        <v>2</v>
      </c>
      <c r="AJ156">
        <v>0</v>
      </c>
      <c r="AK156">
        <v>1</v>
      </c>
      <c r="AM156">
        <v>1</v>
      </c>
      <c r="AN156">
        <v>1</v>
      </c>
      <c r="AO156">
        <v>1</v>
      </c>
      <c r="AP156">
        <v>1</v>
      </c>
      <c r="AV156">
        <v>0</v>
      </c>
      <c r="AW156">
        <v>1</v>
      </c>
      <c r="AX156" s="2">
        <v>1183.2</v>
      </c>
      <c r="AZ156">
        <v>1</v>
      </c>
      <c r="BE156">
        <v>100</v>
      </c>
      <c r="BF156">
        <v>100</v>
      </c>
      <c r="BH156">
        <v>0</v>
      </c>
      <c r="BL156">
        <v>0</v>
      </c>
      <c r="BM156">
        <v>0</v>
      </c>
      <c r="BP156">
        <v>0</v>
      </c>
      <c r="BR156">
        <v>0</v>
      </c>
      <c r="BS156">
        <v>0</v>
      </c>
      <c r="BT156">
        <v>0</v>
      </c>
      <c r="BW156">
        <v>0</v>
      </c>
      <c r="BX156">
        <v>0</v>
      </c>
    </row>
    <row r="157" spans="1:76" x14ac:dyDescent="0.25">
      <c r="A157">
        <v>432</v>
      </c>
      <c r="B157" t="s">
        <v>2135</v>
      </c>
      <c r="C157" t="s">
        <v>2136</v>
      </c>
      <c r="D157" t="s">
        <v>2137</v>
      </c>
      <c r="E157">
        <v>1</v>
      </c>
      <c r="F157" t="s">
        <v>1626</v>
      </c>
      <c r="G157">
        <v>2</v>
      </c>
      <c r="H157" t="s">
        <v>1626</v>
      </c>
      <c r="I157" t="s">
        <v>1744</v>
      </c>
      <c r="J157" t="s">
        <v>1745</v>
      </c>
      <c r="K157">
        <v>1</v>
      </c>
      <c r="L157" t="s">
        <v>1803</v>
      </c>
      <c r="M157" t="s">
        <v>1583</v>
      </c>
      <c r="N157" t="s">
        <v>1584</v>
      </c>
      <c r="O157" t="s">
        <v>1585</v>
      </c>
      <c r="Q157">
        <v>1</v>
      </c>
      <c r="R157">
        <v>0</v>
      </c>
      <c r="S157">
        <v>0</v>
      </c>
      <c r="T157">
        <v>0</v>
      </c>
      <c r="U157" t="s">
        <v>1570</v>
      </c>
      <c r="V157">
        <v>0</v>
      </c>
      <c r="Y157" t="s">
        <v>1571</v>
      </c>
      <c r="Z157" t="s">
        <v>1572</v>
      </c>
      <c r="AC157" t="s">
        <v>1573</v>
      </c>
      <c r="AD157" t="s">
        <v>1574</v>
      </c>
      <c r="AE157">
        <v>1</v>
      </c>
      <c r="AF157">
        <v>0</v>
      </c>
      <c r="AG157">
        <v>0</v>
      </c>
      <c r="AH157" s="2">
        <v>1225</v>
      </c>
      <c r="AI157">
        <v>2</v>
      </c>
      <c r="AJ157">
        <v>0</v>
      </c>
      <c r="AK157">
        <v>1</v>
      </c>
      <c r="AM157">
        <v>1</v>
      </c>
      <c r="AN157">
        <v>1</v>
      </c>
      <c r="AO157">
        <v>1</v>
      </c>
      <c r="AP157">
        <v>1</v>
      </c>
      <c r="AV157">
        <v>0</v>
      </c>
      <c r="AW157">
        <v>1</v>
      </c>
      <c r="AX157" s="2">
        <v>1470</v>
      </c>
      <c r="AZ157">
        <v>1</v>
      </c>
      <c r="BE157">
        <v>100</v>
      </c>
      <c r="BF157">
        <v>100</v>
      </c>
      <c r="BH157">
        <v>0</v>
      </c>
      <c r="BL157">
        <v>0</v>
      </c>
      <c r="BM157">
        <v>0</v>
      </c>
      <c r="BP157">
        <v>0</v>
      </c>
      <c r="BR157">
        <v>0</v>
      </c>
      <c r="BS157">
        <v>0</v>
      </c>
      <c r="BT157">
        <v>0</v>
      </c>
      <c r="BW157">
        <v>0</v>
      </c>
      <c r="BX157">
        <v>0</v>
      </c>
    </row>
    <row r="158" spans="1:76" x14ac:dyDescent="0.25">
      <c r="A158">
        <v>435</v>
      </c>
      <c r="B158" t="s">
        <v>2138</v>
      </c>
      <c r="C158" t="s">
        <v>2139</v>
      </c>
      <c r="D158" t="s">
        <v>2140</v>
      </c>
      <c r="E158">
        <v>1</v>
      </c>
      <c r="F158" t="s">
        <v>1626</v>
      </c>
      <c r="G158">
        <v>2</v>
      </c>
      <c r="H158" t="s">
        <v>1626</v>
      </c>
      <c r="I158" t="s">
        <v>1744</v>
      </c>
      <c r="J158" t="s">
        <v>1745</v>
      </c>
      <c r="K158">
        <v>1</v>
      </c>
      <c r="L158" t="s">
        <v>1803</v>
      </c>
      <c r="M158" t="s">
        <v>1583</v>
      </c>
      <c r="N158" t="s">
        <v>1584</v>
      </c>
      <c r="O158" t="s">
        <v>1585</v>
      </c>
      <c r="Q158">
        <v>1</v>
      </c>
      <c r="R158">
        <v>0</v>
      </c>
      <c r="S158">
        <v>0</v>
      </c>
      <c r="T158">
        <v>0</v>
      </c>
      <c r="U158" t="s">
        <v>1570</v>
      </c>
      <c r="V158">
        <v>0</v>
      </c>
      <c r="Y158" t="s">
        <v>1571</v>
      </c>
      <c r="Z158" t="s">
        <v>1572</v>
      </c>
      <c r="AC158" t="s">
        <v>1573</v>
      </c>
      <c r="AD158" t="s">
        <v>1574</v>
      </c>
      <c r="AE158">
        <v>1</v>
      </c>
      <c r="AF158">
        <v>0</v>
      </c>
      <c r="AG158">
        <v>0</v>
      </c>
      <c r="AH158" s="2">
        <v>1525</v>
      </c>
      <c r="AI158">
        <v>2</v>
      </c>
      <c r="AJ158">
        <v>0</v>
      </c>
      <c r="AK158">
        <v>1</v>
      </c>
      <c r="AM158">
        <v>1</v>
      </c>
      <c r="AN158">
        <v>1</v>
      </c>
      <c r="AO158">
        <v>1</v>
      </c>
      <c r="AP158">
        <v>1</v>
      </c>
      <c r="AV158">
        <v>0</v>
      </c>
      <c r="AW158">
        <v>1</v>
      </c>
      <c r="AX158" s="2">
        <v>1830</v>
      </c>
      <c r="AZ158">
        <v>1</v>
      </c>
      <c r="BE158">
        <v>100</v>
      </c>
      <c r="BF158">
        <v>100</v>
      </c>
      <c r="BH158">
        <v>0</v>
      </c>
      <c r="BL158">
        <v>0</v>
      </c>
      <c r="BM158">
        <v>0</v>
      </c>
      <c r="BP158">
        <v>0</v>
      </c>
      <c r="BR158">
        <v>0</v>
      </c>
      <c r="BS158">
        <v>0</v>
      </c>
      <c r="BT158">
        <v>0</v>
      </c>
      <c r="BW158">
        <v>0</v>
      </c>
      <c r="BX158">
        <v>0</v>
      </c>
    </row>
    <row r="159" spans="1:76" x14ac:dyDescent="0.25">
      <c r="A159">
        <v>436</v>
      </c>
      <c r="B159" t="s">
        <v>2141</v>
      </c>
      <c r="C159" t="s">
        <v>2142</v>
      </c>
      <c r="D159" t="s">
        <v>2143</v>
      </c>
      <c r="E159">
        <v>1</v>
      </c>
      <c r="F159" t="s">
        <v>1626</v>
      </c>
      <c r="G159">
        <v>2</v>
      </c>
      <c r="H159" t="s">
        <v>1626</v>
      </c>
      <c r="I159" t="s">
        <v>1744</v>
      </c>
      <c r="J159" t="s">
        <v>1745</v>
      </c>
      <c r="K159">
        <v>1</v>
      </c>
      <c r="L159" t="s">
        <v>1803</v>
      </c>
      <c r="M159" t="s">
        <v>1583</v>
      </c>
      <c r="N159" t="s">
        <v>1584</v>
      </c>
      <c r="O159" t="s">
        <v>1585</v>
      </c>
      <c r="Q159">
        <v>1</v>
      </c>
      <c r="R159">
        <v>0</v>
      </c>
      <c r="S159">
        <v>0</v>
      </c>
      <c r="T159">
        <v>0</v>
      </c>
      <c r="U159" t="s">
        <v>1570</v>
      </c>
      <c r="V159">
        <v>0</v>
      </c>
      <c r="Y159" t="s">
        <v>1571</v>
      </c>
      <c r="Z159" t="s">
        <v>1572</v>
      </c>
      <c r="AC159" t="s">
        <v>1573</v>
      </c>
      <c r="AD159" t="s">
        <v>1574</v>
      </c>
      <c r="AE159">
        <v>1</v>
      </c>
      <c r="AF159">
        <v>0</v>
      </c>
      <c r="AG159">
        <v>0</v>
      </c>
      <c r="AH159" s="2">
        <v>1520</v>
      </c>
      <c r="AI159">
        <v>2</v>
      </c>
      <c r="AJ159">
        <v>0</v>
      </c>
      <c r="AK159">
        <v>1</v>
      </c>
      <c r="AM159">
        <v>1</v>
      </c>
      <c r="AN159">
        <v>1</v>
      </c>
      <c r="AO159">
        <v>1</v>
      </c>
      <c r="AP159">
        <v>1</v>
      </c>
      <c r="AV159">
        <v>0</v>
      </c>
      <c r="AW159">
        <v>1</v>
      </c>
      <c r="AX159" s="2">
        <v>1824</v>
      </c>
      <c r="AZ159">
        <v>1</v>
      </c>
      <c r="BE159">
        <v>100</v>
      </c>
      <c r="BF159">
        <v>100</v>
      </c>
      <c r="BH159">
        <v>0</v>
      </c>
      <c r="BL159">
        <v>0</v>
      </c>
      <c r="BM159">
        <v>0</v>
      </c>
      <c r="BP159">
        <v>0</v>
      </c>
      <c r="BR159">
        <v>0</v>
      </c>
      <c r="BS159">
        <v>0</v>
      </c>
      <c r="BT159">
        <v>0</v>
      </c>
      <c r="BW159">
        <v>0</v>
      </c>
      <c r="BX159">
        <v>0</v>
      </c>
    </row>
    <row r="160" spans="1:76" x14ac:dyDescent="0.25">
      <c r="A160">
        <v>195</v>
      </c>
      <c r="B160" t="s">
        <v>728</v>
      </c>
      <c r="C160" t="s">
        <v>2144</v>
      </c>
      <c r="D160" t="s">
        <v>2145</v>
      </c>
      <c r="E160">
        <v>1</v>
      </c>
      <c r="F160" t="s">
        <v>1626</v>
      </c>
      <c r="G160">
        <v>2</v>
      </c>
      <c r="H160" t="s">
        <v>1626</v>
      </c>
      <c r="I160" t="s">
        <v>1777</v>
      </c>
      <c r="J160" t="s">
        <v>1778</v>
      </c>
      <c r="K160">
        <v>2</v>
      </c>
      <c r="L160" t="s">
        <v>2146</v>
      </c>
      <c r="M160" t="s">
        <v>1583</v>
      </c>
      <c r="N160" t="s">
        <v>1584</v>
      </c>
      <c r="O160" t="s">
        <v>1585</v>
      </c>
      <c r="Q160">
        <v>1</v>
      </c>
      <c r="R160">
        <v>0</v>
      </c>
      <c r="S160">
        <v>0</v>
      </c>
      <c r="T160">
        <v>0</v>
      </c>
      <c r="U160" t="s">
        <v>1570</v>
      </c>
      <c r="V160">
        <v>0</v>
      </c>
      <c r="Y160" t="s">
        <v>1571</v>
      </c>
      <c r="Z160" t="s">
        <v>1572</v>
      </c>
      <c r="AC160" t="s">
        <v>1573</v>
      </c>
      <c r="AD160" t="s">
        <v>1574</v>
      </c>
      <c r="AE160">
        <v>1</v>
      </c>
      <c r="AF160">
        <v>0</v>
      </c>
      <c r="AG160">
        <v>0</v>
      </c>
      <c r="AH160">
        <v>254</v>
      </c>
      <c r="AI160">
        <v>2</v>
      </c>
      <c r="AJ160">
        <v>0</v>
      </c>
      <c r="AK160">
        <v>1</v>
      </c>
      <c r="AM160">
        <v>1</v>
      </c>
      <c r="AN160">
        <v>1</v>
      </c>
      <c r="AO160">
        <v>1</v>
      </c>
      <c r="AP160">
        <v>1</v>
      </c>
      <c r="AV160">
        <v>0</v>
      </c>
      <c r="AW160">
        <v>1</v>
      </c>
      <c r="AX160">
        <v>304.8</v>
      </c>
      <c r="AZ160">
        <v>1</v>
      </c>
      <c r="BE160">
        <v>100</v>
      </c>
      <c r="BF160">
        <v>100</v>
      </c>
      <c r="BH160">
        <v>0</v>
      </c>
      <c r="BL160">
        <v>0</v>
      </c>
      <c r="BM160">
        <v>0</v>
      </c>
      <c r="BP160">
        <v>0</v>
      </c>
      <c r="BR160">
        <v>0</v>
      </c>
      <c r="BS160">
        <v>0</v>
      </c>
      <c r="BT160">
        <v>0</v>
      </c>
      <c r="BW160">
        <v>0</v>
      </c>
      <c r="BX160">
        <v>0</v>
      </c>
    </row>
    <row r="161" spans="1:76" x14ac:dyDescent="0.25">
      <c r="A161">
        <v>196</v>
      </c>
      <c r="B161" t="s">
        <v>732</v>
      </c>
      <c r="C161" t="s">
        <v>2147</v>
      </c>
      <c r="D161" t="s">
        <v>2148</v>
      </c>
      <c r="E161">
        <v>1</v>
      </c>
      <c r="F161" t="s">
        <v>1626</v>
      </c>
      <c r="G161">
        <v>2</v>
      </c>
      <c r="H161" t="s">
        <v>1626</v>
      </c>
      <c r="I161" t="s">
        <v>1777</v>
      </c>
      <c r="J161" t="s">
        <v>1778</v>
      </c>
      <c r="K161">
        <v>2</v>
      </c>
      <c r="L161" t="s">
        <v>2146</v>
      </c>
      <c r="M161" t="s">
        <v>1583</v>
      </c>
      <c r="N161" t="s">
        <v>1584</v>
      </c>
      <c r="O161" t="s">
        <v>1585</v>
      </c>
      <c r="Q161">
        <v>1</v>
      </c>
      <c r="R161">
        <v>0</v>
      </c>
      <c r="S161">
        <v>0</v>
      </c>
      <c r="T161">
        <v>0</v>
      </c>
      <c r="U161" t="s">
        <v>1570</v>
      </c>
      <c r="V161">
        <v>0</v>
      </c>
      <c r="Y161" t="s">
        <v>1571</v>
      </c>
      <c r="Z161" t="s">
        <v>1572</v>
      </c>
      <c r="AC161" t="s">
        <v>1573</v>
      </c>
      <c r="AD161" t="s">
        <v>1574</v>
      </c>
      <c r="AE161">
        <v>1</v>
      </c>
      <c r="AF161">
        <v>0</v>
      </c>
      <c r="AG161">
        <v>0</v>
      </c>
      <c r="AH161">
        <v>257</v>
      </c>
      <c r="AI161">
        <v>2</v>
      </c>
      <c r="AJ161">
        <v>0</v>
      </c>
      <c r="AK161">
        <v>1</v>
      </c>
      <c r="AM161">
        <v>1</v>
      </c>
      <c r="AN161">
        <v>1</v>
      </c>
      <c r="AO161">
        <v>1</v>
      </c>
      <c r="AP161">
        <v>1</v>
      </c>
      <c r="AV161">
        <v>0</v>
      </c>
      <c r="AW161">
        <v>1</v>
      </c>
      <c r="AX161">
        <v>308.39999999999998</v>
      </c>
      <c r="AZ161">
        <v>1</v>
      </c>
      <c r="BE161">
        <v>100</v>
      </c>
      <c r="BF161">
        <v>100</v>
      </c>
      <c r="BH161">
        <v>0</v>
      </c>
      <c r="BL161">
        <v>0</v>
      </c>
      <c r="BM161">
        <v>0</v>
      </c>
      <c r="BP161">
        <v>0</v>
      </c>
      <c r="BR161">
        <v>0</v>
      </c>
      <c r="BS161">
        <v>0</v>
      </c>
      <c r="BT161">
        <v>0</v>
      </c>
      <c r="BW161">
        <v>0</v>
      </c>
      <c r="BX161">
        <v>0</v>
      </c>
    </row>
    <row r="162" spans="1:76" x14ac:dyDescent="0.25">
      <c r="A162">
        <v>197</v>
      </c>
      <c r="B162" t="s">
        <v>737</v>
      </c>
      <c r="C162" t="s">
        <v>2149</v>
      </c>
      <c r="D162" t="s">
        <v>2150</v>
      </c>
      <c r="E162">
        <v>1</v>
      </c>
      <c r="F162" t="s">
        <v>1626</v>
      </c>
      <c r="G162">
        <v>2</v>
      </c>
      <c r="H162" t="s">
        <v>1626</v>
      </c>
      <c r="I162" t="s">
        <v>1777</v>
      </c>
      <c r="J162" t="s">
        <v>1778</v>
      </c>
      <c r="K162">
        <v>2</v>
      </c>
      <c r="L162" t="s">
        <v>2146</v>
      </c>
      <c r="M162" t="s">
        <v>1583</v>
      </c>
      <c r="N162" t="s">
        <v>1584</v>
      </c>
      <c r="O162" t="s">
        <v>1585</v>
      </c>
      <c r="Q162">
        <v>1</v>
      </c>
      <c r="R162">
        <v>0</v>
      </c>
      <c r="S162">
        <v>0</v>
      </c>
      <c r="T162">
        <v>0</v>
      </c>
      <c r="U162" t="s">
        <v>1570</v>
      </c>
      <c r="V162">
        <v>0</v>
      </c>
      <c r="Y162" t="s">
        <v>1571</v>
      </c>
      <c r="Z162" t="s">
        <v>1572</v>
      </c>
      <c r="AC162" t="s">
        <v>1573</v>
      </c>
      <c r="AD162" t="s">
        <v>1574</v>
      </c>
      <c r="AE162">
        <v>1</v>
      </c>
      <c r="AF162">
        <v>0</v>
      </c>
      <c r="AG162">
        <v>0</v>
      </c>
      <c r="AH162">
        <v>305</v>
      </c>
      <c r="AI162">
        <v>2</v>
      </c>
      <c r="AJ162">
        <v>0</v>
      </c>
      <c r="AK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V162">
        <v>0</v>
      </c>
      <c r="AW162">
        <v>1</v>
      </c>
      <c r="AX162">
        <v>366</v>
      </c>
      <c r="AZ162">
        <v>1</v>
      </c>
      <c r="BE162">
        <v>100</v>
      </c>
      <c r="BF162">
        <v>100</v>
      </c>
      <c r="BH162">
        <v>0</v>
      </c>
      <c r="BL162">
        <v>0</v>
      </c>
      <c r="BM162">
        <v>0</v>
      </c>
      <c r="BP162">
        <v>0</v>
      </c>
      <c r="BR162">
        <v>0</v>
      </c>
      <c r="BS162">
        <v>0</v>
      </c>
      <c r="BT162">
        <v>0</v>
      </c>
      <c r="BW162">
        <v>0</v>
      </c>
      <c r="BX162">
        <v>0</v>
      </c>
    </row>
    <row r="163" spans="1:76" x14ac:dyDescent="0.25">
      <c r="A163">
        <v>198</v>
      </c>
      <c r="B163" t="s">
        <v>742</v>
      </c>
      <c r="C163" t="s">
        <v>2151</v>
      </c>
      <c r="D163" t="s">
        <v>2152</v>
      </c>
      <c r="E163">
        <v>1</v>
      </c>
      <c r="F163" t="s">
        <v>1626</v>
      </c>
      <c r="G163">
        <v>2</v>
      </c>
      <c r="H163" t="s">
        <v>1626</v>
      </c>
      <c r="I163" t="s">
        <v>1777</v>
      </c>
      <c r="J163" t="s">
        <v>1778</v>
      </c>
      <c r="K163">
        <v>2</v>
      </c>
      <c r="L163" t="s">
        <v>2146</v>
      </c>
      <c r="M163" t="s">
        <v>1583</v>
      </c>
      <c r="N163" t="s">
        <v>1584</v>
      </c>
      <c r="O163" t="s">
        <v>1585</v>
      </c>
      <c r="Q163">
        <v>1</v>
      </c>
      <c r="R163">
        <v>0</v>
      </c>
      <c r="S163">
        <v>0</v>
      </c>
      <c r="T163">
        <v>0</v>
      </c>
      <c r="U163" t="s">
        <v>1570</v>
      </c>
      <c r="V163">
        <v>0</v>
      </c>
      <c r="Y163" t="s">
        <v>1571</v>
      </c>
      <c r="Z163" t="s">
        <v>1572</v>
      </c>
      <c r="AC163" t="s">
        <v>1573</v>
      </c>
      <c r="AD163" t="s">
        <v>1574</v>
      </c>
      <c r="AE163">
        <v>1</v>
      </c>
      <c r="AF163">
        <v>0</v>
      </c>
      <c r="AG163">
        <v>0</v>
      </c>
      <c r="AH163">
        <v>416</v>
      </c>
      <c r="AI163">
        <v>2</v>
      </c>
      <c r="AJ163">
        <v>0</v>
      </c>
      <c r="AK163">
        <v>1</v>
      </c>
      <c r="AM163">
        <v>1</v>
      </c>
      <c r="AN163">
        <v>1</v>
      </c>
      <c r="AO163">
        <v>1</v>
      </c>
      <c r="AP163">
        <v>1</v>
      </c>
      <c r="AV163">
        <v>0</v>
      </c>
      <c r="AW163">
        <v>1</v>
      </c>
      <c r="AX163">
        <v>499.2</v>
      </c>
      <c r="AZ163">
        <v>1</v>
      </c>
      <c r="BE163">
        <v>100</v>
      </c>
      <c r="BF163">
        <v>100</v>
      </c>
      <c r="BH163">
        <v>0</v>
      </c>
      <c r="BL163">
        <v>0</v>
      </c>
      <c r="BM163">
        <v>0</v>
      </c>
      <c r="BP163">
        <v>0</v>
      </c>
      <c r="BR163">
        <v>0</v>
      </c>
      <c r="BS163">
        <v>0</v>
      </c>
      <c r="BT163">
        <v>0</v>
      </c>
      <c r="BW163">
        <v>0</v>
      </c>
      <c r="BX163">
        <v>0</v>
      </c>
    </row>
    <row r="164" spans="1:76" x14ac:dyDescent="0.25">
      <c r="A164">
        <v>200</v>
      </c>
      <c r="B164" t="s">
        <v>752</v>
      </c>
      <c r="C164" t="s">
        <v>2153</v>
      </c>
      <c r="D164" t="s">
        <v>2154</v>
      </c>
      <c r="E164">
        <v>1</v>
      </c>
      <c r="F164" t="s">
        <v>1626</v>
      </c>
      <c r="G164">
        <v>2</v>
      </c>
      <c r="H164" t="s">
        <v>1626</v>
      </c>
      <c r="I164" t="s">
        <v>1777</v>
      </c>
      <c r="J164" t="s">
        <v>1778</v>
      </c>
      <c r="K164">
        <v>2</v>
      </c>
      <c r="L164" t="s">
        <v>2146</v>
      </c>
      <c r="M164" t="s">
        <v>1583</v>
      </c>
      <c r="N164" t="s">
        <v>1584</v>
      </c>
      <c r="O164" t="s">
        <v>1585</v>
      </c>
      <c r="Q164">
        <v>1</v>
      </c>
      <c r="R164">
        <v>0</v>
      </c>
      <c r="S164">
        <v>0</v>
      </c>
      <c r="T164">
        <v>0</v>
      </c>
      <c r="U164" t="s">
        <v>1570</v>
      </c>
      <c r="V164">
        <v>0</v>
      </c>
      <c r="Y164" t="s">
        <v>1571</v>
      </c>
      <c r="Z164" t="s">
        <v>1572</v>
      </c>
      <c r="AC164" t="s">
        <v>1573</v>
      </c>
      <c r="AD164" t="s">
        <v>1574</v>
      </c>
      <c r="AE164">
        <v>1</v>
      </c>
      <c r="AF164">
        <v>0</v>
      </c>
      <c r="AG164">
        <v>0</v>
      </c>
      <c r="AH164">
        <v>520</v>
      </c>
      <c r="AI164">
        <v>2</v>
      </c>
      <c r="AJ164">
        <v>0</v>
      </c>
      <c r="AK164">
        <v>1</v>
      </c>
      <c r="AM164">
        <v>1</v>
      </c>
      <c r="AN164">
        <v>1</v>
      </c>
      <c r="AO164">
        <v>1</v>
      </c>
      <c r="AP164">
        <v>1</v>
      </c>
      <c r="AV164">
        <v>0</v>
      </c>
      <c r="AW164">
        <v>1</v>
      </c>
      <c r="AX164">
        <v>624</v>
      </c>
      <c r="AZ164">
        <v>1</v>
      </c>
      <c r="BE164">
        <v>100</v>
      </c>
      <c r="BF164">
        <v>100</v>
      </c>
      <c r="BH164">
        <v>0</v>
      </c>
      <c r="BL164">
        <v>0</v>
      </c>
      <c r="BM164">
        <v>0</v>
      </c>
      <c r="BP164">
        <v>0</v>
      </c>
      <c r="BR164">
        <v>0</v>
      </c>
      <c r="BS164">
        <v>0</v>
      </c>
      <c r="BT164">
        <v>0</v>
      </c>
      <c r="BW164">
        <v>0</v>
      </c>
      <c r="BX164">
        <v>0</v>
      </c>
    </row>
    <row r="165" spans="1:76" x14ac:dyDescent="0.25">
      <c r="B165" t="s">
        <v>2155</v>
      </c>
      <c r="C165" t="s">
        <v>2156</v>
      </c>
      <c r="D165" t="s">
        <v>2157</v>
      </c>
      <c r="E165">
        <v>1</v>
      </c>
      <c r="F165" t="s">
        <v>1626</v>
      </c>
      <c r="G165">
        <v>2</v>
      </c>
      <c r="H165" t="s">
        <v>1626</v>
      </c>
      <c r="I165" t="s">
        <v>1744</v>
      </c>
      <c r="J165" t="s">
        <v>1745</v>
      </c>
      <c r="K165">
        <v>1</v>
      </c>
      <c r="L165" t="s">
        <v>1803</v>
      </c>
      <c r="M165" t="s">
        <v>1583</v>
      </c>
      <c r="N165" t="s">
        <v>1584</v>
      </c>
      <c r="O165" t="s">
        <v>1585</v>
      </c>
      <c r="Q165">
        <v>1</v>
      </c>
      <c r="R165">
        <v>0</v>
      </c>
      <c r="S165">
        <v>0</v>
      </c>
      <c r="T165">
        <v>0</v>
      </c>
      <c r="U165" t="s">
        <v>1570</v>
      </c>
      <c r="V165">
        <v>0</v>
      </c>
      <c r="Y165" t="s">
        <v>1571</v>
      </c>
      <c r="Z165" t="s">
        <v>1572</v>
      </c>
      <c r="AC165" t="s">
        <v>1573</v>
      </c>
      <c r="AD165" t="s">
        <v>1574</v>
      </c>
      <c r="AE165">
        <v>1</v>
      </c>
      <c r="AF165">
        <v>0</v>
      </c>
      <c r="AG165">
        <v>0</v>
      </c>
      <c r="AH165" s="2">
        <v>1622</v>
      </c>
      <c r="AI165">
        <v>2</v>
      </c>
      <c r="AJ165">
        <v>0</v>
      </c>
      <c r="AK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V165">
        <v>0</v>
      </c>
      <c r="AW165">
        <v>1</v>
      </c>
      <c r="AX165" s="2">
        <v>1946.4</v>
      </c>
      <c r="AZ165">
        <v>1</v>
      </c>
      <c r="BE165">
        <v>100</v>
      </c>
      <c r="BF165">
        <v>100</v>
      </c>
      <c r="BH165">
        <v>0</v>
      </c>
      <c r="BL165">
        <v>0</v>
      </c>
      <c r="BM165">
        <v>0</v>
      </c>
      <c r="BP165">
        <v>0</v>
      </c>
      <c r="BR165">
        <v>0</v>
      </c>
      <c r="BS165">
        <v>0</v>
      </c>
      <c r="BT165">
        <v>0</v>
      </c>
      <c r="BW165">
        <v>0</v>
      </c>
      <c r="BX165">
        <v>0</v>
      </c>
    </row>
    <row r="166" spans="1:76" x14ac:dyDescent="0.25">
      <c r="A166">
        <v>203</v>
      </c>
      <c r="B166" t="s">
        <v>766</v>
      </c>
      <c r="C166" t="s">
        <v>2158</v>
      </c>
      <c r="D166" t="s">
        <v>2159</v>
      </c>
      <c r="E166">
        <v>1</v>
      </c>
      <c r="F166" t="s">
        <v>1626</v>
      </c>
      <c r="G166">
        <v>2</v>
      </c>
      <c r="H166" t="s">
        <v>1626</v>
      </c>
      <c r="I166" t="s">
        <v>1777</v>
      </c>
      <c r="J166" t="s">
        <v>1778</v>
      </c>
      <c r="K166">
        <v>2</v>
      </c>
      <c r="L166" t="s">
        <v>2146</v>
      </c>
      <c r="M166" t="s">
        <v>1583</v>
      </c>
      <c r="N166" t="s">
        <v>1584</v>
      </c>
      <c r="O166" t="s">
        <v>1585</v>
      </c>
      <c r="Q166">
        <v>1</v>
      </c>
      <c r="R166">
        <v>0</v>
      </c>
      <c r="S166">
        <v>0</v>
      </c>
      <c r="T166">
        <v>0</v>
      </c>
      <c r="U166" t="s">
        <v>1570</v>
      </c>
      <c r="V166">
        <v>0</v>
      </c>
      <c r="Y166" t="s">
        <v>1571</v>
      </c>
      <c r="Z166" t="s">
        <v>1572</v>
      </c>
      <c r="AC166" t="s">
        <v>1573</v>
      </c>
      <c r="AD166" t="s">
        <v>1574</v>
      </c>
      <c r="AE166">
        <v>1</v>
      </c>
      <c r="AF166">
        <v>0</v>
      </c>
      <c r="AG166">
        <v>0</v>
      </c>
      <c r="AH166">
        <v>727</v>
      </c>
      <c r="AI166">
        <v>2</v>
      </c>
      <c r="AJ166">
        <v>0</v>
      </c>
      <c r="AK166">
        <v>1</v>
      </c>
      <c r="AM166">
        <v>1</v>
      </c>
      <c r="AN166">
        <v>1</v>
      </c>
      <c r="AO166">
        <v>1</v>
      </c>
      <c r="AP166">
        <v>1</v>
      </c>
      <c r="AV166">
        <v>0</v>
      </c>
      <c r="AW166">
        <v>1</v>
      </c>
      <c r="AX166">
        <v>872.4</v>
      </c>
      <c r="AZ166">
        <v>1</v>
      </c>
      <c r="BE166">
        <v>100</v>
      </c>
      <c r="BF166">
        <v>100</v>
      </c>
      <c r="BH166">
        <v>0</v>
      </c>
      <c r="BL166">
        <v>0</v>
      </c>
      <c r="BM166">
        <v>0</v>
      </c>
      <c r="BP166">
        <v>0</v>
      </c>
      <c r="BR166">
        <v>0</v>
      </c>
      <c r="BS166">
        <v>0</v>
      </c>
      <c r="BT166">
        <v>0</v>
      </c>
      <c r="BW166">
        <v>0</v>
      </c>
      <c r="BX166">
        <v>0</v>
      </c>
    </row>
    <row r="167" spans="1:76" x14ac:dyDescent="0.25">
      <c r="A167">
        <v>205</v>
      </c>
      <c r="B167" t="s">
        <v>775</v>
      </c>
      <c r="C167" t="s">
        <v>2160</v>
      </c>
      <c r="D167" t="s">
        <v>2161</v>
      </c>
      <c r="E167">
        <v>1</v>
      </c>
      <c r="F167" t="s">
        <v>1626</v>
      </c>
      <c r="G167">
        <v>2</v>
      </c>
      <c r="H167" t="s">
        <v>1626</v>
      </c>
      <c r="I167" t="s">
        <v>1777</v>
      </c>
      <c r="J167" t="s">
        <v>1778</v>
      </c>
      <c r="K167">
        <v>2</v>
      </c>
      <c r="L167" t="s">
        <v>2146</v>
      </c>
      <c r="M167" t="s">
        <v>1583</v>
      </c>
      <c r="N167" t="s">
        <v>1584</v>
      </c>
      <c r="O167" t="s">
        <v>1585</v>
      </c>
      <c r="Q167">
        <v>1</v>
      </c>
      <c r="R167">
        <v>0</v>
      </c>
      <c r="S167">
        <v>0</v>
      </c>
      <c r="T167">
        <v>0</v>
      </c>
      <c r="U167" t="s">
        <v>1570</v>
      </c>
      <c r="V167">
        <v>0</v>
      </c>
      <c r="Y167" t="s">
        <v>1571</v>
      </c>
      <c r="Z167" t="s">
        <v>1572</v>
      </c>
      <c r="AC167" t="s">
        <v>1573</v>
      </c>
      <c r="AD167" t="s">
        <v>1574</v>
      </c>
      <c r="AE167">
        <v>1</v>
      </c>
      <c r="AF167">
        <v>0</v>
      </c>
      <c r="AG167">
        <v>0</v>
      </c>
      <c r="AH167">
        <v>877</v>
      </c>
      <c r="AI167">
        <v>2</v>
      </c>
      <c r="AJ167">
        <v>0</v>
      </c>
      <c r="AK167">
        <v>1</v>
      </c>
      <c r="AM167">
        <v>1</v>
      </c>
      <c r="AN167">
        <v>1</v>
      </c>
      <c r="AO167">
        <v>1</v>
      </c>
      <c r="AP167">
        <v>1</v>
      </c>
      <c r="AV167">
        <v>0</v>
      </c>
      <c r="AW167">
        <v>1</v>
      </c>
      <c r="AX167" s="2">
        <v>1052.4000000000001</v>
      </c>
      <c r="AZ167">
        <v>1</v>
      </c>
      <c r="BE167">
        <v>100</v>
      </c>
      <c r="BF167">
        <v>100</v>
      </c>
      <c r="BH167">
        <v>0</v>
      </c>
      <c r="BL167">
        <v>0</v>
      </c>
      <c r="BM167">
        <v>0</v>
      </c>
      <c r="BP167">
        <v>0</v>
      </c>
      <c r="BR167">
        <v>0</v>
      </c>
      <c r="BS167">
        <v>0</v>
      </c>
      <c r="BT167">
        <v>0</v>
      </c>
      <c r="BW167">
        <v>0</v>
      </c>
      <c r="BX167">
        <v>0</v>
      </c>
    </row>
    <row r="168" spans="1:76" x14ac:dyDescent="0.25">
      <c r="A168">
        <v>207</v>
      </c>
      <c r="B168" t="s">
        <v>785</v>
      </c>
      <c r="C168" t="s">
        <v>2162</v>
      </c>
      <c r="D168" t="s">
        <v>2163</v>
      </c>
      <c r="E168">
        <v>1</v>
      </c>
      <c r="F168" t="s">
        <v>1626</v>
      </c>
      <c r="G168">
        <v>2</v>
      </c>
      <c r="H168" t="s">
        <v>1626</v>
      </c>
      <c r="I168" t="s">
        <v>1777</v>
      </c>
      <c r="J168" t="s">
        <v>1778</v>
      </c>
      <c r="K168">
        <v>2</v>
      </c>
      <c r="L168" t="s">
        <v>2146</v>
      </c>
      <c r="M168" t="s">
        <v>1583</v>
      </c>
      <c r="N168" t="s">
        <v>1584</v>
      </c>
      <c r="O168" t="s">
        <v>1585</v>
      </c>
      <c r="Q168">
        <v>1</v>
      </c>
      <c r="R168">
        <v>0</v>
      </c>
      <c r="S168">
        <v>0</v>
      </c>
      <c r="T168">
        <v>0</v>
      </c>
      <c r="U168" t="s">
        <v>1570</v>
      </c>
      <c r="V168">
        <v>0</v>
      </c>
      <c r="Y168" t="s">
        <v>1571</v>
      </c>
      <c r="Z168" t="s">
        <v>1572</v>
      </c>
      <c r="AC168" t="s">
        <v>1573</v>
      </c>
      <c r="AD168" t="s">
        <v>1574</v>
      </c>
      <c r="AE168">
        <v>1</v>
      </c>
      <c r="AF168">
        <v>0</v>
      </c>
      <c r="AG168">
        <v>0</v>
      </c>
      <c r="AH168" s="2">
        <v>1141</v>
      </c>
      <c r="AI168">
        <v>2</v>
      </c>
      <c r="AJ168">
        <v>0</v>
      </c>
      <c r="AK168">
        <v>1</v>
      </c>
      <c r="AM168">
        <v>1</v>
      </c>
      <c r="AN168">
        <v>1</v>
      </c>
      <c r="AO168">
        <v>1</v>
      </c>
      <c r="AP168">
        <v>1</v>
      </c>
      <c r="AV168">
        <v>0</v>
      </c>
      <c r="AW168">
        <v>1</v>
      </c>
      <c r="AX168" s="2">
        <v>1369.2</v>
      </c>
      <c r="AZ168">
        <v>1</v>
      </c>
      <c r="BE168">
        <v>100</v>
      </c>
      <c r="BF168">
        <v>100</v>
      </c>
      <c r="BH168">
        <v>0</v>
      </c>
      <c r="BL168">
        <v>0</v>
      </c>
      <c r="BM168">
        <v>0</v>
      </c>
      <c r="BP168">
        <v>0</v>
      </c>
      <c r="BR168">
        <v>0</v>
      </c>
      <c r="BS168">
        <v>0</v>
      </c>
      <c r="BT168">
        <v>0</v>
      </c>
      <c r="BW168">
        <v>0</v>
      </c>
      <c r="BX168">
        <v>0</v>
      </c>
    </row>
    <row r="169" spans="1:76" x14ac:dyDescent="0.25">
      <c r="A169">
        <v>127</v>
      </c>
      <c r="B169" t="s">
        <v>165</v>
      </c>
      <c r="C169" t="s">
        <v>2164</v>
      </c>
      <c r="D169" t="s">
        <v>163</v>
      </c>
      <c r="E169">
        <v>5</v>
      </c>
      <c r="F169" t="s">
        <v>1566</v>
      </c>
      <c r="G169">
        <v>1</v>
      </c>
      <c r="H169" t="s">
        <v>1566</v>
      </c>
      <c r="K169">
        <v>5</v>
      </c>
      <c r="L169" t="s">
        <v>1567</v>
      </c>
      <c r="M169" t="s">
        <v>1568</v>
      </c>
      <c r="N169" t="s">
        <v>2165</v>
      </c>
      <c r="O169" t="s">
        <v>2166</v>
      </c>
      <c r="Q169">
        <v>1</v>
      </c>
      <c r="R169">
        <v>1</v>
      </c>
      <c r="S169">
        <v>54.9</v>
      </c>
      <c r="T169">
        <v>54.9</v>
      </c>
      <c r="U169" t="s">
        <v>1570</v>
      </c>
      <c r="V169">
        <v>0</v>
      </c>
      <c r="Y169" t="s">
        <v>1571</v>
      </c>
      <c r="Z169" t="s">
        <v>1572</v>
      </c>
      <c r="AC169" t="s">
        <v>1573</v>
      </c>
      <c r="AD169" t="s">
        <v>1574</v>
      </c>
      <c r="AF169">
        <v>0</v>
      </c>
      <c r="AG169">
        <v>0</v>
      </c>
      <c r="AH169">
        <v>100.31</v>
      </c>
      <c r="AI169">
        <v>2</v>
      </c>
      <c r="AJ169">
        <v>0</v>
      </c>
      <c r="AV169">
        <v>1.8271402999999999</v>
      </c>
      <c r="AX169">
        <v>120.37</v>
      </c>
      <c r="AZ169">
        <v>1</v>
      </c>
      <c r="BE169">
        <v>100</v>
      </c>
      <c r="BF169">
        <v>100</v>
      </c>
      <c r="BH169">
        <v>0</v>
      </c>
      <c r="BL169">
        <v>0</v>
      </c>
      <c r="BM169">
        <v>0</v>
      </c>
      <c r="BP169">
        <v>0</v>
      </c>
      <c r="BR169">
        <v>0</v>
      </c>
      <c r="BS169">
        <v>0</v>
      </c>
      <c r="BT169">
        <v>0</v>
      </c>
      <c r="BW169">
        <v>0</v>
      </c>
      <c r="BX169">
        <v>0</v>
      </c>
    </row>
    <row r="170" spans="1:76" x14ac:dyDescent="0.25">
      <c r="A170">
        <v>126</v>
      </c>
      <c r="B170" t="s">
        <v>160</v>
      </c>
      <c r="C170" t="s">
        <v>2167</v>
      </c>
      <c r="D170" t="s">
        <v>158</v>
      </c>
      <c r="E170">
        <v>5</v>
      </c>
      <c r="F170" t="s">
        <v>1566</v>
      </c>
      <c r="G170">
        <v>1</v>
      </c>
      <c r="H170" t="s">
        <v>1566</v>
      </c>
      <c r="I170" t="s">
        <v>2168</v>
      </c>
      <c r="J170" t="s">
        <v>2169</v>
      </c>
      <c r="K170">
        <v>5</v>
      </c>
      <c r="L170" t="s">
        <v>1567</v>
      </c>
      <c r="M170" t="s">
        <v>1568</v>
      </c>
      <c r="N170" t="s">
        <v>2170</v>
      </c>
      <c r="O170" t="s">
        <v>2171</v>
      </c>
      <c r="Q170">
        <v>1</v>
      </c>
      <c r="R170">
        <v>1</v>
      </c>
      <c r="S170">
        <v>35</v>
      </c>
      <c r="T170">
        <v>35</v>
      </c>
      <c r="U170" t="s">
        <v>1570</v>
      </c>
      <c r="V170">
        <v>0</v>
      </c>
      <c r="Y170" t="s">
        <v>1571</v>
      </c>
      <c r="Z170" t="s">
        <v>1572</v>
      </c>
      <c r="AC170" t="s">
        <v>1573</v>
      </c>
      <c r="AD170" t="s">
        <v>1574</v>
      </c>
      <c r="AF170">
        <v>0</v>
      </c>
      <c r="AG170">
        <v>0</v>
      </c>
      <c r="AH170">
        <v>71.05</v>
      </c>
      <c r="AI170">
        <v>2</v>
      </c>
      <c r="AJ170">
        <v>0</v>
      </c>
      <c r="AV170">
        <v>2.0299999999999998</v>
      </c>
      <c r="AX170">
        <v>85.26</v>
      </c>
      <c r="AZ170">
        <v>1</v>
      </c>
      <c r="BE170">
        <v>100</v>
      </c>
      <c r="BF170">
        <v>100</v>
      </c>
      <c r="BH170">
        <v>0</v>
      </c>
      <c r="BL170">
        <v>0</v>
      </c>
      <c r="BM170">
        <v>0</v>
      </c>
      <c r="BP170">
        <v>0</v>
      </c>
      <c r="BR170">
        <v>0</v>
      </c>
      <c r="BS170">
        <v>0</v>
      </c>
      <c r="BT170">
        <v>0</v>
      </c>
      <c r="BW170">
        <v>0</v>
      </c>
      <c r="BX170">
        <v>0</v>
      </c>
    </row>
    <row r="171" spans="1:76" x14ac:dyDescent="0.25">
      <c r="A171">
        <v>116</v>
      </c>
      <c r="B171" t="s">
        <v>125</v>
      </c>
      <c r="C171" t="s">
        <v>2172</v>
      </c>
      <c r="D171" t="s">
        <v>2173</v>
      </c>
      <c r="E171">
        <v>5</v>
      </c>
      <c r="F171" t="s">
        <v>1566</v>
      </c>
      <c r="G171">
        <v>1</v>
      </c>
      <c r="H171" t="s">
        <v>1566</v>
      </c>
      <c r="K171">
        <v>3</v>
      </c>
      <c r="L171" t="s">
        <v>2174</v>
      </c>
      <c r="M171" t="s">
        <v>1583</v>
      </c>
      <c r="N171" t="s">
        <v>1584</v>
      </c>
      <c r="O171" t="s">
        <v>1585</v>
      </c>
      <c r="Q171">
        <v>1</v>
      </c>
      <c r="R171">
        <v>0</v>
      </c>
      <c r="S171">
        <v>0</v>
      </c>
      <c r="T171">
        <v>0</v>
      </c>
      <c r="U171" t="s">
        <v>1570</v>
      </c>
      <c r="V171">
        <v>0</v>
      </c>
      <c r="Y171" t="s">
        <v>1571</v>
      </c>
      <c r="Z171" t="s">
        <v>1572</v>
      </c>
      <c r="AC171" t="s">
        <v>1573</v>
      </c>
      <c r="AD171" t="s">
        <v>1574</v>
      </c>
      <c r="AF171">
        <v>0</v>
      </c>
      <c r="AG171">
        <v>0</v>
      </c>
      <c r="AH171">
        <v>168</v>
      </c>
      <c r="AI171">
        <v>2</v>
      </c>
      <c r="AJ171">
        <v>0</v>
      </c>
      <c r="AK171">
        <v>1</v>
      </c>
      <c r="AM171">
        <v>1</v>
      </c>
      <c r="AN171">
        <v>1</v>
      </c>
      <c r="AO171">
        <v>1</v>
      </c>
      <c r="AP171">
        <v>1</v>
      </c>
      <c r="AV171">
        <v>0</v>
      </c>
      <c r="AW171">
        <v>1</v>
      </c>
      <c r="AX171">
        <v>201.6</v>
      </c>
      <c r="AZ171">
        <v>1</v>
      </c>
      <c r="BE171">
        <v>100</v>
      </c>
      <c r="BF171">
        <v>100</v>
      </c>
      <c r="BH171">
        <v>0</v>
      </c>
      <c r="BL171">
        <v>0</v>
      </c>
      <c r="BM171">
        <v>0</v>
      </c>
      <c r="BP171">
        <v>0</v>
      </c>
      <c r="BR171">
        <v>0</v>
      </c>
      <c r="BS171">
        <v>0</v>
      </c>
      <c r="BT171">
        <v>0</v>
      </c>
      <c r="BW171">
        <v>0</v>
      </c>
      <c r="BX171">
        <v>0</v>
      </c>
    </row>
    <row r="172" spans="1:76" x14ac:dyDescent="0.25">
      <c r="A172">
        <v>123</v>
      </c>
      <c r="B172" t="s">
        <v>145</v>
      </c>
      <c r="C172" t="s">
        <v>2175</v>
      </c>
      <c r="D172" t="s">
        <v>143</v>
      </c>
      <c r="E172">
        <v>5</v>
      </c>
      <c r="F172" t="s">
        <v>1566</v>
      </c>
      <c r="G172">
        <v>1</v>
      </c>
      <c r="H172" t="s">
        <v>1566</v>
      </c>
      <c r="I172" t="s">
        <v>1820</v>
      </c>
      <c r="J172" t="s">
        <v>1821</v>
      </c>
      <c r="K172">
        <v>4</v>
      </c>
      <c r="L172" t="s">
        <v>1822</v>
      </c>
      <c r="M172" t="s">
        <v>1583</v>
      </c>
      <c r="N172" t="s">
        <v>1584</v>
      </c>
      <c r="O172" t="s">
        <v>1585</v>
      </c>
      <c r="Q172">
        <v>1</v>
      </c>
      <c r="R172">
        <v>0</v>
      </c>
      <c r="S172">
        <v>0</v>
      </c>
      <c r="T172">
        <v>0</v>
      </c>
      <c r="U172" t="s">
        <v>1570</v>
      </c>
      <c r="V172">
        <v>0</v>
      </c>
      <c r="Y172" t="s">
        <v>1571</v>
      </c>
      <c r="Z172" t="s">
        <v>1572</v>
      </c>
      <c r="AC172" t="s">
        <v>1573</v>
      </c>
      <c r="AD172" t="s">
        <v>1574</v>
      </c>
      <c r="AE172">
        <v>1</v>
      </c>
      <c r="AF172">
        <v>0</v>
      </c>
      <c r="AG172">
        <v>0</v>
      </c>
      <c r="AH172">
        <v>130</v>
      </c>
      <c r="AI172">
        <v>2</v>
      </c>
      <c r="AJ172">
        <v>0</v>
      </c>
      <c r="AK172">
        <v>1</v>
      </c>
      <c r="AM172">
        <v>1</v>
      </c>
      <c r="AN172">
        <v>1</v>
      </c>
      <c r="AO172">
        <v>1</v>
      </c>
      <c r="AP172">
        <v>1</v>
      </c>
      <c r="AV172">
        <v>0</v>
      </c>
      <c r="AW172">
        <v>1</v>
      </c>
      <c r="AX172">
        <v>156</v>
      </c>
      <c r="AZ172">
        <v>1</v>
      </c>
      <c r="BE172">
        <v>100</v>
      </c>
      <c r="BF172">
        <v>100</v>
      </c>
      <c r="BH172">
        <v>0</v>
      </c>
      <c r="BL172">
        <v>0</v>
      </c>
      <c r="BM172">
        <v>0</v>
      </c>
      <c r="BP172">
        <v>0</v>
      </c>
      <c r="BR172">
        <v>0</v>
      </c>
      <c r="BS172">
        <v>0</v>
      </c>
      <c r="BT172">
        <v>0</v>
      </c>
      <c r="BW172">
        <v>0</v>
      </c>
      <c r="BX172">
        <v>0</v>
      </c>
    </row>
    <row r="173" spans="1:76" x14ac:dyDescent="0.25">
      <c r="A173">
        <v>27</v>
      </c>
      <c r="B173" t="s">
        <v>715</v>
      </c>
      <c r="C173" t="s">
        <v>2176</v>
      </c>
      <c r="D173" t="s">
        <v>2177</v>
      </c>
      <c r="E173">
        <v>8</v>
      </c>
      <c r="F173" t="s">
        <v>1611</v>
      </c>
      <c r="G173">
        <v>4</v>
      </c>
      <c r="H173" t="s">
        <v>1611</v>
      </c>
      <c r="K173">
        <v>1</v>
      </c>
      <c r="L173" t="s">
        <v>1612</v>
      </c>
      <c r="M173" t="s">
        <v>1613</v>
      </c>
      <c r="N173" t="s">
        <v>715</v>
      </c>
      <c r="O173" t="s">
        <v>2178</v>
      </c>
      <c r="Q173">
        <v>1</v>
      </c>
      <c r="R173">
        <v>1</v>
      </c>
      <c r="S173">
        <v>0.62</v>
      </c>
      <c r="T173">
        <v>0.62</v>
      </c>
      <c r="U173" t="s">
        <v>1570</v>
      </c>
      <c r="V173">
        <v>0</v>
      </c>
      <c r="Y173" t="s">
        <v>1571</v>
      </c>
      <c r="Z173" t="s">
        <v>1572</v>
      </c>
      <c r="AC173" t="s">
        <v>1573</v>
      </c>
      <c r="AD173" t="s">
        <v>1574</v>
      </c>
      <c r="AF173">
        <v>0</v>
      </c>
      <c r="AG173">
        <v>0</v>
      </c>
      <c r="AH173">
        <v>0.8</v>
      </c>
      <c r="AI173">
        <v>2</v>
      </c>
      <c r="AJ173">
        <v>0</v>
      </c>
      <c r="AV173">
        <v>1.2903226000000001</v>
      </c>
      <c r="AX173">
        <v>0.96</v>
      </c>
      <c r="AZ173">
        <v>1</v>
      </c>
      <c r="BE173">
        <v>100</v>
      </c>
      <c r="BF173">
        <v>100</v>
      </c>
      <c r="BH173">
        <v>0</v>
      </c>
      <c r="BL173">
        <v>0</v>
      </c>
      <c r="BM173">
        <v>0</v>
      </c>
      <c r="BP173">
        <v>0</v>
      </c>
      <c r="BR173">
        <v>0</v>
      </c>
      <c r="BS173">
        <v>0</v>
      </c>
      <c r="BT173">
        <v>0</v>
      </c>
      <c r="BW173">
        <v>0</v>
      </c>
      <c r="BX173">
        <v>0</v>
      </c>
    </row>
    <row r="174" spans="1:76" x14ac:dyDescent="0.25">
      <c r="B174" t="s">
        <v>2179</v>
      </c>
      <c r="C174" t="s">
        <v>2180</v>
      </c>
      <c r="D174" t="s">
        <v>2181</v>
      </c>
      <c r="E174">
        <v>4</v>
      </c>
      <c r="F174" t="s">
        <v>1730</v>
      </c>
      <c r="M174" t="s">
        <v>1583</v>
      </c>
      <c r="N174" t="s">
        <v>2179</v>
      </c>
      <c r="O174" t="s">
        <v>2181</v>
      </c>
      <c r="Q174">
        <v>1</v>
      </c>
      <c r="R174">
        <v>0</v>
      </c>
      <c r="S174">
        <v>0</v>
      </c>
      <c r="T174">
        <v>0</v>
      </c>
      <c r="U174" t="s">
        <v>1570</v>
      </c>
      <c r="V174">
        <v>0</v>
      </c>
      <c r="Y174" t="s">
        <v>1571</v>
      </c>
      <c r="Z174" t="s">
        <v>1572</v>
      </c>
      <c r="AC174" t="s">
        <v>1573</v>
      </c>
      <c r="AD174" t="s">
        <v>1574</v>
      </c>
      <c r="AF174">
        <v>0</v>
      </c>
      <c r="AG174">
        <v>0</v>
      </c>
      <c r="AH174">
        <v>0</v>
      </c>
      <c r="AI174">
        <v>2</v>
      </c>
      <c r="AJ174">
        <v>0</v>
      </c>
      <c r="AM174">
        <v>1</v>
      </c>
      <c r="AN174">
        <v>1</v>
      </c>
      <c r="AV174">
        <v>0</v>
      </c>
      <c r="AW174">
        <v>1</v>
      </c>
      <c r="AX174">
        <v>0</v>
      </c>
      <c r="BE174">
        <v>100</v>
      </c>
      <c r="BF174">
        <v>100</v>
      </c>
      <c r="BH174">
        <v>0</v>
      </c>
      <c r="BL174">
        <v>0</v>
      </c>
      <c r="BM174">
        <v>0</v>
      </c>
      <c r="BP174">
        <v>0</v>
      </c>
      <c r="BR174">
        <v>0</v>
      </c>
      <c r="BS174">
        <v>0</v>
      </c>
      <c r="BT174">
        <v>0</v>
      </c>
      <c r="BW174">
        <v>0</v>
      </c>
      <c r="BX174">
        <v>0</v>
      </c>
    </row>
    <row r="175" spans="1:76" x14ac:dyDescent="0.25">
      <c r="A175">
        <v>119</v>
      </c>
      <c r="B175" t="s">
        <v>131</v>
      </c>
      <c r="C175" t="s">
        <v>2182</v>
      </c>
      <c r="D175" t="s">
        <v>2183</v>
      </c>
      <c r="E175">
        <v>5</v>
      </c>
      <c r="F175" t="s">
        <v>1566</v>
      </c>
      <c r="G175">
        <v>1</v>
      </c>
      <c r="H175" t="s">
        <v>1566</v>
      </c>
      <c r="I175" t="s">
        <v>1820</v>
      </c>
      <c r="J175" t="s">
        <v>1821</v>
      </c>
      <c r="K175">
        <v>4</v>
      </c>
      <c r="L175" t="s">
        <v>1822</v>
      </c>
      <c r="M175" t="s">
        <v>1583</v>
      </c>
      <c r="N175" t="s">
        <v>1584</v>
      </c>
      <c r="O175" t="s">
        <v>1585</v>
      </c>
      <c r="Q175">
        <v>1</v>
      </c>
      <c r="R175">
        <v>0</v>
      </c>
      <c r="S175">
        <v>0</v>
      </c>
      <c r="T175">
        <v>0</v>
      </c>
      <c r="U175" t="s">
        <v>1570</v>
      </c>
      <c r="V175">
        <v>0</v>
      </c>
      <c r="Y175" t="s">
        <v>1571</v>
      </c>
      <c r="Z175" t="s">
        <v>1572</v>
      </c>
      <c r="AC175" t="s">
        <v>1573</v>
      </c>
      <c r="AD175" t="s">
        <v>1574</v>
      </c>
      <c r="AF175">
        <v>0</v>
      </c>
      <c r="AG175">
        <v>0</v>
      </c>
      <c r="AH175">
        <v>183</v>
      </c>
      <c r="AI175">
        <v>2</v>
      </c>
      <c r="AJ175">
        <v>0</v>
      </c>
      <c r="AK175">
        <v>1</v>
      </c>
      <c r="AM175">
        <v>1</v>
      </c>
      <c r="AN175">
        <v>1</v>
      </c>
      <c r="AO175">
        <v>1</v>
      </c>
      <c r="AP175">
        <v>1</v>
      </c>
      <c r="AV175">
        <v>0</v>
      </c>
      <c r="AW175">
        <v>1</v>
      </c>
      <c r="AX175">
        <v>219.6</v>
      </c>
      <c r="AZ175">
        <v>1</v>
      </c>
      <c r="BE175">
        <v>100</v>
      </c>
      <c r="BF175">
        <v>100</v>
      </c>
      <c r="BH175">
        <v>0</v>
      </c>
      <c r="BL175">
        <v>0</v>
      </c>
      <c r="BM175">
        <v>0</v>
      </c>
      <c r="BP175">
        <v>0</v>
      </c>
      <c r="BR175">
        <v>0</v>
      </c>
      <c r="BS175">
        <v>0</v>
      </c>
      <c r="BT175">
        <v>0</v>
      </c>
      <c r="BW175">
        <v>0</v>
      </c>
      <c r="BX175">
        <v>0</v>
      </c>
    </row>
    <row r="176" spans="1:76" x14ac:dyDescent="0.25">
      <c r="A176">
        <v>120</v>
      </c>
      <c r="B176" t="s">
        <v>136</v>
      </c>
      <c r="C176" t="s">
        <v>2184</v>
      </c>
      <c r="D176" t="s">
        <v>2185</v>
      </c>
      <c r="E176">
        <v>5</v>
      </c>
      <c r="F176" t="s">
        <v>1566</v>
      </c>
      <c r="G176">
        <v>1</v>
      </c>
      <c r="H176" t="s">
        <v>1566</v>
      </c>
      <c r="I176" t="s">
        <v>1820</v>
      </c>
      <c r="J176" t="s">
        <v>1821</v>
      </c>
      <c r="K176">
        <v>4</v>
      </c>
      <c r="L176" t="s">
        <v>1822</v>
      </c>
      <c r="M176" t="s">
        <v>1583</v>
      </c>
      <c r="N176" t="s">
        <v>1584</v>
      </c>
      <c r="O176" t="s">
        <v>1585</v>
      </c>
      <c r="Q176">
        <v>1</v>
      </c>
      <c r="R176">
        <v>0</v>
      </c>
      <c r="S176">
        <v>0</v>
      </c>
      <c r="T176">
        <v>0</v>
      </c>
      <c r="U176" t="s">
        <v>1570</v>
      </c>
      <c r="V176">
        <v>0</v>
      </c>
      <c r="Y176" t="s">
        <v>1571</v>
      </c>
      <c r="Z176" t="s">
        <v>1572</v>
      </c>
      <c r="AC176" t="s">
        <v>1573</v>
      </c>
      <c r="AD176" t="s">
        <v>1574</v>
      </c>
      <c r="AF176">
        <v>0</v>
      </c>
      <c r="AG176">
        <v>0</v>
      </c>
      <c r="AH176">
        <v>187</v>
      </c>
      <c r="AI176">
        <v>2</v>
      </c>
      <c r="AJ176">
        <v>0</v>
      </c>
      <c r="AK176">
        <v>1</v>
      </c>
      <c r="AM176">
        <v>1</v>
      </c>
      <c r="AN176">
        <v>1</v>
      </c>
      <c r="AO176">
        <v>1</v>
      </c>
      <c r="AP176">
        <v>1</v>
      </c>
      <c r="AV176">
        <v>0</v>
      </c>
      <c r="AW176">
        <v>1</v>
      </c>
      <c r="AX176">
        <v>224.4</v>
      </c>
      <c r="AZ176">
        <v>1</v>
      </c>
      <c r="BE176">
        <v>100</v>
      </c>
      <c r="BF176">
        <v>100</v>
      </c>
      <c r="BH176">
        <v>0</v>
      </c>
      <c r="BL176">
        <v>0</v>
      </c>
      <c r="BM176">
        <v>0</v>
      </c>
      <c r="BP176">
        <v>0</v>
      </c>
      <c r="BR176">
        <v>0</v>
      </c>
      <c r="BS176">
        <v>0</v>
      </c>
      <c r="BT176">
        <v>0</v>
      </c>
      <c r="BW176">
        <v>0</v>
      </c>
      <c r="BX176">
        <v>0</v>
      </c>
    </row>
    <row r="177" spans="1:76" x14ac:dyDescent="0.25">
      <c r="A177">
        <v>121</v>
      </c>
      <c r="B177" t="s">
        <v>140</v>
      </c>
      <c r="C177" t="s">
        <v>2186</v>
      </c>
      <c r="D177" t="s">
        <v>2187</v>
      </c>
      <c r="E177">
        <v>5</v>
      </c>
      <c r="F177" t="s">
        <v>1566</v>
      </c>
      <c r="G177">
        <v>1</v>
      </c>
      <c r="H177" t="s">
        <v>1566</v>
      </c>
      <c r="I177" t="s">
        <v>1820</v>
      </c>
      <c r="J177" t="s">
        <v>1821</v>
      </c>
      <c r="K177">
        <v>4</v>
      </c>
      <c r="L177" t="s">
        <v>1822</v>
      </c>
      <c r="M177" t="s">
        <v>1583</v>
      </c>
      <c r="N177" t="s">
        <v>1584</v>
      </c>
      <c r="O177" t="s">
        <v>1585</v>
      </c>
      <c r="Q177">
        <v>1</v>
      </c>
      <c r="R177">
        <v>0</v>
      </c>
      <c r="S177">
        <v>0</v>
      </c>
      <c r="T177">
        <v>0</v>
      </c>
      <c r="U177" t="s">
        <v>1570</v>
      </c>
      <c r="V177">
        <v>0</v>
      </c>
      <c r="Y177" t="s">
        <v>1571</v>
      </c>
      <c r="Z177" t="s">
        <v>1572</v>
      </c>
      <c r="AC177" t="s">
        <v>1573</v>
      </c>
      <c r="AD177" t="s">
        <v>1574</v>
      </c>
      <c r="AF177">
        <v>0</v>
      </c>
      <c r="AG177">
        <v>0</v>
      </c>
      <c r="AH177">
        <v>715</v>
      </c>
      <c r="AI177">
        <v>2</v>
      </c>
      <c r="AJ177">
        <v>0</v>
      </c>
      <c r="AK177">
        <v>1</v>
      </c>
      <c r="AM177">
        <v>1</v>
      </c>
      <c r="AN177">
        <v>1</v>
      </c>
      <c r="AO177">
        <v>1</v>
      </c>
      <c r="AP177">
        <v>1</v>
      </c>
      <c r="AV177">
        <v>0</v>
      </c>
      <c r="AW177">
        <v>1</v>
      </c>
      <c r="AX177">
        <v>858</v>
      </c>
      <c r="AZ177">
        <v>1</v>
      </c>
      <c r="BE177">
        <v>100</v>
      </c>
      <c r="BF177">
        <v>100</v>
      </c>
      <c r="BH177">
        <v>0</v>
      </c>
      <c r="BL177">
        <v>0</v>
      </c>
      <c r="BM177">
        <v>0</v>
      </c>
      <c r="BP177">
        <v>0</v>
      </c>
      <c r="BR177">
        <v>0</v>
      </c>
      <c r="BS177">
        <v>0</v>
      </c>
      <c r="BT177">
        <v>0</v>
      </c>
      <c r="BW177">
        <v>0</v>
      </c>
      <c r="BX177">
        <v>0</v>
      </c>
    </row>
    <row r="178" spans="1:76" x14ac:dyDescent="0.25">
      <c r="A178">
        <v>122</v>
      </c>
      <c r="B178" t="s">
        <v>797</v>
      </c>
      <c r="C178" t="s">
        <v>2188</v>
      </c>
      <c r="D178" t="s">
        <v>2189</v>
      </c>
      <c r="E178">
        <v>5</v>
      </c>
      <c r="F178" t="s">
        <v>1566</v>
      </c>
      <c r="G178">
        <v>1</v>
      </c>
      <c r="H178" t="s">
        <v>1566</v>
      </c>
      <c r="I178" t="s">
        <v>1820</v>
      </c>
      <c r="J178" t="s">
        <v>1821</v>
      </c>
      <c r="K178">
        <v>4</v>
      </c>
      <c r="L178" t="s">
        <v>1822</v>
      </c>
      <c r="M178" t="s">
        <v>1583</v>
      </c>
      <c r="N178" t="s">
        <v>1584</v>
      </c>
      <c r="O178" t="s">
        <v>1585</v>
      </c>
      <c r="Q178">
        <v>1</v>
      </c>
      <c r="R178">
        <v>0</v>
      </c>
      <c r="S178">
        <v>0</v>
      </c>
      <c r="T178">
        <v>0</v>
      </c>
      <c r="U178" t="s">
        <v>1570</v>
      </c>
      <c r="V178">
        <v>0</v>
      </c>
      <c r="Y178" t="s">
        <v>1571</v>
      </c>
      <c r="Z178" t="s">
        <v>1572</v>
      </c>
      <c r="AC178" t="s">
        <v>1573</v>
      </c>
      <c r="AD178" t="s">
        <v>1574</v>
      </c>
      <c r="AF178">
        <v>0</v>
      </c>
      <c r="AG178">
        <v>0</v>
      </c>
      <c r="AH178">
        <v>761</v>
      </c>
      <c r="AI178">
        <v>2</v>
      </c>
      <c r="AJ178">
        <v>0</v>
      </c>
      <c r="AK178">
        <v>1</v>
      </c>
      <c r="AM178">
        <v>1</v>
      </c>
      <c r="AN178">
        <v>1</v>
      </c>
      <c r="AO178">
        <v>1</v>
      </c>
      <c r="AP178">
        <v>1</v>
      </c>
      <c r="AV178">
        <v>0</v>
      </c>
      <c r="AW178">
        <v>1</v>
      </c>
      <c r="AX178">
        <v>913.2</v>
      </c>
      <c r="AZ178">
        <v>1</v>
      </c>
      <c r="BE178">
        <v>100</v>
      </c>
      <c r="BF178">
        <v>100</v>
      </c>
      <c r="BH178">
        <v>0</v>
      </c>
      <c r="BL178">
        <v>0</v>
      </c>
      <c r="BM178">
        <v>0</v>
      </c>
      <c r="BP178">
        <v>0</v>
      </c>
      <c r="BR178">
        <v>0</v>
      </c>
      <c r="BS178">
        <v>0</v>
      </c>
      <c r="BT178">
        <v>0</v>
      </c>
      <c r="BW178">
        <v>0</v>
      </c>
      <c r="BX178">
        <v>0</v>
      </c>
    </row>
    <row r="179" spans="1:76" x14ac:dyDescent="0.25">
      <c r="B179" t="s">
        <v>2190</v>
      </c>
      <c r="C179" t="s">
        <v>2191</v>
      </c>
      <c r="D179" t="s">
        <v>2192</v>
      </c>
      <c r="E179">
        <v>4</v>
      </c>
      <c r="F179" t="s">
        <v>1730</v>
      </c>
      <c r="M179" t="s">
        <v>1583</v>
      </c>
      <c r="N179" t="s">
        <v>1584</v>
      </c>
      <c r="O179" t="s">
        <v>1585</v>
      </c>
      <c r="Q179">
        <v>1</v>
      </c>
      <c r="R179">
        <v>0</v>
      </c>
      <c r="S179">
        <v>0</v>
      </c>
      <c r="T179">
        <v>0</v>
      </c>
      <c r="U179" t="s">
        <v>1570</v>
      </c>
      <c r="V179">
        <v>0</v>
      </c>
      <c r="Y179" t="s">
        <v>1571</v>
      </c>
      <c r="Z179" t="s">
        <v>1572</v>
      </c>
      <c r="AC179">
        <v>1</v>
      </c>
      <c r="AD179" t="s">
        <v>1624</v>
      </c>
      <c r="AF179">
        <v>0</v>
      </c>
      <c r="AG179">
        <v>0</v>
      </c>
      <c r="AH179">
        <v>0</v>
      </c>
      <c r="AI179">
        <v>2</v>
      </c>
      <c r="AJ179">
        <v>0</v>
      </c>
      <c r="AM179">
        <v>1</v>
      </c>
      <c r="AN179">
        <v>1</v>
      </c>
      <c r="AV179">
        <v>0</v>
      </c>
      <c r="AW179">
        <v>1</v>
      </c>
      <c r="AX179">
        <v>0</v>
      </c>
      <c r="BE179">
        <v>100</v>
      </c>
      <c r="BF179">
        <v>100</v>
      </c>
      <c r="BH179">
        <v>0</v>
      </c>
      <c r="BL179">
        <v>0</v>
      </c>
      <c r="BM179">
        <v>0</v>
      </c>
      <c r="BP179">
        <v>0</v>
      </c>
      <c r="BR179">
        <v>0</v>
      </c>
      <c r="BS179">
        <v>0</v>
      </c>
      <c r="BT179">
        <v>0</v>
      </c>
      <c r="BW179">
        <v>0</v>
      </c>
      <c r="BX179">
        <v>0</v>
      </c>
    </row>
    <row r="180" spans="1:76" x14ac:dyDescent="0.25">
      <c r="A180">
        <v>194</v>
      </c>
      <c r="B180" t="s">
        <v>259</v>
      </c>
      <c r="C180" t="s">
        <v>2193</v>
      </c>
      <c r="D180" t="s">
        <v>257</v>
      </c>
      <c r="E180">
        <v>1</v>
      </c>
      <c r="F180" t="s">
        <v>1626</v>
      </c>
      <c r="G180">
        <v>2</v>
      </c>
      <c r="H180" t="s">
        <v>1626</v>
      </c>
      <c r="K180">
        <v>7</v>
      </c>
      <c r="L180" t="s">
        <v>1627</v>
      </c>
      <c r="M180" t="s">
        <v>1637</v>
      </c>
      <c r="N180" t="s">
        <v>259</v>
      </c>
      <c r="O180" t="s">
        <v>257</v>
      </c>
      <c r="P180">
        <v>1</v>
      </c>
      <c r="Q180">
        <v>1</v>
      </c>
      <c r="R180">
        <v>1</v>
      </c>
      <c r="S180">
        <v>8.91</v>
      </c>
      <c r="T180">
        <v>8.91</v>
      </c>
      <c r="U180" t="s">
        <v>1570</v>
      </c>
      <c r="V180">
        <v>0</v>
      </c>
      <c r="Y180" t="s">
        <v>1571</v>
      </c>
      <c r="Z180" t="s">
        <v>1572</v>
      </c>
      <c r="AC180" t="s">
        <v>1573</v>
      </c>
      <c r="AD180" t="s">
        <v>1574</v>
      </c>
      <c r="AE180">
        <v>1</v>
      </c>
      <c r="AF180">
        <v>0.5</v>
      </c>
      <c r="AG180">
        <v>0</v>
      </c>
      <c r="AH180">
        <v>14.9</v>
      </c>
      <c r="AI180">
        <v>2</v>
      </c>
      <c r="AJ180">
        <v>0</v>
      </c>
      <c r="AV180">
        <v>1.6722783000000001</v>
      </c>
      <c r="AX180">
        <v>17.88</v>
      </c>
      <c r="AZ180">
        <v>1</v>
      </c>
      <c r="BE180">
        <v>100</v>
      </c>
      <c r="BF180">
        <v>100</v>
      </c>
      <c r="BH180">
        <v>0</v>
      </c>
      <c r="BL180">
        <v>0</v>
      </c>
      <c r="BM180">
        <v>0</v>
      </c>
      <c r="BP180">
        <v>0</v>
      </c>
      <c r="BR180">
        <v>0</v>
      </c>
      <c r="BS180">
        <v>0</v>
      </c>
      <c r="BT180">
        <v>0</v>
      </c>
      <c r="BW180">
        <v>0</v>
      </c>
      <c r="BX180">
        <v>0</v>
      </c>
    </row>
    <row r="181" spans="1:76" x14ac:dyDescent="0.25">
      <c r="A181">
        <v>134</v>
      </c>
      <c r="B181" t="s">
        <v>175</v>
      </c>
      <c r="C181" t="s">
        <v>2194</v>
      </c>
      <c r="D181" t="s">
        <v>2195</v>
      </c>
      <c r="E181">
        <v>13</v>
      </c>
      <c r="F181" t="s">
        <v>2196</v>
      </c>
      <c r="K181">
        <v>1</v>
      </c>
      <c r="L181" t="s">
        <v>2197</v>
      </c>
      <c r="M181" t="s">
        <v>1583</v>
      </c>
      <c r="N181" t="s">
        <v>1584</v>
      </c>
      <c r="O181" t="s">
        <v>1585</v>
      </c>
      <c r="Q181">
        <v>1</v>
      </c>
      <c r="R181">
        <v>0</v>
      </c>
      <c r="S181">
        <v>0</v>
      </c>
      <c r="T181">
        <v>0</v>
      </c>
      <c r="U181" t="s">
        <v>1570</v>
      </c>
      <c r="V181">
        <v>0</v>
      </c>
      <c r="Y181" t="s">
        <v>1571</v>
      </c>
      <c r="Z181" t="s">
        <v>1572</v>
      </c>
      <c r="AC181" t="s">
        <v>1573</v>
      </c>
      <c r="AD181" t="s">
        <v>1574</v>
      </c>
      <c r="AF181">
        <v>0</v>
      </c>
      <c r="AG181">
        <v>0</v>
      </c>
      <c r="AH181">
        <v>0</v>
      </c>
      <c r="AI181">
        <v>2</v>
      </c>
      <c r="AJ181">
        <v>0</v>
      </c>
      <c r="AK181">
        <v>1</v>
      </c>
      <c r="AM181">
        <v>1</v>
      </c>
      <c r="AN181">
        <v>1</v>
      </c>
      <c r="AO181">
        <v>1</v>
      </c>
      <c r="AP181">
        <v>1</v>
      </c>
      <c r="AV181">
        <v>0</v>
      </c>
      <c r="AW181">
        <v>1</v>
      </c>
      <c r="AX181">
        <v>0</v>
      </c>
      <c r="BE181">
        <v>100</v>
      </c>
      <c r="BF181">
        <v>100</v>
      </c>
      <c r="BH181">
        <v>0</v>
      </c>
      <c r="BL181">
        <v>0</v>
      </c>
      <c r="BM181">
        <v>0</v>
      </c>
      <c r="BP181">
        <v>0</v>
      </c>
      <c r="BR181">
        <v>0</v>
      </c>
      <c r="BS181">
        <v>0</v>
      </c>
      <c r="BT181">
        <v>0</v>
      </c>
      <c r="BW181">
        <v>0</v>
      </c>
      <c r="BX181">
        <v>0</v>
      </c>
    </row>
    <row r="182" spans="1:76" x14ac:dyDescent="0.25">
      <c r="B182" t="s">
        <v>2198</v>
      </c>
      <c r="C182" t="s">
        <v>2199</v>
      </c>
      <c r="D182" t="s">
        <v>2200</v>
      </c>
      <c r="E182">
        <v>5</v>
      </c>
      <c r="F182" t="s">
        <v>1566</v>
      </c>
      <c r="G182">
        <v>1</v>
      </c>
      <c r="H182" t="s">
        <v>1566</v>
      </c>
      <c r="K182">
        <v>5</v>
      </c>
      <c r="L182" t="s">
        <v>1567</v>
      </c>
      <c r="M182" t="s">
        <v>1568</v>
      </c>
      <c r="N182" t="s">
        <v>2201</v>
      </c>
      <c r="O182" t="s">
        <v>2202</v>
      </c>
      <c r="P182">
        <v>1</v>
      </c>
      <c r="Q182">
        <v>1</v>
      </c>
      <c r="R182">
        <v>1</v>
      </c>
      <c r="S182">
        <v>58</v>
      </c>
      <c r="T182">
        <v>58</v>
      </c>
      <c r="U182" t="s">
        <v>1570</v>
      </c>
      <c r="V182">
        <v>0</v>
      </c>
      <c r="Y182" t="s">
        <v>1571</v>
      </c>
      <c r="Z182" t="s">
        <v>1572</v>
      </c>
      <c r="AC182" t="s">
        <v>1573</v>
      </c>
      <c r="AD182" t="s">
        <v>1574</v>
      </c>
      <c r="AE182">
        <v>1</v>
      </c>
      <c r="AF182">
        <v>0</v>
      </c>
      <c r="AG182">
        <v>0</v>
      </c>
      <c r="AH182">
        <v>105.96</v>
      </c>
      <c r="AI182">
        <v>2</v>
      </c>
      <c r="AJ182">
        <v>0</v>
      </c>
      <c r="AV182">
        <v>1.8268966</v>
      </c>
      <c r="AX182">
        <v>127.15</v>
      </c>
      <c r="BE182">
        <v>100</v>
      </c>
      <c r="BF182">
        <v>100</v>
      </c>
      <c r="BH182">
        <v>0</v>
      </c>
      <c r="BL182">
        <v>0</v>
      </c>
      <c r="BM182">
        <v>0</v>
      </c>
      <c r="BP182">
        <v>0</v>
      </c>
      <c r="BR182">
        <v>0</v>
      </c>
      <c r="BS182">
        <v>0</v>
      </c>
      <c r="BT182">
        <v>0</v>
      </c>
      <c r="BW182">
        <v>0</v>
      </c>
      <c r="BX182">
        <v>0</v>
      </c>
    </row>
    <row r="183" spans="1:76" x14ac:dyDescent="0.25">
      <c r="A183">
        <v>15</v>
      </c>
      <c r="B183" t="s">
        <v>29</v>
      </c>
      <c r="C183" t="s">
        <v>2203</v>
      </c>
      <c r="D183" t="s">
        <v>27</v>
      </c>
      <c r="E183">
        <v>5</v>
      </c>
      <c r="F183" t="s">
        <v>1566</v>
      </c>
      <c r="G183">
        <v>1</v>
      </c>
      <c r="H183" t="s">
        <v>1566</v>
      </c>
      <c r="K183">
        <v>5</v>
      </c>
      <c r="L183" t="s">
        <v>1567</v>
      </c>
      <c r="M183" t="s">
        <v>1568</v>
      </c>
      <c r="N183" t="s">
        <v>2204</v>
      </c>
      <c r="O183" t="s">
        <v>2205</v>
      </c>
      <c r="P183">
        <v>1</v>
      </c>
      <c r="Q183">
        <v>1</v>
      </c>
      <c r="R183">
        <v>1</v>
      </c>
      <c r="S183">
        <v>21</v>
      </c>
      <c r="T183">
        <v>21</v>
      </c>
      <c r="U183" t="s">
        <v>1570</v>
      </c>
      <c r="V183">
        <v>0</v>
      </c>
      <c r="Y183" t="s">
        <v>1571</v>
      </c>
      <c r="Z183" t="s">
        <v>1572</v>
      </c>
      <c r="AC183" t="s">
        <v>1573</v>
      </c>
      <c r="AD183" t="s">
        <v>1574</v>
      </c>
      <c r="AE183">
        <v>1</v>
      </c>
      <c r="AF183">
        <v>0</v>
      </c>
      <c r="AG183">
        <v>0</v>
      </c>
      <c r="AH183">
        <v>38.369999999999997</v>
      </c>
      <c r="AI183">
        <v>2</v>
      </c>
      <c r="AJ183">
        <v>0</v>
      </c>
      <c r="AV183">
        <v>1.8271428999999999</v>
      </c>
      <c r="AX183">
        <v>46.04</v>
      </c>
      <c r="AZ183">
        <v>1</v>
      </c>
      <c r="BE183">
        <v>100</v>
      </c>
      <c r="BF183">
        <v>100</v>
      </c>
      <c r="BH183">
        <v>0</v>
      </c>
      <c r="BL183">
        <v>0</v>
      </c>
      <c r="BM183">
        <v>0</v>
      </c>
      <c r="BP183">
        <v>0</v>
      </c>
      <c r="BR183">
        <v>0</v>
      </c>
      <c r="BS183">
        <v>0</v>
      </c>
      <c r="BT183">
        <v>0</v>
      </c>
      <c r="BW183">
        <v>0</v>
      </c>
      <c r="BX183">
        <v>0</v>
      </c>
    </row>
    <row r="184" spans="1:76" x14ac:dyDescent="0.25">
      <c r="B184" t="s">
        <v>2206</v>
      </c>
      <c r="C184" t="s">
        <v>2207</v>
      </c>
      <c r="D184" t="s">
        <v>2208</v>
      </c>
      <c r="E184">
        <v>10</v>
      </c>
      <c r="F184" t="s">
        <v>1577</v>
      </c>
      <c r="G184">
        <v>13</v>
      </c>
      <c r="H184" t="s">
        <v>1597</v>
      </c>
      <c r="K184">
        <v>2</v>
      </c>
      <c r="L184" t="s">
        <v>1597</v>
      </c>
      <c r="M184" t="s">
        <v>1568</v>
      </c>
      <c r="N184" t="s">
        <v>2209</v>
      </c>
      <c r="O184" t="s">
        <v>2208</v>
      </c>
      <c r="Q184">
        <v>1</v>
      </c>
      <c r="R184">
        <v>1</v>
      </c>
      <c r="S184">
        <v>35.5</v>
      </c>
      <c r="T184">
        <v>35.5</v>
      </c>
      <c r="U184" t="s">
        <v>1570</v>
      </c>
      <c r="V184">
        <v>0</v>
      </c>
      <c r="Y184" t="s">
        <v>1571</v>
      </c>
      <c r="Z184" t="s">
        <v>1572</v>
      </c>
      <c r="AC184" t="s">
        <v>1573</v>
      </c>
      <c r="AD184" t="s">
        <v>1574</v>
      </c>
      <c r="AE184">
        <v>1</v>
      </c>
      <c r="AF184">
        <v>0</v>
      </c>
      <c r="AG184">
        <v>0</v>
      </c>
      <c r="AH184">
        <v>38.549999999999997</v>
      </c>
      <c r="AI184">
        <v>2</v>
      </c>
      <c r="AJ184">
        <v>0</v>
      </c>
      <c r="AV184">
        <v>1.0859155</v>
      </c>
      <c r="AX184">
        <v>46.26</v>
      </c>
      <c r="BE184">
        <v>100</v>
      </c>
      <c r="BF184">
        <v>100</v>
      </c>
      <c r="BH184">
        <v>0</v>
      </c>
      <c r="BL184">
        <v>0</v>
      </c>
      <c r="BM184">
        <v>0</v>
      </c>
      <c r="BP184">
        <v>0</v>
      </c>
      <c r="BR184">
        <v>0</v>
      </c>
      <c r="BS184">
        <v>0</v>
      </c>
      <c r="BT184">
        <v>0</v>
      </c>
      <c r="BW184">
        <v>0</v>
      </c>
      <c r="BX184">
        <v>0</v>
      </c>
    </row>
    <row r="185" spans="1:76" x14ac:dyDescent="0.25">
      <c r="A185">
        <v>114</v>
      </c>
      <c r="B185" t="s">
        <v>115</v>
      </c>
      <c r="C185" t="s">
        <v>2210</v>
      </c>
      <c r="D185" t="s">
        <v>2211</v>
      </c>
      <c r="E185">
        <v>5</v>
      </c>
      <c r="F185" t="s">
        <v>1566</v>
      </c>
      <c r="G185">
        <v>1</v>
      </c>
      <c r="H185" t="s">
        <v>1566</v>
      </c>
      <c r="I185" t="s">
        <v>1820</v>
      </c>
      <c r="J185" t="s">
        <v>1821</v>
      </c>
      <c r="K185">
        <v>1</v>
      </c>
      <c r="L185" t="s">
        <v>1589</v>
      </c>
      <c r="M185" t="s">
        <v>1583</v>
      </c>
      <c r="N185" t="s">
        <v>1584</v>
      </c>
      <c r="O185" t="s">
        <v>1585</v>
      </c>
      <c r="Q185">
        <v>1</v>
      </c>
      <c r="R185">
        <v>0</v>
      </c>
      <c r="S185">
        <v>0</v>
      </c>
      <c r="T185">
        <v>0</v>
      </c>
      <c r="U185" t="s">
        <v>1570</v>
      </c>
      <c r="V185">
        <v>0</v>
      </c>
      <c r="Y185" t="s">
        <v>1571</v>
      </c>
      <c r="Z185" t="s">
        <v>1572</v>
      </c>
      <c r="AC185" t="s">
        <v>1573</v>
      </c>
      <c r="AD185" t="s">
        <v>1574</v>
      </c>
      <c r="AE185">
        <v>1</v>
      </c>
      <c r="AF185">
        <v>0</v>
      </c>
      <c r="AG185">
        <v>0</v>
      </c>
      <c r="AH185">
        <v>182.76</v>
      </c>
      <c r="AI185">
        <v>2</v>
      </c>
      <c r="AJ185">
        <v>0</v>
      </c>
      <c r="AK185">
        <v>1</v>
      </c>
      <c r="AV185">
        <v>0</v>
      </c>
      <c r="AX185">
        <v>219.31</v>
      </c>
      <c r="AZ185">
        <v>1</v>
      </c>
      <c r="BE185">
        <v>100</v>
      </c>
      <c r="BF185">
        <v>100</v>
      </c>
      <c r="BH185">
        <v>0</v>
      </c>
      <c r="BL185">
        <v>0</v>
      </c>
      <c r="BM185">
        <v>0</v>
      </c>
      <c r="BP185">
        <v>0</v>
      </c>
      <c r="BR185">
        <v>0</v>
      </c>
      <c r="BS185">
        <v>0</v>
      </c>
      <c r="BT185">
        <v>0</v>
      </c>
      <c r="BW185">
        <v>0</v>
      </c>
      <c r="BX185">
        <v>0</v>
      </c>
    </row>
    <row r="186" spans="1:76" x14ac:dyDescent="0.25">
      <c r="A186">
        <v>118</v>
      </c>
      <c r="B186" t="s">
        <v>129</v>
      </c>
      <c r="C186" t="s">
        <v>2212</v>
      </c>
      <c r="D186" t="s">
        <v>128</v>
      </c>
      <c r="E186">
        <v>5</v>
      </c>
      <c r="F186" t="s">
        <v>1566</v>
      </c>
      <c r="G186">
        <v>1</v>
      </c>
      <c r="H186" t="s">
        <v>1566</v>
      </c>
      <c r="K186">
        <v>3</v>
      </c>
      <c r="L186" t="s">
        <v>2174</v>
      </c>
      <c r="M186" t="s">
        <v>1583</v>
      </c>
      <c r="N186" t="s">
        <v>1584</v>
      </c>
      <c r="O186" t="s">
        <v>1585</v>
      </c>
      <c r="Q186">
        <v>1</v>
      </c>
      <c r="R186">
        <v>0</v>
      </c>
      <c r="S186">
        <v>0</v>
      </c>
      <c r="T186">
        <v>0</v>
      </c>
      <c r="U186" t="s">
        <v>1570</v>
      </c>
      <c r="V186">
        <v>0</v>
      </c>
      <c r="Y186" t="s">
        <v>1571</v>
      </c>
      <c r="Z186" t="s">
        <v>1572</v>
      </c>
      <c r="AC186" t="s">
        <v>1573</v>
      </c>
      <c r="AD186" t="s">
        <v>1574</v>
      </c>
      <c r="AE186">
        <v>1</v>
      </c>
      <c r="AF186">
        <v>0</v>
      </c>
      <c r="AG186">
        <v>0</v>
      </c>
      <c r="AH186">
        <v>54</v>
      </c>
      <c r="AI186">
        <v>2</v>
      </c>
      <c r="AJ186">
        <v>0</v>
      </c>
      <c r="AK186">
        <v>1</v>
      </c>
      <c r="AM186">
        <v>1</v>
      </c>
      <c r="AN186">
        <v>1</v>
      </c>
      <c r="AO186">
        <v>1</v>
      </c>
      <c r="AP186">
        <v>1</v>
      </c>
      <c r="AV186">
        <v>0</v>
      </c>
      <c r="AW186">
        <v>1</v>
      </c>
      <c r="AX186">
        <v>64.8</v>
      </c>
      <c r="AZ186">
        <v>1</v>
      </c>
      <c r="BE186">
        <v>100</v>
      </c>
      <c r="BF186">
        <v>100</v>
      </c>
      <c r="BH186">
        <v>0</v>
      </c>
      <c r="BL186">
        <v>0</v>
      </c>
      <c r="BM186">
        <v>0</v>
      </c>
      <c r="BP186">
        <v>0</v>
      </c>
      <c r="BR186">
        <v>0</v>
      </c>
      <c r="BS186">
        <v>0</v>
      </c>
      <c r="BT186">
        <v>0</v>
      </c>
      <c r="BW186">
        <v>0</v>
      </c>
      <c r="BX186">
        <v>0</v>
      </c>
    </row>
    <row r="187" spans="1:76" x14ac:dyDescent="0.25">
      <c r="B187" t="s">
        <v>2213</v>
      </c>
      <c r="C187" t="s">
        <v>2214</v>
      </c>
      <c r="D187" t="s">
        <v>2215</v>
      </c>
      <c r="E187">
        <v>10</v>
      </c>
      <c r="F187" t="s">
        <v>1577</v>
      </c>
      <c r="M187" t="s">
        <v>1583</v>
      </c>
      <c r="N187" t="s">
        <v>1584</v>
      </c>
      <c r="O187" t="s">
        <v>1585</v>
      </c>
      <c r="Q187">
        <v>1</v>
      </c>
      <c r="R187">
        <v>0</v>
      </c>
      <c r="S187">
        <v>0</v>
      </c>
      <c r="T187">
        <v>0</v>
      </c>
      <c r="U187" t="s">
        <v>1570</v>
      </c>
      <c r="V187">
        <v>0</v>
      </c>
      <c r="Y187" t="s">
        <v>1571</v>
      </c>
      <c r="Z187" t="s">
        <v>1572</v>
      </c>
      <c r="AC187" t="s">
        <v>1573</v>
      </c>
      <c r="AD187" t="s">
        <v>1574</v>
      </c>
      <c r="AF187">
        <v>0</v>
      </c>
      <c r="AG187">
        <v>0</v>
      </c>
      <c r="AH187">
        <v>0</v>
      </c>
      <c r="AI187">
        <v>2</v>
      </c>
      <c r="AJ187">
        <v>0</v>
      </c>
      <c r="AK187">
        <v>1</v>
      </c>
      <c r="AM187">
        <v>1</v>
      </c>
      <c r="AN187">
        <v>1</v>
      </c>
      <c r="AV187">
        <v>0</v>
      </c>
      <c r="AW187">
        <v>1</v>
      </c>
      <c r="AX187">
        <v>0</v>
      </c>
      <c r="BE187">
        <v>100</v>
      </c>
      <c r="BF187">
        <v>100</v>
      </c>
      <c r="BH187">
        <v>0</v>
      </c>
      <c r="BL187">
        <v>0</v>
      </c>
      <c r="BM187">
        <v>0</v>
      </c>
      <c r="BP187">
        <v>0</v>
      </c>
      <c r="BR187">
        <v>0</v>
      </c>
      <c r="BS187">
        <v>0</v>
      </c>
      <c r="BT187">
        <v>0</v>
      </c>
      <c r="BW187">
        <v>0</v>
      </c>
      <c r="BX187">
        <v>0</v>
      </c>
    </row>
    <row r="188" spans="1:76" x14ac:dyDescent="0.25">
      <c r="A188">
        <v>12</v>
      </c>
      <c r="B188" t="s">
        <v>15</v>
      </c>
      <c r="C188" t="s">
        <v>2216</v>
      </c>
      <c r="D188" t="s">
        <v>13</v>
      </c>
      <c r="E188">
        <v>12</v>
      </c>
      <c r="F188" t="s">
        <v>1995</v>
      </c>
      <c r="G188">
        <v>12</v>
      </c>
      <c r="H188" t="s">
        <v>1996</v>
      </c>
      <c r="K188">
        <v>3</v>
      </c>
      <c r="L188" t="s">
        <v>1578</v>
      </c>
      <c r="M188" t="s">
        <v>1568</v>
      </c>
      <c r="N188" t="s">
        <v>2217</v>
      </c>
      <c r="O188" t="s">
        <v>13</v>
      </c>
      <c r="P188">
        <v>1</v>
      </c>
      <c r="Q188">
        <v>1</v>
      </c>
      <c r="R188">
        <v>1</v>
      </c>
      <c r="S188">
        <v>29.4</v>
      </c>
      <c r="T188">
        <v>29.4</v>
      </c>
      <c r="U188" t="s">
        <v>1570</v>
      </c>
      <c r="V188">
        <v>0</v>
      </c>
      <c r="Y188" t="s">
        <v>1571</v>
      </c>
      <c r="Z188" t="s">
        <v>1572</v>
      </c>
      <c r="AC188" t="s">
        <v>1573</v>
      </c>
      <c r="AD188" t="s">
        <v>1574</v>
      </c>
      <c r="AE188">
        <v>1</v>
      </c>
      <c r="AF188">
        <v>0</v>
      </c>
      <c r="AG188">
        <v>0</v>
      </c>
      <c r="AH188">
        <v>38.799999999999997</v>
      </c>
      <c r="AI188">
        <v>2</v>
      </c>
      <c r="AJ188">
        <v>0</v>
      </c>
      <c r="AV188">
        <v>1.3197279</v>
      </c>
      <c r="AX188">
        <v>46.56</v>
      </c>
      <c r="AZ188">
        <v>1</v>
      </c>
      <c r="BE188">
        <v>100</v>
      </c>
      <c r="BF188">
        <v>100</v>
      </c>
      <c r="BH188">
        <v>0</v>
      </c>
      <c r="BL188">
        <v>0</v>
      </c>
      <c r="BM188">
        <v>0</v>
      </c>
      <c r="BP188">
        <v>0</v>
      </c>
      <c r="BR188">
        <v>0</v>
      </c>
      <c r="BS188">
        <v>0</v>
      </c>
      <c r="BT188">
        <v>0</v>
      </c>
      <c r="BW188">
        <v>0</v>
      </c>
      <c r="BX188">
        <v>0</v>
      </c>
    </row>
    <row r="189" spans="1:76" x14ac:dyDescent="0.25">
      <c r="A189">
        <v>19</v>
      </c>
      <c r="B189" t="s">
        <v>887</v>
      </c>
      <c r="C189" t="s">
        <v>2218</v>
      </c>
      <c r="D189" t="s">
        <v>36</v>
      </c>
      <c r="E189">
        <v>12</v>
      </c>
      <c r="F189" t="s">
        <v>1995</v>
      </c>
      <c r="G189">
        <v>12</v>
      </c>
      <c r="H189" t="s">
        <v>1996</v>
      </c>
      <c r="I189" t="s">
        <v>2219</v>
      </c>
      <c r="J189" t="s">
        <v>2220</v>
      </c>
      <c r="K189">
        <v>1</v>
      </c>
      <c r="L189" t="s">
        <v>2221</v>
      </c>
      <c r="M189" t="s">
        <v>1583</v>
      </c>
      <c r="N189" t="s">
        <v>1584</v>
      </c>
      <c r="O189" t="s">
        <v>1585</v>
      </c>
      <c r="Q189">
        <v>1</v>
      </c>
      <c r="R189">
        <v>0</v>
      </c>
      <c r="S189">
        <v>0</v>
      </c>
      <c r="T189">
        <v>0</v>
      </c>
      <c r="U189" t="s">
        <v>1570</v>
      </c>
      <c r="V189">
        <v>0</v>
      </c>
      <c r="Y189" t="s">
        <v>1571</v>
      </c>
      <c r="Z189" t="s">
        <v>1572</v>
      </c>
      <c r="AC189" t="s">
        <v>1573</v>
      </c>
      <c r="AD189" t="s">
        <v>1574</v>
      </c>
      <c r="AE189">
        <v>1</v>
      </c>
      <c r="AF189">
        <v>0</v>
      </c>
      <c r="AG189">
        <v>0</v>
      </c>
      <c r="AH189" s="2">
        <v>2036</v>
      </c>
      <c r="AI189">
        <v>2</v>
      </c>
      <c r="AJ189">
        <v>0</v>
      </c>
      <c r="AK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V189">
        <v>0</v>
      </c>
      <c r="AW189">
        <v>1</v>
      </c>
      <c r="AX189" s="2">
        <v>2443.1999999999998</v>
      </c>
      <c r="AZ189">
        <v>1</v>
      </c>
      <c r="BE189">
        <v>100</v>
      </c>
      <c r="BF189">
        <v>100</v>
      </c>
      <c r="BH189">
        <v>0</v>
      </c>
      <c r="BL189">
        <v>0</v>
      </c>
      <c r="BM189">
        <v>0</v>
      </c>
      <c r="BP189">
        <v>0</v>
      </c>
      <c r="BR189">
        <v>0</v>
      </c>
      <c r="BS189">
        <v>0</v>
      </c>
      <c r="BT189">
        <v>0</v>
      </c>
      <c r="BW189">
        <v>0</v>
      </c>
      <c r="BX189">
        <v>0</v>
      </c>
    </row>
    <row r="190" spans="1:76" x14ac:dyDescent="0.25">
      <c r="B190" t="s">
        <v>2222</v>
      </c>
      <c r="C190" t="s">
        <v>2223</v>
      </c>
      <c r="D190" t="s">
        <v>2224</v>
      </c>
      <c r="E190">
        <v>13</v>
      </c>
      <c r="F190" t="s">
        <v>2196</v>
      </c>
      <c r="K190">
        <v>2</v>
      </c>
      <c r="L190" t="s">
        <v>2225</v>
      </c>
      <c r="M190" t="s">
        <v>2226</v>
      </c>
      <c r="N190" t="s">
        <v>2222</v>
      </c>
      <c r="O190" t="s">
        <v>2227</v>
      </c>
      <c r="P190">
        <v>1</v>
      </c>
      <c r="Q190">
        <v>1</v>
      </c>
      <c r="R190">
        <v>1</v>
      </c>
      <c r="S190">
        <v>39.5</v>
      </c>
      <c r="T190">
        <v>39.5</v>
      </c>
      <c r="U190" t="s">
        <v>1570</v>
      </c>
      <c r="V190">
        <v>0</v>
      </c>
      <c r="Y190" t="s">
        <v>1571</v>
      </c>
      <c r="Z190" t="s">
        <v>1572</v>
      </c>
      <c r="AC190" t="s">
        <v>1573</v>
      </c>
      <c r="AD190" t="s">
        <v>1574</v>
      </c>
      <c r="AE190">
        <v>1</v>
      </c>
      <c r="AF190">
        <v>0</v>
      </c>
      <c r="AG190">
        <v>0</v>
      </c>
      <c r="AH190">
        <v>55.7</v>
      </c>
      <c r="AI190">
        <v>2</v>
      </c>
      <c r="AJ190">
        <v>0</v>
      </c>
      <c r="AV190">
        <v>1.4101265999999999</v>
      </c>
      <c r="AX190">
        <v>66.84</v>
      </c>
      <c r="BE190">
        <v>100</v>
      </c>
      <c r="BF190">
        <v>100</v>
      </c>
      <c r="BH190">
        <v>0</v>
      </c>
      <c r="BL190">
        <v>0</v>
      </c>
      <c r="BM190">
        <v>0</v>
      </c>
      <c r="BP190">
        <v>0</v>
      </c>
      <c r="BR190">
        <v>0</v>
      </c>
      <c r="BS190">
        <v>0</v>
      </c>
      <c r="BT190">
        <v>0</v>
      </c>
      <c r="BW190">
        <v>0</v>
      </c>
      <c r="BX190">
        <v>0</v>
      </c>
    </row>
    <row r="191" spans="1:76" x14ac:dyDescent="0.25">
      <c r="A191">
        <v>189</v>
      </c>
      <c r="B191" t="s">
        <v>247</v>
      </c>
      <c r="C191" t="s">
        <v>2228</v>
      </c>
      <c r="D191" t="s">
        <v>246</v>
      </c>
      <c r="E191">
        <v>1</v>
      </c>
      <c r="F191" t="s">
        <v>1626</v>
      </c>
      <c r="G191">
        <v>2</v>
      </c>
      <c r="H191" t="s">
        <v>1626</v>
      </c>
      <c r="K191">
        <v>7</v>
      </c>
      <c r="L191" t="s">
        <v>1627</v>
      </c>
      <c r="M191" t="s">
        <v>1661</v>
      </c>
      <c r="N191" t="s">
        <v>247</v>
      </c>
      <c r="O191" t="s">
        <v>2229</v>
      </c>
      <c r="P191">
        <v>1</v>
      </c>
      <c r="Q191">
        <v>1</v>
      </c>
      <c r="R191">
        <v>1</v>
      </c>
      <c r="S191">
        <v>11.15</v>
      </c>
      <c r="T191">
        <v>11.15</v>
      </c>
      <c r="U191" t="s">
        <v>1570</v>
      </c>
      <c r="V191">
        <v>0</v>
      </c>
      <c r="Y191" t="s">
        <v>1571</v>
      </c>
      <c r="Z191" t="s">
        <v>1572</v>
      </c>
      <c r="AC191" t="s">
        <v>1573</v>
      </c>
      <c r="AD191" t="s">
        <v>1574</v>
      </c>
      <c r="AE191">
        <v>1</v>
      </c>
      <c r="AF191">
        <v>0</v>
      </c>
      <c r="AG191">
        <v>0</v>
      </c>
      <c r="AH191">
        <v>12.1</v>
      </c>
      <c r="AI191">
        <v>2</v>
      </c>
      <c r="AJ191">
        <v>0</v>
      </c>
      <c r="AV191">
        <v>1.0852018000000001</v>
      </c>
      <c r="AX191">
        <v>14.52</v>
      </c>
      <c r="AZ191">
        <v>1</v>
      </c>
      <c r="BE191">
        <v>100</v>
      </c>
      <c r="BF191">
        <v>100</v>
      </c>
      <c r="BH191">
        <v>0</v>
      </c>
      <c r="BL191">
        <v>0</v>
      </c>
      <c r="BM191">
        <v>0</v>
      </c>
      <c r="BP191">
        <v>0</v>
      </c>
      <c r="BR191">
        <v>0</v>
      </c>
      <c r="BS191">
        <v>0</v>
      </c>
      <c r="BT191">
        <v>0</v>
      </c>
      <c r="BW191">
        <v>0</v>
      </c>
      <c r="BX191">
        <v>0</v>
      </c>
    </row>
    <row r="192" spans="1:76" x14ac:dyDescent="0.25">
      <c r="A192">
        <v>146</v>
      </c>
      <c r="B192" t="s">
        <v>220</v>
      </c>
      <c r="C192" t="s">
        <v>2230</v>
      </c>
      <c r="D192" t="s">
        <v>2231</v>
      </c>
      <c r="E192">
        <v>9</v>
      </c>
      <c r="F192" t="s">
        <v>2016</v>
      </c>
      <c r="G192">
        <v>5</v>
      </c>
      <c r="H192" t="s">
        <v>2016</v>
      </c>
      <c r="K192">
        <v>3</v>
      </c>
      <c r="L192" t="s">
        <v>2017</v>
      </c>
      <c r="M192" t="s">
        <v>2018</v>
      </c>
      <c r="N192" t="s">
        <v>2232</v>
      </c>
      <c r="O192" t="s">
        <v>218</v>
      </c>
      <c r="P192">
        <v>1</v>
      </c>
      <c r="Q192">
        <v>1</v>
      </c>
      <c r="R192">
        <v>1</v>
      </c>
      <c r="S192">
        <v>235</v>
      </c>
      <c r="T192">
        <v>235</v>
      </c>
      <c r="U192" t="s">
        <v>1570</v>
      </c>
      <c r="V192">
        <v>0</v>
      </c>
      <c r="Y192" t="s">
        <v>1571</v>
      </c>
      <c r="Z192" t="s">
        <v>1572</v>
      </c>
      <c r="AC192" t="s">
        <v>1573</v>
      </c>
      <c r="AD192" t="s">
        <v>1574</v>
      </c>
      <c r="AE192">
        <v>1</v>
      </c>
      <c r="AF192">
        <v>16</v>
      </c>
      <c r="AG192">
        <v>0</v>
      </c>
      <c r="AH192">
        <v>315.06</v>
      </c>
      <c r="AI192">
        <v>2</v>
      </c>
      <c r="AJ192">
        <v>0</v>
      </c>
      <c r="AV192">
        <v>1.3406809</v>
      </c>
      <c r="AX192">
        <v>378.07</v>
      </c>
      <c r="AZ192">
        <v>1</v>
      </c>
      <c r="BE192">
        <v>100</v>
      </c>
      <c r="BF192">
        <v>100</v>
      </c>
      <c r="BH192">
        <v>0</v>
      </c>
      <c r="BL192">
        <v>0</v>
      </c>
      <c r="BM192">
        <v>0</v>
      </c>
      <c r="BP192">
        <v>0</v>
      </c>
      <c r="BR192">
        <v>0</v>
      </c>
      <c r="BS192">
        <v>0</v>
      </c>
      <c r="BT192">
        <v>0</v>
      </c>
      <c r="BW192">
        <v>0</v>
      </c>
      <c r="BX192">
        <v>0</v>
      </c>
    </row>
    <row r="193" spans="1:76" x14ac:dyDescent="0.25">
      <c r="A193">
        <v>144</v>
      </c>
      <c r="B193" t="s">
        <v>210</v>
      </c>
      <c r="C193" t="s">
        <v>2233</v>
      </c>
      <c r="D193" t="s">
        <v>2234</v>
      </c>
      <c r="E193">
        <v>9</v>
      </c>
      <c r="F193" t="s">
        <v>2016</v>
      </c>
      <c r="G193">
        <v>5</v>
      </c>
      <c r="H193" t="s">
        <v>2016</v>
      </c>
      <c r="K193">
        <v>3</v>
      </c>
      <c r="L193" t="s">
        <v>2017</v>
      </c>
      <c r="M193" t="s">
        <v>2018</v>
      </c>
      <c r="N193" t="s">
        <v>2235</v>
      </c>
      <c r="O193" t="s">
        <v>208</v>
      </c>
      <c r="P193">
        <v>1</v>
      </c>
      <c r="Q193">
        <v>1</v>
      </c>
      <c r="R193">
        <v>1</v>
      </c>
      <c r="S193">
        <v>133</v>
      </c>
      <c r="T193">
        <v>133</v>
      </c>
      <c r="U193" t="s">
        <v>1570</v>
      </c>
      <c r="V193">
        <v>0</v>
      </c>
      <c r="Y193" t="s">
        <v>1571</v>
      </c>
      <c r="Z193" t="s">
        <v>1572</v>
      </c>
      <c r="AC193" t="s">
        <v>1573</v>
      </c>
      <c r="AD193" t="s">
        <v>1574</v>
      </c>
      <c r="AE193">
        <v>1</v>
      </c>
      <c r="AF193">
        <v>16</v>
      </c>
      <c r="AG193">
        <v>0</v>
      </c>
      <c r="AH193">
        <v>191.42</v>
      </c>
      <c r="AI193">
        <v>2</v>
      </c>
      <c r="AJ193">
        <v>0</v>
      </c>
      <c r="AV193">
        <v>1.4392480999999999</v>
      </c>
      <c r="AX193">
        <v>229.7</v>
      </c>
      <c r="AZ193">
        <v>1</v>
      </c>
      <c r="BE193">
        <v>100</v>
      </c>
      <c r="BF193">
        <v>100</v>
      </c>
      <c r="BH193">
        <v>0</v>
      </c>
      <c r="BL193">
        <v>0</v>
      </c>
      <c r="BM193">
        <v>0</v>
      </c>
      <c r="BP193">
        <v>0</v>
      </c>
      <c r="BR193">
        <v>0</v>
      </c>
      <c r="BS193">
        <v>0</v>
      </c>
      <c r="BT193">
        <v>0</v>
      </c>
      <c r="BW193">
        <v>0</v>
      </c>
      <c r="BX193">
        <v>0</v>
      </c>
    </row>
    <row r="194" spans="1:76" x14ac:dyDescent="0.25">
      <c r="A194">
        <v>13</v>
      </c>
      <c r="B194" t="s">
        <v>20</v>
      </c>
      <c r="C194" t="s">
        <v>2236</v>
      </c>
      <c r="D194" t="s">
        <v>18</v>
      </c>
      <c r="E194">
        <v>9</v>
      </c>
      <c r="F194" t="s">
        <v>2016</v>
      </c>
      <c r="G194">
        <v>5</v>
      </c>
      <c r="H194" t="s">
        <v>2016</v>
      </c>
      <c r="K194">
        <v>3</v>
      </c>
      <c r="L194" t="s">
        <v>2017</v>
      </c>
      <c r="M194" t="s">
        <v>2018</v>
      </c>
      <c r="N194">
        <v>6130002106</v>
      </c>
      <c r="O194" t="s">
        <v>18</v>
      </c>
      <c r="P194">
        <v>1</v>
      </c>
      <c r="Q194">
        <v>1</v>
      </c>
      <c r="R194">
        <v>1</v>
      </c>
      <c r="S194">
        <v>7.4</v>
      </c>
      <c r="T194">
        <v>7.4</v>
      </c>
      <c r="U194" t="s">
        <v>1570</v>
      </c>
      <c r="V194">
        <v>0</v>
      </c>
      <c r="Y194" t="s">
        <v>1571</v>
      </c>
      <c r="Z194" t="s">
        <v>1572</v>
      </c>
      <c r="AC194" t="s">
        <v>1573</v>
      </c>
      <c r="AD194" t="s">
        <v>1574</v>
      </c>
      <c r="AE194">
        <v>1</v>
      </c>
      <c r="AF194">
        <v>16</v>
      </c>
      <c r="AG194">
        <v>0</v>
      </c>
      <c r="AH194">
        <v>11.25</v>
      </c>
      <c r="AI194">
        <v>2</v>
      </c>
      <c r="AJ194">
        <v>0</v>
      </c>
      <c r="AV194">
        <v>1.5202703</v>
      </c>
      <c r="AX194">
        <v>13.5</v>
      </c>
      <c r="AZ194">
        <v>1</v>
      </c>
      <c r="BE194">
        <v>100</v>
      </c>
      <c r="BF194">
        <v>100</v>
      </c>
      <c r="BH194">
        <v>0</v>
      </c>
      <c r="BL194">
        <v>0</v>
      </c>
      <c r="BM194">
        <v>0</v>
      </c>
      <c r="BP194">
        <v>0</v>
      </c>
      <c r="BR194">
        <v>0</v>
      </c>
      <c r="BS194">
        <v>0</v>
      </c>
      <c r="BT194">
        <v>0</v>
      </c>
      <c r="BW194">
        <v>0</v>
      </c>
      <c r="BX194">
        <v>0</v>
      </c>
    </row>
    <row r="195" spans="1:76" x14ac:dyDescent="0.25">
      <c r="A195">
        <v>10</v>
      </c>
      <c r="B195" t="s">
        <v>10</v>
      </c>
      <c r="C195" t="s">
        <v>2237</v>
      </c>
      <c r="D195" t="s">
        <v>8</v>
      </c>
      <c r="E195">
        <v>9</v>
      </c>
      <c r="F195" t="s">
        <v>2016</v>
      </c>
      <c r="G195">
        <v>5</v>
      </c>
      <c r="H195" t="s">
        <v>2016</v>
      </c>
      <c r="K195">
        <v>3</v>
      </c>
      <c r="L195" t="s">
        <v>2017</v>
      </c>
      <c r="M195" t="s">
        <v>2018</v>
      </c>
      <c r="N195">
        <v>9000000051</v>
      </c>
      <c r="O195" t="s">
        <v>2238</v>
      </c>
      <c r="P195">
        <v>1</v>
      </c>
      <c r="Q195">
        <v>1</v>
      </c>
      <c r="R195">
        <v>1</v>
      </c>
      <c r="S195">
        <v>89</v>
      </c>
      <c r="T195">
        <v>89</v>
      </c>
      <c r="U195" t="s">
        <v>1570</v>
      </c>
      <c r="V195">
        <v>0</v>
      </c>
      <c r="Y195" t="s">
        <v>1571</v>
      </c>
      <c r="Z195" t="s">
        <v>1572</v>
      </c>
      <c r="AC195" t="s">
        <v>1573</v>
      </c>
      <c r="AD195" t="s">
        <v>1574</v>
      </c>
      <c r="AE195">
        <v>1</v>
      </c>
      <c r="AF195">
        <v>16</v>
      </c>
      <c r="AG195">
        <v>0</v>
      </c>
      <c r="AH195">
        <v>141.36000000000001</v>
      </c>
      <c r="AI195">
        <v>2</v>
      </c>
      <c r="AJ195">
        <v>0</v>
      </c>
      <c r="AV195">
        <v>1.5883145999999999</v>
      </c>
      <c r="AX195">
        <v>169.63</v>
      </c>
      <c r="AZ195">
        <v>1</v>
      </c>
      <c r="BE195">
        <v>100</v>
      </c>
      <c r="BF195">
        <v>100</v>
      </c>
      <c r="BH195">
        <v>0</v>
      </c>
      <c r="BL195">
        <v>0</v>
      </c>
      <c r="BM195">
        <v>0</v>
      </c>
      <c r="BP195">
        <v>0</v>
      </c>
      <c r="BR195">
        <v>0</v>
      </c>
      <c r="BS195">
        <v>0</v>
      </c>
      <c r="BT195">
        <v>0</v>
      </c>
      <c r="BW195">
        <v>0</v>
      </c>
      <c r="BX195">
        <v>0</v>
      </c>
    </row>
    <row r="196" spans="1:76" x14ac:dyDescent="0.25">
      <c r="A196">
        <v>109</v>
      </c>
      <c r="B196" t="s">
        <v>261</v>
      </c>
      <c r="C196" t="s">
        <v>2239</v>
      </c>
      <c r="D196" t="s">
        <v>2240</v>
      </c>
      <c r="E196">
        <v>9</v>
      </c>
      <c r="F196" t="s">
        <v>2016</v>
      </c>
      <c r="G196">
        <v>5</v>
      </c>
      <c r="H196" t="s">
        <v>2016</v>
      </c>
      <c r="I196" t="s">
        <v>2241</v>
      </c>
      <c r="J196" t="s">
        <v>2242</v>
      </c>
      <c r="K196">
        <v>1</v>
      </c>
      <c r="L196" t="s">
        <v>2243</v>
      </c>
      <c r="M196" t="s">
        <v>1583</v>
      </c>
      <c r="N196" t="s">
        <v>1584</v>
      </c>
      <c r="O196" t="s">
        <v>1585</v>
      </c>
      <c r="Q196">
        <v>1</v>
      </c>
      <c r="R196">
        <v>0</v>
      </c>
      <c r="S196">
        <v>0</v>
      </c>
      <c r="T196">
        <v>0</v>
      </c>
      <c r="U196" t="s">
        <v>1570</v>
      </c>
      <c r="V196">
        <v>0</v>
      </c>
      <c r="Y196" t="s">
        <v>1571</v>
      </c>
      <c r="Z196" t="s">
        <v>1572</v>
      </c>
      <c r="AC196" t="s">
        <v>1573</v>
      </c>
      <c r="AD196" t="s">
        <v>1574</v>
      </c>
      <c r="AE196">
        <v>1</v>
      </c>
      <c r="AF196">
        <v>47</v>
      </c>
      <c r="AG196">
        <v>0</v>
      </c>
      <c r="AH196">
        <v>0</v>
      </c>
      <c r="AI196">
        <v>2</v>
      </c>
      <c r="AJ196">
        <v>0</v>
      </c>
      <c r="AK196">
        <v>1</v>
      </c>
      <c r="AV196">
        <v>0</v>
      </c>
      <c r="AW196">
        <v>1</v>
      </c>
      <c r="AX196">
        <v>0</v>
      </c>
      <c r="BE196">
        <v>100</v>
      </c>
      <c r="BF196">
        <v>100</v>
      </c>
      <c r="BH196">
        <v>0</v>
      </c>
      <c r="BL196">
        <v>0</v>
      </c>
      <c r="BM196">
        <v>0</v>
      </c>
      <c r="BP196">
        <v>0</v>
      </c>
      <c r="BR196">
        <v>0</v>
      </c>
      <c r="BS196">
        <v>0</v>
      </c>
      <c r="BT196">
        <v>0</v>
      </c>
      <c r="BW196">
        <v>0</v>
      </c>
      <c r="BX196">
        <v>0</v>
      </c>
    </row>
    <row r="197" spans="1:76" x14ac:dyDescent="0.25">
      <c r="B197" t="s">
        <v>2244</v>
      </c>
      <c r="C197" t="s">
        <v>2245</v>
      </c>
      <c r="D197" t="s">
        <v>2246</v>
      </c>
      <c r="E197">
        <v>9</v>
      </c>
      <c r="F197" t="s">
        <v>2016</v>
      </c>
      <c r="G197">
        <v>5</v>
      </c>
      <c r="H197" t="s">
        <v>2016</v>
      </c>
      <c r="M197" t="s">
        <v>2247</v>
      </c>
      <c r="N197" t="s">
        <v>2248</v>
      </c>
      <c r="O197" t="s">
        <v>2249</v>
      </c>
      <c r="Q197">
        <v>1</v>
      </c>
      <c r="R197">
        <v>1</v>
      </c>
      <c r="S197">
        <v>135.38999999999999</v>
      </c>
      <c r="T197">
        <v>135.38999999999999</v>
      </c>
      <c r="U197" t="s">
        <v>1570</v>
      </c>
      <c r="V197">
        <v>0</v>
      </c>
      <c r="Y197" t="s">
        <v>1571</v>
      </c>
      <c r="Z197" t="s">
        <v>1572</v>
      </c>
      <c r="AC197" t="s">
        <v>1573</v>
      </c>
      <c r="AD197" t="s">
        <v>1574</v>
      </c>
      <c r="AF197">
        <v>0</v>
      </c>
      <c r="AG197">
        <v>0</v>
      </c>
      <c r="AH197">
        <v>206.99</v>
      </c>
      <c r="AI197">
        <v>2</v>
      </c>
      <c r="AJ197">
        <v>0</v>
      </c>
      <c r="AV197">
        <v>1.5288425999999999</v>
      </c>
      <c r="AX197">
        <v>248.39</v>
      </c>
      <c r="BE197">
        <v>100</v>
      </c>
      <c r="BF197">
        <v>100</v>
      </c>
      <c r="BH197">
        <v>0</v>
      </c>
      <c r="BL197">
        <v>0</v>
      </c>
      <c r="BM197">
        <v>0</v>
      </c>
      <c r="BP197">
        <v>0</v>
      </c>
      <c r="BR197">
        <v>0</v>
      </c>
      <c r="BS197">
        <v>0</v>
      </c>
      <c r="BT197">
        <v>0</v>
      </c>
      <c r="BW197">
        <v>0</v>
      </c>
      <c r="BX197">
        <v>0</v>
      </c>
    </row>
    <row r="198" spans="1:76" x14ac:dyDescent="0.25">
      <c r="B198" t="s">
        <v>2250</v>
      </c>
      <c r="C198" t="s">
        <v>2251</v>
      </c>
      <c r="D198" t="s">
        <v>2252</v>
      </c>
      <c r="M198" t="s">
        <v>2247</v>
      </c>
      <c r="N198" t="s">
        <v>2250</v>
      </c>
      <c r="O198" t="s">
        <v>2253</v>
      </c>
      <c r="P198">
        <v>1</v>
      </c>
      <c r="Q198">
        <v>1</v>
      </c>
      <c r="R198">
        <v>1</v>
      </c>
      <c r="S198">
        <v>119.76</v>
      </c>
      <c r="T198">
        <v>119.76</v>
      </c>
      <c r="U198" t="s">
        <v>1570</v>
      </c>
      <c r="V198">
        <v>0</v>
      </c>
      <c r="Y198" t="s">
        <v>1571</v>
      </c>
      <c r="Z198" t="s">
        <v>1572</v>
      </c>
      <c r="AC198" t="s">
        <v>1573</v>
      </c>
      <c r="AD198" t="s">
        <v>1574</v>
      </c>
      <c r="AE198">
        <v>1</v>
      </c>
      <c r="AF198">
        <v>0</v>
      </c>
      <c r="AG198">
        <v>0</v>
      </c>
      <c r="AH198">
        <v>172.5</v>
      </c>
      <c r="AI198">
        <v>2</v>
      </c>
      <c r="AJ198">
        <v>0</v>
      </c>
      <c r="AV198">
        <v>1.4403808</v>
      </c>
      <c r="AX198">
        <v>207</v>
      </c>
      <c r="BE198">
        <v>100</v>
      </c>
      <c r="BF198">
        <v>100</v>
      </c>
      <c r="BH198">
        <v>0</v>
      </c>
      <c r="BL198">
        <v>0</v>
      </c>
      <c r="BM198">
        <v>0</v>
      </c>
      <c r="BP198">
        <v>0</v>
      </c>
      <c r="BR198">
        <v>0</v>
      </c>
      <c r="BS198">
        <v>0</v>
      </c>
      <c r="BT198">
        <v>0</v>
      </c>
      <c r="BW198">
        <v>0</v>
      </c>
      <c r="BX198">
        <v>0</v>
      </c>
    </row>
    <row r="199" spans="1:76" x14ac:dyDescent="0.25">
      <c r="B199" t="s">
        <v>2254</v>
      </c>
      <c r="C199" t="s">
        <v>2255</v>
      </c>
      <c r="D199" t="s">
        <v>2256</v>
      </c>
      <c r="M199" t="s">
        <v>2247</v>
      </c>
      <c r="N199" t="s">
        <v>2254</v>
      </c>
      <c r="O199" t="s">
        <v>2257</v>
      </c>
      <c r="P199">
        <v>1</v>
      </c>
      <c r="Q199">
        <v>1</v>
      </c>
      <c r="R199">
        <v>1</v>
      </c>
      <c r="S199">
        <v>110.69</v>
      </c>
      <c r="T199">
        <v>110.69</v>
      </c>
      <c r="U199" t="s">
        <v>1570</v>
      </c>
      <c r="V199">
        <v>0</v>
      </c>
      <c r="Y199" t="s">
        <v>1571</v>
      </c>
      <c r="Z199" t="s">
        <v>1572</v>
      </c>
      <c r="AC199" t="s">
        <v>1573</v>
      </c>
      <c r="AD199" t="s">
        <v>1574</v>
      </c>
      <c r="AE199">
        <v>1</v>
      </c>
      <c r="AF199">
        <v>0</v>
      </c>
      <c r="AG199">
        <v>0</v>
      </c>
      <c r="AH199">
        <v>179.4</v>
      </c>
      <c r="AI199">
        <v>2</v>
      </c>
      <c r="AJ199">
        <v>0</v>
      </c>
      <c r="AV199">
        <v>1.6207426</v>
      </c>
      <c r="AX199">
        <v>215.28</v>
      </c>
      <c r="BE199">
        <v>100</v>
      </c>
      <c r="BF199">
        <v>100</v>
      </c>
      <c r="BH199">
        <v>0</v>
      </c>
      <c r="BL199">
        <v>0</v>
      </c>
      <c r="BM199">
        <v>0</v>
      </c>
      <c r="BP199">
        <v>0</v>
      </c>
      <c r="BR199">
        <v>0</v>
      </c>
      <c r="BS199">
        <v>0</v>
      </c>
      <c r="BT199">
        <v>0</v>
      </c>
      <c r="BW199">
        <v>0</v>
      </c>
      <c r="BX199">
        <v>0</v>
      </c>
    </row>
    <row r="200" spans="1:76" x14ac:dyDescent="0.25">
      <c r="A200">
        <v>208</v>
      </c>
      <c r="B200" t="s">
        <v>788</v>
      </c>
      <c r="C200" t="s">
        <v>2258</v>
      </c>
      <c r="D200" t="s">
        <v>2259</v>
      </c>
      <c r="E200">
        <v>9</v>
      </c>
      <c r="F200" t="s">
        <v>2016</v>
      </c>
      <c r="G200">
        <v>5</v>
      </c>
      <c r="H200" t="s">
        <v>2016</v>
      </c>
      <c r="I200" t="s">
        <v>2241</v>
      </c>
      <c r="J200" t="s">
        <v>2242</v>
      </c>
      <c r="K200">
        <v>2</v>
      </c>
      <c r="L200" t="s">
        <v>2260</v>
      </c>
      <c r="M200" t="s">
        <v>1583</v>
      </c>
      <c r="N200" t="s">
        <v>1584</v>
      </c>
      <c r="O200" t="s">
        <v>1585</v>
      </c>
      <c r="Q200">
        <v>1</v>
      </c>
      <c r="R200">
        <v>0</v>
      </c>
      <c r="S200">
        <v>0</v>
      </c>
      <c r="T200">
        <v>0</v>
      </c>
      <c r="U200" t="s">
        <v>1570</v>
      </c>
      <c r="V200">
        <v>0</v>
      </c>
      <c r="Y200" t="s">
        <v>1571</v>
      </c>
      <c r="Z200" t="s">
        <v>1572</v>
      </c>
      <c r="AC200" t="s">
        <v>1573</v>
      </c>
      <c r="AD200" t="s">
        <v>1574</v>
      </c>
      <c r="AE200">
        <v>1</v>
      </c>
      <c r="AF200">
        <v>47</v>
      </c>
      <c r="AG200">
        <v>0</v>
      </c>
      <c r="AH200">
        <v>0</v>
      </c>
      <c r="AI200">
        <v>2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V200">
        <v>0</v>
      </c>
      <c r="AW200">
        <v>1</v>
      </c>
      <c r="AX200">
        <v>0</v>
      </c>
      <c r="BE200">
        <v>100</v>
      </c>
      <c r="BF200">
        <v>100</v>
      </c>
      <c r="BH200">
        <v>0</v>
      </c>
      <c r="BL200">
        <v>0</v>
      </c>
      <c r="BM200">
        <v>0</v>
      </c>
      <c r="BP200">
        <v>0</v>
      </c>
      <c r="BR200">
        <v>0</v>
      </c>
      <c r="BS200">
        <v>0</v>
      </c>
      <c r="BT200">
        <v>0</v>
      </c>
      <c r="BW200">
        <v>0</v>
      </c>
      <c r="BX200">
        <v>0</v>
      </c>
    </row>
    <row r="201" spans="1:76" x14ac:dyDescent="0.25">
      <c r="A201">
        <v>107</v>
      </c>
      <c r="B201" t="s">
        <v>787</v>
      </c>
      <c r="C201" t="s">
        <v>2261</v>
      </c>
      <c r="D201" t="s">
        <v>2262</v>
      </c>
      <c r="E201">
        <v>9</v>
      </c>
      <c r="F201" t="s">
        <v>2016</v>
      </c>
      <c r="G201">
        <v>5</v>
      </c>
      <c r="H201" t="s">
        <v>2016</v>
      </c>
      <c r="I201" t="s">
        <v>2241</v>
      </c>
      <c r="J201" t="s">
        <v>2242</v>
      </c>
      <c r="K201">
        <v>2</v>
      </c>
      <c r="L201" t="s">
        <v>2260</v>
      </c>
      <c r="M201" t="s">
        <v>1583</v>
      </c>
      <c r="N201" t="s">
        <v>1584</v>
      </c>
      <c r="O201" t="s">
        <v>1585</v>
      </c>
      <c r="Q201">
        <v>1</v>
      </c>
      <c r="R201">
        <v>0</v>
      </c>
      <c r="S201">
        <v>0</v>
      </c>
      <c r="T201">
        <v>0</v>
      </c>
      <c r="U201" t="s">
        <v>1570</v>
      </c>
      <c r="V201">
        <v>0</v>
      </c>
      <c r="Y201" t="s">
        <v>1571</v>
      </c>
      <c r="Z201" t="s">
        <v>1572</v>
      </c>
      <c r="AC201" t="s">
        <v>1573</v>
      </c>
      <c r="AD201" t="s">
        <v>1574</v>
      </c>
      <c r="AE201">
        <v>1</v>
      </c>
      <c r="AF201">
        <v>47</v>
      </c>
      <c r="AG201">
        <v>0</v>
      </c>
      <c r="AH201">
        <v>0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V201">
        <v>0</v>
      </c>
      <c r="AW201">
        <v>1</v>
      </c>
      <c r="AX201">
        <v>0</v>
      </c>
      <c r="BE201">
        <v>100</v>
      </c>
      <c r="BF201">
        <v>100</v>
      </c>
      <c r="BH201">
        <v>0</v>
      </c>
      <c r="BL201">
        <v>0</v>
      </c>
      <c r="BM201">
        <v>0</v>
      </c>
      <c r="BP201">
        <v>0</v>
      </c>
      <c r="BR201">
        <v>0</v>
      </c>
      <c r="BS201">
        <v>0</v>
      </c>
      <c r="BT201">
        <v>0</v>
      </c>
      <c r="BW201">
        <v>0</v>
      </c>
      <c r="BX201">
        <v>0</v>
      </c>
    </row>
    <row r="202" spans="1:76" x14ac:dyDescent="0.25">
      <c r="A202">
        <v>210</v>
      </c>
      <c r="B202" t="s">
        <v>790</v>
      </c>
      <c r="C202" t="s">
        <v>2263</v>
      </c>
      <c r="D202" t="s">
        <v>2264</v>
      </c>
      <c r="E202">
        <v>9</v>
      </c>
      <c r="F202" t="s">
        <v>2016</v>
      </c>
      <c r="G202">
        <v>5</v>
      </c>
      <c r="H202" t="s">
        <v>2016</v>
      </c>
      <c r="I202" t="s">
        <v>2241</v>
      </c>
      <c r="J202" t="s">
        <v>2242</v>
      </c>
      <c r="K202">
        <v>2</v>
      </c>
      <c r="L202" t="s">
        <v>2260</v>
      </c>
      <c r="M202" t="s">
        <v>1583</v>
      </c>
      <c r="N202" t="s">
        <v>1584</v>
      </c>
      <c r="O202" t="s">
        <v>1585</v>
      </c>
      <c r="Q202">
        <v>1</v>
      </c>
      <c r="R202">
        <v>0</v>
      </c>
      <c r="S202">
        <v>0</v>
      </c>
      <c r="T202">
        <v>0</v>
      </c>
      <c r="U202" t="s">
        <v>1570</v>
      </c>
      <c r="V202">
        <v>0</v>
      </c>
      <c r="Y202" t="s">
        <v>1571</v>
      </c>
      <c r="Z202" t="s">
        <v>1572</v>
      </c>
      <c r="AC202" t="s">
        <v>1573</v>
      </c>
      <c r="AD202" t="s">
        <v>1574</v>
      </c>
      <c r="AE202">
        <v>1</v>
      </c>
      <c r="AF202">
        <v>47</v>
      </c>
      <c r="AG202">
        <v>0</v>
      </c>
      <c r="AH202">
        <v>0</v>
      </c>
      <c r="AI202">
        <v>2</v>
      </c>
      <c r="AJ202">
        <v>0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V202">
        <v>0</v>
      </c>
      <c r="AW202">
        <v>1</v>
      </c>
      <c r="AX202">
        <v>0</v>
      </c>
      <c r="BE202">
        <v>100</v>
      </c>
      <c r="BF202">
        <v>100</v>
      </c>
      <c r="BH202">
        <v>0</v>
      </c>
      <c r="BL202">
        <v>0</v>
      </c>
      <c r="BM202">
        <v>0</v>
      </c>
      <c r="BP202">
        <v>0</v>
      </c>
      <c r="BR202">
        <v>0</v>
      </c>
      <c r="BS202">
        <v>0</v>
      </c>
      <c r="BT202">
        <v>0</v>
      </c>
      <c r="BW202">
        <v>0</v>
      </c>
      <c r="BX202">
        <v>0</v>
      </c>
    </row>
    <row r="203" spans="1:76" x14ac:dyDescent="0.25">
      <c r="A203">
        <v>437</v>
      </c>
      <c r="B203" t="s">
        <v>2265</v>
      </c>
      <c r="C203" t="s">
        <v>2266</v>
      </c>
      <c r="D203" t="s">
        <v>2267</v>
      </c>
      <c r="E203">
        <v>9</v>
      </c>
      <c r="F203" t="s">
        <v>2016</v>
      </c>
      <c r="G203">
        <v>5</v>
      </c>
      <c r="H203" t="s">
        <v>2016</v>
      </c>
      <c r="I203" t="s">
        <v>2241</v>
      </c>
      <c r="J203" t="s">
        <v>2242</v>
      </c>
      <c r="K203">
        <v>1</v>
      </c>
      <c r="L203" t="s">
        <v>2243</v>
      </c>
      <c r="M203" t="s">
        <v>1583</v>
      </c>
      <c r="N203" t="s">
        <v>1584</v>
      </c>
      <c r="O203" t="s">
        <v>1585</v>
      </c>
      <c r="Q203">
        <v>1</v>
      </c>
      <c r="R203">
        <v>0</v>
      </c>
      <c r="S203">
        <v>0</v>
      </c>
      <c r="T203">
        <v>0</v>
      </c>
      <c r="U203" t="s">
        <v>1570</v>
      </c>
      <c r="V203">
        <v>0</v>
      </c>
      <c r="Y203" t="s">
        <v>1571</v>
      </c>
      <c r="Z203" t="s">
        <v>1572</v>
      </c>
      <c r="AC203" t="s">
        <v>1573</v>
      </c>
      <c r="AD203" t="s">
        <v>1574</v>
      </c>
      <c r="AE203">
        <v>1</v>
      </c>
      <c r="AF203">
        <v>47</v>
      </c>
      <c r="AG203">
        <v>0</v>
      </c>
      <c r="AH203">
        <v>0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V203">
        <v>0</v>
      </c>
      <c r="AW203">
        <v>1</v>
      </c>
      <c r="AX203">
        <v>0</v>
      </c>
      <c r="BE203">
        <v>100</v>
      </c>
      <c r="BF203">
        <v>100</v>
      </c>
      <c r="BH203">
        <v>0</v>
      </c>
      <c r="BL203">
        <v>0</v>
      </c>
      <c r="BM203">
        <v>0</v>
      </c>
      <c r="BP203">
        <v>0</v>
      </c>
      <c r="BR203">
        <v>0</v>
      </c>
      <c r="BS203">
        <v>0</v>
      </c>
      <c r="BT203">
        <v>0</v>
      </c>
      <c r="BW203">
        <v>0</v>
      </c>
      <c r="BX203">
        <v>0</v>
      </c>
    </row>
    <row r="204" spans="1:76" x14ac:dyDescent="0.25">
      <c r="B204" t="s">
        <v>2268</v>
      </c>
      <c r="C204" t="s">
        <v>2269</v>
      </c>
      <c r="D204" t="s">
        <v>2270</v>
      </c>
      <c r="E204">
        <v>13</v>
      </c>
      <c r="F204" t="s">
        <v>2196</v>
      </c>
      <c r="K204">
        <v>1</v>
      </c>
      <c r="L204" t="s">
        <v>2197</v>
      </c>
      <c r="M204" t="s">
        <v>1583</v>
      </c>
      <c r="N204" t="s">
        <v>1584</v>
      </c>
      <c r="O204" t="s">
        <v>1585</v>
      </c>
      <c r="Q204">
        <v>1</v>
      </c>
      <c r="R204">
        <v>0</v>
      </c>
      <c r="S204">
        <v>0</v>
      </c>
      <c r="T204">
        <v>0</v>
      </c>
      <c r="U204" t="s">
        <v>1570</v>
      </c>
      <c r="V204">
        <v>0</v>
      </c>
      <c r="Y204" t="s">
        <v>1571</v>
      </c>
      <c r="Z204" t="s">
        <v>1572</v>
      </c>
      <c r="AC204" t="s">
        <v>1573</v>
      </c>
      <c r="AD204" t="s">
        <v>1574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1</v>
      </c>
      <c r="AM204">
        <v>1</v>
      </c>
      <c r="AN204">
        <v>1</v>
      </c>
      <c r="AO204">
        <v>1</v>
      </c>
      <c r="AP204">
        <v>1</v>
      </c>
      <c r="AV204">
        <v>0</v>
      </c>
      <c r="AW204">
        <v>1</v>
      </c>
      <c r="AX204">
        <v>0</v>
      </c>
      <c r="BE204">
        <v>100</v>
      </c>
      <c r="BF204">
        <v>100</v>
      </c>
      <c r="BH204">
        <v>0</v>
      </c>
      <c r="BL204">
        <v>0</v>
      </c>
      <c r="BM204">
        <v>0</v>
      </c>
      <c r="BP204">
        <v>0</v>
      </c>
      <c r="BR204">
        <v>0</v>
      </c>
      <c r="BS204">
        <v>0</v>
      </c>
      <c r="BT204">
        <v>0</v>
      </c>
      <c r="BW204">
        <v>0</v>
      </c>
      <c r="BX204">
        <v>0</v>
      </c>
    </row>
    <row r="205" spans="1:76" x14ac:dyDescent="0.25">
      <c r="B205" t="s">
        <v>2271</v>
      </c>
      <c r="C205" t="s">
        <v>2272</v>
      </c>
      <c r="D205" t="s">
        <v>2273</v>
      </c>
      <c r="E205">
        <v>10</v>
      </c>
      <c r="F205" t="s">
        <v>1577</v>
      </c>
      <c r="G205">
        <v>8</v>
      </c>
      <c r="H205" t="s">
        <v>1577</v>
      </c>
      <c r="M205" t="s">
        <v>1661</v>
      </c>
      <c r="N205">
        <v>8081015</v>
      </c>
      <c r="O205" t="s">
        <v>2274</v>
      </c>
      <c r="Q205">
        <v>1</v>
      </c>
      <c r="R205">
        <v>1</v>
      </c>
      <c r="S205">
        <v>15.55</v>
      </c>
      <c r="T205">
        <v>15.55</v>
      </c>
      <c r="U205" t="s">
        <v>1570</v>
      </c>
      <c r="V205">
        <v>0</v>
      </c>
      <c r="Y205" t="s">
        <v>1571</v>
      </c>
      <c r="Z205" t="s">
        <v>1572</v>
      </c>
      <c r="AC205" t="s">
        <v>1573</v>
      </c>
      <c r="AD205" t="s">
        <v>1574</v>
      </c>
      <c r="AF205">
        <v>0</v>
      </c>
      <c r="AG205">
        <v>0</v>
      </c>
      <c r="AH205">
        <v>22.48</v>
      </c>
      <c r="AI205">
        <v>2</v>
      </c>
      <c r="AJ205">
        <v>0</v>
      </c>
      <c r="AV205">
        <v>1.4456591999999999</v>
      </c>
      <c r="AX205">
        <v>26.98</v>
      </c>
      <c r="AZ205">
        <v>1</v>
      </c>
      <c r="BE205">
        <v>100</v>
      </c>
      <c r="BF205">
        <v>100</v>
      </c>
      <c r="BH205">
        <v>0</v>
      </c>
      <c r="BL205">
        <v>0</v>
      </c>
      <c r="BM205">
        <v>0</v>
      </c>
      <c r="BP205">
        <v>0</v>
      </c>
      <c r="BR205">
        <v>0</v>
      </c>
      <c r="BS205">
        <v>0</v>
      </c>
      <c r="BT205">
        <v>0</v>
      </c>
      <c r="BW205">
        <v>0</v>
      </c>
      <c r="BX205">
        <v>0</v>
      </c>
    </row>
    <row r="206" spans="1:76" x14ac:dyDescent="0.25">
      <c r="A206">
        <v>24</v>
      </c>
      <c r="B206" t="s">
        <v>38</v>
      </c>
      <c r="C206" t="s">
        <v>2275</v>
      </c>
      <c r="D206" t="s">
        <v>2276</v>
      </c>
      <c r="E206">
        <v>14</v>
      </c>
      <c r="F206" t="s">
        <v>2277</v>
      </c>
      <c r="G206">
        <v>9</v>
      </c>
      <c r="H206" t="s">
        <v>2277</v>
      </c>
      <c r="M206" t="s">
        <v>2278</v>
      </c>
      <c r="N206" t="s">
        <v>38</v>
      </c>
      <c r="O206" t="s">
        <v>2279</v>
      </c>
      <c r="Q206">
        <v>1</v>
      </c>
      <c r="R206">
        <v>1</v>
      </c>
      <c r="S206">
        <v>24.79</v>
      </c>
      <c r="T206">
        <v>24.79</v>
      </c>
      <c r="U206" t="s">
        <v>1570</v>
      </c>
      <c r="V206">
        <v>0</v>
      </c>
      <c r="Y206" t="s">
        <v>1571</v>
      </c>
      <c r="Z206" t="s">
        <v>1572</v>
      </c>
      <c r="AC206" t="s">
        <v>1573</v>
      </c>
      <c r="AD206" t="s">
        <v>1574</v>
      </c>
      <c r="AF206">
        <v>0</v>
      </c>
      <c r="AG206">
        <v>0</v>
      </c>
      <c r="AH206">
        <v>36.83</v>
      </c>
      <c r="AI206">
        <v>2</v>
      </c>
      <c r="AJ206">
        <v>0</v>
      </c>
      <c r="AV206">
        <v>1.4856796999999999</v>
      </c>
      <c r="AX206">
        <v>44.2</v>
      </c>
      <c r="AZ206">
        <v>1</v>
      </c>
      <c r="BE206">
        <v>100</v>
      </c>
      <c r="BF206">
        <v>100</v>
      </c>
      <c r="BH206">
        <v>0</v>
      </c>
      <c r="BL206">
        <v>0</v>
      </c>
      <c r="BM206">
        <v>0</v>
      </c>
      <c r="BP206">
        <v>0</v>
      </c>
      <c r="BR206">
        <v>0</v>
      </c>
      <c r="BS206">
        <v>0</v>
      </c>
      <c r="BT206">
        <v>0</v>
      </c>
      <c r="BW206">
        <v>0</v>
      </c>
      <c r="BX206">
        <v>0</v>
      </c>
    </row>
    <row r="207" spans="1:76" x14ac:dyDescent="0.25">
      <c r="A207">
        <v>25</v>
      </c>
      <c r="B207" t="s">
        <v>43</v>
      </c>
      <c r="C207" t="s">
        <v>2280</v>
      </c>
      <c r="D207" t="s">
        <v>41</v>
      </c>
      <c r="E207">
        <v>14</v>
      </c>
      <c r="F207" t="s">
        <v>2277</v>
      </c>
      <c r="G207">
        <v>9</v>
      </c>
      <c r="H207" t="s">
        <v>2277</v>
      </c>
      <c r="M207" t="s">
        <v>2278</v>
      </c>
      <c r="N207" t="s">
        <v>43</v>
      </c>
      <c r="O207" t="s">
        <v>2281</v>
      </c>
      <c r="Q207">
        <v>1</v>
      </c>
      <c r="R207">
        <v>1</v>
      </c>
      <c r="S207">
        <v>24.94</v>
      </c>
      <c r="T207">
        <v>24.94</v>
      </c>
      <c r="U207" t="s">
        <v>1570</v>
      </c>
      <c r="V207">
        <v>0</v>
      </c>
      <c r="Y207" t="s">
        <v>1571</v>
      </c>
      <c r="Z207" t="s">
        <v>1572</v>
      </c>
      <c r="AC207" t="s">
        <v>1573</v>
      </c>
      <c r="AD207" t="s">
        <v>1574</v>
      </c>
      <c r="AF207">
        <v>0</v>
      </c>
      <c r="AG207">
        <v>0</v>
      </c>
      <c r="AH207">
        <v>37.97</v>
      </c>
      <c r="AI207">
        <v>2</v>
      </c>
      <c r="AJ207">
        <v>0</v>
      </c>
      <c r="AV207">
        <v>1.5224538999999999</v>
      </c>
      <c r="AX207">
        <v>45.56</v>
      </c>
      <c r="AZ207">
        <v>1</v>
      </c>
      <c r="BE207">
        <v>100</v>
      </c>
      <c r="BF207">
        <v>100</v>
      </c>
      <c r="BH207">
        <v>0</v>
      </c>
      <c r="BL207">
        <v>0</v>
      </c>
      <c r="BM207">
        <v>0</v>
      </c>
      <c r="BP207">
        <v>0</v>
      </c>
      <c r="BR207">
        <v>0</v>
      </c>
      <c r="BS207">
        <v>0</v>
      </c>
      <c r="BT207">
        <v>0</v>
      </c>
      <c r="BW207">
        <v>0</v>
      </c>
      <c r="BX207">
        <v>0</v>
      </c>
    </row>
    <row r="208" spans="1:76" x14ac:dyDescent="0.25">
      <c r="B208" t="s">
        <v>2282</v>
      </c>
      <c r="C208" t="s">
        <v>2283</v>
      </c>
      <c r="D208" t="s">
        <v>2284</v>
      </c>
      <c r="E208">
        <v>14</v>
      </c>
      <c r="F208" t="s">
        <v>2277</v>
      </c>
      <c r="G208">
        <v>9</v>
      </c>
      <c r="H208" t="s">
        <v>2277</v>
      </c>
      <c r="M208" t="s">
        <v>2278</v>
      </c>
      <c r="N208" t="s">
        <v>2282</v>
      </c>
      <c r="O208" t="s">
        <v>2285</v>
      </c>
      <c r="Q208">
        <v>1</v>
      </c>
      <c r="R208">
        <v>1</v>
      </c>
      <c r="S208">
        <v>31.27</v>
      </c>
      <c r="T208">
        <v>31.27</v>
      </c>
      <c r="U208" t="s">
        <v>1570</v>
      </c>
      <c r="V208">
        <v>0</v>
      </c>
      <c r="Y208" t="s">
        <v>1571</v>
      </c>
      <c r="Z208" t="s">
        <v>1572</v>
      </c>
      <c r="AC208" t="s">
        <v>1573</v>
      </c>
      <c r="AD208" t="s">
        <v>1574</v>
      </c>
      <c r="AF208">
        <v>0</v>
      </c>
      <c r="AG208">
        <v>0</v>
      </c>
      <c r="AH208">
        <v>47.61</v>
      </c>
      <c r="AI208">
        <v>2</v>
      </c>
      <c r="AJ208">
        <v>0</v>
      </c>
      <c r="AV208">
        <v>1.5225455999999999</v>
      </c>
      <c r="AX208">
        <v>57.13</v>
      </c>
      <c r="AZ208">
        <v>1</v>
      </c>
      <c r="BE208">
        <v>100</v>
      </c>
      <c r="BF208">
        <v>100</v>
      </c>
      <c r="BH208">
        <v>0</v>
      </c>
      <c r="BL208">
        <v>0</v>
      </c>
      <c r="BM208">
        <v>0</v>
      </c>
      <c r="BP208">
        <v>0</v>
      </c>
      <c r="BR208">
        <v>0</v>
      </c>
      <c r="BS208">
        <v>0</v>
      </c>
      <c r="BT208">
        <v>0</v>
      </c>
      <c r="BW208">
        <v>0</v>
      </c>
      <c r="BX208">
        <v>0</v>
      </c>
    </row>
    <row r="209" spans="1:76" x14ac:dyDescent="0.25">
      <c r="A209">
        <v>438</v>
      </c>
      <c r="B209" t="s">
        <v>266</v>
      </c>
      <c r="C209" t="s">
        <v>2286</v>
      </c>
      <c r="D209" t="s">
        <v>264</v>
      </c>
      <c r="E209">
        <v>14</v>
      </c>
      <c r="F209" t="s">
        <v>2277</v>
      </c>
      <c r="G209">
        <v>9</v>
      </c>
      <c r="H209" t="s">
        <v>2277</v>
      </c>
      <c r="M209" t="s">
        <v>2278</v>
      </c>
      <c r="N209" t="s">
        <v>2287</v>
      </c>
      <c r="O209" t="s">
        <v>2288</v>
      </c>
      <c r="Q209">
        <v>1</v>
      </c>
      <c r="R209">
        <v>1</v>
      </c>
      <c r="S209">
        <v>45.76</v>
      </c>
      <c r="T209">
        <v>45.76</v>
      </c>
      <c r="U209" t="s">
        <v>1570</v>
      </c>
      <c r="V209">
        <v>0</v>
      </c>
      <c r="Y209" t="s">
        <v>1571</v>
      </c>
      <c r="Z209" t="s">
        <v>1572</v>
      </c>
      <c r="AC209" t="s">
        <v>1573</v>
      </c>
      <c r="AD209" t="s">
        <v>1574</v>
      </c>
      <c r="AF209">
        <v>0</v>
      </c>
      <c r="AG209">
        <v>0</v>
      </c>
      <c r="AH209">
        <v>58.8</v>
      </c>
      <c r="AI209">
        <v>2</v>
      </c>
      <c r="AJ209">
        <v>0</v>
      </c>
      <c r="AV209">
        <v>1.2849649999999999</v>
      </c>
      <c r="AX209">
        <v>70.56</v>
      </c>
      <c r="AZ209">
        <v>1</v>
      </c>
      <c r="BE209">
        <v>100</v>
      </c>
      <c r="BF209">
        <v>100</v>
      </c>
      <c r="BH209">
        <v>0</v>
      </c>
      <c r="BL209">
        <v>0</v>
      </c>
      <c r="BM209">
        <v>0</v>
      </c>
      <c r="BP209">
        <v>0</v>
      </c>
      <c r="BR209">
        <v>0</v>
      </c>
      <c r="BS209">
        <v>0</v>
      </c>
      <c r="BT209">
        <v>0</v>
      </c>
      <c r="BW209">
        <v>0</v>
      </c>
      <c r="BX209">
        <v>0</v>
      </c>
    </row>
    <row r="210" spans="1:76" x14ac:dyDescent="0.25">
      <c r="B210" t="s">
        <v>2289</v>
      </c>
      <c r="C210" t="s">
        <v>2290</v>
      </c>
      <c r="D210" t="s">
        <v>2291</v>
      </c>
      <c r="E210">
        <v>5</v>
      </c>
      <c r="F210" t="s">
        <v>1566</v>
      </c>
      <c r="K210">
        <v>5</v>
      </c>
      <c r="L210" t="s">
        <v>1567</v>
      </c>
      <c r="M210" t="s">
        <v>1568</v>
      </c>
      <c r="N210" t="s">
        <v>2289</v>
      </c>
      <c r="O210" t="s">
        <v>2291</v>
      </c>
      <c r="Q210">
        <v>1</v>
      </c>
      <c r="R210">
        <v>0</v>
      </c>
      <c r="S210">
        <v>0</v>
      </c>
      <c r="T210">
        <v>0</v>
      </c>
      <c r="U210" t="s">
        <v>1570</v>
      </c>
      <c r="V210">
        <v>0</v>
      </c>
      <c r="Y210" t="s">
        <v>1571</v>
      </c>
      <c r="Z210" t="s">
        <v>1572</v>
      </c>
      <c r="AC210" t="s">
        <v>1573</v>
      </c>
      <c r="AD210" t="s">
        <v>1574</v>
      </c>
      <c r="AF210">
        <v>0</v>
      </c>
      <c r="AG210">
        <v>0</v>
      </c>
      <c r="AH210">
        <v>0</v>
      </c>
      <c r="AI210">
        <v>2</v>
      </c>
      <c r="AJ210">
        <v>0</v>
      </c>
      <c r="AV210">
        <v>0</v>
      </c>
      <c r="AX210">
        <v>0</v>
      </c>
      <c r="AZ210">
        <v>1</v>
      </c>
      <c r="BE210">
        <v>100</v>
      </c>
      <c r="BF210">
        <v>100</v>
      </c>
      <c r="BH210">
        <v>0</v>
      </c>
      <c r="BL210">
        <v>0</v>
      </c>
      <c r="BM210">
        <v>0</v>
      </c>
      <c r="BP210">
        <v>0</v>
      </c>
      <c r="BR210">
        <v>0</v>
      </c>
      <c r="BS210">
        <v>0</v>
      </c>
      <c r="BT210">
        <v>0</v>
      </c>
      <c r="BW210">
        <v>0</v>
      </c>
      <c r="BX210">
        <v>0</v>
      </c>
    </row>
    <row r="211" spans="1:76" x14ac:dyDescent="0.25">
      <c r="A211">
        <v>143</v>
      </c>
      <c r="B211" t="s">
        <v>205</v>
      </c>
      <c r="C211" t="s">
        <v>2292</v>
      </c>
      <c r="D211" t="s">
        <v>203</v>
      </c>
      <c r="E211">
        <v>9</v>
      </c>
      <c r="F211" t="s">
        <v>2016</v>
      </c>
      <c r="G211">
        <v>5</v>
      </c>
      <c r="H211" t="s">
        <v>2016</v>
      </c>
      <c r="K211">
        <v>3</v>
      </c>
      <c r="L211" t="s">
        <v>2017</v>
      </c>
      <c r="M211" t="s">
        <v>2018</v>
      </c>
      <c r="N211">
        <v>1741101400</v>
      </c>
      <c r="O211" t="s">
        <v>2293</v>
      </c>
      <c r="P211">
        <v>1</v>
      </c>
      <c r="Q211">
        <v>1</v>
      </c>
      <c r="R211">
        <v>1</v>
      </c>
      <c r="S211">
        <v>96</v>
      </c>
      <c r="T211">
        <v>96</v>
      </c>
      <c r="U211" t="s">
        <v>1570</v>
      </c>
      <c r="V211">
        <v>0</v>
      </c>
      <c r="Y211" t="s">
        <v>1571</v>
      </c>
      <c r="Z211" t="s">
        <v>1572</v>
      </c>
      <c r="AC211" t="s">
        <v>1573</v>
      </c>
      <c r="AD211" t="s">
        <v>1574</v>
      </c>
      <c r="AE211">
        <v>1</v>
      </c>
      <c r="AF211">
        <v>16</v>
      </c>
      <c r="AG211">
        <v>0</v>
      </c>
      <c r="AH211">
        <v>138.13</v>
      </c>
      <c r="AI211">
        <v>2</v>
      </c>
      <c r="AJ211">
        <v>0</v>
      </c>
      <c r="AV211">
        <v>1.4388542</v>
      </c>
      <c r="AX211">
        <v>165.76</v>
      </c>
      <c r="AZ211">
        <v>1</v>
      </c>
      <c r="BE211">
        <v>100</v>
      </c>
      <c r="BF211">
        <v>100</v>
      </c>
      <c r="BH211">
        <v>0</v>
      </c>
      <c r="BL211">
        <v>0</v>
      </c>
      <c r="BM211">
        <v>0</v>
      </c>
      <c r="BP211">
        <v>0</v>
      </c>
      <c r="BR211">
        <v>0</v>
      </c>
      <c r="BS211">
        <v>0</v>
      </c>
      <c r="BT211">
        <v>0</v>
      </c>
      <c r="BW211">
        <v>0</v>
      </c>
      <c r="BX211">
        <v>0</v>
      </c>
    </row>
    <row r="212" spans="1:76" x14ac:dyDescent="0.25">
      <c r="A212">
        <v>142</v>
      </c>
      <c r="B212" t="s">
        <v>201</v>
      </c>
      <c r="C212" t="s">
        <v>2294</v>
      </c>
      <c r="D212" t="s">
        <v>199</v>
      </c>
      <c r="E212">
        <v>9</v>
      </c>
      <c r="F212" t="s">
        <v>2016</v>
      </c>
      <c r="G212">
        <v>5</v>
      </c>
      <c r="H212" t="s">
        <v>2016</v>
      </c>
      <c r="K212">
        <v>3</v>
      </c>
      <c r="L212" t="s">
        <v>2017</v>
      </c>
      <c r="M212" t="s">
        <v>2018</v>
      </c>
      <c r="N212">
        <v>1751101200</v>
      </c>
      <c r="O212" t="s">
        <v>199</v>
      </c>
      <c r="P212">
        <v>1</v>
      </c>
      <c r="Q212">
        <v>1</v>
      </c>
      <c r="R212">
        <v>1</v>
      </c>
      <c r="S212">
        <v>83</v>
      </c>
      <c r="T212">
        <v>83</v>
      </c>
      <c r="U212" t="s">
        <v>1570</v>
      </c>
      <c r="V212">
        <v>0</v>
      </c>
      <c r="Y212" t="s">
        <v>1571</v>
      </c>
      <c r="Z212" t="s">
        <v>1572</v>
      </c>
      <c r="AC212" t="s">
        <v>1573</v>
      </c>
      <c r="AD212" t="s">
        <v>1574</v>
      </c>
      <c r="AE212">
        <v>1</v>
      </c>
      <c r="AF212">
        <v>16</v>
      </c>
      <c r="AG212">
        <v>0</v>
      </c>
      <c r="AH212">
        <v>119.89</v>
      </c>
      <c r="AI212">
        <v>2</v>
      </c>
      <c r="AJ212">
        <v>0</v>
      </c>
      <c r="AV212">
        <v>1.4444577999999999</v>
      </c>
      <c r="AX212">
        <v>143.87</v>
      </c>
      <c r="AZ212">
        <v>1</v>
      </c>
      <c r="BE212">
        <v>100</v>
      </c>
      <c r="BF212">
        <v>100</v>
      </c>
      <c r="BH212">
        <v>0</v>
      </c>
      <c r="BL212">
        <v>0</v>
      </c>
      <c r="BM212">
        <v>0</v>
      </c>
      <c r="BP212">
        <v>0</v>
      </c>
      <c r="BR212">
        <v>0</v>
      </c>
      <c r="BS212">
        <v>0</v>
      </c>
      <c r="BT212">
        <v>0</v>
      </c>
      <c r="BW212">
        <v>0</v>
      </c>
      <c r="BX212">
        <v>0</v>
      </c>
    </row>
    <row r="213" spans="1:76" x14ac:dyDescent="0.25">
      <c r="B213">
        <v>1510041</v>
      </c>
      <c r="C213" t="s">
        <v>2295</v>
      </c>
      <c r="D213" t="s">
        <v>2296</v>
      </c>
      <c r="E213">
        <v>9</v>
      </c>
      <c r="F213" t="s">
        <v>2016</v>
      </c>
      <c r="G213">
        <v>5</v>
      </c>
      <c r="H213" t="s">
        <v>2016</v>
      </c>
      <c r="K213">
        <v>3</v>
      </c>
      <c r="L213" t="s">
        <v>2017</v>
      </c>
      <c r="M213" t="s">
        <v>2297</v>
      </c>
      <c r="N213">
        <v>1510041</v>
      </c>
      <c r="O213" t="s">
        <v>2298</v>
      </c>
      <c r="P213" t="s">
        <v>2299</v>
      </c>
      <c r="Q213">
        <v>36</v>
      </c>
      <c r="R213">
        <v>1</v>
      </c>
      <c r="S213">
        <v>11.72</v>
      </c>
      <c r="T213">
        <v>11.72</v>
      </c>
      <c r="U213" t="s">
        <v>1570</v>
      </c>
      <c r="V213">
        <v>0</v>
      </c>
      <c r="Y213" t="s">
        <v>1571</v>
      </c>
      <c r="Z213" t="s">
        <v>1572</v>
      </c>
      <c r="AC213" t="s">
        <v>1573</v>
      </c>
      <c r="AD213" t="s">
        <v>1574</v>
      </c>
      <c r="AF213">
        <v>0</v>
      </c>
      <c r="AG213">
        <v>0</v>
      </c>
      <c r="AH213">
        <v>16.8</v>
      </c>
      <c r="AI213">
        <v>2</v>
      </c>
      <c r="AJ213">
        <v>0</v>
      </c>
      <c r="AV213">
        <v>51.604095600000001</v>
      </c>
      <c r="AX213">
        <v>20.16</v>
      </c>
      <c r="BE213">
        <v>100</v>
      </c>
      <c r="BF213">
        <v>100</v>
      </c>
      <c r="BH213">
        <v>0</v>
      </c>
      <c r="BL213">
        <v>0</v>
      </c>
      <c r="BM213">
        <v>0</v>
      </c>
      <c r="BP213">
        <v>0</v>
      </c>
      <c r="BR213">
        <v>0</v>
      </c>
      <c r="BS213">
        <v>0</v>
      </c>
      <c r="BT213">
        <v>0</v>
      </c>
      <c r="BW213">
        <v>0</v>
      </c>
      <c r="BX213">
        <v>0</v>
      </c>
    </row>
    <row r="214" spans="1:76" x14ac:dyDescent="0.25">
      <c r="A214">
        <v>163</v>
      </c>
      <c r="B214" t="s">
        <v>239</v>
      </c>
      <c r="C214" t="s">
        <v>2300</v>
      </c>
      <c r="D214" t="s">
        <v>2301</v>
      </c>
      <c r="E214">
        <v>12</v>
      </c>
      <c r="F214" t="s">
        <v>1995</v>
      </c>
      <c r="G214">
        <v>12</v>
      </c>
      <c r="H214" t="s">
        <v>1996</v>
      </c>
      <c r="K214">
        <v>2</v>
      </c>
      <c r="L214" t="s">
        <v>1997</v>
      </c>
      <c r="M214" t="s">
        <v>1568</v>
      </c>
      <c r="N214" t="s">
        <v>2302</v>
      </c>
      <c r="O214" t="s">
        <v>2303</v>
      </c>
      <c r="P214">
        <v>1</v>
      </c>
      <c r="Q214">
        <v>1</v>
      </c>
      <c r="R214">
        <v>1</v>
      </c>
      <c r="S214">
        <v>555</v>
      </c>
      <c r="T214">
        <v>555</v>
      </c>
      <c r="U214" t="s">
        <v>1570</v>
      </c>
      <c r="V214">
        <v>0</v>
      </c>
      <c r="Y214" t="s">
        <v>1571</v>
      </c>
      <c r="Z214" t="s">
        <v>1572</v>
      </c>
      <c r="AC214" t="s">
        <v>1573</v>
      </c>
      <c r="AD214" t="s">
        <v>1574</v>
      </c>
      <c r="AE214">
        <v>1</v>
      </c>
      <c r="AF214">
        <v>0</v>
      </c>
      <c r="AG214">
        <v>0</v>
      </c>
      <c r="AH214">
        <v>826.95</v>
      </c>
      <c r="AI214">
        <v>2</v>
      </c>
      <c r="AJ214">
        <v>0</v>
      </c>
      <c r="AV214">
        <v>1.49</v>
      </c>
      <c r="AX214">
        <v>992.34</v>
      </c>
      <c r="BE214">
        <v>100</v>
      </c>
      <c r="BF214">
        <v>100</v>
      </c>
      <c r="BH214">
        <v>0</v>
      </c>
      <c r="BL214">
        <v>0</v>
      </c>
      <c r="BM214">
        <v>0</v>
      </c>
      <c r="BP214">
        <v>0</v>
      </c>
      <c r="BR214">
        <v>0</v>
      </c>
      <c r="BS214">
        <v>0</v>
      </c>
      <c r="BT214">
        <v>0</v>
      </c>
      <c r="BW214">
        <v>0</v>
      </c>
      <c r="BX214">
        <v>0</v>
      </c>
    </row>
    <row r="215" spans="1:76" x14ac:dyDescent="0.25">
      <c r="A215">
        <v>133</v>
      </c>
      <c r="B215" t="s">
        <v>174</v>
      </c>
      <c r="C215" t="s">
        <v>2304</v>
      </c>
      <c r="D215" t="s">
        <v>173</v>
      </c>
      <c r="E215">
        <v>12</v>
      </c>
      <c r="F215" t="s">
        <v>1995</v>
      </c>
      <c r="G215">
        <v>12</v>
      </c>
      <c r="H215" t="s">
        <v>1996</v>
      </c>
      <c r="I215" t="s">
        <v>2219</v>
      </c>
      <c r="J215" t="s">
        <v>2220</v>
      </c>
      <c r="K215">
        <v>1</v>
      </c>
      <c r="L215" t="s">
        <v>2221</v>
      </c>
      <c r="M215" t="s">
        <v>1583</v>
      </c>
      <c r="N215" t="s">
        <v>1584</v>
      </c>
      <c r="O215" t="s">
        <v>1585</v>
      </c>
      <c r="Q215">
        <v>1</v>
      </c>
      <c r="R215">
        <v>0</v>
      </c>
      <c r="S215">
        <v>0</v>
      </c>
      <c r="T215">
        <v>0</v>
      </c>
      <c r="U215" t="s">
        <v>1570</v>
      </c>
      <c r="V215">
        <v>0</v>
      </c>
      <c r="Y215" t="s">
        <v>1571</v>
      </c>
      <c r="Z215" t="s">
        <v>1572</v>
      </c>
      <c r="AC215" t="s">
        <v>1573</v>
      </c>
      <c r="AD215" t="s">
        <v>1574</v>
      </c>
      <c r="AE215">
        <v>1</v>
      </c>
      <c r="AF215">
        <v>0</v>
      </c>
      <c r="AG215">
        <v>0</v>
      </c>
      <c r="AH215" s="2">
        <v>2383</v>
      </c>
      <c r="AI215">
        <v>2</v>
      </c>
      <c r="AJ215">
        <v>0</v>
      </c>
      <c r="AK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V215">
        <v>0</v>
      </c>
      <c r="AW215">
        <v>1</v>
      </c>
      <c r="AX215" s="2">
        <v>2859.6</v>
      </c>
      <c r="AZ215">
        <v>1</v>
      </c>
      <c r="BE215">
        <v>100</v>
      </c>
      <c r="BF215">
        <v>100</v>
      </c>
      <c r="BH215">
        <v>0</v>
      </c>
      <c r="BL215">
        <v>0</v>
      </c>
      <c r="BM215">
        <v>0</v>
      </c>
      <c r="BP215">
        <v>0</v>
      </c>
      <c r="BR215">
        <v>0</v>
      </c>
      <c r="BS215">
        <v>0</v>
      </c>
      <c r="BT215">
        <v>0</v>
      </c>
      <c r="BW215">
        <v>0</v>
      </c>
      <c r="BX215">
        <v>0</v>
      </c>
    </row>
    <row r="216" spans="1:76" x14ac:dyDescent="0.25">
      <c r="A216">
        <v>137</v>
      </c>
      <c r="B216" t="s">
        <v>179</v>
      </c>
      <c r="C216" t="s">
        <v>2305</v>
      </c>
      <c r="D216" t="s">
        <v>2306</v>
      </c>
      <c r="E216">
        <v>12</v>
      </c>
      <c r="F216" t="s">
        <v>1995</v>
      </c>
      <c r="G216">
        <v>12</v>
      </c>
      <c r="H216" t="s">
        <v>1996</v>
      </c>
      <c r="K216">
        <v>3</v>
      </c>
      <c r="L216" t="s">
        <v>1578</v>
      </c>
      <c r="M216" t="s">
        <v>1568</v>
      </c>
      <c r="N216" t="s">
        <v>2307</v>
      </c>
      <c r="O216" t="s">
        <v>2308</v>
      </c>
      <c r="P216">
        <v>2</v>
      </c>
      <c r="Q216">
        <v>1</v>
      </c>
      <c r="R216">
        <v>1</v>
      </c>
      <c r="S216">
        <v>35.299999999999997</v>
      </c>
      <c r="T216">
        <v>35.299999999999997</v>
      </c>
      <c r="U216" t="s">
        <v>1570</v>
      </c>
      <c r="V216">
        <v>0</v>
      </c>
      <c r="Y216" t="s">
        <v>1571</v>
      </c>
      <c r="Z216" t="s">
        <v>1572</v>
      </c>
      <c r="AC216" t="s">
        <v>1573</v>
      </c>
      <c r="AD216" t="s">
        <v>1574</v>
      </c>
      <c r="AE216">
        <v>2</v>
      </c>
      <c r="AF216">
        <v>0</v>
      </c>
      <c r="AG216">
        <v>0</v>
      </c>
      <c r="AH216">
        <v>47.94</v>
      </c>
      <c r="AI216">
        <v>2</v>
      </c>
      <c r="AJ216">
        <v>0</v>
      </c>
      <c r="AV216">
        <v>1.3580737000000001</v>
      </c>
      <c r="AX216">
        <v>57.53</v>
      </c>
      <c r="AZ216">
        <v>1</v>
      </c>
      <c r="BE216">
        <v>100</v>
      </c>
      <c r="BF216">
        <v>100</v>
      </c>
      <c r="BH216">
        <v>0</v>
      </c>
      <c r="BL216">
        <v>0</v>
      </c>
      <c r="BM216">
        <v>0</v>
      </c>
      <c r="BP216">
        <v>0</v>
      </c>
      <c r="BR216">
        <v>0</v>
      </c>
      <c r="BS216">
        <v>0</v>
      </c>
      <c r="BT216">
        <v>0</v>
      </c>
      <c r="BW216">
        <v>0</v>
      </c>
      <c r="BX216">
        <v>0</v>
      </c>
    </row>
    <row r="217" spans="1:76" x14ac:dyDescent="0.25">
      <c r="A217">
        <v>132</v>
      </c>
      <c r="B217" t="s">
        <v>172</v>
      </c>
      <c r="C217" t="s">
        <v>2309</v>
      </c>
      <c r="D217" t="s">
        <v>171</v>
      </c>
      <c r="E217">
        <v>12</v>
      </c>
      <c r="F217" t="s">
        <v>1995</v>
      </c>
      <c r="G217">
        <v>12</v>
      </c>
      <c r="H217" t="s">
        <v>1996</v>
      </c>
      <c r="I217" t="s">
        <v>2219</v>
      </c>
      <c r="J217" t="s">
        <v>2220</v>
      </c>
      <c r="K217">
        <v>1</v>
      </c>
      <c r="L217" t="s">
        <v>2221</v>
      </c>
      <c r="M217" t="s">
        <v>1583</v>
      </c>
      <c r="N217" t="s">
        <v>1584</v>
      </c>
      <c r="O217" t="s">
        <v>1585</v>
      </c>
      <c r="Q217">
        <v>1</v>
      </c>
      <c r="R217">
        <v>0</v>
      </c>
      <c r="S217">
        <v>0</v>
      </c>
      <c r="T217">
        <v>0</v>
      </c>
      <c r="U217" t="s">
        <v>1570</v>
      </c>
      <c r="V217">
        <v>0</v>
      </c>
      <c r="Y217" t="s">
        <v>1571</v>
      </c>
      <c r="Z217" t="s">
        <v>1572</v>
      </c>
      <c r="AC217" t="s">
        <v>1573</v>
      </c>
      <c r="AD217" t="s">
        <v>1574</v>
      </c>
      <c r="AE217">
        <v>1</v>
      </c>
      <c r="AF217">
        <v>0</v>
      </c>
      <c r="AG217">
        <v>0</v>
      </c>
      <c r="AH217" s="2">
        <v>1192</v>
      </c>
      <c r="AI217">
        <v>2</v>
      </c>
      <c r="AJ217">
        <v>0</v>
      </c>
      <c r="AK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V217">
        <v>0</v>
      </c>
      <c r="AW217">
        <v>1</v>
      </c>
      <c r="AX217" s="2">
        <v>1430.4</v>
      </c>
      <c r="AZ217">
        <v>1</v>
      </c>
      <c r="BE217">
        <v>100</v>
      </c>
      <c r="BF217">
        <v>100</v>
      </c>
      <c r="BH217">
        <v>0</v>
      </c>
      <c r="BL217">
        <v>0</v>
      </c>
      <c r="BM217">
        <v>0</v>
      </c>
      <c r="BP217">
        <v>0</v>
      </c>
      <c r="BR217">
        <v>0</v>
      </c>
      <c r="BS217">
        <v>0</v>
      </c>
      <c r="BT217">
        <v>0</v>
      </c>
      <c r="BW217">
        <v>0</v>
      </c>
      <c r="BX217">
        <v>0</v>
      </c>
    </row>
    <row r="218" spans="1:76" x14ac:dyDescent="0.25">
      <c r="A218">
        <v>138</v>
      </c>
      <c r="B218" t="s">
        <v>183</v>
      </c>
      <c r="C218" t="s">
        <v>2310</v>
      </c>
      <c r="D218" t="s">
        <v>181</v>
      </c>
      <c r="E218">
        <v>10</v>
      </c>
      <c r="F218" t="s">
        <v>1577</v>
      </c>
      <c r="G218">
        <v>13</v>
      </c>
      <c r="H218" t="s">
        <v>1597</v>
      </c>
      <c r="K218">
        <v>2</v>
      </c>
      <c r="L218" t="s">
        <v>1597</v>
      </c>
      <c r="M218" t="s">
        <v>1598</v>
      </c>
      <c r="N218" t="s">
        <v>2311</v>
      </c>
      <c r="O218" t="s">
        <v>181</v>
      </c>
      <c r="P218">
        <v>1</v>
      </c>
      <c r="Q218">
        <v>1</v>
      </c>
      <c r="R218">
        <v>1</v>
      </c>
      <c r="S218">
        <v>491.6</v>
      </c>
      <c r="T218">
        <v>491.6</v>
      </c>
      <c r="U218" t="s">
        <v>1570</v>
      </c>
      <c r="V218">
        <v>0</v>
      </c>
      <c r="Y218" t="s">
        <v>1571</v>
      </c>
      <c r="Z218" t="s">
        <v>1572</v>
      </c>
      <c r="AC218" t="s">
        <v>1573</v>
      </c>
      <c r="AD218" t="s">
        <v>1574</v>
      </c>
      <c r="AE218">
        <v>1</v>
      </c>
      <c r="AF218">
        <v>2</v>
      </c>
      <c r="AG218">
        <v>0</v>
      </c>
      <c r="AH218">
        <v>594.83000000000004</v>
      </c>
      <c r="AI218">
        <v>2</v>
      </c>
      <c r="AJ218">
        <v>0</v>
      </c>
      <c r="AV218">
        <v>1.2099877999999999</v>
      </c>
      <c r="AX218">
        <v>713.8</v>
      </c>
      <c r="BE218">
        <v>100</v>
      </c>
      <c r="BF218">
        <v>100</v>
      </c>
      <c r="BH218">
        <v>0</v>
      </c>
      <c r="BL218">
        <v>0</v>
      </c>
      <c r="BM218">
        <v>0</v>
      </c>
      <c r="BP218">
        <v>0</v>
      </c>
      <c r="BR218">
        <v>0</v>
      </c>
      <c r="BS218">
        <v>0</v>
      </c>
      <c r="BT218">
        <v>0</v>
      </c>
      <c r="BW218">
        <v>0</v>
      </c>
      <c r="BX218" t="s">
        <v>2312</v>
      </c>
    </row>
    <row r="219" spans="1:76" x14ac:dyDescent="0.25">
      <c r="A219">
        <v>139</v>
      </c>
      <c r="B219" t="s">
        <v>188</v>
      </c>
      <c r="C219" t="s">
        <v>2313</v>
      </c>
      <c r="D219" t="s">
        <v>2314</v>
      </c>
      <c r="E219">
        <v>10</v>
      </c>
      <c r="F219" t="s">
        <v>1577</v>
      </c>
      <c r="G219">
        <v>13</v>
      </c>
      <c r="H219" t="s">
        <v>1597</v>
      </c>
      <c r="K219">
        <v>2</v>
      </c>
      <c r="L219" t="s">
        <v>1597</v>
      </c>
      <c r="M219" t="s">
        <v>1598</v>
      </c>
      <c r="N219" t="s">
        <v>2315</v>
      </c>
      <c r="O219" t="s">
        <v>186</v>
      </c>
      <c r="P219">
        <v>1</v>
      </c>
      <c r="Q219">
        <v>1</v>
      </c>
      <c r="R219">
        <v>1</v>
      </c>
      <c r="S219">
        <v>524.19000000000005</v>
      </c>
      <c r="T219">
        <v>524.19000000000005</v>
      </c>
      <c r="U219" t="s">
        <v>1570</v>
      </c>
      <c r="V219">
        <v>0</v>
      </c>
      <c r="Y219" t="s">
        <v>1571</v>
      </c>
      <c r="Z219" t="s">
        <v>1572</v>
      </c>
      <c r="AC219" t="s">
        <v>1573</v>
      </c>
      <c r="AD219" t="s">
        <v>1574</v>
      </c>
      <c r="AE219">
        <v>1</v>
      </c>
      <c r="AF219">
        <v>2</v>
      </c>
      <c r="AG219">
        <v>0</v>
      </c>
      <c r="AH219">
        <v>640.38</v>
      </c>
      <c r="AI219">
        <v>2</v>
      </c>
      <c r="AJ219">
        <v>0</v>
      </c>
      <c r="AV219">
        <v>1.2216563</v>
      </c>
      <c r="AX219">
        <v>768.46</v>
      </c>
      <c r="AZ219">
        <v>1</v>
      </c>
      <c r="BE219">
        <v>100</v>
      </c>
      <c r="BF219">
        <v>100</v>
      </c>
      <c r="BH219">
        <v>0</v>
      </c>
      <c r="BL219">
        <v>0</v>
      </c>
      <c r="BM219">
        <v>0</v>
      </c>
      <c r="BP219">
        <v>0</v>
      </c>
      <c r="BR219">
        <v>0</v>
      </c>
      <c r="BS219">
        <v>0</v>
      </c>
      <c r="BT219">
        <v>0</v>
      </c>
      <c r="BW219">
        <v>0</v>
      </c>
      <c r="BX219" t="s">
        <v>2312</v>
      </c>
    </row>
    <row r="220" spans="1:76" x14ac:dyDescent="0.25">
      <c r="B220" t="s">
        <v>2316</v>
      </c>
      <c r="C220" t="s">
        <v>2317</v>
      </c>
      <c r="D220" t="s">
        <v>2318</v>
      </c>
      <c r="E220">
        <v>13</v>
      </c>
      <c r="F220" t="s">
        <v>2196</v>
      </c>
      <c r="K220">
        <v>1</v>
      </c>
      <c r="L220" t="s">
        <v>2197</v>
      </c>
      <c r="Q220">
        <v>0</v>
      </c>
      <c r="R220">
        <v>0</v>
      </c>
      <c r="S220">
        <v>0</v>
      </c>
      <c r="T220">
        <v>0</v>
      </c>
      <c r="V220">
        <v>0</v>
      </c>
      <c r="Y220" t="s">
        <v>1571</v>
      </c>
      <c r="Z220" t="s">
        <v>1572</v>
      </c>
      <c r="AC220" t="s">
        <v>1573</v>
      </c>
      <c r="AD220" t="s">
        <v>1574</v>
      </c>
      <c r="AF220">
        <v>0</v>
      </c>
      <c r="AG220">
        <v>0</v>
      </c>
      <c r="AH220">
        <v>0</v>
      </c>
      <c r="AI220">
        <v>2</v>
      </c>
      <c r="AJ220">
        <v>0</v>
      </c>
      <c r="AK220">
        <v>1</v>
      </c>
      <c r="AM220">
        <v>1</v>
      </c>
      <c r="AN220">
        <v>1</v>
      </c>
      <c r="AO220">
        <v>1</v>
      </c>
      <c r="AP220">
        <v>1</v>
      </c>
      <c r="AV220">
        <v>0</v>
      </c>
      <c r="AW220">
        <v>1</v>
      </c>
      <c r="AX220">
        <v>0</v>
      </c>
      <c r="BE220">
        <v>100</v>
      </c>
      <c r="BF220">
        <v>100</v>
      </c>
      <c r="BH220">
        <v>0</v>
      </c>
      <c r="BL220">
        <v>0</v>
      </c>
      <c r="BM220">
        <v>0</v>
      </c>
      <c r="BP220">
        <v>0</v>
      </c>
      <c r="BR220">
        <v>0</v>
      </c>
      <c r="BS220">
        <v>0</v>
      </c>
      <c r="BT220">
        <v>0</v>
      </c>
      <c r="BW220">
        <v>0</v>
      </c>
      <c r="BX220">
        <v>0</v>
      </c>
    </row>
    <row r="221" spans="1:76" x14ac:dyDescent="0.25">
      <c r="B221" t="s">
        <v>2319</v>
      </c>
      <c r="C221" t="s">
        <v>2320</v>
      </c>
      <c r="D221" t="s">
        <v>2321</v>
      </c>
      <c r="E221">
        <v>13</v>
      </c>
      <c r="F221" t="s">
        <v>2196</v>
      </c>
      <c r="K221">
        <v>2</v>
      </c>
      <c r="L221" t="s">
        <v>2225</v>
      </c>
      <c r="M221" t="s">
        <v>2226</v>
      </c>
      <c r="N221" t="s">
        <v>2319</v>
      </c>
      <c r="O221" t="s">
        <v>2322</v>
      </c>
      <c r="P221">
        <v>1</v>
      </c>
      <c r="Q221">
        <v>1</v>
      </c>
      <c r="R221">
        <v>1</v>
      </c>
      <c r="S221">
        <v>33.700000000000003</v>
      </c>
      <c r="T221">
        <v>33.700000000000003</v>
      </c>
      <c r="U221" t="s">
        <v>1570</v>
      </c>
      <c r="V221">
        <v>0</v>
      </c>
      <c r="Y221" t="s">
        <v>1571</v>
      </c>
      <c r="Z221" t="s">
        <v>1572</v>
      </c>
      <c r="AC221" t="s">
        <v>1573</v>
      </c>
      <c r="AD221" t="s">
        <v>1574</v>
      </c>
      <c r="AE221">
        <v>1</v>
      </c>
      <c r="AF221">
        <v>0</v>
      </c>
      <c r="AG221">
        <v>0</v>
      </c>
      <c r="AH221">
        <v>47.52</v>
      </c>
      <c r="AI221">
        <v>2</v>
      </c>
      <c r="AJ221">
        <v>0</v>
      </c>
      <c r="AV221">
        <v>1.4100889999999999</v>
      </c>
      <c r="AX221">
        <v>57.02</v>
      </c>
      <c r="BE221">
        <v>100</v>
      </c>
      <c r="BF221">
        <v>100</v>
      </c>
      <c r="BH221">
        <v>0</v>
      </c>
      <c r="BL221">
        <v>0</v>
      </c>
      <c r="BM221">
        <v>0</v>
      </c>
      <c r="BP221">
        <v>0</v>
      </c>
      <c r="BR221">
        <v>0</v>
      </c>
      <c r="BS221">
        <v>0</v>
      </c>
      <c r="BT221">
        <v>0</v>
      </c>
      <c r="BW221">
        <v>0</v>
      </c>
      <c r="BX221">
        <v>0</v>
      </c>
    </row>
    <row r="222" spans="1:76" x14ac:dyDescent="0.25">
      <c r="A222">
        <v>151</v>
      </c>
      <c r="B222" t="s">
        <v>2323</v>
      </c>
      <c r="C222" t="s">
        <v>2324</v>
      </c>
      <c r="D222" t="s">
        <v>2325</v>
      </c>
      <c r="E222">
        <v>9</v>
      </c>
      <c r="F222" t="s">
        <v>2016</v>
      </c>
      <c r="G222">
        <v>5</v>
      </c>
      <c r="H222" t="s">
        <v>2016</v>
      </c>
      <c r="K222">
        <v>4</v>
      </c>
      <c r="L222" t="s">
        <v>2326</v>
      </c>
      <c r="M222" t="s">
        <v>1583</v>
      </c>
      <c r="N222" t="s">
        <v>1584</v>
      </c>
      <c r="O222" t="s">
        <v>1585</v>
      </c>
      <c r="Q222">
        <v>1</v>
      </c>
      <c r="R222">
        <v>0</v>
      </c>
      <c r="S222">
        <v>0</v>
      </c>
      <c r="T222">
        <v>0</v>
      </c>
      <c r="U222" t="s">
        <v>1570</v>
      </c>
      <c r="V222">
        <v>0</v>
      </c>
      <c r="Y222" t="s">
        <v>1571</v>
      </c>
      <c r="Z222" t="s">
        <v>1572</v>
      </c>
      <c r="AC222" t="s">
        <v>1573</v>
      </c>
      <c r="AD222" t="s">
        <v>1574</v>
      </c>
      <c r="AF222">
        <v>0</v>
      </c>
      <c r="AG222">
        <v>0</v>
      </c>
      <c r="AH222">
        <v>344.64</v>
      </c>
      <c r="AI222">
        <v>2</v>
      </c>
      <c r="AJ222">
        <v>0</v>
      </c>
      <c r="AK222">
        <v>1</v>
      </c>
      <c r="AP222">
        <v>1</v>
      </c>
      <c r="AV222">
        <v>0</v>
      </c>
      <c r="AX222">
        <v>413.57</v>
      </c>
      <c r="AZ222">
        <v>1</v>
      </c>
      <c r="BE222">
        <v>100</v>
      </c>
      <c r="BF222">
        <v>100</v>
      </c>
      <c r="BH222">
        <v>0</v>
      </c>
      <c r="BL222">
        <v>0</v>
      </c>
      <c r="BM222">
        <v>0</v>
      </c>
      <c r="BP222">
        <v>0</v>
      </c>
      <c r="BR222">
        <v>0</v>
      </c>
      <c r="BS222">
        <v>0</v>
      </c>
      <c r="BT222">
        <v>0</v>
      </c>
      <c r="BW222">
        <v>0</v>
      </c>
      <c r="BX222" t="s">
        <v>2327</v>
      </c>
    </row>
    <row r="223" spans="1:76" x14ac:dyDescent="0.25">
      <c r="B223" t="s">
        <v>2328</v>
      </c>
      <c r="C223" t="s">
        <v>2329</v>
      </c>
      <c r="D223" t="s">
        <v>2330</v>
      </c>
      <c r="E223">
        <v>9</v>
      </c>
      <c r="F223" t="s">
        <v>2016</v>
      </c>
      <c r="G223">
        <v>5</v>
      </c>
      <c r="H223" t="s">
        <v>2016</v>
      </c>
      <c r="K223">
        <v>3</v>
      </c>
      <c r="L223" t="s">
        <v>2017</v>
      </c>
      <c r="M223" t="s">
        <v>2247</v>
      </c>
      <c r="N223" t="s">
        <v>2328</v>
      </c>
      <c r="O223" t="s">
        <v>2330</v>
      </c>
      <c r="Q223">
        <v>1</v>
      </c>
      <c r="R223">
        <v>0</v>
      </c>
      <c r="S223">
        <v>0</v>
      </c>
      <c r="T223">
        <v>0</v>
      </c>
      <c r="U223" t="s">
        <v>1570</v>
      </c>
      <c r="V223">
        <v>0</v>
      </c>
      <c r="Y223" t="s">
        <v>1571</v>
      </c>
      <c r="Z223" t="s">
        <v>1572</v>
      </c>
      <c r="AC223" t="s">
        <v>1573</v>
      </c>
      <c r="AD223" t="s">
        <v>1574</v>
      </c>
      <c r="AF223">
        <v>0</v>
      </c>
      <c r="AG223">
        <v>0</v>
      </c>
      <c r="AH223">
        <v>30.45</v>
      </c>
      <c r="AI223">
        <v>2</v>
      </c>
      <c r="AJ223">
        <v>0</v>
      </c>
      <c r="AV223">
        <v>0</v>
      </c>
      <c r="AX223">
        <v>36.54</v>
      </c>
      <c r="BE223">
        <v>100</v>
      </c>
      <c r="BF223">
        <v>100</v>
      </c>
      <c r="BH223">
        <v>0</v>
      </c>
      <c r="BL223">
        <v>0</v>
      </c>
      <c r="BM223">
        <v>0</v>
      </c>
      <c r="BP223">
        <v>0</v>
      </c>
      <c r="BR223">
        <v>0</v>
      </c>
      <c r="BS223">
        <v>0</v>
      </c>
      <c r="BT223">
        <v>0</v>
      </c>
      <c r="BW223">
        <v>0</v>
      </c>
      <c r="BX223" t="s">
        <v>2331</v>
      </c>
    </row>
    <row r="224" spans="1:76" x14ac:dyDescent="0.25">
      <c r="B224" t="s">
        <v>2332</v>
      </c>
      <c r="C224" t="s">
        <v>2333</v>
      </c>
      <c r="D224" t="s">
        <v>2334</v>
      </c>
      <c r="E224">
        <v>13</v>
      </c>
      <c r="F224" t="s">
        <v>2196</v>
      </c>
      <c r="K224">
        <v>2</v>
      </c>
      <c r="L224" t="s">
        <v>2225</v>
      </c>
      <c r="M224" t="s">
        <v>2226</v>
      </c>
      <c r="N224" t="s">
        <v>2332</v>
      </c>
      <c r="O224" t="s">
        <v>2335</v>
      </c>
      <c r="P224">
        <v>1</v>
      </c>
      <c r="Q224">
        <v>1</v>
      </c>
      <c r="R224">
        <v>1</v>
      </c>
      <c r="S224">
        <v>22.8</v>
      </c>
      <c r="T224">
        <v>22.8</v>
      </c>
      <c r="U224" t="s">
        <v>1570</v>
      </c>
      <c r="V224">
        <v>0</v>
      </c>
      <c r="Y224" t="s">
        <v>1571</v>
      </c>
      <c r="Z224" t="s">
        <v>1572</v>
      </c>
      <c r="AC224" t="s">
        <v>1573</v>
      </c>
      <c r="AD224" t="s">
        <v>1574</v>
      </c>
      <c r="AE224">
        <v>1</v>
      </c>
      <c r="AF224">
        <v>0</v>
      </c>
      <c r="AG224">
        <v>0</v>
      </c>
      <c r="AH224">
        <v>32.15</v>
      </c>
      <c r="AI224">
        <v>2</v>
      </c>
      <c r="AJ224">
        <v>0</v>
      </c>
      <c r="AV224">
        <v>1.4100877000000001</v>
      </c>
      <c r="AX224">
        <v>38.58</v>
      </c>
      <c r="BE224">
        <v>100</v>
      </c>
      <c r="BF224">
        <v>100</v>
      </c>
      <c r="BH224">
        <v>0</v>
      </c>
      <c r="BL224">
        <v>0</v>
      </c>
      <c r="BM224">
        <v>0</v>
      </c>
      <c r="BP224">
        <v>0</v>
      </c>
      <c r="BR224">
        <v>0</v>
      </c>
      <c r="BS224">
        <v>0</v>
      </c>
      <c r="BT224">
        <v>0</v>
      </c>
      <c r="BW224">
        <v>0</v>
      </c>
      <c r="BX224">
        <v>0</v>
      </c>
    </row>
    <row r="225" spans="1:76" x14ac:dyDescent="0.25">
      <c r="B225" t="s">
        <v>2336</v>
      </c>
      <c r="C225" t="s">
        <v>2337</v>
      </c>
      <c r="D225" t="s">
        <v>2338</v>
      </c>
      <c r="E225">
        <v>13</v>
      </c>
      <c r="F225" t="s">
        <v>2196</v>
      </c>
      <c r="K225">
        <v>2</v>
      </c>
      <c r="L225" t="s">
        <v>2225</v>
      </c>
      <c r="M225" t="s">
        <v>2226</v>
      </c>
      <c r="N225" t="s">
        <v>2336</v>
      </c>
      <c r="O225" t="s">
        <v>2339</v>
      </c>
      <c r="P225">
        <v>1</v>
      </c>
      <c r="Q225">
        <v>1</v>
      </c>
      <c r="R225">
        <v>1</v>
      </c>
      <c r="S225">
        <v>27.9</v>
      </c>
      <c r="T225">
        <v>27.9</v>
      </c>
      <c r="U225" t="s">
        <v>1570</v>
      </c>
      <c r="V225">
        <v>0</v>
      </c>
      <c r="Y225" t="s">
        <v>1571</v>
      </c>
      <c r="Z225" t="s">
        <v>1572</v>
      </c>
      <c r="AC225" t="s">
        <v>1573</v>
      </c>
      <c r="AD225" t="s">
        <v>1574</v>
      </c>
      <c r="AE225">
        <v>1</v>
      </c>
      <c r="AF225">
        <v>0</v>
      </c>
      <c r="AG225">
        <v>0</v>
      </c>
      <c r="AH225">
        <v>39.340000000000003</v>
      </c>
      <c r="AI225">
        <v>2</v>
      </c>
      <c r="AJ225">
        <v>0</v>
      </c>
      <c r="AV225">
        <v>1.4100358</v>
      </c>
      <c r="AX225">
        <v>47.21</v>
      </c>
      <c r="BE225">
        <v>100</v>
      </c>
      <c r="BF225">
        <v>100</v>
      </c>
      <c r="BH225">
        <v>0</v>
      </c>
      <c r="BL225">
        <v>0</v>
      </c>
      <c r="BM225">
        <v>0</v>
      </c>
      <c r="BP225">
        <v>0</v>
      </c>
      <c r="BR225">
        <v>0</v>
      </c>
      <c r="BS225">
        <v>0</v>
      </c>
      <c r="BT225">
        <v>0</v>
      </c>
      <c r="BW225">
        <v>0</v>
      </c>
      <c r="BX225">
        <v>0</v>
      </c>
    </row>
    <row r="226" spans="1:76" x14ac:dyDescent="0.25">
      <c r="B226" t="s">
        <v>2340</v>
      </c>
      <c r="C226" t="s">
        <v>2341</v>
      </c>
      <c r="D226" t="s">
        <v>2342</v>
      </c>
      <c r="E226">
        <v>13</v>
      </c>
      <c r="F226" t="s">
        <v>2196</v>
      </c>
      <c r="K226">
        <v>3</v>
      </c>
      <c r="L226" t="s">
        <v>2343</v>
      </c>
      <c r="Q226">
        <v>0</v>
      </c>
      <c r="R226">
        <v>0</v>
      </c>
      <c r="S226">
        <v>0</v>
      </c>
      <c r="T226">
        <v>0</v>
      </c>
      <c r="V226">
        <v>0</v>
      </c>
      <c r="Y226" t="s">
        <v>1571</v>
      </c>
      <c r="Z226" t="s">
        <v>1572</v>
      </c>
      <c r="AC226" t="s">
        <v>1573</v>
      </c>
      <c r="AD226" t="s">
        <v>1574</v>
      </c>
      <c r="AF226">
        <v>0</v>
      </c>
      <c r="AG226">
        <v>0</v>
      </c>
      <c r="AH226">
        <v>0</v>
      </c>
      <c r="AI226">
        <v>2</v>
      </c>
      <c r="AJ226">
        <v>0</v>
      </c>
      <c r="AM226">
        <v>1</v>
      </c>
      <c r="AN226">
        <v>1</v>
      </c>
      <c r="AV226">
        <v>0</v>
      </c>
      <c r="AW226">
        <v>1</v>
      </c>
      <c r="AX226">
        <v>0</v>
      </c>
      <c r="BE226">
        <v>100</v>
      </c>
      <c r="BF226">
        <v>100</v>
      </c>
      <c r="BH226">
        <v>0</v>
      </c>
      <c r="BL226">
        <v>0</v>
      </c>
      <c r="BM226">
        <v>0</v>
      </c>
      <c r="BP226">
        <v>0</v>
      </c>
      <c r="BR226">
        <v>0</v>
      </c>
      <c r="BS226">
        <v>0</v>
      </c>
      <c r="BT226">
        <v>0</v>
      </c>
      <c r="BW226">
        <v>0</v>
      </c>
      <c r="BX226">
        <v>0</v>
      </c>
    </row>
    <row r="227" spans="1:76" x14ac:dyDescent="0.25">
      <c r="B227" t="s">
        <v>2344</v>
      </c>
      <c r="C227" t="s">
        <v>2345</v>
      </c>
      <c r="D227" t="s">
        <v>2346</v>
      </c>
      <c r="E227">
        <v>6</v>
      </c>
      <c r="F227" t="s">
        <v>1743</v>
      </c>
      <c r="I227" t="s">
        <v>1777</v>
      </c>
      <c r="J227" t="s">
        <v>1778</v>
      </c>
      <c r="K227" t="s">
        <v>1779</v>
      </c>
      <c r="L227" t="s">
        <v>1780</v>
      </c>
      <c r="M227" t="s">
        <v>1637</v>
      </c>
      <c r="N227" t="s">
        <v>2344</v>
      </c>
      <c r="O227" t="s">
        <v>2347</v>
      </c>
      <c r="P227" t="s">
        <v>1782</v>
      </c>
      <c r="Q227">
        <v>9</v>
      </c>
      <c r="R227">
        <v>1</v>
      </c>
      <c r="S227">
        <v>1322.73</v>
      </c>
      <c r="T227">
        <v>1322.73</v>
      </c>
      <c r="U227" t="s">
        <v>1570</v>
      </c>
      <c r="V227">
        <v>0</v>
      </c>
      <c r="Y227" t="s">
        <v>1571</v>
      </c>
      <c r="Z227" t="s">
        <v>1572</v>
      </c>
      <c r="AC227" t="s">
        <v>1573</v>
      </c>
      <c r="AD227" t="s">
        <v>1574</v>
      </c>
      <c r="AE227">
        <v>1</v>
      </c>
      <c r="AF227">
        <v>0</v>
      </c>
      <c r="AG227">
        <v>0</v>
      </c>
      <c r="AH227">
        <v>194</v>
      </c>
      <c r="AI227">
        <v>2</v>
      </c>
      <c r="AJ227">
        <v>0</v>
      </c>
      <c r="AV227">
        <v>1.3199973</v>
      </c>
      <c r="AW227">
        <v>1</v>
      </c>
      <c r="AX227">
        <v>232.8</v>
      </c>
      <c r="BE227">
        <v>100</v>
      </c>
      <c r="BF227">
        <v>100</v>
      </c>
      <c r="BH227">
        <v>0</v>
      </c>
      <c r="BL227">
        <v>0</v>
      </c>
      <c r="BM227">
        <v>0</v>
      </c>
      <c r="BP227">
        <v>0</v>
      </c>
      <c r="BR227">
        <v>0</v>
      </c>
      <c r="BS227">
        <v>0</v>
      </c>
      <c r="BT227">
        <v>0</v>
      </c>
      <c r="BW227">
        <v>0</v>
      </c>
      <c r="BX227">
        <v>0</v>
      </c>
    </row>
    <row r="228" spans="1:76" x14ac:dyDescent="0.25">
      <c r="B228" t="s">
        <v>2348</v>
      </c>
      <c r="C228" t="s">
        <v>2349</v>
      </c>
      <c r="D228" t="s">
        <v>2350</v>
      </c>
      <c r="E228">
        <v>6</v>
      </c>
      <c r="F228" t="s">
        <v>1743</v>
      </c>
      <c r="I228" t="s">
        <v>1777</v>
      </c>
      <c r="J228" t="s">
        <v>1778</v>
      </c>
      <c r="K228" t="s">
        <v>1779</v>
      </c>
      <c r="L228" t="s">
        <v>1780</v>
      </c>
      <c r="M228" t="s">
        <v>1637</v>
      </c>
      <c r="N228" t="s">
        <v>2348</v>
      </c>
      <c r="O228" t="s">
        <v>2350</v>
      </c>
      <c r="P228">
        <v>1</v>
      </c>
      <c r="Q228">
        <v>1</v>
      </c>
      <c r="R228">
        <v>1</v>
      </c>
      <c r="S228">
        <v>537.58000000000004</v>
      </c>
      <c r="T228">
        <v>537.58000000000004</v>
      </c>
      <c r="U228" t="s">
        <v>1570</v>
      </c>
      <c r="V228">
        <v>0</v>
      </c>
      <c r="Y228" t="s">
        <v>1571</v>
      </c>
      <c r="Z228" t="s">
        <v>1572</v>
      </c>
      <c r="AC228" t="s">
        <v>1573</v>
      </c>
      <c r="AD228" t="s">
        <v>1574</v>
      </c>
      <c r="AE228">
        <v>1</v>
      </c>
      <c r="AF228">
        <v>0</v>
      </c>
      <c r="AG228">
        <v>0</v>
      </c>
      <c r="AH228">
        <v>709.61</v>
      </c>
      <c r="AI228">
        <v>2</v>
      </c>
      <c r="AJ228">
        <v>0</v>
      </c>
      <c r="AV228">
        <v>1.3200082</v>
      </c>
      <c r="AW228">
        <v>1</v>
      </c>
      <c r="AX228">
        <v>851.53</v>
      </c>
      <c r="BE228">
        <v>100</v>
      </c>
      <c r="BF228">
        <v>100</v>
      </c>
      <c r="BH228">
        <v>0</v>
      </c>
      <c r="BL228">
        <v>0</v>
      </c>
      <c r="BM228">
        <v>0</v>
      </c>
      <c r="BP228">
        <v>0</v>
      </c>
      <c r="BR228">
        <v>0</v>
      </c>
      <c r="BS228">
        <v>0</v>
      </c>
      <c r="BT228">
        <v>0</v>
      </c>
      <c r="BW228">
        <v>0</v>
      </c>
      <c r="BX228">
        <v>0</v>
      </c>
    </row>
    <row r="229" spans="1:76" x14ac:dyDescent="0.25">
      <c r="B229" t="s">
        <v>2351</v>
      </c>
      <c r="C229" t="s">
        <v>2352</v>
      </c>
      <c r="D229" t="s">
        <v>2353</v>
      </c>
      <c r="E229">
        <v>6</v>
      </c>
      <c r="F229" t="s">
        <v>1743</v>
      </c>
      <c r="I229" t="s">
        <v>1777</v>
      </c>
      <c r="J229" t="s">
        <v>1778</v>
      </c>
      <c r="K229" t="s">
        <v>1779</v>
      </c>
      <c r="L229" t="s">
        <v>1780</v>
      </c>
      <c r="M229" t="s">
        <v>1637</v>
      </c>
      <c r="N229" t="s">
        <v>2351</v>
      </c>
      <c r="O229" t="s">
        <v>2353</v>
      </c>
      <c r="P229">
        <v>1</v>
      </c>
      <c r="Q229">
        <v>1</v>
      </c>
      <c r="R229">
        <v>1</v>
      </c>
      <c r="S229">
        <v>703.79</v>
      </c>
      <c r="T229">
        <v>703.79</v>
      </c>
      <c r="U229" t="s">
        <v>1570</v>
      </c>
      <c r="V229">
        <v>0</v>
      </c>
      <c r="Y229" t="s">
        <v>1571</v>
      </c>
      <c r="Z229" t="s">
        <v>1572</v>
      </c>
      <c r="AC229" t="s">
        <v>1573</v>
      </c>
      <c r="AD229" t="s">
        <v>1574</v>
      </c>
      <c r="AE229">
        <v>1</v>
      </c>
      <c r="AF229">
        <v>0</v>
      </c>
      <c r="AG229">
        <v>0</v>
      </c>
      <c r="AH229">
        <v>929</v>
      </c>
      <c r="AI229">
        <v>2</v>
      </c>
      <c r="AJ229">
        <v>0</v>
      </c>
      <c r="AV229">
        <v>1.3199959999999999</v>
      </c>
      <c r="AW229">
        <v>1</v>
      </c>
      <c r="AX229" s="2">
        <v>1114.8</v>
      </c>
      <c r="BE229">
        <v>100</v>
      </c>
      <c r="BF229">
        <v>100</v>
      </c>
      <c r="BH229">
        <v>0</v>
      </c>
      <c r="BL229">
        <v>0</v>
      </c>
      <c r="BM229">
        <v>0</v>
      </c>
      <c r="BP229">
        <v>0</v>
      </c>
      <c r="BR229">
        <v>0</v>
      </c>
      <c r="BS229">
        <v>0</v>
      </c>
      <c r="BT229">
        <v>0</v>
      </c>
      <c r="BW229">
        <v>0</v>
      </c>
      <c r="BX229">
        <v>0</v>
      </c>
    </row>
    <row r="230" spans="1:76" x14ac:dyDescent="0.25">
      <c r="A230">
        <v>199</v>
      </c>
      <c r="B230" t="s">
        <v>747</v>
      </c>
      <c r="C230" t="s">
        <v>2354</v>
      </c>
      <c r="D230" t="s">
        <v>2355</v>
      </c>
      <c r="E230">
        <v>1</v>
      </c>
      <c r="F230" t="s">
        <v>1626</v>
      </c>
      <c r="G230">
        <v>2</v>
      </c>
      <c r="H230" t="s">
        <v>1626</v>
      </c>
      <c r="I230" t="s">
        <v>1777</v>
      </c>
      <c r="J230" t="s">
        <v>1778</v>
      </c>
      <c r="K230">
        <v>2</v>
      </c>
      <c r="L230" t="s">
        <v>2146</v>
      </c>
      <c r="M230" t="s">
        <v>1583</v>
      </c>
      <c r="N230" t="s">
        <v>1584</v>
      </c>
      <c r="O230" t="s">
        <v>1585</v>
      </c>
      <c r="Q230">
        <v>1</v>
      </c>
      <c r="R230">
        <v>0</v>
      </c>
      <c r="S230">
        <v>0</v>
      </c>
      <c r="T230">
        <v>0</v>
      </c>
      <c r="U230" t="s">
        <v>1570</v>
      </c>
      <c r="V230">
        <v>0</v>
      </c>
      <c r="Y230" t="s">
        <v>1571</v>
      </c>
      <c r="Z230" t="s">
        <v>1572</v>
      </c>
      <c r="AC230" t="s">
        <v>1573</v>
      </c>
      <c r="AD230" t="s">
        <v>1574</v>
      </c>
      <c r="AE230">
        <v>1</v>
      </c>
      <c r="AF230">
        <v>0</v>
      </c>
      <c r="AG230">
        <v>0</v>
      </c>
      <c r="AH230">
        <v>455</v>
      </c>
      <c r="AI230">
        <v>2</v>
      </c>
      <c r="AJ230">
        <v>0</v>
      </c>
      <c r="AK230">
        <v>1</v>
      </c>
      <c r="AM230">
        <v>1</v>
      </c>
      <c r="AN230">
        <v>1</v>
      </c>
      <c r="AO230">
        <v>1</v>
      </c>
      <c r="AP230">
        <v>1</v>
      </c>
      <c r="AV230">
        <v>0</v>
      </c>
      <c r="AW230">
        <v>1</v>
      </c>
      <c r="AX230">
        <v>546</v>
      </c>
      <c r="AZ230">
        <v>1</v>
      </c>
      <c r="BE230">
        <v>100</v>
      </c>
      <c r="BF230">
        <v>100</v>
      </c>
      <c r="BH230">
        <v>0</v>
      </c>
      <c r="BL230">
        <v>0</v>
      </c>
      <c r="BM230">
        <v>0</v>
      </c>
      <c r="BP230">
        <v>0</v>
      </c>
      <c r="BR230">
        <v>0</v>
      </c>
      <c r="BS230">
        <v>0</v>
      </c>
      <c r="BT230">
        <v>0</v>
      </c>
      <c r="BW230">
        <v>0</v>
      </c>
      <c r="BX230">
        <v>0</v>
      </c>
    </row>
    <row r="231" spans="1:76" x14ac:dyDescent="0.25">
      <c r="B231" t="s">
        <v>2356</v>
      </c>
      <c r="C231" t="s">
        <v>2357</v>
      </c>
      <c r="D231" t="s">
        <v>2358</v>
      </c>
      <c r="E231">
        <v>9</v>
      </c>
      <c r="F231" t="s">
        <v>2016</v>
      </c>
      <c r="K231">
        <v>3</v>
      </c>
      <c r="L231" t="s">
        <v>2017</v>
      </c>
      <c r="Q231">
        <v>0</v>
      </c>
      <c r="R231">
        <v>0</v>
      </c>
      <c r="S231">
        <v>0</v>
      </c>
      <c r="T231">
        <v>0</v>
      </c>
      <c r="V231">
        <v>0</v>
      </c>
      <c r="Y231" t="s">
        <v>1571</v>
      </c>
      <c r="Z231" t="s">
        <v>1572</v>
      </c>
      <c r="AC231" t="s">
        <v>1573</v>
      </c>
      <c r="AD231" t="s">
        <v>1574</v>
      </c>
      <c r="AF231">
        <v>0</v>
      </c>
      <c r="AG231">
        <v>0</v>
      </c>
      <c r="AH231">
        <v>36.950000000000003</v>
      </c>
      <c r="AI231">
        <v>2</v>
      </c>
      <c r="AJ231">
        <v>0</v>
      </c>
      <c r="AV231">
        <v>0.61583330000000003</v>
      </c>
      <c r="AW231">
        <v>1</v>
      </c>
      <c r="AX231">
        <v>44.34</v>
      </c>
      <c r="BE231">
        <v>100</v>
      </c>
      <c r="BF231">
        <v>100</v>
      </c>
      <c r="BH231">
        <v>0</v>
      </c>
      <c r="BL231">
        <v>0</v>
      </c>
      <c r="BM231">
        <v>0</v>
      </c>
      <c r="BP231">
        <v>0</v>
      </c>
      <c r="BR231">
        <v>0</v>
      </c>
      <c r="BS231">
        <v>0</v>
      </c>
      <c r="BT231">
        <v>0</v>
      </c>
      <c r="BW231">
        <v>0</v>
      </c>
      <c r="BX231">
        <v>0</v>
      </c>
    </row>
    <row r="232" spans="1:76" x14ac:dyDescent="0.25">
      <c r="B232" t="s">
        <v>2359</v>
      </c>
      <c r="C232" t="s">
        <v>2360</v>
      </c>
      <c r="D232" t="s">
        <v>2361</v>
      </c>
      <c r="E232">
        <v>9</v>
      </c>
      <c r="F232" t="s">
        <v>2016</v>
      </c>
      <c r="G232">
        <v>5</v>
      </c>
      <c r="H232" t="s">
        <v>2016</v>
      </c>
      <c r="I232" t="s">
        <v>2241</v>
      </c>
      <c r="J232" t="s">
        <v>2242</v>
      </c>
      <c r="K232">
        <v>1</v>
      </c>
      <c r="L232" t="s">
        <v>2243</v>
      </c>
      <c r="Q232">
        <v>0</v>
      </c>
      <c r="R232">
        <v>0</v>
      </c>
      <c r="S232">
        <v>0</v>
      </c>
      <c r="T232">
        <v>0</v>
      </c>
      <c r="V232">
        <v>0</v>
      </c>
      <c r="Y232" t="s">
        <v>1571</v>
      </c>
      <c r="Z232" t="s">
        <v>1572</v>
      </c>
      <c r="AC232" t="s">
        <v>1573</v>
      </c>
      <c r="AD232" t="s">
        <v>1574</v>
      </c>
      <c r="AF232">
        <v>0</v>
      </c>
      <c r="AG232">
        <v>0</v>
      </c>
      <c r="AH232">
        <v>0</v>
      </c>
      <c r="AI232">
        <v>2</v>
      </c>
      <c r="AJ232">
        <v>0</v>
      </c>
      <c r="AM232">
        <v>1</v>
      </c>
      <c r="AN232">
        <v>1</v>
      </c>
      <c r="AV232">
        <v>0</v>
      </c>
      <c r="AW232">
        <v>1</v>
      </c>
      <c r="AX232">
        <v>0</v>
      </c>
      <c r="BE232">
        <v>100</v>
      </c>
      <c r="BF232">
        <v>100</v>
      </c>
      <c r="BH232">
        <v>0</v>
      </c>
      <c r="BL232">
        <v>0</v>
      </c>
      <c r="BM232">
        <v>0</v>
      </c>
      <c r="BP232">
        <v>0</v>
      </c>
      <c r="BR232">
        <v>0</v>
      </c>
      <c r="BS232">
        <v>0</v>
      </c>
      <c r="BT232">
        <v>0</v>
      </c>
      <c r="BW232">
        <v>0</v>
      </c>
      <c r="BX232">
        <v>0</v>
      </c>
    </row>
    <row r="233" spans="1:76" x14ac:dyDescent="0.25">
      <c r="B233" t="s">
        <v>2362</v>
      </c>
      <c r="C233" t="s">
        <v>2363</v>
      </c>
      <c r="D233" t="s">
        <v>2364</v>
      </c>
      <c r="E233">
        <v>13</v>
      </c>
      <c r="F233" t="s">
        <v>2196</v>
      </c>
      <c r="I233" t="s">
        <v>2365</v>
      </c>
      <c r="J233" t="s">
        <v>2366</v>
      </c>
      <c r="K233">
        <v>3</v>
      </c>
      <c r="L233" t="s">
        <v>2343</v>
      </c>
      <c r="M233" t="s">
        <v>1568</v>
      </c>
      <c r="N233" t="s">
        <v>2367</v>
      </c>
      <c r="O233" t="s">
        <v>2364</v>
      </c>
      <c r="Q233">
        <v>1</v>
      </c>
      <c r="R233">
        <v>1</v>
      </c>
      <c r="S233">
        <v>40.700000000000003</v>
      </c>
      <c r="T233">
        <v>40.700000000000003</v>
      </c>
      <c r="U233" t="s">
        <v>1570</v>
      </c>
      <c r="V233">
        <v>0</v>
      </c>
      <c r="Y233" t="s">
        <v>1571</v>
      </c>
      <c r="Z233" t="s">
        <v>1572</v>
      </c>
      <c r="AC233" t="s">
        <v>1573</v>
      </c>
      <c r="AD233" t="s">
        <v>1574</v>
      </c>
      <c r="AF233">
        <v>0</v>
      </c>
      <c r="AG233">
        <v>0</v>
      </c>
      <c r="AH233">
        <v>53.52</v>
      </c>
      <c r="AI233">
        <v>2</v>
      </c>
      <c r="AJ233">
        <v>0</v>
      </c>
      <c r="AV233">
        <v>1.3149877000000001</v>
      </c>
      <c r="AX233">
        <v>64.22</v>
      </c>
      <c r="BE233">
        <v>100</v>
      </c>
      <c r="BF233">
        <v>100</v>
      </c>
      <c r="BH233">
        <v>0</v>
      </c>
      <c r="BL233">
        <v>0</v>
      </c>
      <c r="BM233">
        <v>0</v>
      </c>
      <c r="BP233">
        <v>0</v>
      </c>
      <c r="BR233">
        <v>0</v>
      </c>
      <c r="BS233">
        <v>0</v>
      </c>
      <c r="BT233">
        <v>0</v>
      </c>
      <c r="BW233">
        <v>0</v>
      </c>
      <c r="BX233">
        <v>0</v>
      </c>
    </row>
    <row r="234" spans="1:76" x14ac:dyDescent="0.25">
      <c r="A234">
        <v>18</v>
      </c>
      <c r="B234" t="s">
        <v>614</v>
      </c>
      <c r="C234" t="s">
        <v>2368</v>
      </c>
      <c r="D234" t="s">
        <v>2369</v>
      </c>
      <c r="E234">
        <v>1</v>
      </c>
      <c r="F234" t="s">
        <v>1626</v>
      </c>
      <c r="G234">
        <v>2</v>
      </c>
      <c r="H234" t="s">
        <v>1626</v>
      </c>
      <c r="I234" t="s">
        <v>1744</v>
      </c>
      <c r="J234" t="s">
        <v>1745</v>
      </c>
      <c r="K234">
        <v>1</v>
      </c>
      <c r="L234" t="s">
        <v>1803</v>
      </c>
      <c r="M234" t="s">
        <v>1583</v>
      </c>
      <c r="N234" t="s">
        <v>1584</v>
      </c>
      <c r="O234" t="s">
        <v>1585</v>
      </c>
      <c r="Q234">
        <v>1</v>
      </c>
      <c r="R234">
        <v>0</v>
      </c>
      <c r="S234">
        <v>0</v>
      </c>
      <c r="T234">
        <v>0</v>
      </c>
      <c r="U234" t="s">
        <v>1570</v>
      </c>
      <c r="V234">
        <v>0</v>
      </c>
      <c r="Y234" t="s">
        <v>1571</v>
      </c>
      <c r="Z234" t="s">
        <v>1572</v>
      </c>
      <c r="AC234" t="s">
        <v>1573</v>
      </c>
      <c r="AD234" t="s">
        <v>1574</v>
      </c>
      <c r="AE234">
        <v>1</v>
      </c>
      <c r="AF234">
        <v>0</v>
      </c>
      <c r="AG234">
        <v>0</v>
      </c>
      <c r="AH234">
        <v>320</v>
      </c>
      <c r="AI234">
        <v>2</v>
      </c>
      <c r="AJ234">
        <v>0</v>
      </c>
      <c r="AK234">
        <v>1</v>
      </c>
      <c r="AM234">
        <v>1</v>
      </c>
      <c r="AN234">
        <v>1</v>
      </c>
      <c r="AO234">
        <v>1</v>
      </c>
      <c r="AP234">
        <v>1</v>
      </c>
      <c r="AV234">
        <v>0</v>
      </c>
      <c r="AW234">
        <v>1</v>
      </c>
      <c r="AX234">
        <v>384</v>
      </c>
      <c r="AZ234">
        <v>1</v>
      </c>
      <c r="BE234">
        <v>100</v>
      </c>
      <c r="BF234">
        <v>100</v>
      </c>
      <c r="BH234">
        <v>0</v>
      </c>
      <c r="BL234">
        <v>0</v>
      </c>
      <c r="BM234">
        <v>0</v>
      </c>
      <c r="BP234">
        <v>0</v>
      </c>
      <c r="BR234">
        <v>0</v>
      </c>
      <c r="BS234">
        <v>0</v>
      </c>
      <c r="BT234">
        <v>0</v>
      </c>
      <c r="BW234">
        <v>0</v>
      </c>
      <c r="BX234">
        <v>0</v>
      </c>
    </row>
    <row r="235" spans="1:76" x14ac:dyDescent="0.25">
      <c r="A235">
        <v>29</v>
      </c>
      <c r="B235" t="s">
        <v>723</v>
      </c>
      <c r="C235" t="s">
        <v>2370</v>
      </c>
      <c r="D235" t="s">
        <v>2371</v>
      </c>
      <c r="E235">
        <v>1</v>
      </c>
      <c r="F235" t="s">
        <v>1626</v>
      </c>
      <c r="G235">
        <v>2</v>
      </c>
      <c r="H235" t="s">
        <v>1626</v>
      </c>
      <c r="I235" t="s">
        <v>1777</v>
      </c>
      <c r="J235" t="s">
        <v>1778</v>
      </c>
      <c r="K235">
        <v>2</v>
      </c>
      <c r="L235" t="s">
        <v>2146</v>
      </c>
      <c r="M235" t="s">
        <v>1583</v>
      </c>
      <c r="N235" t="s">
        <v>1584</v>
      </c>
      <c r="O235" t="s">
        <v>1585</v>
      </c>
      <c r="Q235">
        <v>1</v>
      </c>
      <c r="R235">
        <v>0</v>
      </c>
      <c r="S235">
        <v>0</v>
      </c>
      <c r="T235">
        <v>0</v>
      </c>
      <c r="U235" t="s">
        <v>1570</v>
      </c>
      <c r="V235">
        <v>0</v>
      </c>
      <c r="Y235" t="s">
        <v>1571</v>
      </c>
      <c r="Z235" t="s">
        <v>1572</v>
      </c>
      <c r="AC235" t="s">
        <v>1573</v>
      </c>
      <c r="AD235" t="s">
        <v>1574</v>
      </c>
      <c r="AE235">
        <v>1</v>
      </c>
      <c r="AF235">
        <v>0</v>
      </c>
      <c r="AG235">
        <v>0</v>
      </c>
      <c r="AH235">
        <v>204</v>
      </c>
      <c r="AI235">
        <v>2</v>
      </c>
      <c r="AJ235">
        <v>0</v>
      </c>
      <c r="AK235">
        <v>1</v>
      </c>
      <c r="AM235">
        <v>1</v>
      </c>
      <c r="AN235">
        <v>1</v>
      </c>
      <c r="AO235">
        <v>1</v>
      </c>
      <c r="AP235">
        <v>1</v>
      </c>
      <c r="AV235">
        <v>0</v>
      </c>
      <c r="AW235">
        <v>1</v>
      </c>
      <c r="AX235">
        <v>244.8</v>
      </c>
      <c r="AZ235">
        <v>1</v>
      </c>
      <c r="BE235">
        <v>100</v>
      </c>
      <c r="BF235">
        <v>100</v>
      </c>
      <c r="BH235">
        <v>0</v>
      </c>
      <c r="BL235">
        <v>0</v>
      </c>
      <c r="BM235">
        <v>0</v>
      </c>
      <c r="BP235">
        <v>0</v>
      </c>
      <c r="BR235">
        <v>0</v>
      </c>
      <c r="BS235">
        <v>0</v>
      </c>
      <c r="BT235">
        <v>0</v>
      </c>
      <c r="BW235">
        <v>0</v>
      </c>
      <c r="BX235">
        <v>0</v>
      </c>
    </row>
    <row r="236" spans="1:76" x14ac:dyDescent="0.25">
      <c r="B236" t="s">
        <v>2372</v>
      </c>
      <c r="C236" t="s">
        <v>2373</v>
      </c>
      <c r="D236" t="s">
        <v>2374</v>
      </c>
      <c r="E236">
        <v>6</v>
      </c>
      <c r="F236" t="s">
        <v>1743</v>
      </c>
      <c r="I236" t="s">
        <v>1744</v>
      </c>
      <c r="J236" t="s">
        <v>1745</v>
      </c>
      <c r="K236" t="s">
        <v>1746</v>
      </c>
      <c r="L236" t="s">
        <v>1747</v>
      </c>
      <c r="M236" t="s">
        <v>1637</v>
      </c>
      <c r="N236" t="s">
        <v>2372</v>
      </c>
      <c r="O236" t="s">
        <v>2375</v>
      </c>
      <c r="P236">
        <v>1</v>
      </c>
      <c r="Q236">
        <v>1</v>
      </c>
      <c r="R236">
        <v>1</v>
      </c>
      <c r="S236">
        <v>647.38</v>
      </c>
      <c r="T236">
        <v>647.38</v>
      </c>
      <c r="U236" t="s">
        <v>1570</v>
      </c>
      <c r="V236">
        <v>0</v>
      </c>
      <c r="Y236" t="s">
        <v>1571</v>
      </c>
      <c r="Z236" t="s">
        <v>1572</v>
      </c>
      <c r="AC236" t="s">
        <v>1573</v>
      </c>
      <c r="AD236" t="s">
        <v>1574</v>
      </c>
      <c r="AE236">
        <v>1</v>
      </c>
      <c r="AF236">
        <v>0</v>
      </c>
      <c r="AG236">
        <v>0</v>
      </c>
      <c r="AH236">
        <v>854.54</v>
      </c>
      <c r="AI236">
        <v>2</v>
      </c>
      <c r="AJ236">
        <v>0</v>
      </c>
      <c r="AM236">
        <v>1</v>
      </c>
      <c r="AN236">
        <v>1</v>
      </c>
      <c r="AV236">
        <v>1.3199974999999999</v>
      </c>
      <c r="AW236">
        <v>1</v>
      </c>
      <c r="AX236" s="2">
        <v>1025.45</v>
      </c>
      <c r="BE236">
        <v>100</v>
      </c>
      <c r="BF236">
        <v>100</v>
      </c>
      <c r="BH236">
        <v>0</v>
      </c>
      <c r="BL236">
        <v>0</v>
      </c>
      <c r="BM236">
        <v>0</v>
      </c>
      <c r="BP236">
        <v>0</v>
      </c>
      <c r="BR236">
        <v>0</v>
      </c>
      <c r="BS236">
        <v>0</v>
      </c>
      <c r="BT236">
        <v>0</v>
      </c>
      <c r="BW236">
        <v>0</v>
      </c>
      <c r="BX236">
        <v>0</v>
      </c>
    </row>
    <row r="237" spans="1:76" x14ac:dyDescent="0.25">
      <c r="B237" t="s">
        <v>2376</v>
      </c>
      <c r="C237" t="s">
        <v>2377</v>
      </c>
      <c r="D237" t="s">
        <v>2378</v>
      </c>
      <c r="E237">
        <v>6</v>
      </c>
      <c r="F237" t="s">
        <v>1743</v>
      </c>
      <c r="I237" t="s">
        <v>1744</v>
      </c>
      <c r="J237" t="s">
        <v>1745</v>
      </c>
      <c r="K237" t="s">
        <v>1746</v>
      </c>
      <c r="L237" t="s">
        <v>1747</v>
      </c>
      <c r="M237" t="s">
        <v>1637</v>
      </c>
      <c r="N237" t="s">
        <v>2376</v>
      </c>
      <c r="O237" t="s">
        <v>2379</v>
      </c>
      <c r="P237">
        <v>1</v>
      </c>
      <c r="Q237">
        <v>1</v>
      </c>
      <c r="R237">
        <v>1</v>
      </c>
      <c r="S237">
        <v>630.57000000000005</v>
      </c>
      <c r="T237">
        <v>630.57000000000005</v>
      </c>
      <c r="U237" t="s">
        <v>1570</v>
      </c>
      <c r="V237">
        <v>0</v>
      </c>
      <c r="Y237" t="s">
        <v>1571</v>
      </c>
      <c r="Z237" t="s">
        <v>1572</v>
      </c>
      <c r="AC237" t="s">
        <v>1573</v>
      </c>
      <c r="AD237" t="s">
        <v>1574</v>
      </c>
      <c r="AE237">
        <v>1</v>
      </c>
      <c r="AF237">
        <v>0</v>
      </c>
      <c r="AG237">
        <v>0</v>
      </c>
      <c r="AH237">
        <v>832.35</v>
      </c>
      <c r="AI237">
        <v>2</v>
      </c>
      <c r="AJ237">
        <v>0</v>
      </c>
      <c r="AM237">
        <v>1</v>
      </c>
      <c r="AN237">
        <v>1</v>
      </c>
      <c r="AV237">
        <v>1.3199962000000001</v>
      </c>
      <c r="AW237">
        <v>1</v>
      </c>
      <c r="AX237">
        <v>998.82</v>
      </c>
      <c r="BE237">
        <v>100</v>
      </c>
      <c r="BF237">
        <v>100</v>
      </c>
      <c r="BH237">
        <v>0</v>
      </c>
      <c r="BL237">
        <v>0</v>
      </c>
      <c r="BM237">
        <v>0</v>
      </c>
      <c r="BP237">
        <v>0</v>
      </c>
      <c r="BR237">
        <v>0</v>
      </c>
      <c r="BS237">
        <v>0</v>
      </c>
      <c r="BT237">
        <v>0</v>
      </c>
      <c r="BW237">
        <v>0</v>
      </c>
      <c r="BX237">
        <v>0</v>
      </c>
    </row>
    <row r="238" spans="1:76" x14ac:dyDescent="0.25">
      <c r="B238" t="s">
        <v>2380</v>
      </c>
      <c r="C238" t="s">
        <v>2381</v>
      </c>
      <c r="D238" t="s">
        <v>2382</v>
      </c>
      <c r="E238">
        <v>6</v>
      </c>
      <c r="F238" t="s">
        <v>1743</v>
      </c>
      <c r="I238" t="s">
        <v>1744</v>
      </c>
      <c r="J238" t="s">
        <v>1745</v>
      </c>
      <c r="K238" t="s">
        <v>1746</v>
      </c>
      <c r="L238" t="s">
        <v>1747</v>
      </c>
      <c r="M238" t="s">
        <v>1637</v>
      </c>
      <c r="N238" t="s">
        <v>2380</v>
      </c>
      <c r="O238" t="s">
        <v>2383</v>
      </c>
      <c r="P238">
        <v>1</v>
      </c>
      <c r="Q238">
        <v>1</v>
      </c>
      <c r="R238">
        <v>1</v>
      </c>
      <c r="S238">
        <v>842.38</v>
      </c>
      <c r="T238">
        <v>842.38</v>
      </c>
      <c r="U238" t="s">
        <v>1570</v>
      </c>
      <c r="V238">
        <v>0</v>
      </c>
      <c r="Y238" t="s">
        <v>1571</v>
      </c>
      <c r="Z238" t="s">
        <v>1572</v>
      </c>
      <c r="AC238" t="s">
        <v>1573</v>
      </c>
      <c r="AD238" t="s">
        <v>1574</v>
      </c>
      <c r="AE238">
        <v>1</v>
      </c>
      <c r="AF238">
        <v>0</v>
      </c>
      <c r="AG238">
        <v>0</v>
      </c>
      <c r="AH238" s="2">
        <v>1111.94</v>
      </c>
      <c r="AI238">
        <v>2</v>
      </c>
      <c r="AJ238">
        <v>0</v>
      </c>
      <c r="AM238">
        <v>1</v>
      </c>
      <c r="AN238">
        <v>1</v>
      </c>
      <c r="AV238">
        <v>1.3199981000000001</v>
      </c>
      <c r="AW238">
        <v>1</v>
      </c>
      <c r="AX238" s="2">
        <v>1334.33</v>
      </c>
      <c r="BE238">
        <v>100</v>
      </c>
      <c r="BF238">
        <v>100</v>
      </c>
      <c r="BH238">
        <v>0</v>
      </c>
      <c r="BL238">
        <v>0</v>
      </c>
      <c r="BM238">
        <v>0</v>
      </c>
      <c r="BP238">
        <v>0</v>
      </c>
      <c r="BR238">
        <v>0</v>
      </c>
      <c r="BS238">
        <v>0</v>
      </c>
      <c r="BT238">
        <v>0</v>
      </c>
      <c r="BW238">
        <v>0</v>
      </c>
      <c r="BX238">
        <v>0</v>
      </c>
    </row>
    <row r="239" spans="1:76" x14ac:dyDescent="0.25">
      <c r="B239" t="s">
        <v>2384</v>
      </c>
      <c r="C239" t="s">
        <v>2385</v>
      </c>
      <c r="D239" t="s">
        <v>2386</v>
      </c>
      <c r="E239">
        <v>6</v>
      </c>
      <c r="F239" t="s">
        <v>1743</v>
      </c>
      <c r="I239" t="s">
        <v>1744</v>
      </c>
      <c r="J239" t="s">
        <v>1745</v>
      </c>
      <c r="K239" t="s">
        <v>1746</v>
      </c>
      <c r="L239" t="s">
        <v>1747</v>
      </c>
      <c r="M239" t="s">
        <v>1637</v>
      </c>
      <c r="N239" t="s">
        <v>2384</v>
      </c>
      <c r="O239" t="s">
        <v>2387</v>
      </c>
      <c r="P239">
        <v>1</v>
      </c>
      <c r="Q239">
        <v>1</v>
      </c>
      <c r="R239">
        <v>1</v>
      </c>
      <c r="S239">
        <v>867.6</v>
      </c>
      <c r="T239">
        <v>867.6</v>
      </c>
      <c r="U239" t="s">
        <v>1570</v>
      </c>
      <c r="V239">
        <v>0</v>
      </c>
      <c r="Y239" t="s">
        <v>1571</v>
      </c>
      <c r="Z239" t="s">
        <v>1572</v>
      </c>
      <c r="AC239" t="s">
        <v>1573</v>
      </c>
      <c r="AD239" t="s">
        <v>1574</v>
      </c>
      <c r="AE239">
        <v>1</v>
      </c>
      <c r="AF239">
        <v>0</v>
      </c>
      <c r="AG239">
        <v>0</v>
      </c>
      <c r="AH239" s="2">
        <v>1145.23</v>
      </c>
      <c r="AI239">
        <v>2</v>
      </c>
      <c r="AJ239">
        <v>0</v>
      </c>
      <c r="AM239">
        <v>1</v>
      </c>
      <c r="AN239">
        <v>1</v>
      </c>
      <c r="AV239">
        <v>1.3199977000000001</v>
      </c>
      <c r="AW239">
        <v>1</v>
      </c>
      <c r="AX239" s="2">
        <v>1374.28</v>
      </c>
      <c r="BE239">
        <v>100</v>
      </c>
      <c r="BF239">
        <v>100</v>
      </c>
      <c r="BH239">
        <v>0</v>
      </c>
      <c r="BL239">
        <v>0</v>
      </c>
      <c r="BM239">
        <v>0</v>
      </c>
      <c r="BP239">
        <v>0</v>
      </c>
      <c r="BR239">
        <v>0</v>
      </c>
      <c r="BS239">
        <v>0</v>
      </c>
      <c r="BT239">
        <v>0</v>
      </c>
      <c r="BW239">
        <v>0</v>
      </c>
      <c r="BX239">
        <v>0</v>
      </c>
    </row>
    <row r="240" spans="1:76" x14ac:dyDescent="0.25">
      <c r="A240">
        <v>140</v>
      </c>
      <c r="B240" t="s">
        <v>192</v>
      </c>
      <c r="C240" t="s">
        <v>2388</v>
      </c>
      <c r="D240" t="s">
        <v>190</v>
      </c>
      <c r="E240">
        <v>5</v>
      </c>
      <c r="F240" t="s">
        <v>1566</v>
      </c>
      <c r="G240">
        <v>1</v>
      </c>
      <c r="H240" t="s">
        <v>1566</v>
      </c>
      <c r="K240">
        <v>5</v>
      </c>
      <c r="L240" t="s">
        <v>1567</v>
      </c>
      <c r="M240" t="s">
        <v>1568</v>
      </c>
      <c r="N240" t="s">
        <v>2389</v>
      </c>
      <c r="O240" t="s">
        <v>190</v>
      </c>
      <c r="P240">
        <v>1</v>
      </c>
      <c r="Q240">
        <v>1</v>
      </c>
      <c r="R240">
        <v>1</v>
      </c>
      <c r="S240">
        <v>27</v>
      </c>
      <c r="T240">
        <v>27</v>
      </c>
      <c r="U240" t="s">
        <v>1570</v>
      </c>
      <c r="V240">
        <v>0</v>
      </c>
      <c r="Y240" t="s">
        <v>1571</v>
      </c>
      <c r="Z240" t="s">
        <v>1572</v>
      </c>
      <c r="AC240" t="s">
        <v>1573</v>
      </c>
      <c r="AD240" t="s">
        <v>1574</v>
      </c>
      <c r="AE240">
        <v>1</v>
      </c>
      <c r="AF240">
        <v>0</v>
      </c>
      <c r="AG240">
        <v>0</v>
      </c>
      <c r="AH240">
        <v>41.1</v>
      </c>
      <c r="AI240">
        <v>2</v>
      </c>
      <c r="AJ240">
        <v>0</v>
      </c>
      <c r="AV240">
        <v>1.5222222000000001</v>
      </c>
      <c r="AX240">
        <v>49.32</v>
      </c>
      <c r="AZ240">
        <v>1</v>
      </c>
      <c r="BE240">
        <v>100</v>
      </c>
      <c r="BF240">
        <v>100</v>
      </c>
      <c r="BH240">
        <v>0</v>
      </c>
      <c r="BL240">
        <v>0</v>
      </c>
      <c r="BM240">
        <v>0</v>
      </c>
      <c r="BP240">
        <v>0</v>
      </c>
      <c r="BR240">
        <v>0</v>
      </c>
      <c r="BS240">
        <v>0</v>
      </c>
      <c r="BT240">
        <v>0</v>
      </c>
      <c r="BW240">
        <v>0</v>
      </c>
      <c r="BX240">
        <v>0</v>
      </c>
    </row>
    <row r="241" spans="1:76" x14ac:dyDescent="0.25">
      <c r="A241">
        <v>201</v>
      </c>
      <c r="B241" t="s">
        <v>757</v>
      </c>
      <c r="C241" t="s">
        <v>2390</v>
      </c>
      <c r="D241" t="s">
        <v>2391</v>
      </c>
      <c r="E241">
        <v>1</v>
      </c>
      <c r="F241" t="s">
        <v>1626</v>
      </c>
      <c r="G241">
        <v>2</v>
      </c>
      <c r="H241" t="s">
        <v>1626</v>
      </c>
      <c r="I241" t="s">
        <v>1777</v>
      </c>
      <c r="J241" t="s">
        <v>1778</v>
      </c>
      <c r="K241">
        <v>2</v>
      </c>
      <c r="L241" t="s">
        <v>2146</v>
      </c>
      <c r="M241" t="s">
        <v>1583</v>
      </c>
      <c r="N241" t="s">
        <v>1584</v>
      </c>
      <c r="O241" t="s">
        <v>1585</v>
      </c>
      <c r="Q241">
        <v>1</v>
      </c>
      <c r="R241">
        <v>0</v>
      </c>
      <c r="S241">
        <v>0</v>
      </c>
      <c r="T241">
        <v>0</v>
      </c>
      <c r="U241" t="s">
        <v>1570</v>
      </c>
      <c r="V241">
        <v>0</v>
      </c>
      <c r="Y241" t="s">
        <v>1571</v>
      </c>
      <c r="Z241" t="s">
        <v>1572</v>
      </c>
      <c r="AC241" t="s">
        <v>1573</v>
      </c>
      <c r="AD241" t="s">
        <v>1574</v>
      </c>
      <c r="AE241">
        <v>1</v>
      </c>
      <c r="AF241">
        <v>0</v>
      </c>
      <c r="AG241">
        <v>0</v>
      </c>
      <c r="AH241">
        <v>548</v>
      </c>
      <c r="AI241">
        <v>2</v>
      </c>
      <c r="AJ241">
        <v>0</v>
      </c>
      <c r="AK241">
        <v>1</v>
      </c>
      <c r="AM241">
        <v>1</v>
      </c>
      <c r="AN241">
        <v>1</v>
      </c>
      <c r="AO241">
        <v>1</v>
      </c>
      <c r="AP241">
        <v>1</v>
      </c>
      <c r="AV241">
        <v>0</v>
      </c>
      <c r="AW241">
        <v>1</v>
      </c>
      <c r="AX241">
        <v>657.6</v>
      </c>
      <c r="AZ241">
        <v>1</v>
      </c>
      <c r="BE241">
        <v>100</v>
      </c>
      <c r="BF241">
        <v>100</v>
      </c>
      <c r="BH241">
        <v>0</v>
      </c>
      <c r="BL241">
        <v>0</v>
      </c>
      <c r="BM241">
        <v>0</v>
      </c>
      <c r="BP241">
        <v>0</v>
      </c>
      <c r="BR241">
        <v>0</v>
      </c>
      <c r="BS241">
        <v>0</v>
      </c>
      <c r="BT241">
        <v>0</v>
      </c>
      <c r="BW241">
        <v>0</v>
      </c>
      <c r="BX241">
        <v>0</v>
      </c>
    </row>
    <row r="242" spans="1:76" x14ac:dyDescent="0.25">
      <c r="B242" t="s">
        <v>2392</v>
      </c>
      <c r="C242" t="s">
        <v>2393</v>
      </c>
      <c r="D242" t="s">
        <v>2394</v>
      </c>
      <c r="E242">
        <v>9</v>
      </c>
      <c r="F242" t="s">
        <v>2016</v>
      </c>
      <c r="G242">
        <v>5</v>
      </c>
      <c r="H242" t="s">
        <v>2016</v>
      </c>
      <c r="M242" t="s">
        <v>2247</v>
      </c>
      <c r="N242" t="s">
        <v>2395</v>
      </c>
      <c r="O242" t="s">
        <v>2396</v>
      </c>
      <c r="Q242">
        <v>1</v>
      </c>
      <c r="R242">
        <v>1</v>
      </c>
      <c r="S242">
        <v>152.84</v>
      </c>
      <c r="T242">
        <v>152.84</v>
      </c>
      <c r="U242" t="s">
        <v>1570</v>
      </c>
      <c r="V242">
        <v>0</v>
      </c>
      <c r="Y242" t="s">
        <v>1571</v>
      </c>
      <c r="Z242" t="s">
        <v>1572</v>
      </c>
      <c r="AC242" t="s">
        <v>1573</v>
      </c>
      <c r="AD242" t="s">
        <v>1574</v>
      </c>
      <c r="AF242">
        <v>0</v>
      </c>
      <c r="AG242">
        <v>0</v>
      </c>
      <c r="AH242">
        <v>232.7</v>
      </c>
      <c r="AI242">
        <v>2</v>
      </c>
      <c r="AJ242">
        <v>0</v>
      </c>
      <c r="AV242">
        <v>1.5225071999999999</v>
      </c>
      <c r="AX242">
        <v>279.24</v>
      </c>
      <c r="BE242">
        <v>100</v>
      </c>
      <c r="BF242">
        <v>100</v>
      </c>
      <c r="BH242">
        <v>0</v>
      </c>
      <c r="BL242">
        <v>0</v>
      </c>
      <c r="BM242">
        <v>0</v>
      </c>
      <c r="BP242">
        <v>0</v>
      </c>
      <c r="BR242">
        <v>0</v>
      </c>
      <c r="BS242">
        <v>0</v>
      </c>
      <c r="BT242">
        <v>0</v>
      </c>
      <c r="BW242">
        <v>0</v>
      </c>
      <c r="BX242">
        <v>0</v>
      </c>
    </row>
    <row r="243" spans="1:76" x14ac:dyDescent="0.25">
      <c r="A243">
        <v>160</v>
      </c>
      <c r="B243" t="s">
        <v>2397</v>
      </c>
      <c r="C243" t="s">
        <v>2398</v>
      </c>
      <c r="D243" t="s">
        <v>2399</v>
      </c>
      <c r="E243">
        <v>15</v>
      </c>
      <c r="F243" t="s">
        <v>1688</v>
      </c>
      <c r="G243">
        <v>6</v>
      </c>
      <c r="H243" t="s">
        <v>1688</v>
      </c>
      <c r="K243">
        <v>1</v>
      </c>
      <c r="L243" t="s">
        <v>2400</v>
      </c>
      <c r="M243" t="s">
        <v>2401</v>
      </c>
      <c r="N243" t="s">
        <v>1003</v>
      </c>
      <c r="O243" t="s">
        <v>2402</v>
      </c>
      <c r="Q243">
        <v>1</v>
      </c>
      <c r="R243">
        <v>1</v>
      </c>
      <c r="S243">
        <v>0.89</v>
      </c>
      <c r="T243">
        <v>0.89</v>
      </c>
      <c r="U243" t="s">
        <v>1570</v>
      </c>
      <c r="V243">
        <v>0</v>
      </c>
      <c r="Y243" t="s">
        <v>1571</v>
      </c>
      <c r="Z243" t="s">
        <v>1572</v>
      </c>
      <c r="AC243" t="s">
        <v>1573</v>
      </c>
      <c r="AD243" t="s">
        <v>1574</v>
      </c>
      <c r="AF243">
        <v>0</v>
      </c>
      <c r="AG243">
        <v>0</v>
      </c>
      <c r="AH243">
        <v>1.22</v>
      </c>
      <c r="AI243">
        <v>2</v>
      </c>
      <c r="AJ243">
        <v>0</v>
      </c>
      <c r="AV243">
        <v>1.3707864999999999</v>
      </c>
      <c r="AX243">
        <v>1.46</v>
      </c>
      <c r="AZ243">
        <v>1</v>
      </c>
      <c r="BE243">
        <v>100</v>
      </c>
      <c r="BF243">
        <v>100</v>
      </c>
      <c r="BH243">
        <v>0</v>
      </c>
      <c r="BL243">
        <v>0</v>
      </c>
      <c r="BM243">
        <v>0</v>
      </c>
      <c r="BP243">
        <v>0</v>
      </c>
      <c r="BR243">
        <v>0</v>
      </c>
      <c r="BS243">
        <v>0</v>
      </c>
      <c r="BT243">
        <v>0</v>
      </c>
      <c r="BW243">
        <v>0</v>
      </c>
      <c r="BX243">
        <v>0</v>
      </c>
    </row>
    <row r="244" spans="1:76" x14ac:dyDescent="0.25">
      <c r="A244">
        <v>147</v>
      </c>
      <c r="B244" t="s">
        <v>225</v>
      </c>
      <c r="C244" t="s">
        <v>2403</v>
      </c>
      <c r="D244" t="s">
        <v>2404</v>
      </c>
      <c r="E244">
        <v>9</v>
      </c>
      <c r="F244" t="s">
        <v>2016</v>
      </c>
      <c r="G244">
        <v>5</v>
      </c>
      <c r="H244" t="s">
        <v>2016</v>
      </c>
      <c r="K244">
        <v>3</v>
      </c>
      <c r="L244" t="s">
        <v>2017</v>
      </c>
      <c r="M244" t="s">
        <v>2018</v>
      </c>
      <c r="N244" t="s">
        <v>2405</v>
      </c>
      <c r="O244" t="s">
        <v>223</v>
      </c>
      <c r="P244">
        <v>1</v>
      </c>
      <c r="Q244">
        <v>1</v>
      </c>
      <c r="R244">
        <v>1</v>
      </c>
      <c r="S244">
        <v>313</v>
      </c>
      <c r="T244">
        <v>313</v>
      </c>
      <c r="U244" t="s">
        <v>1570</v>
      </c>
      <c r="V244">
        <v>0</v>
      </c>
      <c r="Y244" t="s">
        <v>1571</v>
      </c>
      <c r="Z244" t="s">
        <v>1572</v>
      </c>
      <c r="AC244" t="s">
        <v>1573</v>
      </c>
      <c r="AD244" t="s">
        <v>1574</v>
      </c>
      <c r="AE244">
        <v>1</v>
      </c>
      <c r="AF244">
        <v>16</v>
      </c>
      <c r="AG244">
        <v>0</v>
      </c>
      <c r="AH244">
        <v>431.65</v>
      </c>
      <c r="AI244">
        <v>2</v>
      </c>
      <c r="AJ244">
        <v>0</v>
      </c>
      <c r="AV244">
        <v>1.3790735000000001</v>
      </c>
      <c r="AX244">
        <v>517.98</v>
      </c>
      <c r="AZ244">
        <v>1</v>
      </c>
      <c r="BE244">
        <v>100</v>
      </c>
      <c r="BF244">
        <v>100</v>
      </c>
      <c r="BH244">
        <v>0</v>
      </c>
      <c r="BL244">
        <v>0</v>
      </c>
      <c r="BM244">
        <v>0</v>
      </c>
      <c r="BP244">
        <v>0</v>
      </c>
      <c r="BR244">
        <v>0</v>
      </c>
      <c r="BS244">
        <v>0</v>
      </c>
      <c r="BT244">
        <v>0</v>
      </c>
      <c r="BW244">
        <v>0</v>
      </c>
      <c r="BX244">
        <v>0</v>
      </c>
    </row>
    <row r="245" spans="1:76" x14ac:dyDescent="0.25">
      <c r="A245">
        <v>148</v>
      </c>
      <c r="B245" t="s">
        <v>230</v>
      </c>
      <c r="C245" t="s">
        <v>2406</v>
      </c>
      <c r="D245" t="s">
        <v>2407</v>
      </c>
      <c r="E245">
        <v>9</v>
      </c>
      <c r="F245" t="s">
        <v>2016</v>
      </c>
      <c r="G245">
        <v>5</v>
      </c>
      <c r="H245" t="s">
        <v>2016</v>
      </c>
      <c r="K245">
        <v>3</v>
      </c>
      <c r="L245" t="s">
        <v>2017</v>
      </c>
      <c r="M245" t="s">
        <v>2018</v>
      </c>
      <c r="N245" t="s">
        <v>2408</v>
      </c>
      <c r="O245" t="s">
        <v>228</v>
      </c>
      <c r="P245">
        <v>1</v>
      </c>
      <c r="Q245">
        <v>1</v>
      </c>
      <c r="R245">
        <v>1</v>
      </c>
      <c r="S245">
        <v>320</v>
      </c>
      <c r="T245">
        <v>320</v>
      </c>
      <c r="U245" t="s">
        <v>1570</v>
      </c>
      <c r="V245">
        <v>0</v>
      </c>
      <c r="Y245" t="s">
        <v>1571</v>
      </c>
      <c r="Z245" t="s">
        <v>1572</v>
      </c>
      <c r="AC245" t="s">
        <v>1573</v>
      </c>
      <c r="AD245" t="s">
        <v>1574</v>
      </c>
      <c r="AE245">
        <v>1</v>
      </c>
      <c r="AF245">
        <v>16</v>
      </c>
      <c r="AG245">
        <v>0</v>
      </c>
      <c r="AH245">
        <v>441.73</v>
      </c>
      <c r="AI245">
        <v>2</v>
      </c>
      <c r="AJ245">
        <v>0</v>
      </c>
      <c r="AV245">
        <v>1.3804063</v>
      </c>
      <c r="AX245">
        <v>530.08000000000004</v>
      </c>
      <c r="AZ245">
        <v>1</v>
      </c>
      <c r="BE245">
        <v>100</v>
      </c>
      <c r="BF245">
        <v>100</v>
      </c>
      <c r="BH245">
        <v>0</v>
      </c>
      <c r="BL245">
        <v>0</v>
      </c>
      <c r="BM245">
        <v>0</v>
      </c>
      <c r="BP245">
        <v>0</v>
      </c>
      <c r="BR245">
        <v>0</v>
      </c>
      <c r="BS245">
        <v>0</v>
      </c>
      <c r="BT245">
        <v>0</v>
      </c>
      <c r="BW245">
        <v>0</v>
      </c>
      <c r="BX245">
        <v>0</v>
      </c>
    </row>
    <row r="246" spans="1:76" x14ac:dyDescent="0.25">
      <c r="A246">
        <v>145</v>
      </c>
      <c r="B246" t="s">
        <v>215</v>
      </c>
      <c r="C246" t="s">
        <v>2409</v>
      </c>
      <c r="D246" t="s">
        <v>2410</v>
      </c>
      <c r="E246">
        <v>9</v>
      </c>
      <c r="F246" t="s">
        <v>2016</v>
      </c>
      <c r="G246">
        <v>5</v>
      </c>
      <c r="H246" t="s">
        <v>2016</v>
      </c>
      <c r="K246">
        <v>3</v>
      </c>
      <c r="L246" t="s">
        <v>2017</v>
      </c>
      <c r="M246" t="s">
        <v>2018</v>
      </c>
      <c r="N246">
        <v>1771051421</v>
      </c>
      <c r="O246" t="s">
        <v>213</v>
      </c>
      <c r="P246">
        <v>1</v>
      </c>
      <c r="Q246">
        <v>1</v>
      </c>
      <c r="R246">
        <v>1</v>
      </c>
      <c r="S246">
        <v>171</v>
      </c>
      <c r="T246">
        <v>171</v>
      </c>
      <c r="U246" t="s">
        <v>1570</v>
      </c>
      <c r="V246">
        <v>0</v>
      </c>
      <c r="Y246" t="s">
        <v>1571</v>
      </c>
      <c r="Z246" t="s">
        <v>1572</v>
      </c>
      <c r="AC246" t="s">
        <v>1573</v>
      </c>
      <c r="AD246" t="s">
        <v>1574</v>
      </c>
      <c r="AE246">
        <v>1</v>
      </c>
      <c r="AF246">
        <v>16</v>
      </c>
      <c r="AG246">
        <v>0</v>
      </c>
      <c r="AH246">
        <v>237.1</v>
      </c>
      <c r="AI246">
        <v>2</v>
      </c>
      <c r="AJ246">
        <v>0</v>
      </c>
      <c r="AV246">
        <v>1.3865497</v>
      </c>
      <c r="AX246">
        <v>284.52</v>
      </c>
      <c r="AZ246">
        <v>1</v>
      </c>
      <c r="BE246">
        <v>100</v>
      </c>
      <c r="BF246">
        <v>100</v>
      </c>
      <c r="BH246">
        <v>0</v>
      </c>
      <c r="BL246">
        <v>0</v>
      </c>
      <c r="BM246">
        <v>0</v>
      </c>
      <c r="BP246">
        <v>0</v>
      </c>
      <c r="BR246">
        <v>0</v>
      </c>
      <c r="BS246">
        <v>0</v>
      </c>
      <c r="BT246">
        <v>0</v>
      </c>
      <c r="BW246">
        <v>0</v>
      </c>
      <c r="BX246">
        <v>0</v>
      </c>
    </row>
    <row r="247" spans="1:76" x14ac:dyDescent="0.25">
      <c r="B247" t="s">
        <v>2411</v>
      </c>
      <c r="C247" t="s">
        <v>2412</v>
      </c>
      <c r="D247" t="s">
        <v>2413</v>
      </c>
      <c r="E247">
        <v>9</v>
      </c>
      <c r="F247" t="s">
        <v>2016</v>
      </c>
      <c r="K247">
        <v>3</v>
      </c>
      <c r="L247" t="s">
        <v>2017</v>
      </c>
      <c r="M247" t="s">
        <v>2018</v>
      </c>
      <c r="N247">
        <v>369250020</v>
      </c>
      <c r="O247" t="s">
        <v>2414</v>
      </c>
      <c r="Q247">
        <v>1</v>
      </c>
      <c r="R247">
        <v>1</v>
      </c>
      <c r="S247">
        <v>63.5</v>
      </c>
      <c r="T247">
        <v>63.5</v>
      </c>
      <c r="U247" t="s">
        <v>1570</v>
      </c>
      <c r="V247">
        <v>0</v>
      </c>
      <c r="Y247" t="s">
        <v>1571</v>
      </c>
      <c r="Z247" t="s">
        <v>1572</v>
      </c>
      <c r="AC247" t="s">
        <v>1573</v>
      </c>
      <c r="AD247" t="s">
        <v>1574</v>
      </c>
      <c r="AF247">
        <v>0</v>
      </c>
      <c r="AG247">
        <v>0</v>
      </c>
      <c r="AH247">
        <v>83.19</v>
      </c>
      <c r="AI247">
        <v>2</v>
      </c>
      <c r="AJ247">
        <v>0</v>
      </c>
      <c r="AV247">
        <v>1.3100787</v>
      </c>
      <c r="AX247">
        <v>99.83</v>
      </c>
      <c r="BE247">
        <v>100</v>
      </c>
      <c r="BF247">
        <v>100</v>
      </c>
      <c r="BH247">
        <v>0</v>
      </c>
      <c r="BL247">
        <v>0</v>
      </c>
      <c r="BM247">
        <v>0</v>
      </c>
      <c r="BP247">
        <v>0</v>
      </c>
      <c r="BR247">
        <v>0</v>
      </c>
      <c r="BS247">
        <v>0</v>
      </c>
      <c r="BT247">
        <v>0</v>
      </c>
      <c r="BW247">
        <v>0</v>
      </c>
      <c r="BX247">
        <v>0</v>
      </c>
    </row>
    <row r="248" spans="1:76" x14ac:dyDescent="0.25">
      <c r="B248" t="s">
        <v>2415</v>
      </c>
      <c r="C248" t="s">
        <v>2416</v>
      </c>
      <c r="D248" t="s">
        <v>2417</v>
      </c>
      <c r="E248">
        <v>9</v>
      </c>
      <c r="F248" t="s">
        <v>2016</v>
      </c>
      <c r="G248">
        <v>5</v>
      </c>
      <c r="H248" t="s">
        <v>2016</v>
      </c>
      <c r="K248">
        <v>3</v>
      </c>
      <c r="L248" t="s">
        <v>2017</v>
      </c>
      <c r="M248" t="s">
        <v>2418</v>
      </c>
      <c r="N248" t="s">
        <v>2415</v>
      </c>
      <c r="O248" t="s">
        <v>2417</v>
      </c>
      <c r="Q248">
        <v>1</v>
      </c>
      <c r="R248">
        <v>1</v>
      </c>
      <c r="S248">
        <v>14.96</v>
      </c>
      <c r="T248">
        <v>14.96</v>
      </c>
      <c r="U248" t="s">
        <v>1570</v>
      </c>
      <c r="V248">
        <v>0</v>
      </c>
      <c r="Y248" t="s">
        <v>1571</v>
      </c>
      <c r="Z248" t="s">
        <v>1572</v>
      </c>
      <c r="AC248" t="s">
        <v>1573</v>
      </c>
      <c r="AD248" t="s">
        <v>1574</v>
      </c>
      <c r="AF248">
        <v>0</v>
      </c>
      <c r="AG248">
        <v>0</v>
      </c>
      <c r="AH248">
        <v>19.739999999999998</v>
      </c>
      <c r="AI248">
        <v>2</v>
      </c>
      <c r="AJ248">
        <v>0</v>
      </c>
      <c r="AK248">
        <v>1</v>
      </c>
      <c r="AL248">
        <v>1</v>
      </c>
      <c r="AM248">
        <v>1</v>
      </c>
      <c r="AN248">
        <v>1</v>
      </c>
      <c r="AV248">
        <v>1.3195186999999999</v>
      </c>
      <c r="AW248">
        <v>1</v>
      </c>
      <c r="AX248">
        <v>23.69</v>
      </c>
      <c r="BE248">
        <v>100</v>
      </c>
      <c r="BF248">
        <v>100</v>
      </c>
      <c r="BH248">
        <v>0</v>
      </c>
      <c r="BL248">
        <v>0</v>
      </c>
      <c r="BM248">
        <v>0</v>
      </c>
      <c r="BP248">
        <v>0</v>
      </c>
      <c r="BR248">
        <v>0</v>
      </c>
      <c r="BS248">
        <v>0</v>
      </c>
      <c r="BT248">
        <v>0</v>
      </c>
      <c r="BW248">
        <v>0</v>
      </c>
      <c r="BX248">
        <v>0</v>
      </c>
    </row>
    <row r="249" spans="1:76" x14ac:dyDescent="0.25">
      <c r="B249" t="s">
        <v>2419</v>
      </c>
      <c r="C249" t="s">
        <v>2420</v>
      </c>
      <c r="D249" t="s">
        <v>2421</v>
      </c>
      <c r="E249">
        <v>9</v>
      </c>
      <c r="F249" t="s">
        <v>2016</v>
      </c>
      <c r="G249">
        <v>5</v>
      </c>
      <c r="H249" t="s">
        <v>2016</v>
      </c>
      <c r="K249">
        <v>3</v>
      </c>
      <c r="L249" t="s">
        <v>2017</v>
      </c>
      <c r="M249" t="s">
        <v>2418</v>
      </c>
      <c r="N249" t="s">
        <v>2419</v>
      </c>
      <c r="O249" t="s">
        <v>2421</v>
      </c>
      <c r="Q249">
        <v>1</v>
      </c>
      <c r="R249">
        <v>1</v>
      </c>
      <c r="S249">
        <v>12.74</v>
      </c>
      <c r="T249">
        <v>12.74</v>
      </c>
      <c r="U249" t="s">
        <v>1570</v>
      </c>
      <c r="V249">
        <v>0</v>
      </c>
      <c r="Y249" t="s">
        <v>1571</v>
      </c>
      <c r="Z249" t="s">
        <v>1572</v>
      </c>
      <c r="AC249" t="s">
        <v>1573</v>
      </c>
      <c r="AD249" t="s">
        <v>1574</v>
      </c>
      <c r="AF249">
        <v>0</v>
      </c>
      <c r="AG249">
        <v>0</v>
      </c>
      <c r="AH249">
        <v>16.809999999999999</v>
      </c>
      <c r="AI249">
        <v>2</v>
      </c>
      <c r="AJ249">
        <v>0</v>
      </c>
      <c r="AK249">
        <v>1</v>
      </c>
      <c r="AL249">
        <v>1</v>
      </c>
      <c r="AM249">
        <v>1</v>
      </c>
      <c r="AN249">
        <v>1</v>
      </c>
      <c r="AV249">
        <v>1.3194661999999999</v>
      </c>
      <c r="AW249">
        <v>1</v>
      </c>
      <c r="AX249">
        <v>20.170000000000002</v>
      </c>
      <c r="BE249">
        <v>100</v>
      </c>
      <c r="BF249">
        <v>100</v>
      </c>
      <c r="BH249">
        <v>0</v>
      </c>
      <c r="BL249">
        <v>0</v>
      </c>
      <c r="BM249">
        <v>0</v>
      </c>
      <c r="BP249">
        <v>0</v>
      </c>
      <c r="BR249">
        <v>0</v>
      </c>
      <c r="BS249">
        <v>0</v>
      </c>
      <c r="BT249">
        <v>0</v>
      </c>
      <c r="BW249">
        <v>0</v>
      </c>
      <c r="BX249">
        <v>0</v>
      </c>
    </row>
    <row r="250" spans="1:76" x14ac:dyDescent="0.25">
      <c r="A250">
        <v>202</v>
      </c>
      <c r="B250" t="s">
        <v>762</v>
      </c>
      <c r="C250" t="s">
        <v>2422</v>
      </c>
      <c r="D250" t="s">
        <v>2423</v>
      </c>
      <c r="E250">
        <v>1</v>
      </c>
      <c r="F250" t="s">
        <v>1626</v>
      </c>
      <c r="G250">
        <v>2</v>
      </c>
      <c r="H250" t="s">
        <v>1626</v>
      </c>
      <c r="I250" t="s">
        <v>1777</v>
      </c>
      <c r="J250" t="s">
        <v>1778</v>
      </c>
      <c r="K250">
        <v>2</v>
      </c>
      <c r="L250" t="s">
        <v>2146</v>
      </c>
      <c r="M250" t="s">
        <v>1583</v>
      </c>
      <c r="N250" t="s">
        <v>1584</v>
      </c>
      <c r="O250" t="s">
        <v>1585</v>
      </c>
      <c r="Q250">
        <v>1</v>
      </c>
      <c r="R250">
        <v>0</v>
      </c>
      <c r="S250">
        <v>0</v>
      </c>
      <c r="T250">
        <v>0</v>
      </c>
      <c r="U250" t="s">
        <v>1570</v>
      </c>
      <c r="V250">
        <v>0</v>
      </c>
      <c r="Y250" t="s">
        <v>1571</v>
      </c>
      <c r="Z250" t="s">
        <v>1572</v>
      </c>
      <c r="AC250" t="s">
        <v>1573</v>
      </c>
      <c r="AD250" t="s">
        <v>1574</v>
      </c>
      <c r="AF250">
        <v>0</v>
      </c>
      <c r="AG250">
        <v>0</v>
      </c>
      <c r="AH250">
        <v>622</v>
      </c>
      <c r="AI250">
        <v>2</v>
      </c>
      <c r="AJ250">
        <v>0</v>
      </c>
      <c r="AK250">
        <v>1</v>
      </c>
      <c r="AM250">
        <v>1</v>
      </c>
      <c r="AN250">
        <v>1</v>
      </c>
      <c r="AO250">
        <v>1</v>
      </c>
      <c r="AP250">
        <v>1</v>
      </c>
      <c r="AV250">
        <v>0</v>
      </c>
      <c r="AW250">
        <v>1</v>
      </c>
      <c r="AX250">
        <v>746.4</v>
      </c>
      <c r="AZ250">
        <v>1</v>
      </c>
      <c r="BE250">
        <v>100</v>
      </c>
      <c r="BF250">
        <v>100</v>
      </c>
      <c r="BH250">
        <v>0</v>
      </c>
      <c r="BL250">
        <v>0</v>
      </c>
      <c r="BM250">
        <v>0</v>
      </c>
      <c r="BP250">
        <v>0</v>
      </c>
      <c r="BR250">
        <v>0</v>
      </c>
      <c r="BS250">
        <v>0</v>
      </c>
      <c r="BT250">
        <v>0</v>
      </c>
      <c r="BW250">
        <v>0</v>
      </c>
      <c r="BX250">
        <v>0</v>
      </c>
    </row>
    <row r="251" spans="1:76" x14ac:dyDescent="0.25">
      <c r="B251" t="s">
        <v>2424</v>
      </c>
      <c r="C251" t="s">
        <v>2425</v>
      </c>
      <c r="D251" t="s">
        <v>2426</v>
      </c>
      <c r="E251">
        <v>9</v>
      </c>
      <c r="F251" t="s">
        <v>2016</v>
      </c>
      <c r="G251">
        <v>5</v>
      </c>
      <c r="H251" t="s">
        <v>2016</v>
      </c>
      <c r="K251">
        <v>3</v>
      </c>
      <c r="L251" t="s">
        <v>2017</v>
      </c>
      <c r="M251" t="s">
        <v>1613</v>
      </c>
      <c r="N251" t="s">
        <v>2424</v>
      </c>
      <c r="O251" t="s">
        <v>2426</v>
      </c>
      <c r="Q251">
        <v>1</v>
      </c>
      <c r="R251">
        <v>1</v>
      </c>
      <c r="S251">
        <v>7.41</v>
      </c>
      <c r="T251">
        <v>7.41</v>
      </c>
      <c r="U251" t="s">
        <v>1570</v>
      </c>
      <c r="V251">
        <v>0</v>
      </c>
      <c r="Y251" t="s">
        <v>1571</v>
      </c>
      <c r="Z251" t="s">
        <v>1572</v>
      </c>
      <c r="AC251" t="s">
        <v>1573</v>
      </c>
      <c r="AD251" t="s">
        <v>1574</v>
      </c>
      <c r="AF251">
        <v>0</v>
      </c>
      <c r="AG251">
        <v>0</v>
      </c>
      <c r="AH251">
        <v>7.63</v>
      </c>
      <c r="AI251">
        <v>2</v>
      </c>
      <c r="AJ251">
        <v>0</v>
      </c>
      <c r="AV251">
        <v>1.0296896</v>
      </c>
      <c r="AX251">
        <v>9.16</v>
      </c>
      <c r="BE251">
        <v>100</v>
      </c>
      <c r="BF251">
        <v>100</v>
      </c>
      <c r="BH251">
        <v>0</v>
      </c>
      <c r="BL251">
        <v>0</v>
      </c>
      <c r="BM251">
        <v>0</v>
      </c>
      <c r="BP251">
        <v>0</v>
      </c>
      <c r="BR251">
        <v>0</v>
      </c>
      <c r="BS251">
        <v>0</v>
      </c>
      <c r="BT251">
        <v>0</v>
      </c>
      <c r="BW251">
        <v>0</v>
      </c>
      <c r="BX251">
        <v>0</v>
      </c>
    </row>
    <row r="252" spans="1:76" x14ac:dyDescent="0.25">
      <c r="A252">
        <v>449</v>
      </c>
      <c r="B252" t="s">
        <v>284</v>
      </c>
      <c r="C252" t="s">
        <v>2427</v>
      </c>
      <c r="D252" t="s">
        <v>283</v>
      </c>
      <c r="E252">
        <v>8</v>
      </c>
      <c r="F252" t="s">
        <v>1611</v>
      </c>
      <c r="G252">
        <v>4</v>
      </c>
      <c r="H252" t="s">
        <v>1611</v>
      </c>
      <c r="K252">
        <v>1</v>
      </c>
      <c r="L252" t="s">
        <v>1612</v>
      </c>
      <c r="M252" t="s">
        <v>1642</v>
      </c>
      <c r="N252" t="s">
        <v>284</v>
      </c>
      <c r="O252" t="s">
        <v>283</v>
      </c>
      <c r="Q252">
        <v>1</v>
      </c>
      <c r="R252">
        <v>1</v>
      </c>
      <c r="S252">
        <v>12.63</v>
      </c>
      <c r="T252">
        <v>12.63</v>
      </c>
      <c r="U252" t="s">
        <v>1570</v>
      </c>
      <c r="V252">
        <v>0</v>
      </c>
      <c r="Y252" t="s">
        <v>1571</v>
      </c>
      <c r="Z252" t="s">
        <v>1572</v>
      </c>
      <c r="AC252" t="s">
        <v>1573</v>
      </c>
      <c r="AD252" t="s">
        <v>1574</v>
      </c>
      <c r="AF252">
        <v>0</v>
      </c>
      <c r="AG252">
        <v>0</v>
      </c>
      <c r="AH252">
        <v>19.32</v>
      </c>
      <c r="AI252">
        <v>2</v>
      </c>
      <c r="AJ252">
        <v>0</v>
      </c>
      <c r="AV252">
        <v>1.5296912</v>
      </c>
      <c r="AX252">
        <v>23.18</v>
      </c>
      <c r="AZ252">
        <v>1</v>
      </c>
      <c r="BE252">
        <v>100</v>
      </c>
      <c r="BF252">
        <v>100</v>
      </c>
      <c r="BH252">
        <v>0</v>
      </c>
      <c r="BL252">
        <v>0</v>
      </c>
      <c r="BM252">
        <v>0</v>
      </c>
      <c r="BP252">
        <v>0</v>
      </c>
      <c r="BR252">
        <v>0</v>
      </c>
      <c r="BS252">
        <v>0</v>
      </c>
      <c r="BT252">
        <v>0</v>
      </c>
      <c r="BW252">
        <v>0</v>
      </c>
      <c r="BX252">
        <v>0</v>
      </c>
    </row>
    <row r="253" spans="1:76" x14ac:dyDescent="0.25">
      <c r="B253" t="s">
        <v>1013</v>
      </c>
      <c r="C253" t="s">
        <v>2428</v>
      </c>
      <c r="D253" t="s">
        <v>2429</v>
      </c>
      <c r="E253">
        <v>8</v>
      </c>
      <c r="F253" t="s">
        <v>1611</v>
      </c>
      <c r="G253">
        <v>4</v>
      </c>
      <c r="H253" t="s">
        <v>1611</v>
      </c>
      <c r="K253">
        <v>1</v>
      </c>
      <c r="L253" t="s">
        <v>1612</v>
      </c>
      <c r="M253" t="s">
        <v>1613</v>
      </c>
      <c r="N253">
        <v>5505063</v>
      </c>
      <c r="O253" t="s">
        <v>2430</v>
      </c>
      <c r="Q253">
        <v>1</v>
      </c>
      <c r="R253">
        <v>1</v>
      </c>
      <c r="S253">
        <v>0.74</v>
      </c>
      <c r="T253">
        <v>0.74</v>
      </c>
      <c r="U253" t="s">
        <v>1570</v>
      </c>
      <c r="V253">
        <v>0</v>
      </c>
      <c r="Y253" t="s">
        <v>1571</v>
      </c>
      <c r="Z253" t="s">
        <v>1572</v>
      </c>
      <c r="AC253" t="s">
        <v>1573</v>
      </c>
      <c r="AD253" t="s">
        <v>1574</v>
      </c>
      <c r="AF253">
        <v>0</v>
      </c>
      <c r="AG253">
        <v>0</v>
      </c>
      <c r="AH253">
        <v>0.92</v>
      </c>
      <c r="AI253">
        <v>2</v>
      </c>
      <c r="AJ253">
        <v>0</v>
      </c>
      <c r="AV253">
        <v>1.2432432</v>
      </c>
      <c r="AX253">
        <v>1.1000000000000001</v>
      </c>
      <c r="AZ253">
        <v>1</v>
      </c>
      <c r="BE253">
        <v>100</v>
      </c>
      <c r="BF253">
        <v>100</v>
      </c>
      <c r="BH253">
        <v>0</v>
      </c>
      <c r="BL253">
        <v>0</v>
      </c>
      <c r="BM253">
        <v>0</v>
      </c>
      <c r="BP253">
        <v>0</v>
      </c>
      <c r="BR253">
        <v>0</v>
      </c>
      <c r="BS253">
        <v>0</v>
      </c>
      <c r="BT253">
        <v>0</v>
      </c>
      <c r="BW253">
        <v>0</v>
      </c>
      <c r="BX253">
        <v>0</v>
      </c>
    </row>
    <row r="254" spans="1:76" x14ac:dyDescent="0.25">
      <c r="B254" t="s">
        <v>1226</v>
      </c>
      <c r="C254" t="s">
        <v>2431</v>
      </c>
      <c r="D254" t="s">
        <v>2432</v>
      </c>
      <c r="E254">
        <v>8</v>
      </c>
      <c r="F254" t="s">
        <v>1611</v>
      </c>
      <c r="G254">
        <v>4</v>
      </c>
      <c r="H254" t="s">
        <v>1611</v>
      </c>
      <c r="K254">
        <v>2</v>
      </c>
      <c r="L254" t="s">
        <v>1695</v>
      </c>
      <c r="M254" t="s">
        <v>1613</v>
      </c>
      <c r="N254" t="s">
        <v>1226</v>
      </c>
      <c r="O254" t="s">
        <v>2432</v>
      </c>
      <c r="Q254">
        <v>1</v>
      </c>
      <c r="R254">
        <v>1</v>
      </c>
      <c r="S254">
        <v>3.31</v>
      </c>
      <c r="T254">
        <v>3.31</v>
      </c>
      <c r="U254" t="s">
        <v>1570</v>
      </c>
      <c r="V254">
        <v>0</v>
      </c>
      <c r="Y254" t="s">
        <v>1571</v>
      </c>
      <c r="Z254" t="s">
        <v>1572</v>
      </c>
      <c r="AC254" t="s">
        <v>1573</v>
      </c>
      <c r="AD254" t="s">
        <v>1574</v>
      </c>
      <c r="AF254">
        <v>0</v>
      </c>
      <c r="AG254">
        <v>0</v>
      </c>
      <c r="AH254">
        <v>3.45</v>
      </c>
      <c r="AI254">
        <v>2</v>
      </c>
      <c r="AJ254">
        <v>0</v>
      </c>
      <c r="AV254">
        <v>1.0422960999999999</v>
      </c>
      <c r="AX254">
        <v>4.1399999999999997</v>
      </c>
      <c r="AZ254">
        <v>1</v>
      </c>
      <c r="BE254">
        <v>100</v>
      </c>
      <c r="BF254">
        <v>100</v>
      </c>
      <c r="BH254">
        <v>0</v>
      </c>
      <c r="BL254">
        <v>0</v>
      </c>
      <c r="BM254">
        <v>0</v>
      </c>
      <c r="BP254">
        <v>0</v>
      </c>
      <c r="BR254">
        <v>0</v>
      </c>
      <c r="BS254">
        <v>0</v>
      </c>
      <c r="BT254">
        <v>0</v>
      </c>
      <c r="BW254">
        <v>0</v>
      </c>
      <c r="BX254">
        <v>0</v>
      </c>
    </row>
    <row r="255" spans="1:76" x14ac:dyDescent="0.25">
      <c r="B255" t="s">
        <v>2433</v>
      </c>
      <c r="C255" t="s">
        <v>2434</v>
      </c>
      <c r="D255" t="s">
        <v>2435</v>
      </c>
      <c r="E255">
        <v>8</v>
      </c>
      <c r="F255" t="s">
        <v>1611</v>
      </c>
      <c r="G255">
        <v>4</v>
      </c>
      <c r="H255" t="s">
        <v>1611</v>
      </c>
      <c r="K255">
        <v>2</v>
      </c>
      <c r="L255" t="s">
        <v>1695</v>
      </c>
      <c r="M255" t="s">
        <v>1613</v>
      </c>
      <c r="N255" t="s">
        <v>2436</v>
      </c>
      <c r="O255" t="s">
        <v>2435</v>
      </c>
      <c r="Q255">
        <v>1</v>
      </c>
      <c r="R255">
        <v>1</v>
      </c>
      <c r="S255">
        <v>1.34</v>
      </c>
      <c r="T255">
        <v>1.34</v>
      </c>
      <c r="U255" t="s">
        <v>1570</v>
      </c>
      <c r="V255">
        <v>0</v>
      </c>
      <c r="Y255" t="s">
        <v>1571</v>
      </c>
      <c r="Z255" t="s">
        <v>1572</v>
      </c>
      <c r="AC255" t="s">
        <v>1573</v>
      </c>
      <c r="AD255" t="s">
        <v>1574</v>
      </c>
      <c r="AF255">
        <v>0</v>
      </c>
      <c r="AG255">
        <v>0</v>
      </c>
      <c r="AH255">
        <v>1.76</v>
      </c>
      <c r="AI255">
        <v>2</v>
      </c>
      <c r="AJ255">
        <v>0</v>
      </c>
      <c r="AV255">
        <v>1.3134328</v>
      </c>
      <c r="AX255">
        <v>2.11</v>
      </c>
      <c r="BE255">
        <v>100</v>
      </c>
      <c r="BF255">
        <v>100</v>
      </c>
      <c r="BH255">
        <v>0</v>
      </c>
      <c r="BL255">
        <v>0</v>
      </c>
      <c r="BM255">
        <v>0</v>
      </c>
      <c r="BP255">
        <v>0</v>
      </c>
      <c r="BR255">
        <v>0</v>
      </c>
      <c r="BS255">
        <v>0</v>
      </c>
      <c r="BT255">
        <v>0</v>
      </c>
      <c r="BW255">
        <v>0</v>
      </c>
      <c r="BX255">
        <v>0</v>
      </c>
    </row>
    <row r="256" spans="1:76" x14ac:dyDescent="0.25">
      <c r="B256" t="s">
        <v>2437</v>
      </c>
      <c r="C256" t="s">
        <v>2438</v>
      </c>
      <c r="D256" t="s">
        <v>2439</v>
      </c>
      <c r="E256">
        <v>9</v>
      </c>
      <c r="F256" t="s">
        <v>2016</v>
      </c>
      <c r="G256">
        <v>5</v>
      </c>
      <c r="H256" t="s">
        <v>2016</v>
      </c>
      <c r="K256">
        <v>3</v>
      </c>
      <c r="L256" t="s">
        <v>2017</v>
      </c>
      <c r="M256" t="s">
        <v>1680</v>
      </c>
      <c r="N256" t="s">
        <v>2440</v>
      </c>
      <c r="O256" t="s">
        <v>2441</v>
      </c>
      <c r="Q256">
        <v>1</v>
      </c>
      <c r="R256">
        <v>1</v>
      </c>
      <c r="S256">
        <v>7.56</v>
      </c>
      <c r="T256">
        <v>7.56</v>
      </c>
      <c r="U256" t="s">
        <v>1570</v>
      </c>
      <c r="V256">
        <v>0</v>
      </c>
      <c r="Y256" t="s">
        <v>1571</v>
      </c>
      <c r="Z256" t="s">
        <v>1572</v>
      </c>
      <c r="AC256" t="s">
        <v>1573</v>
      </c>
      <c r="AD256" t="s">
        <v>1574</v>
      </c>
      <c r="AF256">
        <v>0</v>
      </c>
      <c r="AG256">
        <v>0</v>
      </c>
      <c r="AH256">
        <v>9.33</v>
      </c>
      <c r="AI256">
        <v>2</v>
      </c>
      <c r="AJ256">
        <v>0</v>
      </c>
      <c r="AV256">
        <v>1.234127</v>
      </c>
      <c r="AX256">
        <v>11.2</v>
      </c>
      <c r="BE256">
        <v>100</v>
      </c>
      <c r="BF256">
        <v>100</v>
      </c>
      <c r="BH256">
        <v>0</v>
      </c>
      <c r="BL256">
        <v>0</v>
      </c>
      <c r="BM256">
        <v>0</v>
      </c>
      <c r="BP256">
        <v>0</v>
      </c>
      <c r="BR256">
        <v>0</v>
      </c>
      <c r="BS256">
        <v>0</v>
      </c>
      <c r="BT256">
        <v>0</v>
      </c>
      <c r="BW256">
        <v>0</v>
      </c>
      <c r="BX256">
        <v>0</v>
      </c>
    </row>
    <row r="257" spans="1:76" x14ac:dyDescent="0.25">
      <c r="B257" t="s">
        <v>2442</v>
      </c>
      <c r="C257" t="s">
        <v>2443</v>
      </c>
      <c r="D257" t="s">
        <v>2444</v>
      </c>
      <c r="E257">
        <v>9</v>
      </c>
      <c r="F257" t="s">
        <v>2016</v>
      </c>
      <c r="G257">
        <v>5</v>
      </c>
      <c r="H257" t="s">
        <v>2016</v>
      </c>
      <c r="K257">
        <v>3</v>
      </c>
      <c r="L257" t="s">
        <v>2017</v>
      </c>
      <c r="M257" t="s">
        <v>1680</v>
      </c>
      <c r="N257" t="s">
        <v>2445</v>
      </c>
      <c r="O257" t="s">
        <v>2446</v>
      </c>
      <c r="Q257">
        <v>1</v>
      </c>
      <c r="R257">
        <v>1</v>
      </c>
      <c r="S257">
        <v>6.68</v>
      </c>
      <c r="T257">
        <v>6.68</v>
      </c>
      <c r="U257" t="s">
        <v>1570</v>
      </c>
      <c r="V257">
        <v>0</v>
      </c>
      <c r="Y257" t="s">
        <v>1571</v>
      </c>
      <c r="Z257" t="s">
        <v>1572</v>
      </c>
      <c r="AC257" t="s">
        <v>1573</v>
      </c>
      <c r="AD257" t="s">
        <v>1574</v>
      </c>
      <c r="AF257">
        <v>0</v>
      </c>
      <c r="AG257">
        <v>0</v>
      </c>
      <c r="AH257">
        <v>8.24</v>
      </c>
      <c r="AI257">
        <v>2</v>
      </c>
      <c r="AJ257">
        <v>0</v>
      </c>
      <c r="AV257">
        <v>1.2335328999999999</v>
      </c>
      <c r="AX257">
        <v>9.89</v>
      </c>
      <c r="BE257">
        <v>100</v>
      </c>
      <c r="BF257">
        <v>100</v>
      </c>
      <c r="BH257">
        <v>0</v>
      </c>
      <c r="BL257">
        <v>0</v>
      </c>
      <c r="BM257">
        <v>0</v>
      </c>
      <c r="BP257">
        <v>0</v>
      </c>
      <c r="BR257">
        <v>0</v>
      </c>
      <c r="BS257">
        <v>0</v>
      </c>
      <c r="BT257">
        <v>0</v>
      </c>
      <c r="BW257">
        <v>0</v>
      </c>
      <c r="BX257">
        <v>0</v>
      </c>
    </row>
    <row r="258" spans="1:76" x14ac:dyDescent="0.25">
      <c r="B258" t="s">
        <v>2447</v>
      </c>
      <c r="C258" t="s">
        <v>2448</v>
      </c>
      <c r="D258" t="s">
        <v>2449</v>
      </c>
      <c r="E258">
        <v>9</v>
      </c>
      <c r="F258" t="s">
        <v>2016</v>
      </c>
      <c r="G258">
        <v>5</v>
      </c>
      <c r="H258" t="s">
        <v>2016</v>
      </c>
      <c r="K258">
        <v>3</v>
      </c>
      <c r="L258" t="s">
        <v>2017</v>
      </c>
      <c r="M258" t="s">
        <v>1613</v>
      </c>
      <c r="N258" t="s">
        <v>2447</v>
      </c>
      <c r="O258" t="s">
        <v>2450</v>
      </c>
      <c r="Q258">
        <v>1</v>
      </c>
      <c r="R258">
        <v>1</v>
      </c>
      <c r="S258">
        <v>0.55000000000000004</v>
      </c>
      <c r="T258">
        <v>0.55000000000000004</v>
      </c>
      <c r="U258" t="s">
        <v>1570</v>
      </c>
      <c r="V258">
        <v>0</v>
      </c>
      <c r="Y258" t="s">
        <v>1571</v>
      </c>
      <c r="Z258" t="s">
        <v>1572</v>
      </c>
      <c r="AC258" t="s">
        <v>1573</v>
      </c>
      <c r="AD258" t="s">
        <v>1574</v>
      </c>
      <c r="AF258">
        <v>0</v>
      </c>
      <c r="AG258">
        <v>0</v>
      </c>
      <c r="AH258">
        <v>0.68</v>
      </c>
      <c r="AI258">
        <v>2</v>
      </c>
      <c r="AJ258">
        <v>0</v>
      </c>
      <c r="AV258">
        <v>1.2363636</v>
      </c>
      <c r="AX258">
        <v>0.82</v>
      </c>
      <c r="BE258">
        <v>100</v>
      </c>
      <c r="BF258">
        <v>100</v>
      </c>
      <c r="BH258">
        <v>0</v>
      </c>
      <c r="BL258">
        <v>0</v>
      </c>
      <c r="BM258">
        <v>0</v>
      </c>
      <c r="BP258">
        <v>0</v>
      </c>
      <c r="BR258">
        <v>0</v>
      </c>
      <c r="BS258">
        <v>0</v>
      </c>
      <c r="BT258">
        <v>0</v>
      </c>
      <c r="BW258">
        <v>0</v>
      </c>
      <c r="BX258">
        <v>0</v>
      </c>
    </row>
    <row r="259" spans="1:76" x14ac:dyDescent="0.25">
      <c r="B259" t="s">
        <v>2451</v>
      </c>
      <c r="C259" t="s">
        <v>2452</v>
      </c>
      <c r="D259" t="s">
        <v>2453</v>
      </c>
      <c r="E259">
        <v>9</v>
      </c>
      <c r="F259" t="s">
        <v>2016</v>
      </c>
      <c r="G259">
        <v>5</v>
      </c>
      <c r="H259" t="s">
        <v>2016</v>
      </c>
      <c r="K259">
        <v>3</v>
      </c>
      <c r="L259" t="s">
        <v>2017</v>
      </c>
      <c r="M259" t="s">
        <v>1613</v>
      </c>
      <c r="N259" t="s">
        <v>2451</v>
      </c>
      <c r="O259" t="s">
        <v>2454</v>
      </c>
      <c r="Q259">
        <v>1</v>
      </c>
      <c r="R259">
        <v>1</v>
      </c>
      <c r="S259">
        <v>0.91</v>
      </c>
      <c r="T259">
        <v>0.91</v>
      </c>
      <c r="U259" t="s">
        <v>1570</v>
      </c>
      <c r="V259">
        <v>0</v>
      </c>
      <c r="Y259" t="s">
        <v>1571</v>
      </c>
      <c r="Z259" t="s">
        <v>1572</v>
      </c>
      <c r="AC259" t="s">
        <v>1573</v>
      </c>
      <c r="AD259" t="s">
        <v>1574</v>
      </c>
      <c r="AF259">
        <v>0</v>
      </c>
      <c r="AG259">
        <v>0</v>
      </c>
      <c r="AH259">
        <v>1.1100000000000001</v>
      </c>
      <c r="AI259">
        <v>2</v>
      </c>
      <c r="AJ259">
        <v>0</v>
      </c>
      <c r="AV259">
        <v>1.2197802</v>
      </c>
      <c r="AX259">
        <v>1.33</v>
      </c>
      <c r="BE259">
        <v>100</v>
      </c>
      <c r="BF259">
        <v>100</v>
      </c>
      <c r="BH259">
        <v>0</v>
      </c>
      <c r="BL259">
        <v>0</v>
      </c>
      <c r="BM259">
        <v>0</v>
      </c>
      <c r="BP259">
        <v>0</v>
      </c>
      <c r="BR259">
        <v>0</v>
      </c>
      <c r="BS259">
        <v>0</v>
      </c>
      <c r="BT259">
        <v>0</v>
      </c>
      <c r="BW259">
        <v>0</v>
      </c>
      <c r="BX259">
        <v>0</v>
      </c>
    </row>
    <row r="260" spans="1:76" x14ac:dyDescent="0.25">
      <c r="B260" t="s">
        <v>2455</v>
      </c>
      <c r="C260" t="s">
        <v>2456</v>
      </c>
      <c r="D260" t="s">
        <v>2457</v>
      </c>
      <c r="E260">
        <v>9</v>
      </c>
      <c r="F260" t="s">
        <v>2016</v>
      </c>
      <c r="G260">
        <v>5</v>
      </c>
      <c r="H260" t="s">
        <v>2016</v>
      </c>
      <c r="K260">
        <v>3</v>
      </c>
      <c r="L260" t="s">
        <v>2017</v>
      </c>
      <c r="M260" t="s">
        <v>2458</v>
      </c>
      <c r="N260" t="s">
        <v>2455</v>
      </c>
      <c r="O260" t="s">
        <v>2459</v>
      </c>
      <c r="Q260">
        <v>1</v>
      </c>
      <c r="R260">
        <v>1</v>
      </c>
      <c r="S260">
        <v>5.0999999999999996</v>
      </c>
      <c r="T260">
        <v>5.0999999999999996</v>
      </c>
      <c r="U260" t="s">
        <v>1570</v>
      </c>
      <c r="V260">
        <v>0</v>
      </c>
      <c r="Y260" t="s">
        <v>1571</v>
      </c>
      <c r="Z260" t="s">
        <v>1572</v>
      </c>
      <c r="AC260" t="s">
        <v>1573</v>
      </c>
      <c r="AD260" t="s">
        <v>1574</v>
      </c>
      <c r="AF260">
        <v>0</v>
      </c>
      <c r="AG260">
        <v>0</v>
      </c>
      <c r="AH260">
        <v>7.23</v>
      </c>
      <c r="AI260">
        <v>2</v>
      </c>
      <c r="AJ260">
        <v>0</v>
      </c>
      <c r="AV260">
        <v>1.4176470999999999</v>
      </c>
      <c r="AX260">
        <v>8.68</v>
      </c>
      <c r="BE260">
        <v>100</v>
      </c>
      <c r="BF260">
        <v>100</v>
      </c>
      <c r="BH260">
        <v>0</v>
      </c>
      <c r="BL260">
        <v>0</v>
      </c>
      <c r="BM260">
        <v>0</v>
      </c>
      <c r="BP260">
        <v>0</v>
      </c>
      <c r="BR260">
        <v>0</v>
      </c>
      <c r="BS260">
        <v>0</v>
      </c>
      <c r="BT260">
        <v>0</v>
      </c>
      <c r="BW260">
        <v>0</v>
      </c>
      <c r="BX260">
        <v>0</v>
      </c>
    </row>
    <row r="261" spans="1:76" x14ac:dyDescent="0.25">
      <c r="B261" t="s">
        <v>2460</v>
      </c>
      <c r="C261" t="s">
        <v>2461</v>
      </c>
      <c r="D261" t="s">
        <v>2462</v>
      </c>
      <c r="E261">
        <v>9</v>
      </c>
      <c r="F261" t="s">
        <v>2016</v>
      </c>
      <c r="G261">
        <v>5</v>
      </c>
      <c r="H261" t="s">
        <v>2016</v>
      </c>
      <c r="K261">
        <v>3</v>
      </c>
      <c r="L261" t="s">
        <v>2017</v>
      </c>
      <c r="M261" t="s">
        <v>2458</v>
      </c>
      <c r="N261" t="s">
        <v>2460</v>
      </c>
      <c r="O261" t="s">
        <v>2462</v>
      </c>
      <c r="Q261">
        <v>1</v>
      </c>
      <c r="R261">
        <v>1</v>
      </c>
      <c r="S261">
        <v>2.92</v>
      </c>
      <c r="T261">
        <v>2.92</v>
      </c>
      <c r="U261" t="s">
        <v>1570</v>
      </c>
      <c r="V261">
        <v>0</v>
      </c>
      <c r="Y261" t="s">
        <v>1571</v>
      </c>
      <c r="Z261" t="s">
        <v>1572</v>
      </c>
      <c r="AC261" t="s">
        <v>1573</v>
      </c>
      <c r="AD261" t="s">
        <v>1574</v>
      </c>
      <c r="AF261">
        <v>0</v>
      </c>
      <c r="AG261">
        <v>0</v>
      </c>
      <c r="AH261">
        <v>3.85</v>
      </c>
      <c r="AI261">
        <v>2</v>
      </c>
      <c r="AJ261">
        <v>0</v>
      </c>
      <c r="AV261">
        <v>1.3184932</v>
      </c>
      <c r="AX261">
        <v>4.62</v>
      </c>
      <c r="BE261">
        <v>100</v>
      </c>
      <c r="BF261">
        <v>100</v>
      </c>
      <c r="BH261">
        <v>0</v>
      </c>
      <c r="BL261">
        <v>0</v>
      </c>
      <c r="BM261">
        <v>0</v>
      </c>
      <c r="BP261">
        <v>0</v>
      </c>
      <c r="BR261">
        <v>0</v>
      </c>
      <c r="BS261">
        <v>0</v>
      </c>
      <c r="BT261">
        <v>0</v>
      </c>
      <c r="BW261">
        <v>0</v>
      </c>
      <c r="BX261">
        <v>0</v>
      </c>
    </row>
    <row r="262" spans="1:76" x14ac:dyDescent="0.25">
      <c r="B262" t="s">
        <v>2463</v>
      </c>
      <c r="C262" t="s">
        <v>2464</v>
      </c>
      <c r="D262" t="s">
        <v>2465</v>
      </c>
      <c r="E262">
        <v>9</v>
      </c>
      <c r="F262" t="s">
        <v>2016</v>
      </c>
      <c r="G262">
        <v>5</v>
      </c>
      <c r="H262" t="s">
        <v>2016</v>
      </c>
      <c r="K262">
        <v>3</v>
      </c>
      <c r="L262" t="s">
        <v>2017</v>
      </c>
      <c r="M262" t="s">
        <v>2418</v>
      </c>
      <c r="N262" t="s">
        <v>2463</v>
      </c>
      <c r="O262" t="s">
        <v>2466</v>
      </c>
      <c r="Q262">
        <v>1</v>
      </c>
      <c r="R262">
        <v>1</v>
      </c>
      <c r="S262">
        <v>13.42</v>
      </c>
      <c r="T262">
        <v>13.42</v>
      </c>
      <c r="U262" t="s">
        <v>1570</v>
      </c>
      <c r="V262">
        <v>0</v>
      </c>
      <c r="Y262" t="s">
        <v>1571</v>
      </c>
      <c r="Z262" t="s">
        <v>1572</v>
      </c>
      <c r="AC262" t="s">
        <v>1573</v>
      </c>
      <c r="AD262" t="s">
        <v>1574</v>
      </c>
      <c r="AF262">
        <v>0</v>
      </c>
      <c r="AG262">
        <v>0</v>
      </c>
      <c r="AH262">
        <v>18.489999999999998</v>
      </c>
      <c r="AI262">
        <v>2</v>
      </c>
      <c r="AJ262">
        <v>0</v>
      </c>
      <c r="AV262">
        <v>1.3777942999999999</v>
      </c>
      <c r="AX262">
        <v>22.19</v>
      </c>
      <c r="BE262">
        <v>100</v>
      </c>
      <c r="BF262">
        <v>100</v>
      </c>
      <c r="BH262">
        <v>0</v>
      </c>
      <c r="BL262">
        <v>0</v>
      </c>
      <c r="BM262">
        <v>0</v>
      </c>
      <c r="BP262">
        <v>0</v>
      </c>
      <c r="BR262">
        <v>0</v>
      </c>
      <c r="BS262">
        <v>0</v>
      </c>
      <c r="BT262">
        <v>0</v>
      </c>
      <c r="BW262">
        <v>0</v>
      </c>
      <c r="BX262">
        <v>0</v>
      </c>
    </row>
    <row r="263" spans="1:76" x14ac:dyDescent="0.25">
      <c r="B263" t="s">
        <v>2467</v>
      </c>
      <c r="C263" t="s">
        <v>2468</v>
      </c>
      <c r="D263" t="s">
        <v>2469</v>
      </c>
      <c r="E263">
        <v>9</v>
      </c>
      <c r="F263" t="s">
        <v>2016</v>
      </c>
      <c r="G263">
        <v>5</v>
      </c>
      <c r="H263" t="s">
        <v>2016</v>
      </c>
      <c r="K263">
        <v>3</v>
      </c>
      <c r="L263" t="s">
        <v>2017</v>
      </c>
      <c r="M263" t="s">
        <v>2418</v>
      </c>
      <c r="N263" t="s">
        <v>2467</v>
      </c>
      <c r="O263" t="s">
        <v>2469</v>
      </c>
      <c r="Q263">
        <v>1</v>
      </c>
      <c r="R263">
        <v>1</v>
      </c>
      <c r="S263">
        <v>17.73</v>
      </c>
      <c r="T263">
        <v>17.73</v>
      </c>
      <c r="U263" t="s">
        <v>1570</v>
      </c>
      <c r="V263">
        <v>0</v>
      </c>
      <c r="Y263" t="s">
        <v>1571</v>
      </c>
      <c r="Z263" t="s">
        <v>1572</v>
      </c>
      <c r="AC263" t="s">
        <v>1573</v>
      </c>
      <c r="AD263" t="s">
        <v>1574</v>
      </c>
      <c r="AF263">
        <v>0</v>
      </c>
      <c r="AG263">
        <v>0</v>
      </c>
      <c r="AH263">
        <v>21.71</v>
      </c>
      <c r="AI263">
        <v>2</v>
      </c>
      <c r="AJ263">
        <v>0</v>
      </c>
      <c r="AV263">
        <v>1.2244782999999999</v>
      </c>
      <c r="AX263">
        <v>26.05</v>
      </c>
      <c r="BE263">
        <v>100</v>
      </c>
      <c r="BF263">
        <v>100</v>
      </c>
      <c r="BH263">
        <v>0</v>
      </c>
      <c r="BL263">
        <v>0</v>
      </c>
      <c r="BM263">
        <v>0</v>
      </c>
      <c r="BP263">
        <v>0</v>
      </c>
      <c r="BR263">
        <v>0</v>
      </c>
      <c r="BS263">
        <v>0</v>
      </c>
      <c r="BT263">
        <v>0</v>
      </c>
      <c r="BW263">
        <v>0</v>
      </c>
      <c r="BX263">
        <v>0</v>
      </c>
    </row>
    <row r="264" spans="1:76" x14ac:dyDescent="0.25">
      <c r="B264">
        <v>101007</v>
      </c>
      <c r="C264" t="s">
        <v>2470</v>
      </c>
      <c r="D264" t="s">
        <v>2471</v>
      </c>
      <c r="E264">
        <v>9</v>
      </c>
      <c r="F264" t="s">
        <v>2016</v>
      </c>
      <c r="G264">
        <v>5</v>
      </c>
      <c r="H264" t="s">
        <v>2016</v>
      </c>
      <c r="K264">
        <v>3</v>
      </c>
      <c r="L264" t="s">
        <v>2017</v>
      </c>
      <c r="M264" t="s">
        <v>2247</v>
      </c>
      <c r="N264" t="s">
        <v>2472</v>
      </c>
      <c r="O264" t="s">
        <v>2471</v>
      </c>
      <c r="Q264">
        <v>1</v>
      </c>
      <c r="R264">
        <v>1</v>
      </c>
      <c r="S264">
        <v>1.7</v>
      </c>
      <c r="T264">
        <v>1.7</v>
      </c>
      <c r="U264" t="s">
        <v>1570</v>
      </c>
      <c r="V264">
        <v>0</v>
      </c>
      <c r="Y264" t="s">
        <v>1571</v>
      </c>
      <c r="Z264" t="s">
        <v>1572</v>
      </c>
      <c r="AC264" t="s">
        <v>1573</v>
      </c>
      <c r="AD264" t="s">
        <v>1574</v>
      </c>
      <c r="AF264">
        <v>0</v>
      </c>
      <c r="AG264">
        <v>0</v>
      </c>
      <c r="AH264">
        <v>2.2400000000000002</v>
      </c>
      <c r="AI264">
        <v>2</v>
      </c>
      <c r="AJ264">
        <v>0</v>
      </c>
      <c r="AV264">
        <v>1.3176471000000001</v>
      </c>
      <c r="AX264">
        <v>2.69</v>
      </c>
      <c r="BE264">
        <v>100</v>
      </c>
      <c r="BF264">
        <v>100</v>
      </c>
      <c r="BH264">
        <v>0</v>
      </c>
      <c r="BL264">
        <v>0</v>
      </c>
      <c r="BM264">
        <v>0</v>
      </c>
      <c r="BP264">
        <v>0</v>
      </c>
      <c r="BR264">
        <v>0</v>
      </c>
      <c r="BS264">
        <v>0</v>
      </c>
      <c r="BT264">
        <v>0</v>
      </c>
      <c r="BW264">
        <v>0</v>
      </c>
      <c r="BX264">
        <v>0</v>
      </c>
    </row>
    <row r="265" spans="1:76" x14ac:dyDescent="0.25">
      <c r="B265">
        <v>101006</v>
      </c>
      <c r="C265" t="s">
        <v>2473</v>
      </c>
      <c r="D265" t="s">
        <v>2474</v>
      </c>
      <c r="E265">
        <v>9</v>
      </c>
      <c r="F265" t="s">
        <v>2016</v>
      </c>
      <c r="G265">
        <v>5</v>
      </c>
      <c r="H265" t="s">
        <v>2016</v>
      </c>
      <c r="K265">
        <v>3</v>
      </c>
      <c r="L265" t="s">
        <v>2017</v>
      </c>
      <c r="M265" t="s">
        <v>2247</v>
      </c>
      <c r="N265" t="s">
        <v>2475</v>
      </c>
      <c r="O265" t="s">
        <v>2474</v>
      </c>
      <c r="Q265">
        <v>1</v>
      </c>
      <c r="R265">
        <v>1</v>
      </c>
      <c r="S265">
        <v>0.51</v>
      </c>
      <c r="T265">
        <v>0.51</v>
      </c>
      <c r="U265" t="s">
        <v>1570</v>
      </c>
      <c r="V265">
        <v>0</v>
      </c>
      <c r="Y265" t="s">
        <v>1571</v>
      </c>
      <c r="Z265" t="s">
        <v>1572</v>
      </c>
      <c r="AC265" t="s">
        <v>1573</v>
      </c>
      <c r="AD265" t="s">
        <v>1574</v>
      </c>
      <c r="AF265">
        <v>0</v>
      </c>
      <c r="AG265">
        <v>0</v>
      </c>
      <c r="AH265">
        <v>0.68</v>
      </c>
      <c r="AI265">
        <v>2</v>
      </c>
      <c r="AJ265">
        <v>0</v>
      </c>
      <c r="AV265">
        <v>1.3333333000000001</v>
      </c>
      <c r="AX265">
        <v>0.82</v>
      </c>
      <c r="BE265">
        <v>100</v>
      </c>
      <c r="BF265">
        <v>100</v>
      </c>
      <c r="BH265">
        <v>0</v>
      </c>
      <c r="BL265">
        <v>0</v>
      </c>
      <c r="BM265">
        <v>0</v>
      </c>
      <c r="BP265">
        <v>0</v>
      </c>
      <c r="BR265">
        <v>0</v>
      </c>
      <c r="BS265">
        <v>0</v>
      </c>
      <c r="BT265">
        <v>0</v>
      </c>
      <c r="BW265">
        <v>0</v>
      </c>
      <c r="BX265">
        <v>0</v>
      </c>
    </row>
    <row r="266" spans="1:76" x14ac:dyDescent="0.25">
      <c r="A266">
        <v>110</v>
      </c>
      <c r="B266" t="s">
        <v>2476</v>
      </c>
      <c r="C266" t="s">
        <v>2477</v>
      </c>
      <c r="D266" t="s">
        <v>2478</v>
      </c>
      <c r="E266">
        <v>9</v>
      </c>
      <c r="F266" t="s">
        <v>2016</v>
      </c>
      <c r="G266">
        <v>5</v>
      </c>
      <c r="H266" t="s">
        <v>2016</v>
      </c>
      <c r="I266" t="s">
        <v>2241</v>
      </c>
      <c r="J266" t="s">
        <v>2242</v>
      </c>
      <c r="K266">
        <v>1</v>
      </c>
      <c r="L266" t="s">
        <v>2243</v>
      </c>
      <c r="M266" t="s">
        <v>1583</v>
      </c>
      <c r="N266" t="s">
        <v>1584</v>
      </c>
      <c r="O266" t="s">
        <v>1585</v>
      </c>
      <c r="Q266">
        <v>1</v>
      </c>
      <c r="R266">
        <v>0</v>
      </c>
      <c r="S266">
        <v>0</v>
      </c>
      <c r="T266">
        <v>0</v>
      </c>
      <c r="U266" t="s">
        <v>1570</v>
      </c>
      <c r="V266">
        <v>0</v>
      </c>
      <c r="Y266" t="s">
        <v>1571</v>
      </c>
      <c r="Z266" t="s">
        <v>1572</v>
      </c>
      <c r="AC266" t="s">
        <v>1573</v>
      </c>
      <c r="AD266" t="s">
        <v>1574</v>
      </c>
      <c r="AF266">
        <v>0</v>
      </c>
      <c r="AG266">
        <v>0</v>
      </c>
      <c r="AH266" s="2">
        <v>2267</v>
      </c>
      <c r="AI266">
        <v>2</v>
      </c>
      <c r="AJ266">
        <v>0</v>
      </c>
      <c r="AK266">
        <v>1</v>
      </c>
      <c r="AM266">
        <v>1</v>
      </c>
      <c r="AN266">
        <v>1</v>
      </c>
      <c r="AO266">
        <v>1</v>
      </c>
      <c r="AP266">
        <v>1</v>
      </c>
      <c r="AV266">
        <v>0</v>
      </c>
      <c r="AW266">
        <v>1</v>
      </c>
      <c r="AX266" s="2">
        <v>2720.4</v>
      </c>
      <c r="AZ266">
        <v>1</v>
      </c>
      <c r="BE266">
        <v>100</v>
      </c>
      <c r="BF266">
        <v>100</v>
      </c>
      <c r="BH266">
        <v>0</v>
      </c>
      <c r="BL266">
        <v>0</v>
      </c>
      <c r="BM266">
        <v>0</v>
      </c>
      <c r="BP266">
        <v>0</v>
      </c>
      <c r="BR266">
        <v>0</v>
      </c>
      <c r="BS266">
        <v>0</v>
      </c>
      <c r="BT266">
        <v>0</v>
      </c>
      <c r="BW266">
        <v>0</v>
      </c>
      <c r="BX266">
        <v>0</v>
      </c>
    </row>
    <row r="267" spans="1:76" x14ac:dyDescent="0.25">
      <c r="B267" t="s">
        <v>1020</v>
      </c>
      <c r="C267" t="s">
        <v>2479</v>
      </c>
      <c r="D267" t="s">
        <v>2480</v>
      </c>
      <c r="E267">
        <v>8</v>
      </c>
      <c r="F267" t="s">
        <v>1611</v>
      </c>
      <c r="G267">
        <v>4</v>
      </c>
      <c r="H267" t="s">
        <v>1611</v>
      </c>
      <c r="K267">
        <v>1</v>
      </c>
      <c r="L267" t="s">
        <v>1612</v>
      </c>
      <c r="M267" t="s">
        <v>1613</v>
      </c>
      <c r="N267">
        <v>5545063</v>
      </c>
      <c r="O267" t="s">
        <v>2481</v>
      </c>
      <c r="Q267">
        <v>1</v>
      </c>
      <c r="R267">
        <v>1</v>
      </c>
      <c r="S267">
        <v>0.82</v>
      </c>
      <c r="T267">
        <v>0.82</v>
      </c>
      <c r="U267" t="s">
        <v>1570</v>
      </c>
      <c r="V267">
        <v>0</v>
      </c>
      <c r="Y267" t="s">
        <v>1571</v>
      </c>
      <c r="Z267" t="s">
        <v>1572</v>
      </c>
      <c r="AC267" t="s">
        <v>1573</v>
      </c>
      <c r="AD267" t="s">
        <v>1574</v>
      </c>
      <c r="AF267">
        <v>0</v>
      </c>
      <c r="AG267">
        <v>0</v>
      </c>
      <c r="AH267">
        <v>0.91</v>
      </c>
      <c r="AI267">
        <v>2</v>
      </c>
      <c r="AJ267">
        <v>0</v>
      </c>
      <c r="AV267">
        <v>1.1097561</v>
      </c>
      <c r="AX267">
        <v>1.0900000000000001</v>
      </c>
      <c r="AZ267">
        <v>1</v>
      </c>
      <c r="BE267">
        <v>100</v>
      </c>
      <c r="BF267">
        <v>100</v>
      </c>
      <c r="BH267">
        <v>0</v>
      </c>
      <c r="BL267">
        <v>0</v>
      </c>
      <c r="BM267">
        <v>0</v>
      </c>
      <c r="BP267">
        <v>0</v>
      </c>
      <c r="BR267">
        <v>0</v>
      </c>
      <c r="BS267">
        <v>0</v>
      </c>
      <c r="BT267">
        <v>0</v>
      </c>
      <c r="BW267">
        <v>0</v>
      </c>
      <c r="BX267">
        <v>0</v>
      </c>
    </row>
    <row r="268" spans="1:76" x14ac:dyDescent="0.25">
      <c r="B268" t="s">
        <v>2482</v>
      </c>
      <c r="C268" t="s">
        <v>2483</v>
      </c>
      <c r="D268" t="s">
        <v>2484</v>
      </c>
      <c r="E268">
        <v>9</v>
      </c>
      <c r="F268" t="s">
        <v>2016</v>
      </c>
      <c r="G268">
        <v>5</v>
      </c>
      <c r="H268" t="s">
        <v>2016</v>
      </c>
      <c r="K268">
        <v>3</v>
      </c>
      <c r="L268" t="s">
        <v>2017</v>
      </c>
      <c r="M268" t="s">
        <v>1613</v>
      </c>
      <c r="N268" t="s">
        <v>2482</v>
      </c>
      <c r="O268" t="s">
        <v>2484</v>
      </c>
      <c r="Q268">
        <v>1</v>
      </c>
      <c r="R268">
        <v>0</v>
      </c>
      <c r="S268">
        <v>0</v>
      </c>
      <c r="T268">
        <v>0</v>
      </c>
      <c r="U268" t="s">
        <v>1570</v>
      </c>
      <c r="V268">
        <v>0</v>
      </c>
      <c r="Y268" t="s">
        <v>1571</v>
      </c>
      <c r="Z268" t="s">
        <v>1572</v>
      </c>
      <c r="AC268" t="s">
        <v>1573</v>
      </c>
      <c r="AD268" t="s">
        <v>1574</v>
      </c>
      <c r="AF268">
        <v>0</v>
      </c>
      <c r="AG268">
        <v>0</v>
      </c>
      <c r="AH268">
        <v>0</v>
      </c>
      <c r="AI268">
        <v>2</v>
      </c>
      <c r="AJ268">
        <v>0</v>
      </c>
      <c r="AV268">
        <v>0</v>
      </c>
      <c r="AW268">
        <v>1</v>
      </c>
      <c r="AX268">
        <v>0</v>
      </c>
      <c r="BE268">
        <v>100</v>
      </c>
      <c r="BF268">
        <v>100</v>
      </c>
      <c r="BH268">
        <v>0</v>
      </c>
      <c r="BL268">
        <v>0</v>
      </c>
      <c r="BM268">
        <v>0</v>
      </c>
      <c r="BP268">
        <v>0</v>
      </c>
      <c r="BR268">
        <v>0</v>
      </c>
      <c r="BS268">
        <v>0</v>
      </c>
      <c r="BT268">
        <v>0</v>
      </c>
      <c r="BW268">
        <v>0</v>
      </c>
      <c r="BX268">
        <v>0</v>
      </c>
    </row>
    <row r="269" spans="1:76" x14ac:dyDescent="0.25">
      <c r="A269">
        <v>255</v>
      </c>
      <c r="B269" t="s">
        <v>995</v>
      </c>
      <c r="C269" t="s">
        <v>2485</v>
      </c>
      <c r="D269" t="s">
        <v>2486</v>
      </c>
      <c r="E269">
        <v>9</v>
      </c>
      <c r="F269" t="s">
        <v>2016</v>
      </c>
      <c r="I269" t="s">
        <v>2241</v>
      </c>
      <c r="J269" t="s">
        <v>2242</v>
      </c>
      <c r="K269">
        <v>1</v>
      </c>
      <c r="L269" t="s">
        <v>2243</v>
      </c>
      <c r="Q269">
        <v>0</v>
      </c>
      <c r="R269">
        <v>0</v>
      </c>
      <c r="S269">
        <v>0</v>
      </c>
      <c r="T269">
        <v>0</v>
      </c>
      <c r="V269">
        <v>0</v>
      </c>
      <c r="Y269" t="s">
        <v>1571</v>
      </c>
      <c r="Z269" t="s">
        <v>1572</v>
      </c>
      <c r="AC269" t="s">
        <v>1573</v>
      </c>
      <c r="AD269" t="s">
        <v>1574</v>
      </c>
      <c r="AF269">
        <v>0</v>
      </c>
      <c r="AG269">
        <v>0</v>
      </c>
      <c r="AH269">
        <v>0</v>
      </c>
      <c r="AI269">
        <v>2</v>
      </c>
      <c r="AJ269">
        <v>0</v>
      </c>
      <c r="AK269">
        <v>1</v>
      </c>
      <c r="AM269">
        <v>1</v>
      </c>
      <c r="AN269">
        <v>1</v>
      </c>
      <c r="AO269">
        <v>1</v>
      </c>
      <c r="AP269">
        <v>1</v>
      </c>
      <c r="AV269">
        <v>0</v>
      </c>
      <c r="AW269">
        <v>1</v>
      </c>
      <c r="AX269">
        <v>0</v>
      </c>
      <c r="BE269">
        <v>100</v>
      </c>
      <c r="BF269">
        <v>100</v>
      </c>
      <c r="BH269">
        <v>0</v>
      </c>
      <c r="BL269">
        <v>0</v>
      </c>
      <c r="BM269">
        <v>0</v>
      </c>
      <c r="BP269">
        <v>0</v>
      </c>
      <c r="BR269">
        <v>0</v>
      </c>
      <c r="BS269">
        <v>0</v>
      </c>
      <c r="BT269">
        <v>0</v>
      </c>
      <c r="BW269">
        <v>0</v>
      </c>
      <c r="BX269">
        <v>0</v>
      </c>
    </row>
    <row r="270" spans="1:76" x14ac:dyDescent="0.25">
      <c r="A270">
        <v>216</v>
      </c>
      <c r="B270" t="s">
        <v>792</v>
      </c>
      <c r="C270" t="s">
        <v>2487</v>
      </c>
      <c r="D270" t="s">
        <v>2488</v>
      </c>
      <c r="E270">
        <v>9</v>
      </c>
      <c r="F270" t="s">
        <v>2016</v>
      </c>
      <c r="I270" t="s">
        <v>2241</v>
      </c>
      <c r="J270" t="s">
        <v>2242</v>
      </c>
      <c r="K270">
        <v>1</v>
      </c>
      <c r="L270" t="s">
        <v>2243</v>
      </c>
      <c r="Q270">
        <v>0</v>
      </c>
      <c r="R270">
        <v>0</v>
      </c>
      <c r="S270">
        <v>0</v>
      </c>
      <c r="T270">
        <v>0</v>
      </c>
      <c r="V270">
        <v>0</v>
      </c>
      <c r="Y270" t="s">
        <v>1571</v>
      </c>
      <c r="Z270" t="s">
        <v>1572</v>
      </c>
      <c r="AC270" t="s">
        <v>1573</v>
      </c>
      <c r="AD270" t="s">
        <v>1574</v>
      </c>
      <c r="AF270">
        <v>0</v>
      </c>
      <c r="AG270">
        <v>0</v>
      </c>
      <c r="AH270">
        <v>0</v>
      </c>
      <c r="AI270">
        <v>2</v>
      </c>
      <c r="AJ270">
        <v>0</v>
      </c>
      <c r="AK270">
        <v>1</v>
      </c>
      <c r="AM270">
        <v>1</v>
      </c>
      <c r="AN270">
        <v>1</v>
      </c>
      <c r="AO270">
        <v>1</v>
      </c>
      <c r="AP270">
        <v>1</v>
      </c>
      <c r="AV270">
        <v>0</v>
      </c>
      <c r="AW270">
        <v>1</v>
      </c>
      <c r="AX270">
        <v>0</v>
      </c>
      <c r="BE270">
        <v>100</v>
      </c>
      <c r="BF270">
        <v>100</v>
      </c>
      <c r="BH270">
        <v>0</v>
      </c>
      <c r="BL270">
        <v>0</v>
      </c>
      <c r="BM270">
        <v>0</v>
      </c>
      <c r="BP270">
        <v>0</v>
      </c>
      <c r="BR270">
        <v>0</v>
      </c>
      <c r="BS270">
        <v>0</v>
      </c>
      <c r="BT270">
        <v>0</v>
      </c>
      <c r="BW270">
        <v>0</v>
      </c>
      <c r="BX270">
        <v>0</v>
      </c>
    </row>
    <row r="271" spans="1:76" x14ac:dyDescent="0.25">
      <c r="B271" t="s">
        <v>2489</v>
      </c>
      <c r="C271" t="s">
        <v>2490</v>
      </c>
      <c r="D271" t="s">
        <v>2491</v>
      </c>
      <c r="E271">
        <v>9</v>
      </c>
      <c r="F271" t="s">
        <v>2016</v>
      </c>
      <c r="G271">
        <v>5</v>
      </c>
      <c r="H271" t="s">
        <v>2016</v>
      </c>
      <c r="K271">
        <v>3</v>
      </c>
      <c r="L271" t="s">
        <v>2017</v>
      </c>
      <c r="Q271">
        <v>0</v>
      </c>
      <c r="R271">
        <v>0</v>
      </c>
      <c r="S271">
        <v>0</v>
      </c>
      <c r="T271">
        <v>0</v>
      </c>
      <c r="V271">
        <v>0</v>
      </c>
      <c r="Y271" t="s">
        <v>1571</v>
      </c>
      <c r="Z271" t="s">
        <v>1572</v>
      </c>
      <c r="AC271" t="s">
        <v>1573</v>
      </c>
      <c r="AD271" t="s">
        <v>1574</v>
      </c>
      <c r="AF271">
        <v>0</v>
      </c>
      <c r="AG271">
        <v>0</v>
      </c>
      <c r="AH271">
        <v>30.45</v>
      </c>
      <c r="AI271">
        <v>2</v>
      </c>
      <c r="AJ271">
        <v>0</v>
      </c>
      <c r="AK271">
        <v>1</v>
      </c>
      <c r="AM271">
        <v>1</v>
      </c>
      <c r="AN271">
        <v>1</v>
      </c>
      <c r="AV271">
        <v>1.1277778000000001</v>
      </c>
      <c r="AW271">
        <v>1</v>
      </c>
      <c r="AX271">
        <v>36.54</v>
      </c>
      <c r="BE271">
        <v>100</v>
      </c>
      <c r="BF271">
        <v>100</v>
      </c>
      <c r="BH271">
        <v>0</v>
      </c>
      <c r="BL271">
        <v>0</v>
      </c>
      <c r="BM271">
        <v>0</v>
      </c>
      <c r="BP271">
        <v>0</v>
      </c>
      <c r="BR271">
        <v>0</v>
      </c>
      <c r="BS271">
        <v>0</v>
      </c>
      <c r="BT271">
        <v>0</v>
      </c>
      <c r="BW271">
        <v>0</v>
      </c>
      <c r="BX271">
        <v>0</v>
      </c>
    </row>
    <row r="272" spans="1:76" x14ac:dyDescent="0.25">
      <c r="A272">
        <v>217</v>
      </c>
      <c r="B272" t="s">
        <v>793</v>
      </c>
      <c r="C272" t="s">
        <v>2492</v>
      </c>
      <c r="D272" t="s">
        <v>2493</v>
      </c>
      <c r="E272">
        <v>9</v>
      </c>
      <c r="F272" t="s">
        <v>2016</v>
      </c>
      <c r="I272" t="s">
        <v>2241</v>
      </c>
      <c r="J272" t="s">
        <v>2242</v>
      </c>
      <c r="K272">
        <v>1</v>
      </c>
      <c r="L272" t="s">
        <v>2243</v>
      </c>
      <c r="Q272">
        <v>0</v>
      </c>
      <c r="R272">
        <v>0</v>
      </c>
      <c r="S272">
        <v>0</v>
      </c>
      <c r="T272">
        <v>0</v>
      </c>
      <c r="V272">
        <v>0</v>
      </c>
      <c r="Y272" t="s">
        <v>1571</v>
      </c>
      <c r="Z272" t="s">
        <v>1572</v>
      </c>
      <c r="AC272" t="s">
        <v>1573</v>
      </c>
      <c r="AD272" t="s">
        <v>1574</v>
      </c>
      <c r="AF272">
        <v>0</v>
      </c>
      <c r="AG272">
        <v>0</v>
      </c>
      <c r="AH272">
        <v>0</v>
      </c>
      <c r="AI272">
        <v>2</v>
      </c>
      <c r="AJ272">
        <v>0</v>
      </c>
      <c r="AK272">
        <v>1</v>
      </c>
      <c r="AM272">
        <v>1</v>
      </c>
      <c r="AN272">
        <v>1</v>
      </c>
      <c r="AO272">
        <v>1</v>
      </c>
      <c r="AP272">
        <v>1</v>
      </c>
      <c r="AV272">
        <v>0</v>
      </c>
      <c r="AW272">
        <v>1</v>
      </c>
      <c r="AX272">
        <v>0</v>
      </c>
      <c r="BE272">
        <v>100</v>
      </c>
      <c r="BF272">
        <v>100</v>
      </c>
      <c r="BH272">
        <v>0</v>
      </c>
      <c r="BL272">
        <v>0</v>
      </c>
      <c r="BM272">
        <v>0</v>
      </c>
      <c r="BP272">
        <v>0</v>
      </c>
      <c r="BR272">
        <v>0</v>
      </c>
      <c r="BS272">
        <v>0</v>
      </c>
      <c r="BT272">
        <v>0</v>
      </c>
      <c r="BW272">
        <v>0</v>
      </c>
      <c r="BX272">
        <v>0</v>
      </c>
    </row>
    <row r="273" spans="1:76" x14ac:dyDescent="0.25">
      <c r="A273">
        <v>218</v>
      </c>
      <c r="B273" t="s">
        <v>2494</v>
      </c>
      <c r="C273" t="s">
        <v>2495</v>
      </c>
      <c r="D273" t="s">
        <v>2496</v>
      </c>
      <c r="E273">
        <v>9</v>
      </c>
      <c r="F273" t="s">
        <v>2016</v>
      </c>
      <c r="I273" t="s">
        <v>2241</v>
      </c>
      <c r="J273" t="s">
        <v>2242</v>
      </c>
      <c r="K273">
        <v>1</v>
      </c>
      <c r="L273" t="s">
        <v>2243</v>
      </c>
      <c r="Q273">
        <v>0</v>
      </c>
      <c r="R273">
        <v>0</v>
      </c>
      <c r="S273">
        <v>0</v>
      </c>
      <c r="T273">
        <v>0</v>
      </c>
      <c r="V273">
        <v>0</v>
      </c>
      <c r="Y273" t="s">
        <v>1571</v>
      </c>
      <c r="Z273" t="s">
        <v>1572</v>
      </c>
      <c r="AC273" t="s">
        <v>1573</v>
      </c>
      <c r="AD273" t="s">
        <v>1574</v>
      </c>
      <c r="AF273">
        <v>0</v>
      </c>
      <c r="AG273">
        <v>0</v>
      </c>
      <c r="AH273">
        <v>0</v>
      </c>
      <c r="AI273">
        <v>2</v>
      </c>
      <c r="AJ273">
        <v>0</v>
      </c>
      <c r="AK273">
        <v>1</v>
      </c>
      <c r="AM273">
        <v>1</v>
      </c>
      <c r="AN273">
        <v>1</v>
      </c>
      <c r="AO273">
        <v>1</v>
      </c>
      <c r="AP273">
        <v>1</v>
      </c>
      <c r="AV273">
        <v>0</v>
      </c>
      <c r="AW273">
        <v>1</v>
      </c>
      <c r="AX273">
        <v>0</v>
      </c>
      <c r="BE273">
        <v>100</v>
      </c>
      <c r="BF273">
        <v>100</v>
      </c>
      <c r="BH273">
        <v>0</v>
      </c>
      <c r="BL273">
        <v>0</v>
      </c>
      <c r="BM273">
        <v>0</v>
      </c>
      <c r="BP273">
        <v>0</v>
      </c>
      <c r="BR273">
        <v>0</v>
      </c>
      <c r="BS273">
        <v>0</v>
      </c>
      <c r="BT273">
        <v>0</v>
      </c>
      <c r="BW273">
        <v>0</v>
      </c>
      <c r="BX273">
        <v>0</v>
      </c>
    </row>
    <row r="274" spans="1:76" x14ac:dyDescent="0.25">
      <c r="A274">
        <v>159</v>
      </c>
      <c r="B274" t="s">
        <v>994</v>
      </c>
      <c r="C274" t="s">
        <v>2497</v>
      </c>
      <c r="D274" t="s">
        <v>2498</v>
      </c>
      <c r="E274">
        <v>9</v>
      </c>
      <c r="F274" t="s">
        <v>2016</v>
      </c>
      <c r="I274" t="s">
        <v>2241</v>
      </c>
      <c r="J274" t="s">
        <v>2242</v>
      </c>
      <c r="K274">
        <v>1</v>
      </c>
      <c r="L274" t="s">
        <v>2243</v>
      </c>
      <c r="Q274">
        <v>0</v>
      </c>
      <c r="R274">
        <v>0</v>
      </c>
      <c r="S274">
        <v>0</v>
      </c>
      <c r="T274">
        <v>0</v>
      </c>
      <c r="V274">
        <v>0</v>
      </c>
      <c r="Y274" t="s">
        <v>1571</v>
      </c>
      <c r="Z274" t="s">
        <v>1572</v>
      </c>
      <c r="AC274" t="s">
        <v>1573</v>
      </c>
      <c r="AD274" t="s">
        <v>1574</v>
      </c>
      <c r="AF274">
        <v>0</v>
      </c>
      <c r="AG274">
        <v>0</v>
      </c>
      <c r="AH274">
        <v>0</v>
      </c>
      <c r="AI274">
        <v>2</v>
      </c>
      <c r="AJ274">
        <v>0</v>
      </c>
      <c r="AK274">
        <v>1</v>
      </c>
      <c r="AM274">
        <v>1</v>
      </c>
      <c r="AN274">
        <v>1</v>
      </c>
      <c r="AO274">
        <v>1</v>
      </c>
      <c r="AP274">
        <v>1</v>
      </c>
      <c r="AV274">
        <v>0</v>
      </c>
      <c r="AW274">
        <v>1</v>
      </c>
      <c r="AX274">
        <v>0</v>
      </c>
      <c r="BE274">
        <v>100</v>
      </c>
      <c r="BF274">
        <v>100</v>
      </c>
      <c r="BH274">
        <v>0</v>
      </c>
      <c r="BL274">
        <v>0</v>
      </c>
      <c r="BM274">
        <v>0</v>
      </c>
      <c r="BP274">
        <v>0</v>
      </c>
      <c r="BR274">
        <v>0</v>
      </c>
      <c r="BS274">
        <v>0</v>
      </c>
      <c r="BT274">
        <v>0</v>
      </c>
      <c r="BW274">
        <v>0</v>
      </c>
      <c r="BX274">
        <v>0</v>
      </c>
    </row>
    <row r="275" spans="1:76" x14ac:dyDescent="0.25">
      <c r="A275">
        <v>256</v>
      </c>
      <c r="B275" t="s">
        <v>997</v>
      </c>
      <c r="C275" t="s">
        <v>2499</v>
      </c>
      <c r="D275" t="s">
        <v>2500</v>
      </c>
      <c r="E275">
        <v>9</v>
      </c>
      <c r="F275" t="s">
        <v>2016</v>
      </c>
      <c r="I275" t="s">
        <v>2241</v>
      </c>
      <c r="J275" t="s">
        <v>2242</v>
      </c>
      <c r="K275">
        <v>1</v>
      </c>
      <c r="L275" t="s">
        <v>2243</v>
      </c>
      <c r="Q275">
        <v>0</v>
      </c>
      <c r="R275">
        <v>0</v>
      </c>
      <c r="S275">
        <v>0</v>
      </c>
      <c r="T275">
        <v>0</v>
      </c>
      <c r="V275">
        <v>0</v>
      </c>
      <c r="Y275" t="s">
        <v>1571</v>
      </c>
      <c r="Z275" t="s">
        <v>1572</v>
      </c>
      <c r="AC275" t="s">
        <v>1573</v>
      </c>
      <c r="AD275" t="s">
        <v>1574</v>
      </c>
      <c r="AF275">
        <v>0</v>
      </c>
      <c r="AG275">
        <v>0</v>
      </c>
      <c r="AH275">
        <v>0</v>
      </c>
      <c r="AI275">
        <v>2</v>
      </c>
      <c r="AJ275">
        <v>0</v>
      </c>
      <c r="AK275">
        <v>1</v>
      </c>
      <c r="AM275">
        <v>1</v>
      </c>
      <c r="AN275">
        <v>1</v>
      </c>
      <c r="AO275">
        <v>1</v>
      </c>
      <c r="AP275">
        <v>1</v>
      </c>
      <c r="AV275">
        <v>0</v>
      </c>
      <c r="AW275">
        <v>1</v>
      </c>
      <c r="AX275">
        <v>0</v>
      </c>
      <c r="BE275">
        <v>100</v>
      </c>
      <c r="BF275">
        <v>100</v>
      </c>
      <c r="BH275">
        <v>0</v>
      </c>
      <c r="BL275">
        <v>0</v>
      </c>
      <c r="BM275">
        <v>0</v>
      </c>
      <c r="BP275">
        <v>0</v>
      </c>
      <c r="BR275">
        <v>0</v>
      </c>
      <c r="BS275">
        <v>0</v>
      </c>
      <c r="BT275">
        <v>0</v>
      </c>
      <c r="BW275">
        <v>0</v>
      </c>
      <c r="BX275">
        <v>0</v>
      </c>
    </row>
    <row r="276" spans="1:76" x14ac:dyDescent="0.25">
      <c r="A276">
        <v>257</v>
      </c>
      <c r="B276" t="s">
        <v>999</v>
      </c>
      <c r="C276" t="s">
        <v>2501</v>
      </c>
      <c r="D276" t="s">
        <v>2502</v>
      </c>
      <c r="E276">
        <v>9</v>
      </c>
      <c r="F276" t="s">
        <v>2016</v>
      </c>
      <c r="I276" t="s">
        <v>2241</v>
      </c>
      <c r="J276" t="s">
        <v>2242</v>
      </c>
      <c r="K276">
        <v>1</v>
      </c>
      <c r="L276" t="s">
        <v>2243</v>
      </c>
      <c r="Q276">
        <v>0</v>
      </c>
      <c r="R276">
        <v>0</v>
      </c>
      <c r="S276">
        <v>0</v>
      </c>
      <c r="T276">
        <v>0</v>
      </c>
      <c r="V276">
        <v>0</v>
      </c>
      <c r="Y276" t="s">
        <v>1571</v>
      </c>
      <c r="Z276" t="s">
        <v>1572</v>
      </c>
      <c r="AC276" t="s">
        <v>1573</v>
      </c>
      <c r="AD276" t="s">
        <v>1574</v>
      </c>
      <c r="AF276">
        <v>0</v>
      </c>
      <c r="AG276">
        <v>0</v>
      </c>
      <c r="AH276">
        <v>0</v>
      </c>
      <c r="AI276">
        <v>2</v>
      </c>
      <c r="AJ276">
        <v>0</v>
      </c>
      <c r="AK276">
        <v>1</v>
      </c>
      <c r="AM276">
        <v>1</v>
      </c>
      <c r="AN276">
        <v>1</v>
      </c>
      <c r="AO276">
        <v>1</v>
      </c>
      <c r="AP276">
        <v>1</v>
      </c>
      <c r="AV276">
        <v>0</v>
      </c>
      <c r="AW276">
        <v>1</v>
      </c>
      <c r="AX276">
        <v>0</v>
      </c>
      <c r="BE276">
        <v>100</v>
      </c>
      <c r="BF276">
        <v>100</v>
      </c>
      <c r="BH276">
        <v>0</v>
      </c>
      <c r="BL276">
        <v>0</v>
      </c>
      <c r="BM276">
        <v>0</v>
      </c>
      <c r="BP276">
        <v>0</v>
      </c>
      <c r="BR276">
        <v>0</v>
      </c>
      <c r="BS276">
        <v>0</v>
      </c>
      <c r="BT276">
        <v>0</v>
      </c>
      <c r="BW276">
        <v>0</v>
      </c>
      <c r="BX276">
        <v>0</v>
      </c>
    </row>
    <row r="277" spans="1:76" x14ac:dyDescent="0.25">
      <c r="A277">
        <v>258</v>
      </c>
      <c r="B277" t="s">
        <v>1000</v>
      </c>
      <c r="C277" t="s">
        <v>2503</v>
      </c>
      <c r="D277" t="s">
        <v>2504</v>
      </c>
      <c r="E277">
        <v>9</v>
      </c>
      <c r="F277" t="s">
        <v>2016</v>
      </c>
      <c r="I277" t="s">
        <v>2241</v>
      </c>
      <c r="J277" t="s">
        <v>2242</v>
      </c>
      <c r="K277">
        <v>1</v>
      </c>
      <c r="L277" t="s">
        <v>2243</v>
      </c>
      <c r="Q277">
        <v>0</v>
      </c>
      <c r="R277">
        <v>0</v>
      </c>
      <c r="S277">
        <v>0</v>
      </c>
      <c r="T277">
        <v>0</v>
      </c>
      <c r="V277">
        <v>0</v>
      </c>
      <c r="Y277" t="s">
        <v>1571</v>
      </c>
      <c r="Z277" t="s">
        <v>1572</v>
      </c>
      <c r="AC277" t="s">
        <v>1573</v>
      </c>
      <c r="AD277" t="s">
        <v>1574</v>
      </c>
      <c r="AF277">
        <v>0</v>
      </c>
      <c r="AG277">
        <v>0</v>
      </c>
      <c r="AH277">
        <v>0</v>
      </c>
      <c r="AI277">
        <v>2</v>
      </c>
      <c r="AJ277">
        <v>0</v>
      </c>
      <c r="AK277">
        <v>1</v>
      </c>
      <c r="AM277">
        <v>1</v>
      </c>
      <c r="AN277">
        <v>1</v>
      </c>
      <c r="AO277">
        <v>1</v>
      </c>
      <c r="AP277">
        <v>1</v>
      </c>
      <c r="AV277">
        <v>0</v>
      </c>
      <c r="AW277">
        <v>1</v>
      </c>
      <c r="AX277">
        <v>0</v>
      </c>
      <c r="BE277">
        <v>100</v>
      </c>
      <c r="BF277">
        <v>100</v>
      </c>
      <c r="BH277">
        <v>0</v>
      </c>
      <c r="BL277">
        <v>0</v>
      </c>
      <c r="BM277">
        <v>0</v>
      </c>
      <c r="BP277">
        <v>0</v>
      </c>
      <c r="BR277">
        <v>0</v>
      </c>
      <c r="BS277">
        <v>0</v>
      </c>
      <c r="BT277">
        <v>0</v>
      </c>
      <c r="BW277">
        <v>0</v>
      </c>
      <c r="BX277">
        <v>0</v>
      </c>
    </row>
    <row r="278" spans="1:76" x14ac:dyDescent="0.25">
      <c r="B278" t="s">
        <v>2505</v>
      </c>
      <c r="C278" t="s">
        <v>2506</v>
      </c>
      <c r="D278" t="s">
        <v>2507</v>
      </c>
      <c r="E278">
        <v>8</v>
      </c>
      <c r="F278" t="s">
        <v>1611</v>
      </c>
      <c r="G278">
        <v>4</v>
      </c>
      <c r="H278" t="s">
        <v>1611</v>
      </c>
      <c r="K278">
        <v>1</v>
      </c>
      <c r="L278" t="s">
        <v>1612</v>
      </c>
      <c r="M278" t="s">
        <v>1613</v>
      </c>
      <c r="N278">
        <v>5505040</v>
      </c>
      <c r="O278" t="s">
        <v>2508</v>
      </c>
      <c r="Q278">
        <v>1</v>
      </c>
      <c r="R278">
        <v>1</v>
      </c>
      <c r="S278">
        <v>0.46</v>
      </c>
      <c r="T278">
        <v>0.46</v>
      </c>
      <c r="U278" t="s">
        <v>1570</v>
      </c>
      <c r="V278">
        <v>0</v>
      </c>
      <c r="Y278" t="s">
        <v>1571</v>
      </c>
      <c r="Z278" t="s">
        <v>1572</v>
      </c>
      <c r="AC278" t="s">
        <v>1573</v>
      </c>
      <c r="AD278" t="s">
        <v>1574</v>
      </c>
      <c r="AF278">
        <v>0</v>
      </c>
      <c r="AG278">
        <v>0</v>
      </c>
      <c r="AH278">
        <v>0.6</v>
      </c>
      <c r="AI278">
        <v>2</v>
      </c>
      <c r="AJ278">
        <v>0</v>
      </c>
      <c r="AV278">
        <v>1.3043477999999999</v>
      </c>
      <c r="AX278">
        <v>0.72</v>
      </c>
      <c r="AZ278">
        <v>1</v>
      </c>
      <c r="BE278">
        <v>100</v>
      </c>
      <c r="BF278">
        <v>100</v>
      </c>
      <c r="BH278">
        <v>0</v>
      </c>
      <c r="BL278">
        <v>0</v>
      </c>
      <c r="BM278">
        <v>0</v>
      </c>
      <c r="BP278">
        <v>0</v>
      </c>
      <c r="BR278">
        <v>0</v>
      </c>
      <c r="BS278">
        <v>0</v>
      </c>
      <c r="BT278">
        <v>0</v>
      </c>
      <c r="BW278">
        <v>0</v>
      </c>
      <c r="BX278">
        <v>0</v>
      </c>
    </row>
    <row r="279" spans="1:76" x14ac:dyDescent="0.25">
      <c r="B279" s="3">
        <v>3.0099999999999999E+103</v>
      </c>
      <c r="C279" t="s">
        <v>2509</v>
      </c>
      <c r="D279" t="s">
        <v>2510</v>
      </c>
      <c r="E279">
        <v>9</v>
      </c>
      <c r="F279" t="s">
        <v>2016</v>
      </c>
      <c r="G279">
        <v>5</v>
      </c>
      <c r="H279" t="s">
        <v>2016</v>
      </c>
      <c r="K279">
        <v>3</v>
      </c>
      <c r="L279" t="s">
        <v>2017</v>
      </c>
      <c r="M279" t="s">
        <v>1579</v>
      </c>
      <c r="N279" s="3">
        <v>3.0099999999999999E+103</v>
      </c>
      <c r="O279" t="s">
        <v>2510</v>
      </c>
      <c r="Q279">
        <v>1</v>
      </c>
      <c r="R279">
        <v>0</v>
      </c>
      <c r="S279">
        <v>0.24</v>
      </c>
      <c r="T279">
        <v>0.24</v>
      </c>
      <c r="U279" t="s">
        <v>1570</v>
      </c>
      <c r="V279">
        <v>0</v>
      </c>
      <c r="Y279" t="s">
        <v>1571</v>
      </c>
      <c r="Z279" t="s">
        <v>1572</v>
      </c>
      <c r="AC279" t="s">
        <v>1573</v>
      </c>
      <c r="AD279" t="s">
        <v>1574</v>
      </c>
      <c r="AF279">
        <v>0</v>
      </c>
      <c r="AG279">
        <v>0</v>
      </c>
      <c r="AH279">
        <v>0.49</v>
      </c>
      <c r="AI279">
        <v>2</v>
      </c>
      <c r="AJ279">
        <v>0</v>
      </c>
      <c r="AV279">
        <v>2.0416666999999999</v>
      </c>
      <c r="AX279">
        <v>0.59</v>
      </c>
      <c r="BE279">
        <v>100</v>
      </c>
      <c r="BF279">
        <v>100</v>
      </c>
      <c r="BH279">
        <v>0</v>
      </c>
      <c r="BL279">
        <v>0</v>
      </c>
      <c r="BM279">
        <v>0</v>
      </c>
      <c r="BP279">
        <v>0</v>
      </c>
      <c r="BR279">
        <v>0</v>
      </c>
      <c r="BS279">
        <v>0</v>
      </c>
      <c r="BT279">
        <v>0</v>
      </c>
      <c r="BW279">
        <v>0</v>
      </c>
      <c r="BX279">
        <v>0</v>
      </c>
    </row>
    <row r="280" spans="1:76" x14ac:dyDescent="0.25">
      <c r="B280" t="s">
        <v>2511</v>
      </c>
      <c r="C280" t="s">
        <v>2512</v>
      </c>
      <c r="D280" t="s">
        <v>2513</v>
      </c>
      <c r="E280">
        <v>9</v>
      </c>
      <c r="F280" t="s">
        <v>2016</v>
      </c>
      <c r="G280">
        <v>5</v>
      </c>
      <c r="H280" t="s">
        <v>2016</v>
      </c>
      <c r="K280">
        <v>3</v>
      </c>
      <c r="L280" t="s">
        <v>2017</v>
      </c>
      <c r="M280" t="s">
        <v>1613</v>
      </c>
      <c r="N280" t="s">
        <v>2511</v>
      </c>
      <c r="O280" t="s">
        <v>2513</v>
      </c>
      <c r="Q280">
        <v>1</v>
      </c>
      <c r="R280">
        <v>0</v>
      </c>
      <c r="S280">
        <v>0</v>
      </c>
      <c r="T280">
        <v>0</v>
      </c>
      <c r="U280" t="s">
        <v>1570</v>
      </c>
      <c r="V280">
        <v>0</v>
      </c>
      <c r="Y280" t="s">
        <v>1571</v>
      </c>
      <c r="Z280" t="s">
        <v>1572</v>
      </c>
      <c r="AC280" t="s">
        <v>1573</v>
      </c>
      <c r="AD280" t="s">
        <v>1574</v>
      </c>
      <c r="AF280">
        <v>0</v>
      </c>
      <c r="AG280">
        <v>0</v>
      </c>
      <c r="AH280">
        <v>0</v>
      </c>
      <c r="AI280">
        <v>2</v>
      </c>
      <c r="AJ280">
        <v>0</v>
      </c>
      <c r="AV280">
        <v>0</v>
      </c>
      <c r="AW280">
        <v>1</v>
      </c>
      <c r="AX280">
        <v>0</v>
      </c>
      <c r="BE280">
        <v>100</v>
      </c>
      <c r="BF280">
        <v>100</v>
      </c>
      <c r="BH280">
        <v>0</v>
      </c>
      <c r="BL280">
        <v>0</v>
      </c>
      <c r="BM280">
        <v>0</v>
      </c>
      <c r="BP280">
        <v>0</v>
      </c>
      <c r="BR280">
        <v>0</v>
      </c>
      <c r="BS280">
        <v>0</v>
      </c>
      <c r="BT280">
        <v>0</v>
      </c>
      <c r="BW280">
        <v>0</v>
      </c>
      <c r="BX280">
        <v>0</v>
      </c>
    </row>
    <row r="281" spans="1:76" x14ac:dyDescent="0.25">
      <c r="A281">
        <v>220</v>
      </c>
      <c r="B281" t="s">
        <v>812</v>
      </c>
      <c r="C281" t="s">
        <v>2514</v>
      </c>
      <c r="D281" t="s">
        <v>2515</v>
      </c>
      <c r="E281">
        <v>9</v>
      </c>
      <c r="F281" t="s">
        <v>2016</v>
      </c>
      <c r="G281">
        <v>5</v>
      </c>
      <c r="H281" t="s">
        <v>2016</v>
      </c>
      <c r="K281">
        <v>4</v>
      </c>
      <c r="L281" t="s">
        <v>2326</v>
      </c>
      <c r="M281" t="s">
        <v>1583</v>
      </c>
      <c r="N281" t="s">
        <v>1584</v>
      </c>
      <c r="O281" t="s">
        <v>1585</v>
      </c>
      <c r="Q281">
        <v>1</v>
      </c>
      <c r="R281">
        <v>0</v>
      </c>
      <c r="S281">
        <v>0</v>
      </c>
      <c r="T281">
        <v>0</v>
      </c>
      <c r="U281" t="s">
        <v>1570</v>
      </c>
      <c r="V281">
        <v>0</v>
      </c>
      <c r="Y281" t="s">
        <v>1571</v>
      </c>
      <c r="Z281" t="s">
        <v>1572</v>
      </c>
      <c r="AC281" t="s">
        <v>1573</v>
      </c>
      <c r="AD281" t="s">
        <v>1574</v>
      </c>
      <c r="AF281">
        <v>0</v>
      </c>
      <c r="AG281">
        <v>0</v>
      </c>
      <c r="AH281">
        <v>383.28</v>
      </c>
      <c r="AI281">
        <v>2</v>
      </c>
      <c r="AJ281">
        <v>0</v>
      </c>
      <c r="AK281">
        <v>1</v>
      </c>
      <c r="AV281">
        <v>0</v>
      </c>
      <c r="AX281">
        <v>459.94</v>
      </c>
      <c r="AZ281">
        <v>1</v>
      </c>
      <c r="BE281">
        <v>100</v>
      </c>
      <c r="BF281">
        <v>100</v>
      </c>
      <c r="BH281">
        <v>0</v>
      </c>
      <c r="BL281">
        <v>0</v>
      </c>
      <c r="BM281">
        <v>0</v>
      </c>
      <c r="BP281">
        <v>0</v>
      </c>
      <c r="BR281">
        <v>0</v>
      </c>
      <c r="BS281">
        <v>0</v>
      </c>
      <c r="BT281">
        <v>0</v>
      </c>
      <c r="BW281">
        <v>0</v>
      </c>
      <c r="BX281" t="s">
        <v>2327</v>
      </c>
    </row>
    <row r="282" spans="1:76" x14ac:dyDescent="0.25">
      <c r="A282">
        <v>221</v>
      </c>
      <c r="B282" t="s">
        <v>817</v>
      </c>
      <c r="C282" t="s">
        <v>2516</v>
      </c>
      <c r="D282" t="s">
        <v>2517</v>
      </c>
      <c r="E282">
        <v>9</v>
      </c>
      <c r="F282" t="s">
        <v>2016</v>
      </c>
      <c r="G282">
        <v>5</v>
      </c>
      <c r="H282" t="s">
        <v>2016</v>
      </c>
      <c r="K282">
        <v>4</v>
      </c>
      <c r="L282" t="s">
        <v>2326</v>
      </c>
      <c r="M282" t="s">
        <v>1583</v>
      </c>
      <c r="N282" t="s">
        <v>1584</v>
      </c>
      <c r="O282" t="s">
        <v>1585</v>
      </c>
      <c r="Q282">
        <v>1</v>
      </c>
      <c r="R282">
        <v>0</v>
      </c>
      <c r="S282">
        <v>0</v>
      </c>
      <c r="T282">
        <v>0</v>
      </c>
      <c r="U282" t="s">
        <v>1570</v>
      </c>
      <c r="V282">
        <v>0</v>
      </c>
      <c r="Y282" t="s">
        <v>1571</v>
      </c>
      <c r="Z282" t="s">
        <v>1572</v>
      </c>
      <c r="AC282" t="s">
        <v>1573</v>
      </c>
      <c r="AD282" t="s">
        <v>1574</v>
      </c>
      <c r="AF282">
        <v>0</v>
      </c>
      <c r="AG282">
        <v>0</v>
      </c>
      <c r="AH282">
        <v>413.77</v>
      </c>
      <c r="AI282">
        <v>2</v>
      </c>
      <c r="AJ282">
        <v>0</v>
      </c>
      <c r="AK282">
        <v>1</v>
      </c>
      <c r="AV282">
        <v>0</v>
      </c>
      <c r="AX282">
        <v>496.52</v>
      </c>
      <c r="AZ282">
        <v>1</v>
      </c>
      <c r="BE282">
        <v>100</v>
      </c>
      <c r="BF282">
        <v>100</v>
      </c>
      <c r="BH282">
        <v>0</v>
      </c>
      <c r="BL282">
        <v>0</v>
      </c>
      <c r="BM282">
        <v>0</v>
      </c>
      <c r="BP282">
        <v>0</v>
      </c>
      <c r="BR282">
        <v>0</v>
      </c>
      <c r="BS282">
        <v>0</v>
      </c>
      <c r="BT282">
        <v>0</v>
      </c>
      <c r="BW282">
        <v>0</v>
      </c>
      <c r="BX282" t="s">
        <v>2327</v>
      </c>
    </row>
    <row r="283" spans="1:76" x14ac:dyDescent="0.25">
      <c r="A283">
        <v>222</v>
      </c>
      <c r="B283" t="s">
        <v>821</v>
      </c>
      <c r="C283" t="s">
        <v>2518</v>
      </c>
      <c r="D283" t="s">
        <v>2519</v>
      </c>
      <c r="E283">
        <v>9</v>
      </c>
      <c r="F283" t="s">
        <v>2016</v>
      </c>
      <c r="G283">
        <v>5</v>
      </c>
      <c r="H283" t="s">
        <v>2016</v>
      </c>
      <c r="K283">
        <v>4</v>
      </c>
      <c r="L283" t="s">
        <v>2326</v>
      </c>
      <c r="M283" t="s">
        <v>1583</v>
      </c>
      <c r="N283" t="s">
        <v>1584</v>
      </c>
      <c r="O283" t="s">
        <v>1585</v>
      </c>
      <c r="Q283">
        <v>1</v>
      </c>
      <c r="R283">
        <v>0</v>
      </c>
      <c r="S283">
        <v>0</v>
      </c>
      <c r="T283">
        <v>0</v>
      </c>
      <c r="U283" t="s">
        <v>1570</v>
      </c>
      <c r="V283">
        <v>0</v>
      </c>
      <c r="Y283" t="s">
        <v>1571</v>
      </c>
      <c r="Z283" t="s">
        <v>1572</v>
      </c>
      <c r="AC283" t="s">
        <v>1573</v>
      </c>
      <c r="AD283" t="s">
        <v>1574</v>
      </c>
      <c r="AF283">
        <v>0</v>
      </c>
      <c r="AG283">
        <v>0</v>
      </c>
      <c r="AH283">
        <v>476.24</v>
      </c>
      <c r="AI283">
        <v>2</v>
      </c>
      <c r="AJ283">
        <v>0</v>
      </c>
      <c r="AK283">
        <v>1</v>
      </c>
      <c r="AV283">
        <v>0</v>
      </c>
      <c r="AX283">
        <v>571.49</v>
      </c>
      <c r="AZ283">
        <v>1</v>
      </c>
      <c r="BE283">
        <v>100</v>
      </c>
      <c r="BF283">
        <v>100</v>
      </c>
      <c r="BH283">
        <v>0</v>
      </c>
      <c r="BL283">
        <v>0</v>
      </c>
      <c r="BM283">
        <v>0</v>
      </c>
      <c r="BP283">
        <v>0</v>
      </c>
      <c r="BR283">
        <v>0</v>
      </c>
      <c r="BS283">
        <v>0</v>
      </c>
      <c r="BT283">
        <v>0</v>
      </c>
      <c r="BW283">
        <v>0</v>
      </c>
      <c r="BX283" t="s">
        <v>2327</v>
      </c>
    </row>
    <row r="284" spans="1:76" x14ac:dyDescent="0.25">
      <c r="A284">
        <v>223</v>
      </c>
      <c r="B284" t="s">
        <v>825</v>
      </c>
      <c r="C284" t="s">
        <v>2520</v>
      </c>
      <c r="D284" t="s">
        <v>2521</v>
      </c>
      <c r="E284">
        <v>9</v>
      </c>
      <c r="F284" t="s">
        <v>2016</v>
      </c>
      <c r="G284">
        <v>5</v>
      </c>
      <c r="H284" t="s">
        <v>2016</v>
      </c>
      <c r="K284">
        <v>4</v>
      </c>
      <c r="L284" t="s">
        <v>2326</v>
      </c>
      <c r="M284" t="s">
        <v>1583</v>
      </c>
      <c r="N284" t="s">
        <v>1584</v>
      </c>
      <c r="O284" t="s">
        <v>1585</v>
      </c>
      <c r="Q284">
        <v>1</v>
      </c>
      <c r="R284">
        <v>0</v>
      </c>
      <c r="S284">
        <v>0</v>
      </c>
      <c r="T284">
        <v>0</v>
      </c>
      <c r="U284" t="s">
        <v>1570</v>
      </c>
      <c r="V284">
        <v>0</v>
      </c>
      <c r="Y284" t="s">
        <v>1571</v>
      </c>
      <c r="Z284" t="s">
        <v>1572</v>
      </c>
      <c r="AC284" t="s">
        <v>1573</v>
      </c>
      <c r="AD284" t="s">
        <v>1574</v>
      </c>
      <c r="AF284">
        <v>0</v>
      </c>
      <c r="AG284">
        <v>0</v>
      </c>
      <c r="AH284">
        <v>518.4</v>
      </c>
      <c r="AI284">
        <v>2</v>
      </c>
      <c r="AJ284">
        <v>0</v>
      </c>
      <c r="AK284">
        <v>1</v>
      </c>
      <c r="AV284">
        <v>0</v>
      </c>
      <c r="AX284">
        <v>622.08000000000004</v>
      </c>
      <c r="AZ284">
        <v>1</v>
      </c>
      <c r="BE284">
        <v>100</v>
      </c>
      <c r="BF284">
        <v>100</v>
      </c>
      <c r="BH284">
        <v>0</v>
      </c>
      <c r="BL284">
        <v>0</v>
      </c>
      <c r="BM284">
        <v>0</v>
      </c>
      <c r="BP284">
        <v>0</v>
      </c>
      <c r="BR284">
        <v>0</v>
      </c>
      <c r="BS284">
        <v>0</v>
      </c>
      <c r="BT284">
        <v>0</v>
      </c>
      <c r="BW284">
        <v>0</v>
      </c>
      <c r="BX284" t="s">
        <v>2327</v>
      </c>
    </row>
    <row r="285" spans="1:76" x14ac:dyDescent="0.25">
      <c r="A285">
        <v>224</v>
      </c>
      <c r="B285" t="s">
        <v>2522</v>
      </c>
      <c r="C285" t="s">
        <v>2523</v>
      </c>
      <c r="D285" t="s">
        <v>2524</v>
      </c>
      <c r="E285">
        <v>9</v>
      </c>
      <c r="F285" t="s">
        <v>2016</v>
      </c>
      <c r="G285">
        <v>5</v>
      </c>
      <c r="H285" t="s">
        <v>2016</v>
      </c>
      <c r="K285">
        <v>4</v>
      </c>
      <c r="L285" t="s">
        <v>2326</v>
      </c>
      <c r="M285" t="s">
        <v>1583</v>
      </c>
      <c r="N285" t="s">
        <v>1584</v>
      </c>
      <c r="O285" t="s">
        <v>1585</v>
      </c>
      <c r="Q285">
        <v>1</v>
      </c>
      <c r="R285">
        <v>0</v>
      </c>
      <c r="S285">
        <v>0</v>
      </c>
      <c r="T285">
        <v>0</v>
      </c>
      <c r="U285" t="s">
        <v>1570</v>
      </c>
      <c r="V285">
        <v>0</v>
      </c>
      <c r="Y285" t="s">
        <v>1571</v>
      </c>
      <c r="Z285" t="s">
        <v>1572</v>
      </c>
      <c r="AC285" t="s">
        <v>1573</v>
      </c>
      <c r="AD285" t="s">
        <v>1574</v>
      </c>
      <c r="AF285">
        <v>0</v>
      </c>
      <c r="AG285">
        <v>0</v>
      </c>
      <c r="AH285">
        <v>567.39</v>
      </c>
      <c r="AI285">
        <v>2</v>
      </c>
      <c r="AJ285">
        <v>0</v>
      </c>
      <c r="AK285">
        <v>1</v>
      </c>
      <c r="AP285">
        <v>1</v>
      </c>
      <c r="AV285">
        <v>0</v>
      </c>
      <c r="AX285">
        <v>680.87</v>
      </c>
      <c r="AZ285">
        <v>1</v>
      </c>
      <c r="BE285">
        <v>100</v>
      </c>
      <c r="BF285">
        <v>100</v>
      </c>
      <c r="BH285">
        <v>0</v>
      </c>
      <c r="BL285">
        <v>0</v>
      </c>
      <c r="BM285">
        <v>0</v>
      </c>
      <c r="BP285">
        <v>0</v>
      </c>
      <c r="BR285">
        <v>0</v>
      </c>
      <c r="BS285">
        <v>0</v>
      </c>
      <c r="BT285">
        <v>0</v>
      </c>
      <c r="BW285">
        <v>0</v>
      </c>
      <c r="BX285" t="s">
        <v>2327</v>
      </c>
    </row>
    <row r="286" spans="1:76" x14ac:dyDescent="0.25">
      <c r="B286" t="s">
        <v>2525</v>
      </c>
      <c r="C286" t="s">
        <v>2526</v>
      </c>
      <c r="D286" t="s">
        <v>2527</v>
      </c>
      <c r="E286">
        <v>9</v>
      </c>
      <c r="F286" t="s">
        <v>2016</v>
      </c>
      <c r="G286">
        <v>5</v>
      </c>
      <c r="H286" t="s">
        <v>2016</v>
      </c>
      <c r="K286">
        <v>3</v>
      </c>
      <c r="L286" t="s">
        <v>2017</v>
      </c>
      <c r="M286" t="s">
        <v>1613</v>
      </c>
      <c r="N286" t="s">
        <v>2525</v>
      </c>
      <c r="O286" t="s">
        <v>2528</v>
      </c>
      <c r="Q286">
        <v>1</v>
      </c>
      <c r="R286">
        <v>0</v>
      </c>
      <c r="S286">
        <v>0</v>
      </c>
      <c r="T286">
        <v>0</v>
      </c>
      <c r="U286" t="s">
        <v>1570</v>
      </c>
      <c r="V286">
        <v>0</v>
      </c>
      <c r="Y286" t="s">
        <v>1571</v>
      </c>
      <c r="Z286" t="s">
        <v>1572</v>
      </c>
      <c r="AC286" t="s">
        <v>1573</v>
      </c>
      <c r="AD286" t="s">
        <v>1574</v>
      </c>
      <c r="AF286">
        <v>0</v>
      </c>
      <c r="AG286">
        <v>0</v>
      </c>
      <c r="AH286">
        <v>0</v>
      </c>
      <c r="AI286">
        <v>2</v>
      </c>
      <c r="AJ286">
        <v>0</v>
      </c>
      <c r="AV286">
        <v>0</v>
      </c>
      <c r="AW286">
        <v>1</v>
      </c>
      <c r="AX286">
        <v>0</v>
      </c>
      <c r="BE286">
        <v>100</v>
      </c>
      <c r="BF286">
        <v>100</v>
      </c>
      <c r="BH286">
        <v>0</v>
      </c>
      <c r="BL286">
        <v>0</v>
      </c>
      <c r="BM286">
        <v>0</v>
      </c>
      <c r="BP286">
        <v>0</v>
      </c>
      <c r="BR286">
        <v>0</v>
      </c>
      <c r="BS286">
        <v>0</v>
      </c>
      <c r="BT286">
        <v>0</v>
      </c>
      <c r="BW286">
        <v>0</v>
      </c>
      <c r="BX286">
        <v>0</v>
      </c>
    </row>
    <row r="287" spans="1:76" x14ac:dyDescent="0.25">
      <c r="B287" t="s">
        <v>2529</v>
      </c>
      <c r="C287" t="s">
        <v>2530</v>
      </c>
      <c r="D287" t="s">
        <v>2531</v>
      </c>
      <c r="E287">
        <v>9</v>
      </c>
      <c r="F287" t="s">
        <v>2016</v>
      </c>
      <c r="K287">
        <v>3</v>
      </c>
      <c r="L287" t="s">
        <v>2017</v>
      </c>
      <c r="Q287">
        <v>0</v>
      </c>
      <c r="R287">
        <v>0</v>
      </c>
      <c r="S287">
        <v>0</v>
      </c>
      <c r="T287">
        <v>0</v>
      </c>
      <c r="V287">
        <v>0</v>
      </c>
      <c r="Y287" t="s">
        <v>1571</v>
      </c>
      <c r="Z287" t="s">
        <v>1572</v>
      </c>
      <c r="AC287" t="s">
        <v>1573</v>
      </c>
      <c r="AD287" t="s">
        <v>1574</v>
      </c>
      <c r="AF287">
        <v>0</v>
      </c>
      <c r="AG287">
        <v>0</v>
      </c>
      <c r="AH287">
        <v>0</v>
      </c>
      <c r="AI287">
        <v>2</v>
      </c>
      <c r="AJ287">
        <v>0</v>
      </c>
      <c r="AK287">
        <v>1</v>
      </c>
      <c r="AM287">
        <v>1</v>
      </c>
      <c r="AN287">
        <v>1</v>
      </c>
      <c r="AV287">
        <v>0</v>
      </c>
      <c r="AW287">
        <v>1</v>
      </c>
      <c r="AX287">
        <v>0</v>
      </c>
      <c r="BE287">
        <v>100</v>
      </c>
      <c r="BF287">
        <v>100</v>
      </c>
      <c r="BH287">
        <v>0</v>
      </c>
      <c r="BL287">
        <v>0</v>
      </c>
      <c r="BM287">
        <v>0</v>
      </c>
      <c r="BP287">
        <v>0</v>
      </c>
      <c r="BR287">
        <v>0</v>
      </c>
      <c r="BS287">
        <v>0</v>
      </c>
      <c r="BT287">
        <v>0</v>
      </c>
      <c r="BW287">
        <v>0</v>
      </c>
      <c r="BX287">
        <v>0</v>
      </c>
    </row>
    <row r="288" spans="1:76" x14ac:dyDescent="0.25">
      <c r="B288">
        <v>362330642</v>
      </c>
      <c r="C288" t="s">
        <v>2532</v>
      </c>
      <c r="D288" t="s">
        <v>2533</v>
      </c>
      <c r="E288">
        <v>9</v>
      </c>
      <c r="F288" t="s">
        <v>2016</v>
      </c>
      <c r="G288">
        <v>5</v>
      </c>
      <c r="H288" t="s">
        <v>2016</v>
      </c>
      <c r="K288">
        <v>3</v>
      </c>
      <c r="L288" t="s">
        <v>2017</v>
      </c>
      <c r="M288" t="s">
        <v>2018</v>
      </c>
      <c r="N288">
        <v>362330642</v>
      </c>
      <c r="O288" t="s">
        <v>2534</v>
      </c>
      <c r="Q288">
        <v>1</v>
      </c>
      <c r="R288">
        <v>1</v>
      </c>
      <c r="S288">
        <v>81</v>
      </c>
      <c r="T288">
        <v>81</v>
      </c>
      <c r="U288" t="s">
        <v>1570</v>
      </c>
      <c r="V288">
        <v>0</v>
      </c>
      <c r="Y288" t="s">
        <v>1571</v>
      </c>
      <c r="Z288" t="s">
        <v>1572</v>
      </c>
      <c r="AC288" t="s">
        <v>1573</v>
      </c>
      <c r="AD288" t="s">
        <v>1574</v>
      </c>
      <c r="AF288">
        <v>0</v>
      </c>
      <c r="AG288">
        <v>0</v>
      </c>
      <c r="AH288">
        <v>121.92</v>
      </c>
      <c r="AI288">
        <v>2</v>
      </c>
      <c r="AJ288">
        <v>0</v>
      </c>
      <c r="AV288">
        <v>1.5051851999999999</v>
      </c>
      <c r="AW288">
        <v>1</v>
      </c>
      <c r="AX288">
        <v>146.30000000000001</v>
      </c>
      <c r="BE288">
        <v>100</v>
      </c>
      <c r="BF288">
        <v>100</v>
      </c>
      <c r="BG288" t="s">
        <v>2535</v>
      </c>
      <c r="BH288">
        <v>0</v>
      </c>
      <c r="BL288">
        <v>0</v>
      </c>
      <c r="BM288">
        <v>0</v>
      </c>
      <c r="BP288">
        <v>0</v>
      </c>
      <c r="BR288">
        <v>0</v>
      </c>
      <c r="BS288">
        <v>0</v>
      </c>
      <c r="BT288">
        <v>0</v>
      </c>
      <c r="BW288">
        <v>0</v>
      </c>
      <c r="BX288">
        <v>0</v>
      </c>
    </row>
    <row r="289" spans="1:76" x14ac:dyDescent="0.25">
      <c r="B289">
        <v>365231202</v>
      </c>
      <c r="C289" t="s">
        <v>2536</v>
      </c>
      <c r="D289" t="s">
        <v>2537</v>
      </c>
      <c r="E289">
        <v>9</v>
      </c>
      <c r="F289" t="s">
        <v>2016</v>
      </c>
      <c r="G289">
        <v>5</v>
      </c>
      <c r="H289" t="s">
        <v>2016</v>
      </c>
      <c r="K289">
        <v>3</v>
      </c>
      <c r="L289" t="s">
        <v>2017</v>
      </c>
      <c r="M289" t="s">
        <v>2018</v>
      </c>
      <c r="N289">
        <v>365231202</v>
      </c>
      <c r="O289" t="s">
        <v>2538</v>
      </c>
      <c r="Q289">
        <v>1</v>
      </c>
      <c r="R289">
        <v>1</v>
      </c>
      <c r="S289">
        <v>47</v>
      </c>
      <c r="T289">
        <v>47</v>
      </c>
      <c r="U289" t="s">
        <v>1570</v>
      </c>
      <c r="V289">
        <v>0</v>
      </c>
      <c r="Y289" t="s">
        <v>1571</v>
      </c>
      <c r="Z289" t="s">
        <v>1572</v>
      </c>
      <c r="AC289" t="s">
        <v>1573</v>
      </c>
      <c r="AD289" t="s">
        <v>1574</v>
      </c>
      <c r="AF289">
        <v>0</v>
      </c>
      <c r="AG289">
        <v>0</v>
      </c>
      <c r="AH289">
        <v>62.02</v>
      </c>
      <c r="AI289">
        <v>2</v>
      </c>
      <c r="AJ289">
        <v>0</v>
      </c>
      <c r="AV289">
        <v>1.3195745000000001</v>
      </c>
      <c r="AX289">
        <v>74.42</v>
      </c>
      <c r="BE289">
        <v>100</v>
      </c>
      <c r="BF289">
        <v>100</v>
      </c>
      <c r="BH289">
        <v>0</v>
      </c>
      <c r="BL289">
        <v>0</v>
      </c>
      <c r="BM289">
        <v>0</v>
      </c>
      <c r="BP289">
        <v>0</v>
      </c>
      <c r="BR289">
        <v>0</v>
      </c>
      <c r="BS289">
        <v>0</v>
      </c>
      <c r="BT289">
        <v>0</v>
      </c>
      <c r="BW289">
        <v>0</v>
      </c>
      <c r="BX289">
        <v>0</v>
      </c>
    </row>
    <row r="290" spans="1:76" x14ac:dyDescent="0.25">
      <c r="B290" t="s">
        <v>2539</v>
      </c>
      <c r="C290" t="s">
        <v>2540</v>
      </c>
      <c r="D290" t="s">
        <v>2541</v>
      </c>
      <c r="E290">
        <v>9</v>
      </c>
      <c r="F290" t="s">
        <v>2016</v>
      </c>
      <c r="G290">
        <v>5</v>
      </c>
      <c r="H290" t="s">
        <v>2016</v>
      </c>
      <c r="K290">
        <v>3</v>
      </c>
      <c r="L290" t="s">
        <v>2017</v>
      </c>
      <c r="M290" t="s">
        <v>1613</v>
      </c>
      <c r="N290" t="s">
        <v>2539</v>
      </c>
      <c r="O290" t="s">
        <v>2541</v>
      </c>
      <c r="Q290">
        <v>1</v>
      </c>
      <c r="R290">
        <v>0</v>
      </c>
      <c r="S290">
        <v>0</v>
      </c>
      <c r="T290">
        <v>0</v>
      </c>
      <c r="U290" t="s">
        <v>1570</v>
      </c>
      <c r="V290">
        <v>0</v>
      </c>
      <c r="Y290" t="s">
        <v>1571</v>
      </c>
      <c r="Z290" t="s">
        <v>1572</v>
      </c>
      <c r="AC290" t="s">
        <v>1573</v>
      </c>
      <c r="AD290" t="s">
        <v>1574</v>
      </c>
      <c r="AF290">
        <v>0</v>
      </c>
      <c r="AG290">
        <v>0</v>
      </c>
      <c r="AH290">
        <v>0</v>
      </c>
      <c r="AI290">
        <v>2</v>
      </c>
      <c r="AJ290">
        <v>0</v>
      </c>
      <c r="AV290">
        <v>0</v>
      </c>
      <c r="AW290">
        <v>1</v>
      </c>
      <c r="AX290">
        <v>0</v>
      </c>
      <c r="BE290">
        <v>100</v>
      </c>
      <c r="BF290">
        <v>100</v>
      </c>
      <c r="BH290">
        <v>0</v>
      </c>
      <c r="BL290">
        <v>0</v>
      </c>
      <c r="BM290">
        <v>0</v>
      </c>
      <c r="BP290">
        <v>0</v>
      </c>
      <c r="BR290">
        <v>0</v>
      </c>
      <c r="BS290">
        <v>0</v>
      </c>
      <c r="BT290">
        <v>0</v>
      </c>
      <c r="BW290">
        <v>0</v>
      </c>
      <c r="BX290">
        <v>0</v>
      </c>
    </row>
    <row r="291" spans="1:76" x14ac:dyDescent="0.25">
      <c r="A291">
        <v>209</v>
      </c>
      <c r="B291" t="s">
        <v>789</v>
      </c>
      <c r="C291" t="s">
        <v>2542</v>
      </c>
      <c r="D291" t="s">
        <v>2543</v>
      </c>
      <c r="E291">
        <v>9</v>
      </c>
      <c r="F291" t="s">
        <v>2016</v>
      </c>
      <c r="G291">
        <v>5</v>
      </c>
      <c r="H291" t="s">
        <v>2016</v>
      </c>
      <c r="I291" t="s">
        <v>2241</v>
      </c>
      <c r="J291" t="s">
        <v>2242</v>
      </c>
      <c r="K291">
        <v>2</v>
      </c>
      <c r="L291" t="s">
        <v>2260</v>
      </c>
      <c r="M291" t="s">
        <v>1583</v>
      </c>
      <c r="N291" t="s">
        <v>1584</v>
      </c>
      <c r="O291" t="s">
        <v>1585</v>
      </c>
      <c r="Q291">
        <v>1</v>
      </c>
      <c r="R291">
        <v>0</v>
      </c>
      <c r="S291">
        <v>0</v>
      </c>
      <c r="T291">
        <v>0</v>
      </c>
      <c r="U291" t="s">
        <v>1570</v>
      </c>
      <c r="V291">
        <v>0</v>
      </c>
      <c r="Y291" t="s">
        <v>1571</v>
      </c>
      <c r="Z291" t="s">
        <v>1572</v>
      </c>
      <c r="AC291" t="s">
        <v>1573</v>
      </c>
      <c r="AD291" t="s">
        <v>1574</v>
      </c>
      <c r="AF291">
        <v>0</v>
      </c>
      <c r="AG291">
        <v>0</v>
      </c>
      <c r="AH291">
        <v>0</v>
      </c>
      <c r="AI291">
        <v>2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V291">
        <v>0</v>
      </c>
      <c r="AW291">
        <v>1</v>
      </c>
      <c r="AX291">
        <v>0</v>
      </c>
      <c r="BE291">
        <v>100</v>
      </c>
      <c r="BF291">
        <v>100</v>
      </c>
      <c r="BH291">
        <v>0</v>
      </c>
      <c r="BL291">
        <v>0</v>
      </c>
      <c r="BM291">
        <v>0</v>
      </c>
      <c r="BP291">
        <v>0</v>
      </c>
      <c r="BR291">
        <v>0</v>
      </c>
      <c r="BS291">
        <v>0</v>
      </c>
      <c r="BT291">
        <v>0</v>
      </c>
      <c r="BW291">
        <v>0</v>
      </c>
      <c r="BX291">
        <v>0</v>
      </c>
    </row>
    <row r="292" spans="1:76" x14ac:dyDescent="0.25">
      <c r="A292">
        <v>204</v>
      </c>
      <c r="B292" t="s">
        <v>771</v>
      </c>
      <c r="C292" t="s">
        <v>2544</v>
      </c>
      <c r="D292" t="s">
        <v>2545</v>
      </c>
      <c r="E292">
        <v>1</v>
      </c>
      <c r="F292" t="s">
        <v>1626</v>
      </c>
      <c r="G292">
        <v>2</v>
      </c>
      <c r="H292" t="s">
        <v>1626</v>
      </c>
      <c r="I292" t="s">
        <v>1777</v>
      </c>
      <c r="J292" t="s">
        <v>1778</v>
      </c>
      <c r="K292">
        <v>2</v>
      </c>
      <c r="L292" t="s">
        <v>2146</v>
      </c>
      <c r="M292" t="s">
        <v>1583</v>
      </c>
      <c r="N292" t="s">
        <v>1584</v>
      </c>
      <c r="O292" t="s">
        <v>1585</v>
      </c>
      <c r="Q292">
        <v>1</v>
      </c>
      <c r="R292">
        <v>0</v>
      </c>
      <c r="S292">
        <v>0</v>
      </c>
      <c r="T292">
        <v>0</v>
      </c>
      <c r="U292" t="s">
        <v>1570</v>
      </c>
      <c r="V292">
        <v>0</v>
      </c>
      <c r="Y292" t="s">
        <v>1571</v>
      </c>
      <c r="Z292" t="s">
        <v>1572</v>
      </c>
      <c r="AC292" t="s">
        <v>1573</v>
      </c>
      <c r="AD292" t="s">
        <v>1574</v>
      </c>
      <c r="AE292">
        <v>1</v>
      </c>
      <c r="AF292">
        <v>0</v>
      </c>
      <c r="AG292">
        <v>0</v>
      </c>
      <c r="AH292">
        <v>765</v>
      </c>
      <c r="AI292">
        <v>2</v>
      </c>
      <c r="AJ292">
        <v>0</v>
      </c>
      <c r="AK292">
        <v>1</v>
      </c>
      <c r="AM292">
        <v>1</v>
      </c>
      <c r="AN292">
        <v>1</v>
      </c>
      <c r="AO292">
        <v>1</v>
      </c>
      <c r="AP292">
        <v>1</v>
      </c>
      <c r="AV292">
        <v>0</v>
      </c>
      <c r="AW292">
        <v>1</v>
      </c>
      <c r="AX292">
        <v>918</v>
      </c>
      <c r="AZ292">
        <v>1</v>
      </c>
      <c r="BE292">
        <v>100</v>
      </c>
      <c r="BF292">
        <v>100</v>
      </c>
      <c r="BH292">
        <v>0</v>
      </c>
      <c r="BL292">
        <v>0</v>
      </c>
      <c r="BM292">
        <v>0</v>
      </c>
      <c r="BP292">
        <v>0</v>
      </c>
      <c r="BR292">
        <v>0</v>
      </c>
      <c r="BS292">
        <v>0</v>
      </c>
      <c r="BT292">
        <v>0</v>
      </c>
      <c r="BW292">
        <v>0</v>
      </c>
      <c r="BX292">
        <v>0</v>
      </c>
    </row>
    <row r="293" spans="1:76" x14ac:dyDescent="0.25">
      <c r="A293">
        <v>206</v>
      </c>
      <c r="B293" t="s">
        <v>780</v>
      </c>
      <c r="C293" t="s">
        <v>2546</v>
      </c>
      <c r="D293" t="s">
        <v>2547</v>
      </c>
      <c r="E293">
        <v>1</v>
      </c>
      <c r="F293" t="s">
        <v>1626</v>
      </c>
      <c r="G293">
        <v>2</v>
      </c>
      <c r="H293" t="s">
        <v>1626</v>
      </c>
      <c r="I293" t="s">
        <v>1777</v>
      </c>
      <c r="J293" t="s">
        <v>1778</v>
      </c>
      <c r="K293">
        <v>2</v>
      </c>
      <c r="L293" t="s">
        <v>2146</v>
      </c>
      <c r="M293" t="s">
        <v>1583</v>
      </c>
      <c r="N293" t="s">
        <v>1584</v>
      </c>
      <c r="O293" t="s">
        <v>1585</v>
      </c>
      <c r="Q293">
        <v>1</v>
      </c>
      <c r="R293">
        <v>0</v>
      </c>
      <c r="S293">
        <v>0</v>
      </c>
      <c r="T293">
        <v>0</v>
      </c>
      <c r="U293" t="s">
        <v>1570</v>
      </c>
      <c r="V293">
        <v>0</v>
      </c>
      <c r="Y293" t="s">
        <v>1571</v>
      </c>
      <c r="Z293" t="s">
        <v>1572</v>
      </c>
      <c r="AC293" t="s">
        <v>1573</v>
      </c>
      <c r="AD293" t="s">
        <v>1574</v>
      </c>
      <c r="AF293">
        <v>0</v>
      </c>
      <c r="AG293">
        <v>0</v>
      </c>
      <c r="AH293" s="2">
        <v>1101</v>
      </c>
      <c r="AI293">
        <v>2</v>
      </c>
      <c r="AJ293">
        <v>0</v>
      </c>
      <c r="AK293">
        <v>1</v>
      </c>
      <c r="AM293">
        <v>1</v>
      </c>
      <c r="AN293">
        <v>1</v>
      </c>
      <c r="AO293">
        <v>1</v>
      </c>
      <c r="AP293">
        <v>1</v>
      </c>
      <c r="AV293">
        <v>0</v>
      </c>
      <c r="AW293">
        <v>1</v>
      </c>
      <c r="AX293" s="2">
        <v>1321.2</v>
      </c>
      <c r="AZ293">
        <v>1</v>
      </c>
      <c r="BE293">
        <v>100</v>
      </c>
      <c r="BF293">
        <v>100</v>
      </c>
      <c r="BH293">
        <v>0</v>
      </c>
      <c r="BL293">
        <v>0</v>
      </c>
      <c r="BM293">
        <v>0</v>
      </c>
      <c r="BP293">
        <v>0</v>
      </c>
      <c r="BR293">
        <v>0</v>
      </c>
      <c r="BS293">
        <v>0</v>
      </c>
      <c r="BT293">
        <v>0</v>
      </c>
      <c r="BW293">
        <v>0</v>
      </c>
      <c r="BX293">
        <v>0</v>
      </c>
    </row>
    <row r="294" spans="1:76" x14ac:dyDescent="0.25">
      <c r="A294">
        <v>211</v>
      </c>
      <c r="B294" t="s">
        <v>2548</v>
      </c>
      <c r="C294" t="s">
        <v>2549</v>
      </c>
      <c r="D294" t="s">
        <v>2550</v>
      </c>
      <c r="E294">
        <v>9</v>
      </c>
      <c r="F294" t="s">
        <v>2016</v>
      </c>
      <c r="G294">
        <v>5</v>
      </c>
      <c r="H294" t="s">
        <v>2016</v>
      </c>
      <c r="I294" t="s">
        <v>2241</v>
      </c>
      <c r="J294" t="s">
        <v>2242</v>
      </c>
      <c r="K294">
        <v>2</v>
      </c>
      <c r="L294" t="s">
        <v>2260</v>
      </c>
      <c r="M294" t="s">
        <v>1583</v>
      </c>
      <c r="N294" t="s">
        <v>1584</v>
      </c>
      <c r="O294" t="s">
        <v>1585</v>
      </c>
      <c r="Q294">
        <v>1</v>
      </c>
      <c r="R294">
        <v>0</v>
      </c>
      <c r="S294">
        <v>0</v>
      </c>
      <c r="T294">
        <v>0</v>
      </c>
      <c r="U294" t="s">
        <v>1570</v>
      </c>
      <c r="V294">
        <v>0</v>
      </c>
      <c r="Y294" t="s">
        <v>1571</v>
      </c>
      <c r="Z294" t="s">
        <v>1572</v>
      </c>
      <c r="AC294" t="s">
        <v>1573</v>
      </c>
      <c r="AD294" t="s">
        <v>1574</v>
      </c>
      <c r="AF294">
        <v>0</v>
      </c>
      <c r="AG294">
        <v>0</v>
      </c>
      <c r="AH294">
        <v>0</v>
      </c>
      <c r="AI294">
        <v>2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V294">
        <v>0</v>
      </c>
      <c r="AW294">
        <v>1</v>
      </c>
      <c r="AX294">
        <v>0</v>
      </c>
      <c r="BE294">
        <v>100</v>
      </c>
      <c r="BF294">
        <v>100</v>
      </c>
      <c r="BH294">
        <v>0</v>
      </c>
      <c r="BL294">
        <v>0</v>
      </c>
      <c r="BM294">
        <v>0</v>
      </c>
      <c r="BP294">
        <v>0</v>
      </c>
      <c r="BR294">
        <v>0</v>
      </c>
      <c r="BS294">
        <v>0</v>
      </c>
      <c r="BT294">
        <v>0</v>
      </c>
      <c r="BW294">
        <v>0</v>
      </c>
      <c r="BX294">
        <v>0</v>
      </c>
    </row>
    <row r="295" spans="1:76" x14ac:dyDescent="0.25">
      <c r="A295">
        <v>213</v>
      </c>
      <c r="B295" t="s">
        <v>2551</v>
      </c>
      <c r="C295" t="s">
        <v>2552</v>
      </c>
      <c r="D295" t="s">
        <v>2553</v>
      </c>
      <c r="E295">
        <v>9</v>
      </c>
      <c r="F295" t="s">
        <v>2016</v>
      </c>
      <c r="G295">
        <v>5</v>
      </c>
      <c r="H295" t="s">
        <v>2016</v>
      </c>
      <c r="I295" t="s">
        <v>2241</v>
      </c>
      <c r="J295" t="s">
        <v>2242</v>
      </c>
      <c r="K295">
        <v>1</v>
      </c>
      <c r="L295" t="s">
        <v>2243</v>
      </c>
      <c r="M295" t="s">
        <v>1583</v>
      </c>
      <c r="N295" t="s">
        <v>1584</v>
      </c>
      <c r="O295" t="s">
        <v>1585</v>
      </c>
      <c r="Q295">
        <v>1</v>
      </c>
      <c r="R295">
        <v>0</v>
      </c>
      <c r="S295">
        <v>0</v>
      </c>
      <c r="T295">
        <v>0</v>
      </c>
      <c r="U295" t="s">
        <v>1570</v>
      </c>
      <c r="V295">
        <v>0</v>
      </c>
      <c r="Y295" t="s">
        <v>1571</v>
      </c>
      <c r="Z295" t="s">
        <v>1572</v>
      </c>
      <c r="AC295" t="s">
        <v>1573</v>
      </c>
      <c r="AD295" t="s">
        <v>1574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V295">
        <v>0</v>
      </c>
      <c r="AW295">
        <v>1</v>
      </c>
      <c r="AX295">
        <v>0</v>
      </c>
      <c r="BE295">
        <v>100</v>
      </c>
      <c r="BF295">
        <v>100</v>
      </c>
      <c r="BH295">
        <v>0</v>
      </c>
      <c r="BL295">
        <v>0</v>
      </c>
      <c r="BM295">
        <v>0</v>
      </c>
      <c r="BP295">
        <v>0</v>
      </c>
      <c r="BR295">
        <v>0</v>
      </c>
      <c r="BS295">
        <v>0</v>
      </c>
      <c r="BT295">
        <v>0</v>
      </c>
      <c r="BW295">
        <v>0</v>
      </c>
      <c r="BX295">
        <v>0</v>
      </c>
    </row>
    <row r="296" spans="1:76" x14ac:dyDescent="0.25">
      <c r="A296">
        <v>214</v>
      </c>
      <c r="B296" t="s">
        <v>2554</v>
      </c>
      <c r="C296" t="s">
        <v>2555</v>
      </c>
      <c r="D296" t="s">
        <v>2556</v>
      </c>
      <c r="E296">
        <v>9</v>
      </c>
      <c r="F296" t="s">
        <v>2016</v>
      </c>
      <c r="G296">
        <v>5</v>
      </c>
      <c r="H296" t="s">
        <v>2016</v>
      </c>
      <c r="I296" t="s">
        <v>2241</v>
      </c>
      <c r="J296" t="s">
        <v>2242</v>
      </c>
      <c r="K296">
        <v>1</v>
      </c>
      <c r="L296" t="s">
        <v>2243</v>
      </c>
      <c r="M296" t="s">
        <v>1583</v>
      </c>
      <c r="N296" t="s">
        <v>1584</v>
      </c>
      <c r="O296" t="s">
        <v>1585</v>
      </c>
      <c r="Q296">
        <v>1</v>
      </c>
      <c r="R296">
        <v>0</v>
      </c>
      <c r="S296">
        <v>0</v>
      </c>
      <c r="T296">
        <v>0</v>
      </c>
      <c r="U296" t="s">
        <v>1570</v>
      </c>
      <c r="V296">
        <v>0</v>
      </c>
      <c r="Y296" t="s">
        <v>1571</v>
      </c>
      <c r="Z296" t="s">
        <v>1572</v>
      </c>
      <c r="AC296" t="s">
        <v>1573</v>
      </c>
      <c r="AD296" t="s">
        <v>1574</v>
      </c>
      <c r="AF296">
        <v>0</v>
      </c>
      <c r="AG296">
        <v>0</v>
      </c>
      <c r="AH296">
        <v>0</v>
      </c>
      <c r="AI296">
        <v>2</v>
      </c>
      <c r="AJ296">
        <v>0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V296">
        <v>0</v>
      </c>
      <c r="AW296">
        <v>1</v>
      </c>
      <c r="AX296">
        <v>0</v>
      </c>
      <c r="BE296">
        <v>100</v>
      </c>
      <c r="BF296">
        <v>100</v>
      </c>
      <c r="BH296">
        <v>0</v>
      </c>
      <c r="BL296">
        <v>0</v>
      </c>
      <c r="BM296">
        <v>0</v>
      </c>
      <c r="BP296">
        <v>0</v>
      </c>
      <c r="BR296">
        <v>0</v>
      </c>
      <c r="BS296">
        <v>0</v>
      </c>
      <c r="BT296">
        <v>0</v>
      </c>
      <c r="BW296">
        <v>0</v>
      </c>
      <c r="BX296">
        <v>0</v>
      </c>
    </row>
    <row r="297" spans="1:76" x14ac:dyDescent="0.25">
      <c r="A297">
        <v>215</v>
      </c>
      <c r="B297" t="s">
        <v>2557</v>
      </c>
      <c r="C297" t="s">
        <v>2558</v>
      </c>
      <c r="D297" t="s">
        <v>2559</v>
      </c>
      <c r="E297">
        <v>9</v>
      </c>
      <c r="F297" t="s">
        <v>2016</v>
      </c>
      <c r="G297">
        <v>5</v>
      </c>
      <c r="H297" t="s">
        <v>2016</v>
      </c>
      <c r="I297" t="s">
        <v>2241</v>
      </c>
      <c r="J297" t="s">
        <v>2242</v>
      </c>
      <c r="K297">
        <v>1</v>
      </c>
      <c r="L297" t="s">
        <v>2243</v>
      </c>
      <c r="M297" t="s">
        <v>1583</v>
      </c>
      <c r="N297" t="s">
        <v>1584</v>
      </c>
      <c r="O297" t="s">
        <v>1585</v>
      </c>
      <c r="Q297">
        <v>1</v>
      </c>
      <c r="R297">
        <v>0</v>
      </c>
      <c r="S297">
        <v>0</v>
      </c>
      <c r="T297">
        <v>0</v>
      </c>
      <c r="U297" t="s">
        <v>1570</v>
      </c>
      <c r="V297">
        <v>0</v>
      </c>
      <c r="Y297" t="s">
        <v>1571</v>
      </c>
      <c r="Z297" t="s">
        <v>1572</v>
      </c>
      <c r="AC297" t="s">
        <v>1573</v>
      </c>
      <c r="AD297" t="s">
        <v>1574</v>
      </c>
      <c r="AF297">
        <v>0</v>
      </c>
      <c r="AG297">
        <v>0</v>
      </c>
      <c r="AH297">
        <v>0</v>
      </c>
      <c r="AI297">
        <v>2</v>
      </c>
      <c r="AJ297">
        <v>0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V297">
        <v>0</v>
      </c>
      <c r="AW297">
        <v>1</v>
      </c>
      <c r="AX297">
        <v>0</v>
      </c>
      <c r="BE297">
        <v>100</v>
      </c>
      <c r="BF297">
        <v>100</v>
      </c>
      <c r="BH297">
        <v>0</v>
      </c>
      <c r="BL297">
        <v>0</v>
      </c>
      <c r="BM297">
        <v>0</v>
      </c>
      <c r="BP297">
        <v>0</v>
      </c>
      <c r="BR297">
        <v>0</v>
      </c>
      <c r="BS297">
        <v>0</v>
      </c>
      <c r="BT297">
        <v>0</v>
      </c>
      <c r="BW297">
        <v>0</v>
      </c>
      <c r="BX297">
        <v>0</v>
      </c>
    </row>
    <row r="298" spans="1:76" x14ac:dyDescent="0.25">
      <c r="B298" t="s">
        <v>2560</v>
      </c>
      <c r="C298" t="s">
        <v>2561</v>
      </c>
      <c r="D298" t="s">
        <v>2562</v>
      </c>
      <c r="E298">
        <v>9</v>
      </c>
      <c r="F298" t="s">
        <v>2016</v>
      </c>
      <c r="G298">
        <v>5</v>
      </c>
      <c r="H298" t="s">
        <v>2016</v>
      </c>
      <c r="I298" t="s">
        <v>2241</v>
      </c>
      <c r="J298" t="s">
        <v>2242</v>
      </c>
      <c r="K298">
        <v>2</v>
      </c>
      <c r="L298" t="s">
        <v>2260</v>
      </c>
      <c r="M298" t="s">
        <v>2247</v>
      </c>
      <c r="N298" t="s">
        <v>1584</v>
      </c>
      <c r="O298" t="s">
        <v>1585</v>
      </c>
      <c r="Q298">
        <v>1</v>
      </c>
      <c r="R298">
        <v>0</v>
      </c>
      <c r="S298">
        <v>0</v>
      </c>
      <c r="T298">
        <v>0</v>
      </c>
      <c r="U298" t="s">
        <v>1570</v>
      </c>
      <c r="V298">
        <v>0</v>
      </c>
      <c r="Y298" t="s">
        <v>1571</v>
      </c>
      <c r="Z298" t="s">
        <v>1572</v>
      </c>
      <c r="AC298" t="s">
        <v>1573</v>
      </c>
      <c r="AD298" t="s">
        <v>1574</v>
      </c>
      <c r="AF298">
        <v>0</v>
      </c>
      <c r="AG298">
        <v>0</v>
      </c>
      <c r="AH298">
        <v>0</v>
      </c>
      <c r="AI298">
        <v>2</v>
      </c>
      <c r="AJ298">
        <v>0</v>
      </c>
      <c r="AK298">
        <v>1</v>
      </c>
      <c r="AL298">
        <v>1</v>
      </c>
      <c r="AM298">
        <v>1</v>
      </c>
      <c r="AN298">
        <v>1</v>
      </c>
      <c r="AQ298">
        <v>1</v>
      </c>
      <c r="AV298">
        <v>0</v>
      </c>
      <c r="AW298">
        <v>1</v>
      </c>
      <c r="AX298">
        <v>0</v>
      </c>
      <c r="BE298">
        <v>100</v>
      </c>
      <c r="BF298">
        <v>100</v>
      </c>
      <c r="BH298">
        <v>0</v>
      </c>
      <c r="BL298">
        <v>0</v>
      </c>
      <c r="BM298">
        <v>0</v>
      </c>
      <c r="BP298">
        <v>0</v>
      </c>
      <c r="BR298">
        <v>0</v>
      </c>
      <c r="BS298">
        <v>0</v>
      </c>
      <c r="BT298">
        <v>0</v>
      </c>
      <c r="BW298">
        <v>0</v>
      </c>
      <c r="BX298">
        <v>0</v>
      </c>
    </row>
    <row r="299" spans="1:76" x14ac:dyDescent="0.25">
      <c r="A299">
        <v>141</v>
      </c>
      <c r="B299" t="s">
        <v>197</v>
      </c>
      <c r="C299" t="s">
        <v>2563</v>
      </c>
      <c r="D299" t="s">
        <v>195</v>
      </c>
      <c r="E299">
        <v>9</v>
      </c>
      <c r="F299" t="s">
        <v>2016</v>
      </c>
      <c r="G299">
        <v>5</v>
      </c>
      <c r="H299" t="s">
        <v>2016</v>
      </c>
      <c r="I299" t="s">
        <v>2241</v>
      </c>
      <c r="J299" t="s">
        <v>2242</v>
      </c>
      <c r="K299">
        <v>2</v>
      </c>
      <c r="L299" t="s">
        <v>2260</v>
      </c>
      <c r="M299" t="s">
        <v>1583</v>
      </c>
      <c r="N299" t="s">
        <v>1584</v>
      </c>
      <c r="O299" t="s">
        <v>1585</v>
      </c>
      <c r="Q299">
        <v>1</v>
      </c>
      <c r="R299">
        <v>0</v>
      </c>
      <c r="S299">
        <v>0</v>
      </c>
      <c r="T299">
        <v>0</v>
      </c>
      <c r="U299" t="s">
        <v>1570</v>
      </c>
      <c r="V299">
        <v>0</v>
      </c>
      <c r="Y299" t="s">
        <v>1571</v>
      </c>
      <c r="Z299" t="s">
        <v>1572</v>
      </c>
      <c r="AC299" t="s">
        <v>1573</v>
      </c>
      <c r="AD299" t="s">
        <v>1574</v>
      </c>
      <c r="AF299">
        <v>0</v>
      </c>
      <c r="AG299">
        <v>0</v>
      </c>
      <c r="AH299" s="2">
        <v>3811.14</v>
      </c>
      <c r="AI299">
        <v>2</v>
      </c>
      <c r="AJ299">
        <v>0</v>
      </c>
      <c r="AK299">
        <v>1</v>
      </c>
      <c r="AM299">
        <v>1</v>
      </c>
      <c r="AN299">
        <v>1</v>
      </c>
      <c r="AO299">
        <v>1</v>
      </c>
      <c r="AP299">
        <v>1</v>
      </c>
      <c r="AV299">
        <v>0</v>
      </c>
      <c r="AW299">
        <v>1</v>
      </c>
      <c r="AX299" s="2">
        <v>4573.37</v>
      </c>
      <c r="AZ299">
        <v>1</v>
      </c>
      <c r="BA299" t="s">
        <v>2564</v>
      </c>
      <c r="BE299">
        <v>100</v>
      </c>
      <c r="BF299">
        <v>100</v>
      </c>
      <c r="BH299">
        <v>0</v>
      </c>
      <c r="BL299">
        <v>0</v>
      </c>
      <c r="BM299">
        <v>0</v>
      </c>
      <c r="BP299">
        <v>0</v>
      </c>
      <c r="BR299">
        <v>0</v>
      </c>
      <c r="BS299">
        <v>0</v>
      </c>
      <c r="BT299">
        <v>0</v>
      </c>
      <c r="BW299">
        <v>0</v>
      </c>
      <c r="BX299">
        <v>0</v>
      </c>
    </row>
    <row r="300" spans="1:76" x14ac:dyDescent="0.25">
      <c r="A300">
        <v>149</v>
      </c>
      <c r="B300" t="s">
        <v>804</v>
      </c>
      <c r="C300" t="s">
        <v>2565</v>
      </c>
      <c r="D300" t="s">
        <v>2566</v>
      </c>
      <c r="E300">
        <v>9</v>
      </c>
      <c r="F300" t="s">
        <v>2016</v>
      </c>
      <c r="G300">
        <v>4</v>
      </c>
      <c r="H300" t="s">
        <v>1611</v>
      </c>
      <c r="K300">
        <v>3</v>
      </c>
      <c r="L300" t="s">
        <v>2017</v>
      </c>
      <c r="M300" t="s">
        <v>1583</v>
      </c>
      <c r="N300" t="s">
        <v>1584</v>
      </c>
      <c r="O300" t="s">
        <v>1585</v>
      </c>
      <c r="Q300">
        <v>1</v>
      </c>
      <c r="R300">
        <v>0</v>
      </c>
      <c r="S300">
        <v>0</v>
      </c>
      <c r="T300">
        <v>0</v>
      </c>
      <c r="U300" t="s">
        <v>1570</v>
      </c>
      <c r="V300">
        <v>0</v>
      </c>
      <c r="Y300" t="s">
        <v>1571</v>
      </c>
      <c r="Z300" t="s">
        <v>1572</v>
      </c>
      <c r="AC300" t="s">
        <v>1573</v>
      </c>
      <c r="AD300" t="s">
        <v>1574</v>
      </c>
      <c r="AF300">
        <v>0</v>
      </c>
      <c r="AG300">
        <v>0</v>
      </c>
      <c r="AH300">
        <v>15.96</v>
      </c>
      <c r="AI300">
        <v>2</v>
      </c>
      <c r="AJ300">
        <v>0</v>
      </c>
      <c r="AK300">
        <v>1</v>
      </c>
      <c r="AV300">
        <v>0</v>
      </c>
      <c r="AX300">
        <v>19.149999999999999</v>
      </c>
      <c r="AZ300">
        <v>1</v>
      </c>
      <c r="BE300">
        <v>100</v>
      </c>
      <c r="BF300">
        <v>100</v>
      </c>
      <c r="BH300">
        <v>0</v>
      </c>
      <c r="BL300">
        <v>0</v>
      </c>
      <c r="BM300">
        <v>0</v>
      </c>
      <c r="BP300">
        <v>0</v>
      </c>
      <c r="BR300">
        <v>0</v>
      </c>
      <c r="BS300">
        <v>0</v>
      </c>
      <c r="BT300">
        <v>0</v>
      </c>
      <c r="BW300">
        <v>0</v>
      </c>
      <c r="BX300">
        <v>0</v>
      </c>
    </row>
    <row r="301" spans="1:76" x14ac:dyDescent="0.25">
      <c r="A301">
        <v>154</v>
      </c>
      <c r="B301" t="s">
        <v>880</v>
      </c>
      <c r="C301" t="s">
        <v>2567</v>
      </c>
      <c r="D301" t="s">
        <v>2568</v>
      </c>
      <c r="E301">
        <v>12</v>
      </c>
      <c r="F301" t="s">
        <v>1995</v>
      </c>
      <c r="G301">
        <v>12</v>
      </c>
      <c r="H301" t="s">
        <v>1996</v>
      </c>
      <c r="I301" t="s">
        <v>2219</v>
      </c>
      <c r="J301" t="s">
        <v>2220</v>
      </c>
      <c r="K301">
        <v>1</v>
      </c>
      <c r="L301" t="s">
        <v>2221</v>
      </c>
      <c r="M301" t="s">
        <v>1583</v>
      </c>
      <c r="N301" t="s">
        <v>1584</v>
      </c>
      <c r="O301" t="s">
        <v>1585</v>
      </c>
      <c r="Q301">
        <v>1</v>
      </c>
      <c r="R301">
        <v>0</v>
      </c>
      <c r="S301">
        <v>0</v>
      </c>
      <c r="T301">
        <v>0</v>
      </c>
      <c r="U301" t="s">
        <v>1570</v>
      </c>
      <c r="V301">
        <v>0</v>
      </c>
      <c r="Y301" t="s">
        <v>1571</v>
      </c>
      <c r="Z301" t="s">
        <v>1572</v>
      </c>
      <c r="AC301" t="s">
        <v>1573</v>
      </c>
      <c r="AD301" t="s">
        <v>1574</v>
      </c>
      <c r="AF301">
        <v>0</v>
      </c>
      <c r="AG301">
        <v>0</v>
      </c>
      <c r="AH301" s="2">
        <v>1018</v>
      </c>
      <c r="AI301">
        <v>2</v>
      </c>
      <c r="AJ301">
        <v>0</v>
      </c>
      <c r="AK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V301">
        <v>0</v>
      </c>
      <c r="AW301">
        <v>1</v>
      </c>
      <c r="AX301" s="2">
        <v>1221.5999999999999</v>
      </c>
      <c r="AZ301">
        <v>1</v>
      </c>
      <c r="BE301">
        <v>100</v>
      </c>
      <c r="BF301">
        <v>100</v>
      </c>
      <c r="BH301">
        <v>0</v>
      </c>
      <c r="BL301">
        <v>0</v>
      </c>
      <c r="BM301">
        <v>0</v>
      </c>
      <c r="BP301">
        <v>0</v>
      </c>
      <c r="BR301">
        <v>0</v>
      </c>
      <c r="BS301">
        <v>0</v>
      </c>
      <c r="BT301">
        <v>0</v>
      </c>
      <c r="BW301">
        <v>0</v>
      </c>
      <c r="BX301">
        <v>0</v>
      </c>
    </row>
    <row r="302" spans="1:76" x14ac:dyDescent="0.25">
      <c r="A302">
        <v>155</v>
      </c>
      <c r="B302" t="s">
        <v>233</v>
      </c>
      <c r="C302" t="s">
        <v>2569</v>
      </c>
      <c r="D302" t="s">
        <v>232</v>
      </c>
      <c r="E302">
        <v>12</v>
      </c>
      <c r="F302" t="s">
        <v>1995</v>
      </c>
      <c r="G302">
        <v>12</v>
      </c>
      <c r="H302" t="s">
        <v>1996</v>
      </c>
      <c r="I302" t="s">
        <v>2219</v>
      </c>
      <c r="J302" t="s">
        <v>2220</v>
      </c>
      <c r="K302">
        <v>1</v>
      </c>
      <c r="L302" t="s">
        <v>2221</v>
      </c>
      <c r="M302" t="s">
        <v>1583</v>
      </c>
      <c r="N302" t="s">
        <v>1584</v>
      </c>
      <c r="O302" t="s">
        <v>1585</v>
      </c>
      <c r="Q302">
        <v>1</v>
      </c>
      <c r="R302">
        <v>0</v>
      </c>
      <c r="S302">
        <v>0</v>
      </c>
      <c r="T302">
        <v>0</v>
      </c>
      <c r="U302" t="s">
        <v>1570</v>
      </c>
      <c r="V302">
        <v>0</v>
      </c>
      <c r="Y302" t="s">
        <v>1571</v>
      </c>
      <c r="Z302" t="s">
        <v>1572</v>
      </c>
      <c r="AC302" t="s">
        <v>1573</v>
      </c>
      <c r="AD302" t="s">
        <v>1574</v>
      </c>
      <c r="AF302">
        <v>0</v>
      </c>
      <c r="AG302">
        <v>0</v>
      </c>
      <c r="AH302" s="2">
        <v>4072</v>
      </c>
      <c r="AI302">
        <v>2</v>
      </c>
      <c r="AJ302">
        <v>0</v>
      </c>
      <c r="AK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V302">
        <v>0</v>
      </c>
      <c r="AW302">
        <v>1</v>
      </c>
      <c r="AX302" s="2">
        <v>4886.3999999999996</v>
      </c>
      <c r="AZ302">
        <v>1</v>
      </c>
      <c r="BE302">
        <v>100</v>
      </c>
      <c r="BF302">
        <v>100</v>
      </c>
      <c r="BH302">
        <v>0</v>
      </c>
      <c r="BL302">
        <v>0</v>
      </c>
      <c r="BM302">
        <v>0</v>
      </c>
      <c r="BP302">
        <v>0</v>
      </c>
      <c r="BR302">
        <v>0</v>
      </c>
      <c r="BS302">
        <v>0</v>
      </c>
      <c r="BT302">
        <v>0</v>
      </c>
      <c r="BW302">
        <v>0</v>
      </c>
      <c r="BX302">
        <v>0</v>
      </c>
    </row>
    <row r="303" spans="1:76" x14ac:dyDescent="0.25">
      <c r="A303">
        <v>156</v>
      </c>
      <c r="B303" t="s">
        <v>235</v>
      </c>
      <c r="C303" t="s">
        <v>2570</v>
      </c>
      <c r="D303" t="s">
        <v>2571</v>
      </c>
      <c r="E303">
        <v>12</v>
      </c>
      <c r="F303" t="s">
        <v>1995</v>
      </c>
      <c r="G303">
        <v>12</v>
      </c>
      <c r="H303" t="s">
        <v>1996</v>
      </c>
      <c r="I303" t="s">
        <v>2219</v>
      </c>
      <c r="J303" t="s">
        <v>2220</v>
      </c>
      <c r="K303">
        <v>1</v>
      </c>
      <c r="L303" t="s">
        <v>2221</v>
      </c>
      <c r="M303" t="s">
        <v>1583</v>
      </c>
      <c r="N303" t="s">
        <v>1584</v>
      </c>
      <c r="O303" t="s">
        <v>1585</v>
      </c>
      <c r="Q303">
        <v>1</v>
      </c>
      <c r="R303">
        <v>0</v>
      </c>
      <c r="S303">
        <v>0</v>
      </c>
      <c r="T303">
        <v>0</v>
      </c>
      <c r="U303" t="s">
        <v>1570</v>
      </c>
      <c r="V303">
        <v>0</v>
      </c>
      <c r="Y303" t="s">
        <v>1571</v>
      </c>
      <c r="Z303" t="s">
        <v>1572</v>
      </c>
      <c r="AC303" t="s">
        <v>1573</v>
      </c>
      <c r="AD303" t="s">
        <v>1574</v>
      </c>
      <c r="AF303">
        <v>0</v>
      </c>
      <c r="AG303">
        <v>0</v>
      </c>
      <c r="AH303" s="2">
        <v>4766</v>
      </c>
      <c r="AI303">
        <v>2</v>
      </c>
      <c r="AJ303">
        <v>0</v>
      </c>
      <c r="AK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V303">
        <v>0</v>
      </c>
      <c r="AW303">
        <v>1</v>
      </c>
      <c r="AX303" s="2">
        <v>5719.2</v>
      </c>
      <c r="AZ303">
        <v>1</v>
      </c>
      <c r="BE303">
        <v>100</v>
      </c>
      <c r="BF303">
        <v>100</v>
      </c>
      <c r="BH303">
        <v>0</v>
      </c>
      <c r="BL303">
        <v>0</v>
      </c>
      <c r="BM303">
        <v>0</v>
      </c>
      <c r="BP303">
        <v>0</v>
      </c>
      <c r="BR303">
        <v>0</v>
      </c>
      <c r="BS303">
        <v>0</v>
      </c>
      <c r="BT303">
        <v>0</v>
      </c>
      <c r="BW303">
        <v>0</v>
      </c>
      <c r="BX303">
        <v>0</v>
      </c>
    </row>
    <row r="304" spans="1:76" x14ac:dyDescent="0.25">
      <c r="A304">
        <v>157</v>
      </c>
      <c r="B304" t="s">
        <v>237</v>
      </c>
      <c r="C304" t="s">
        <v>2572</v>
      </c>
      <c r="D304" t="s">
        <v>236</v>
      </c>
      <c r="E304">
        <v>12</v>
      </c>
      <c r="F304" t="s">
        <v>1995</v>
      </c>
      <c r="G304">
        <v>12</v>
      </c>
      <c r="H304" t="s">
        <v>1996</v>
      </c>
      <c r="I304" t="s">
        <v>2219</v>
      </c>
      <c r="J304" t="s">
        <v>2220</v>
      </c>
      <c r="K304">
        <v>1</v>
      </c>
      <c r="L304" t="s">
        <v>2221</v>
      </c>
      <c r="M304" t="s">
        <v>1583</v>
      </c>
      <c r="N304" t="s">
        <v>1584</v>
      </c>
      <c r="O304" t="s">
        <v>1585</v>
      </c>
      <c r="Q304">
        <v>1</v>
      </c>
      <c r="R304">
        <v>0</v>
      </c>
      <c r="S304">
        <v>0</v>
      </c>
      <c r="T304">
        <v>0</v>
      </c>
      <c r="U304" t="s">
        <v>1570</v>
      </c>
      <c r="V304">
        <v>0</v>
      </c>
      <c r="Y304" t="s">
        <v>1571</v>
      </c>
      <c r="Z304" t="s">
        <v>1572</v>
      </c>
      <c r="AC304" t="s">
        <v>1573</v>
      </c>
      <c r="AD304" t="s">
        <v>1574</v>
      </c>
      <c r="AF304">
        <v>0</v>
      </c>
      <c r="AG304">
        <v>0</v>
      </c>
      <c r="AH304" s="2">
        <v>8144</v>
      </c>
      <c r="AI304">
        <v>2</v>
      </c>
      <c r="AJ304">
        <v>0</v>
      </c>
      <c r="AK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V304">
        <v>0</v>
      </c>
      <c r="AW304">
        <v>1</v>
      </c>
      <c r="AX304" s="2">
        <v>9772.7999999999993</v>
      </c>
      <c r="AZ304">
        <v>1</v>
      </c>
      <c r="BE304">
        <v>100</v>
      </c>
      <c r="BF304">
        <v>100</v>
      </c>
      <c r="BH304">
        <v>0</v>
      </c>
      <c r="BL304">
        <v>0</v>
      </c>
      <c r="BM304">
        <v>0</v>
      </c>
      <c r="BP304">
        <v>0</v>
      </c>
      <c r="BR304">
        <v>0</v>
      </c>
      <c r="BS304">
        <v>0</v>
      </c>
      <c r="BT304">
        <v>0</v>
      </c>
      <c r="BW304">
        <v>0</v>
      </c>
      <c r="BX304">
        <v>0</v>
      </c>
    </row>
    <row r="305" spans="1:76" x14ac:dyDescent="0.25">
      <c r="B305" t="s">
        <v>2573</v>
      </c>
      <c r="C305" t="s">
        <v>2574</v>
      </c>
      <c r="D305" t="s">
        <v>2575</v>
      </c>
      <c r="E305">
        <v>9</v>
      </c>
      <c r="F305" t="s">
        <v>2016</v>
      </c>
      <c r="I305" t="s">
        <v>2241</v>
      </c>
      <c r="J305" t="s">
        <v>2242</v>
      </c>
      <c r="K305">
        <v>1</v>
      </c>
      <c r="L305" t="s">
        <v>2243</v>
      </c>
      <c r="M305" t="s">
        <v>2247</v>
      </c>
      <c r="N305" t="s">
        <v>2573</v>
      </c>
      <c r="O305" t="s">
        <v>2575</v>
      </c>
      <c r="Q305">
        <v>1</v>
      </c>
      <c r="R305">
        <v>0</v>
      </c>
      <c r="S305">
        <v>0</v>
      </c>
      <c r="T305">
        <v>0</v>
      </c>
      <c r="U305" t="s">
        <v>1570</v>
      </c>
      <c r="V305">
        <v>0</v>
      </c>
      <c r="Y305" t="s">
        <v>1571</v>
      </c>
      <c r="Z305" t="s">
        <v>1572</v>
      </c>
      <c r="AC305" t="s">
        <v>1573</v>
      </c>
      <c r="AD305" t="s">
        <v>1574</v>
      </c>
      <c r="AF305">
        <v>50.75</v>
      </c>
      <c r="AG305">
        <v>0</v>
      </c>
      <c r="AH305">
        <v>0</v>
      </c>
      <c r="AI305">
        <v>2</v>
      </c>
      <c r="AJ305">
        <v>0</v>
      </c>
      <c r="AM305">
        <v>1</v>
      </c>
      <c r="AN305">
        <v>1</v>
      </c>
      <c r="AQ305">
        <v>1</v>
      </c>
      <c r="AV305">
        <v>0</v>
      </c>
      <c r="AW305">
        <v>1</v>
      </c>
      <c r="AX305">
        <v>0</v>
      </c>
      <c r="BE305">
        <v>100</v>
      </c>
      <c r="BF305">
        <v>100</v>
      </c>
      <c r="BH305">
        <v>0</v>
      </c>
      <c r="BL305">
        <v>0</v>
      </c>
      <c r="BM305">
        <v>0</v>
      </c>
      <c r="BP305">
        <v>0</v>
      </c>
      <c r="BR305">
        <v>0</v>
      </c>
      <c r="BS305">
        <v>0</v>
      </c>
      <c r="BT305">
        <v>0</v>
      </c>
      <c r="BW305">
        <v>0</v>
      </c>
      <c r="BX305">
        <v>0</v>
      </c>
    </row>
    <row r="306" spans="1:76" x14ac:dyDescent="0.25">
      <c r="A306">
        <v>508</v>
      </c>
      <c r="B306" t="s">
        <v>410</v>
      </c>
      <c r="C306" t="s">
        <v>2576</v>
      </c>
      <c r="D306" t="s">
        <v>408</v>
      </c>
      <c r="E306">
        <v>12</v>
      </c>
      <c r="F306" t="s">
        <v>1995</v>
      </c>
      <c r="G306">
        <v>12</v>
      </c>
      <c r="H306" t="s">
        <v>1996</v>
      </c>
      <c r="K306">
        <v>3</v>
      </c>
      <c r="L306" t="s">
        <v>1578</v>
      </c>
      <c r="M306" t="s">
        <v>1568</v>
      </c>
      <c r="N306" t="s">
        <v>410</v>
      </c>
      <c r="O306" t="s">
        <v>408</v>
      </c>
      <c r="Q306">
        <v>1</v>
      </c>
      <c r="R306">
        <v>1</v>
      </c>
      <c r="S306">
        <v>17.79</v>
      </c>
      <c r="T306">
        <v>17.79</v>
      </c>
      <c r="U306" t="s">
        <v>1570</v>
      </c>
      <c r="V306">
        <v>0</v>
      </c>
      <c r="Y306" t="s">
        <v>1571</v>
      </c>
      <c r="Z306" t="s">
        <v>1572</v>
      </c>
      <c r="AC306" t="s">
        <v>1573</v>
      </c>
      <c r="AD306" t="s">
        <v>1574</v>
      </c>
      <c r="AF306">
        <v>0</v>
      </c>
      <c r="AG306">
        <v>0</v>
      </c>
      <c r="AH306">
        <v>25.14</v>
      </c>
      <c r="AI306">
        <v>2</v>
      </c>
      <c r="AJ306">
        <v>0</v>
      </c>
      <c r="AV306">
        <v>1.4131535</v>
      </c>
      <c r="AX306">
        <v>30.17</v>
      </c>
      <c r="AZ306">
        <v>1</v>
      </c>
      <c r="BE306">
        <v>100</v>
      </c>
      <c r="BF306">
        <v>100</v>
      </c>
      <c r="BH306">
        <v>0</v>
      </c>
      <c r="BL306">
        <v>0</v>
      </c>
      <c r="BM306">
        <v>0</v>
      </c>
      <c r="BP306">
        <v>0</v>
      </c>
      <c r="BR306">
        <v>0</v>
      </c>
      <c r="BS306">
        <v>0</v>
      </c>
      <c r="BT306">
        <v>0</v>
      </c>
      <c r="BW306">
        <v>0</v>
      </c>
      <c r="BX306">
        <v>0</v>
      </c>
    </row>
    <row r="307" spans="1:76" x14ac:dyDescent="0.25">
      <c r="A307">
        <v>430</v>
      </c>
      <c r="B307" t="s">
        <v>2577</v>
      </c>
      <c r="C307" t="s">
        <v>2578</v>
      </c>
      <c r="D307" t="s">
        <v>2579</v>
      </c>
      <c r="E307">
        <v>1</v>
      </c>
      <c r="F307" t="s">
        <v>1626</v>
      </c>
      <c r="G307">
        <v>2</v>
      </c>
      <c r="H307" t="s">
        <v>1626</v>
      </c>
      <c r="I307" t="s">
        <v>1744</v>
      </c>
      <c r="J307" t="s">
        <v>1745</v>
      </c>
      <c r="K307">
        <v>1</v>
      </c>
      <c r="L307" t="s">
        <v>1803</v>
      </c>
      <c r="M307" t="s">
        <v>1583</v>
      </c>
      <c r="N307" t="s">
        <v>1584</v>
      </c>
      <c r="O307" t="s">
        <v>1585</v>
      </c>
      <c r="Q307">
        <v>1</v>
      </c>
      <c r="R307">
        <v>0</v>
      </c>
      <c r="S307">
        <v>0</v>
      </c>
      <c r="T307">
        <v>0</v>
      </c>
      <c r="U307" t="s">
        <v>1570</v>
      </c>
      <c r="V307">
        <v>0</v>
      </c>
      <c r="Y307" t="s">
        <v>1571</v>
      </c>
      <c r="Z307" t="s">
        <v>1572</v>
      </c>
      <c r="AC307" t="s">
        <v>1573</v>
      </c>
      <c r="AD307" t="s">
        <v>1574</v>
      </c>
      <c r="AF307">
        <v>0</v>
      </c>
      <c r="AG307">
        <v>0</v>
      </c>
      <c r="AH307">
        <v>862</v>
      </c>
      <c r="AI307">
        <v>2</v>
      </c>
      <c r="AJ307">
        <v>0</v>
      </c>
      <c r="AK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V307">
        <v>0</v>
      </c>
      <c r="AW307">
        <v>1</v>
      </c>
      <c r="AX307" s="2">
        <v>1034.4000000000001</v>
      </c>
      <c r="AZ307">
        <v>1</v>
      </c>
      <c r="BE307">
        <v>100</v>
      </c>
      <c r="BF307">
        <v>100</v>
      </c>
      <c r="BH307">
        <v>0</v>
      </c>
      <c r="BL307">
        <v>0</v>
      </c>
      <c r="BM307">
        <v>0</v>
      </c>
      <c r="BP307">
        <v>0</v>
      </c>
      <c r="BR307">
        <v>0</v>
      </c>
      <c r="BS307">
        <v>0</v>
      </c>
      <c r="BT307">
        <v>0</v>
      </c>
      <c r="BW307">
        <v>0</v>
      </c>
      <c r="BX307">
        <v>0</v>
      </c>
    </row>
    <row r="308" spans="1:76" x14ac:dyDescent="0.25">
      <c r="B308" t="s">
        <v>2580</v>
      </c>
      <c r="C308" t="s">
        <v>2581</v>
      </c>
      <c r="D308" t="s">
        <v>2582</v>
      </c>
      <c r="E308">
        <v>12</v>
      </c>
      <c r="F308" t="s">
        <v>1995</v>
      </c>
      <c r="G308">
        <v>3</v>
      </c>
      <c r="H308" t="s">
        <v>2583</v>
      </c>
      <c r="K308">
        <v>3</v>
      </c>
      <c r="L308" t="s">
        <v>1578</v>
      </c>
      <c r="M308" t="s">
        <v>1568</v>
      </c>
      <c r="N308" t="s">
        <v>1584</v>
      </c>
      <c r="O308" t="s">
        <v>1585</v>
      </c>
      <c r="Q308">
        <v>1</v>
      </c>
      <c r="R308">
        <v>0</v>
      </c>
      <c r="S308">
        <v>0</v>
      </c>
      <c r="T308">
        <v>0</v>
      </c>
      <c r="U308" t="s">
        <v>1570</v>
      </c>
      <c r="V308">
        <v>0</v>
      </c>
      <c r="Y308" t="s">
        <v>1571</v>
      </c>
      <c r="Z308" t="s">
        <v>1572</v>
      </c>
      <c r="AC308" t="s">
        <v>1573</v>
      </c>
      <c r="AD308" t="s">
        <v>1574</v>
      </c>
      <c r="AF308">
        <v>0</v>
      </c>
      <c r="AG308">
        <v>0</v>
      </c>
      <c r="AH308">
        <v>0</v>
      </c>
      <c r="AI308">
        <v>2</v>
      </c>
      <c r="AJ308">
        <v>0</v>
      </c>
      <c r="AK308">
        <v>1</v>
      </c>
      <c r="AM308">
        <v>1</v>
      </c>
      <c r="AN308">
        <v>1</v>
      </c>
      <c r="AQ308">
        <v>1</v>
      </c>
      <c r="AV308">
        <v>0</v>
      </c>
      <c r="AW308">
        <v>1</v>
      </c>
      <c r="AX308">
        <v>0</v>
      </c>
      <c r="BE308">
        <v>100</v>
      </c>
      <c r="BF308">
        <v>100</v>
      </c>
      <c r="BH308">
        <v>0</v>
      </c>
      <c r="BL308">
        <v>0</v>
      </c>
      <c r="BM308">
        <v>0</v>
      </c>
      <c r="BP308">
        <v>0</v>
      </c>
      <c r="BR308">
        <v>0</v>
      </c>
      <c r="BS308">
        <v>0</v>
      </c>
      <c r="BT308">
        <v>0</v>
      </c>
      <c r="BW308">
        <v>0</v>
      </c>
      <c r="BX308">
        <v>0</v>
      </c>
    </row>
    <row r="309" spans="1:76" x14ac:dyDescent="0.25">
      <c r="A309">
        <v>158</v>
      </c>
      <c r="B309" t="s">
        <v>903</v>
      </c>
      <c r="C309" t="s">
        <v>2584</v>
      </c>
      <c r="D309" t="s">
        <v>2585</v>
      </c>
      <c r="E309">
        <v>3</v>
      </c>
      <c r="F309" t="s">
        <v>1666</v>
      </c>
      <c r="G309">
        <v>7</v>
      </c>
      <c r="H309" t="s">
        <v>1666</v>
      </c>
      <c r="K309">
        <v>1</v>
      </c>
      <c r="L309" t="s">
        <v>1713</v>
      </c>
      <c r="M309" t="s">
        <v>1583</v>
      </c>
      <c r="N309" t="s">
        <v>1584</v>
      </c>
      <c r="O309" t="s">
        <v>1585</v>
      </c>
      <c r="Q309">
        <v>1</v>
      </c>
      <c r="R309">
        <v>0</v>
      </c>
      <c r="S309">
        <v>0</v>
      </c>
      <c r="T309">
        <v>0</v>
      </c>
      <c r="U309" t="s">
        <v>1570</v>
      </c>
      <c r="V309">
        <v>0</v>
      </c>
      <c r="Y309" t="s">
        <v>1571</v>
      </c>
      <c r="Z309" t="s">
        <v>1572</v>
      </c>
      <c r="AC309" t="s">
        <v>1573</v>
      </c>
      <c r="AD309" t="s">
        <v>1574</v>
      </c>
      <c r="AF309">
        <v>0</v>
      </c>
      <c r="AG309">
        <v>0</v>
      </c>
      <c r="AH309">
        <v>247</v>
      </c>
      <c r="AI309">
        <v>2</v>
      </c>
      <c r="AJ309">
        <v>0</v>
      </c>
      <c r="AK309">
        <v>1</v>
      </c>
      <c r="AM309">
        <v>1</v>
      </c>
      <c r="AN309">
        <v>1</v>
      </c>
      <c r="AO309">
        <v>1</v>
      </c>
      <c r="AP309">
        <v>1</v>
      </c>
      <c r="AV309">
        <v>0</v>
      </c>
      <c r="AW309">
        <v>1</v>
      </c>
      <c r="AX309">
        <v>296.39999999999998</v>
      </c>
      <c r="AZ309">
        <v>1</v>
      </c>
      <c r="BE309">
        <v>100</v>
      </c>
      <c r="BF309">
        <v>100</v>
      </c>
      <c r="BH309">
        <v>0</v>
      </c>
      <c r="BL309">
        <v>0</v>
      </c>
      <c r="BM309">
        <v>0</v>
      </c>
      <c r="BP309">
        <v>0</v>
      </c>
      <c r="BR309">
        <v>0</v>
      </c>
      <c r="BS309">
        <v>0</v>
      </c>
      <c r="BT309">
        <v>0</v>
      </c>
      <c r="BW309">
        <v>0</v>
      </c>
      <c r="BX309">
        <v>0</v>
      </c>
    </row>
    <row r="310" spans="1:76" x14ac:dyDescent="0.25">
      <c r="B310" t="s">
        <v>2586</v>
      </c>
      <c r="C310" t="s">
        <v>2587</v>
      </c>
      <c r="D310" t="s">
        <v>2588</v>
      </c>
      <c r="E310">
        <v>13</v>
      </c>
      <c r="F310" t="s">
        <v>2196</v>
      </c>
      <c r="I310" t="s">
        <v>2365</v>
      </c>
      <c r="J310" t="s">
        <v>2366</v>
      </c>
      <c r="K310">
        <v>3</v>
      </c>
      <c r="L310" t="s">
        <v>2343</v>
      </c>
      <c r="M310" t="s">
        <v>1568</v>
      </c>
      <c r="N310" t="s">
        <v>2589</v>
      </c>
      <c r="O310" t="s">
        <v>2588</v>
      </c>
      <c r="Q310">
        <v>1</v>
      </c>
      <c r="R310">
        <v>1</v>
      </c>
      <c r="S310">
        <v>43.01</v>
      </c>
      <c r="T310">
        <v>43.01</v>
      </c>
      <c r="U310" t="s">
        <v>1570</v>
      </c>
      <c r="V310">
        <v>0</v>
      </c>
      <c r="Y310" t="s">
        <v>1571</v>
      </c>
      <c r="Z310" t="s">
        <v>1572</v>
      </c>
      <c r="AC310" t="s">
        <v>1573</v>
      </c>
      <c r="AD310" t="s">
        <v>1574</v>
      </c>
      <c r="AF310">
        <v>0</v>
      </c>
      <c r="AG310">
        <v>0</v>
      </c>
      <c r="AH310">
        <v>56.56</v>
      </c>
      <c r="AI310">
        <v>2</v>
      </c>
      <c r="AJ310">
        <v>0</v>
      </c>
      <c r="AV310">
        <v>1.315043</v>
      </c>
      <c r="AX310">
        <v>67.87</v>
      </c>
      <c r="BE310">
        <v>100</v>
      </c>
      <c r="BF310">
        <v>100</v>
      </c>
      <c r="BH310">
        <v>0</v>
      </c>
      <c r="BL310">
        <v>0</v>
      </c>
      <c r="BM310">
        <v>0</v>
      </c>
      <c r="BP310">
        <v>0</v>
      </c>
      <c r="BR310">
        <v>0</v>
      </c>
      <c r="BS310">
        <v>0</v>
      </c>
      <c r="BT310">
        <v>0</v>
      </c>
      <c r="BW310">
        <v>0</v>
      </c>
      <c r="BX310">
        <v>0</v>
      </c>
    </row>
    <row r="311" spans="1:76" x14ac:dyDescent="0.25">
      <c r="A311">
        <v>325</v>
      </c>
      <c r="B311" t="s">
        <v>917</v>
      </c>
      <c r="C311" t="s">
        <v>2590</v>
      </c>
      <c r="D311" t="s">
        <v>2591</v>
      </c>
      <c r="E311">
        <v>3</v>
      </c>
      <c r="F311" t="s">
        <v>1666</v>
      </c>
      <c r="G311">
        <v>7</v>
      </c>
      <c r="H311" t="s">
        <v>1666</v>
      </c>
      <c r="K311">
        <v>1</v>
      </c>
      <c r="L311" t="s">
        <v>1713</v>
      </c>
      <c r="M311" t="s">
        <v>1583</v>
      </c>
      <c r="N311" t="s">
        <v>1584</v>
      </c>
      <c r="O311" t="s">
        <v>1585</v>
      </c>
      <c r="Q311">
        <v>1</v>
      </c>
      <c r="R311">
        <v>0</v>
      </c>
      <c r="S311">
        <v>0</v>
      </c>
      <c r="T311">
        <v>0</v>
      </c>
      <c r="U311" t="s">
        <v>1570</v>
      </c>
      <c r="V311">
        <v>0</v>
      </c>
      <c r="Y311" t="s">
        <v>1571</v>
      </c>
      <c r="Z311" t="s">
        <v>1572</v>
      </c>
      <c r="AC311" t="s">
        <v>1573</v>
      </c>
      <c r="AD311" t="s">
        <v>1574</v>
      </c>
      <c r="AF311">
        <v>0</v>
      </c>
      <c r="AG311">
        <v>0</v>
      </c>
      <c r="AH311">
        <v>504</v>
      </c>
      <c r="AI311">
        <v>2</v>
      </c>
      <c r="AJ311">
        <v>0</v>
      </c>
      <c r="AK311">
        <v>1</v>
      </c>
      <c r="AM311">
        <v>1</v>
      </c>
      <c r="AN311">
        <v>1</v>
      </c>
      <c r="AO311">
        <v>1</v>
      </c>
      <c r="AP311">
        <v>1</v>
      </c>
      <c r="AV311">
        <v>0</v>
      </c>
      <c r="AW311">
        <v>1</v>
      </c>
      <c r="AX311">
        <v>604.79999999999995</v>
      </c>
      <c r="AZ311">
        <v>1</v>
      </c>
      <c r="BE311">
        <v>100</v>
      </c>
      <c r="BF311">
        <v>100</v>
      </c>
      <c r="BH311">
        <v>0</v>
      </c>
      <c r="BL311">
        <v>0</v>
      </c>
      <c r="BM311">
        <v>0</v>
      </c>
      <c r="BP311">
        <v>0</v>
      </c>
      <c r="BR311">
        <v>0</v>
      </c>
      <c r="BS311">
        <v>0</v>
      </c>
      <c r="BT311">
        <v>0</v>
      </c>
      <c r="BW311">
        <v>0</v>
      </c>
      <c r="BX311">
        <v>0</v>
      </c>
    </row>
    <row r="312" spans="1:76" x14ac:dyDescent="0.25">
      <c r="A312">
        <v>324</v>
      </c>
      <c r="B312" t="s">
        <v>912</v>
      </c>
      <c r="C312" t="s">
        <v>2592</v>
      </c>
      <c r="D312" t="s">
        <v>2593</v>
      </c>
      <c r="E312">
        <v>3</v>
      </c>
      <c r="F312" t="s">
        <v>1666</v>
      </c>
      <c r="G312">
        <v>7</v>
      </c>
      <c r="H312" t="s">
        <v>1666</v>
      </c>
      <c r="K312">
        <v>1</v>
      </c>
      <c r="L312" t="s">
        <v>1713</v>
      </c>
      <c r="M312" t="s">
        <v>1583</v>
      </c>
      <c r="N312" t="s">
        <v>1584</v>
      </c>
      <c r="O312" t="s">
        <v>1585</v>
      </c>
      <c r="Q312">
        <v>1</v>
      </c>
      <c r="R312">
        <v>0</v>
      </c>
      <c r="S312">
        <v>0</v>
      </c>
      <c r="T312">
        <v>0</v>
      </c>
      <c r="U312" t="s">
        <v>1570</v>
      </c>
      <c r="V312">
        <v>0</v>
      </c>
      <c r="Y312" t="s">
        <v>1571</v>
      </c>
      <c r="Z312" t="s">
        <v>1572</v>
      </c>
      <c r="AC312" t="s">
        <v>1573</v>
      </c>
      <c r="AD312" t="s">
        <v>1574</v>
      </c>
      <c r="AF312">
        <v>0</v>
      </c>
      <c r="AG312">
        <v>0</v>
      </c>
      <c r="AH312">
        <v>374</v>
      </c>
      <c r="AI312">
        <v>2</v>
      </c>
      <c r="AJ312">
        <v>0</v>
      </c>
      <c r="AK312">
        <v>1</v>
      </c>
      <c r="AM312">
        <v>1</v>
      </c>
      <c r="AN312">
        <v>1</v>
      </c>
      <c r="AO312">
        <v>1</v>
      </c>
      <c r="AP312">
        <v>1</v>
      </c>
      <c r="AV312">
        <v>0</v>
      </c>
      <c r="AW312">
        <v>1</v>
      </c>
      <c r="AX312">
        <v>448.8</v>
      </c>
      <c r="AZ312">
        <v>1</v>
      </c>
      <c r="BE312">
        <v>100</v>
      </c>
      <c r="BF312">
        <v>100</v>
      </c>
      <c r="BH312">
        <v>0</v>
      </c>
      <c r="BL312">
        <v>0</v>
      </c>
      <c r="BM312">
        <v>0</v>
      </c>
      <c r="BP312">
        <v>0</v>
      </c>
      <c r="BR312">
        <v>0</v>
      </c>
      <c r="BS312">
        <v>0</v>
      </c>
      <c r="BT312">
        <v>0</v>
      </c>
      <c r="BW312">
        <v>0</v>
      </c>
      <c r="BX312">
        <v>0</v>
      </c>
    </row>
    <row r="313" spans="1:76" x14ac:dyDescent="0.25">
      <c r="A313">
        <v>327</v>
      </c>
      <c r="B313" t="s">
        <v>926</v>
      </c>
      <c r="C313" t="s">
        <v>2594</v>
      </c>
      <c r="D313" t="s">
        <v>2595</v>
      </c>
      <c r="E313">
        <v>3</v>
      </c>
      <c r="F313" t="s">
        <v>1666</v>
      </c>
      <c r="G313">
        <v>7</v>
      </c>
      <c r="H313" t="s">
        <v>1666</v>
      </c>
      <c r="K313">
        <v>1</v>
      </c>
      <c r="L313" t="s">
        <v>1713</v>
      </c>
      <c r="M313" t="s">
        <v>1583</v>
      </c>
      <c r="N313" t="s">
        <v>1584</v>
      </c>
      <c r="O313" t="s">
        <v>1585</v>
      </c>
      <c r="Q313">
        <v>1</v>
      </c>
      <c r="R313">
        <v>0</v>
      </c>
      <c r="S313">
        <v>0</v>
      </c>
      <c r="T313">
        <v>0</v>
      </c>
      <c r="U313" t="s">
        <v>1570</v>
      </c>
      <c r="V313">
        <v>0</v>
      </c>
      <c r="Y313" t="s">
        <v>1571</v>
      </c>
      <c r="Z313" t="s">
        <v>1572</v>
      </c>
      <c r="AC313" t="s">
        <v>1573</v>
      </c>
      <c r="AD313" t="s">
        <v>1574</v>
      </c>
      <c r="AF313">
        <v>0</v>
      </c>
      <c r="AG313">
        <v>0</v>
      </c>
      <c r="AH313">
        <v>562</v>
      </c>
      <c r="AI313">
        <v>2</v>
      </c>
      <c r="AJ313">
        <v>0</v>
      </c>
      <c r="AK313">
        <v>1</v>
      </c>
      <c r="AM313">
        <v>1</v>
      </c>
      <c r="AN313">
        <v>1</v>
      </c>
      <c r="AO313">
        <v>1</v>
      </c>
      <c r="AP313">
        <v>1</v>
      </c>
      <c r="AV313">
        <v>0</v>
      </c>
      <c r="AW313">
        <v>1</v>
      </c>
      <c r="AX313">
        <v>674.4</v>
      </c>
      <c r="AZ313">
        <v>1</v>
      </c>
      <c r="BE313">
        <v>100</v>
      </c>
      <c r="BF313">
        <v>100</v>
      </c>
      <c r="BH313">
        <v>0</v>
      </c>
      <c r="BL313">
        <v>0</v>
      </c>
      <c r="BM313">
        <v>0</v>
      </c>
      <c r="BP313">
        <v>0</v>
      </c>
      <c r="BR313">
        <v>0</v>
      </c>
      <c r="BS313">
        <v>0</v>
      </c>
      <c r="BT313">
        <v>0</v>
      </c>
      <c r="BW313">
        <v>0</v>
      </c>
      <c r="BX313">
        <v>0</v>
      </c>
    </row>
    <row r="314" spans="1:76" x14ac:dyDescent="0.25">
      <c r="A314">
        <v>328</v>
      </c>
      <c r="B314" t="s">
        <v>931</v>
      </c>
      <c r="C314" t="s">
        <v>2596</v>
      </c>
      <c r="D314" t="s">
        <v>2597</v>
      </c>
      <c r="E314">
        <v>3</v>
      </c>
      <c r="F314" t="s">
        <v>1666</v>
      </c>
      <c r="G314">
        <v>7</v>
      </c>
      <c r="H314" t="s">
        <v>1666</v>
      </c>
      <c r="K314">
        <v>1</v>
      </c>
      <c r="L314" t="s">
        <v>1713</v>
      </c>
      <c r="M314" t="s">
        <v>1583</v>
      </c>
      <c r="N314" t="s">
        <v>1584</v>
      </c>
      <c r="O314" t="s">
        <v>1585</v>
      </c>
      <c r="Q314">
        <v>1</v>
      </c>
      <c r="R314">
        <v>0</v>
      </c>
      <c r="S314">
        <v>0</v>
      </c>
      <c r="T314">
        <v>0</v>
      </c>
      <c r="U314" t="s">
        <v>1570</v>
      </c>
      <c r="V314">
        <v>0</v>
      </c>
      <c r="Y314" t="s">
        <v>1571</v>
      </c>
      <c r="Z314" t="s">
        <v>1572</v>
      </c>
      <c r="AC314" t="s">
        <v>1573</v>
      </c>
      <c r="AD314" t="s">
        <v>1574</v>
      </c>
      <c r="AF314">
        <v>0</v>
      </c>
      <c r="AG314">
        <v>0</v>
      </c>
      <c r="AH314">
        <v>692</v>
      </c>
      <c r="AI314">
        <v>2</v>
      </c>
      <c r="AJ314">
        <v>0</v>
      </c>
      <c r="AK314">
        <v>1</v>
      </c>
      <c r="AM314">
        <v>1</v>
      </c>
      <c r="AN314">
        <v>1</v>
      </c>
      <c r="AO314">
        <v>1</v>
      </c>
      <c r="AP314">
        <v>1</v>
      </c>
      <c r="AV314">
        <v>0</v>
      </c>
      <c r="AW314">
        <v>1</v>
      </c>
      <c r="AX314">
        <v>830.4</v>
      </c>
      <c r="AZ314">
        <v>1</v>
      </c>
      <c r="BE314">
        <v>100</v>
      </c>
      <c r="BF314">
        <v>100</v>
      </c>
      <c r="BH314">
        <v>0</v>
      </c>
      <c r="BL314">
        <v>0</v>
      </c>
      <c r="BM314">
        <v>0</v>
      </c>
      <c r="BP314">
        <v>0</v>
      </c>
      <c r="BR314">
        <v>0</v>
      </c>
      <c r="BS314">
        <v>0</v>
      </c>
      <c r="BT314">
        <v>0</v>
      </c>
      <c r="BW314">
        <v>0</v>
      </c>
      <c r="BX314">
        <v>0</v>
      </c>
    </row>
    <row r="315" spans="1:76" x14ac:dyDescent="0.25">
      <c r="A315">
        <v>330</v>
      </c>
      <c r="B315" t="s">
        <v>936</v>
      </c>
      <c r="C315" t="s">
        <v>2598</v>
      </c>
      <c r="D315" t="s">
        <v>2599</v>
      </c>
      <c r="E315">
        <v>3</v>
      </c>
      <c r="F315" t="s">
        <v>1666</v>
      </c>
      <c r="G315">
        <v>7</v>
      </c>
      <c r="H315" t="s">
        <v>1666</v>
      </c>
      <c r="K315">
        <v>1</v>
      </c>
      <c r="L315" t="s">
        <v>1713</v>
      </c>
      <c r="M315" t="s">
        <v>1583</v>
      </c>
      <c r="N315" t="s">
        <v>1584</v>
      </c>
      <c r="O315" t="s">
        <v>1585</v>
      </c>
      <c r="Q315">
        <v>1</v>
      </c>
      <c r="R315">
        <v>0</v>
      </c>
      <c r="S315">
        <v>0</v>
      </c>
      <c r="T315">
        <v>0</v>
      </c>
      <c r="U315" t="s">
        <v>1570</v>
      </c>
      <c r="V315">
        <v>0</v>
      </c>
      <c r="Y315" t="s">
        <v>1571</v>
      </c>
      <c r="Z315" t="s">
        <v>1572</v>
      </c>
      <c r="AC315" t="s">
        <v>1573</v>
      </c>
      <c r="AD315" t="s">
        <v>1574</v>
      </c>
      <c r="AF315">
        <v>0</v>
      </c>
      <c r="AG315">
        <v>0</v>
      </c>
      <c r="AH315">
        <v>750</v>
      </c>
      <c r="AI315">
        <v>2</v>
      </c>
      <c r="AJ315">
        <v>0</v>
      </c>
      <c r="AK315">
        <v>1</v>
      </c>
      <c r="AM315">
        <v>1</v>
      </c>
      <c r="AN315">
        <v>1</v>
      </c>
      <c r="AO315">
        <v>1</v>
      </c>
      <c r="AP315">
        <v>1</v>
      </c>
      <c r="AV315">
        <v>0</v>
      </c>
      <c r="AW315">
        <v>1</v>
      </c>
      <c r="AX315">
        <v>900</v>
      </c>
      <c r="AZ315">
        <v>1</v>
      </c>
      <c r="BE315">
        <v>100</v>
      </c>
      <c r="BF315">
        <v>100</v>
      </c>
      <c r="BH315">
        <v>0</v>
      </c>
      <c r="BL315">
        <v>0</v>
      </c>
      <c r="BM315">
        <v>0</v>
      </c>
      <c r="BP315">
        <v>0</v>
      </c>
      <c r="BR315">
        <v>0</v>
      </c>
      <c r="BS315">
        <v>0</v>
      </c>
      <c r="BT315">
        <v>0</v>
      </c>
      <c r="BW315">
        <v>0</v>
      </c>
      <c r="BX315">
        <v>0</v>
      </c>
    </row>
    <row r="316" spans="1:76" x14ac:dyDescent="0.25">
      <c r="A316">
        <v>332</v>
      </c>
      <c r="B316" t="s">
        <v>940</v>
      </c>
      <c r="C316" t="s">
        <v>2600</v>
      </c>
      <c r="D316" t="s">
        <v>2601</v>
      </c>
      <c r="E316">
        <v>3</v>
      </c>
      <c r="F316" t="s">
        <v>1666</v>
      </c>
      <c r="G316">
        <v>7</v>
      </c>
      <c r="H316" t="s">
        <v>1666</v>
      </c>
      <c r="K316">
        <v>1</v>
      </c>
      <c r="L316" t="s">
        <v>1713</v>
      </c>
      <c r="M316" t="s">
        <v>1583</v>
      </c>
      <c r="N316" t="s">
        <v>1584</v>
      </c>
      <c r="O316" t="s">
        <v>1585</v>
      </c>
      <c r="Q316">
        <v>1</v>
      </c>
      <c r="R316">
        <v>0</v>
      </c>
      <c r="S316">
        <v>0</v>
      </c>
      <c r="T316">
        <v>0</v>
      </c>
      <c r="U316" t="s">
        <v>1570</v>
      </c>
      <c r="V316">
        <v>0</v>
      </c>
      <c r="Y316" t="s">
        <v>1571</v>
      </c>
      <c r="Z316" t="s">
        <v>1572</v>
      </c>
      <c r="AC316" t="s">
        <v>1573</v>
      </c>
      <c r="AD316" t="s">
        <v>1574</v>
      </c>
      <c r="AF316">
        <v>0</v>
      </c>
      <c r="AG316">
        <v>0</v>
      </c>
      <c r="AH316">
        <v>880</v>
      </c>
      <c r="AI316">
        <v>2</v>
      </c>
      <c r="AJ316">
        <v>0</v>
      </c>
      <c r="AK316">
        <v>1</v>
      </c>
      <c r="AM316">
        <v>1</v>
      </c>
      <c r="AN316">
        <v>1</v>
      </c>
      <c r="AO316">
        <v>1</v>
      </c>
      <c r="AP316">
        <v>1</v>
      </c>
      <c r="AV316">
        <v>0</v>
      </c>
      <c r="AW316">
        <v>1</v>
      </c>
      <c r="AX316" s="2">
        <v>1056</v>
      </c>
      <c r="AZ316">
        <v>1</v>
      </c>
      <c r="BE316">
        <v>100</v>
      </c>
      <c r="BF316">
        <v>100</v>
      </c>
      <c r="BH316">
        <v>0</v>
      </c>
      <c r="BL316">
        <v>0</v>
      </c>
      <c r="BM316">
        <v>0</v>
      </c>
      <c r="BP316">
        <v>0</v>
      </c>
      <c r="BR316">
        <v>0</v>
      </c>
      <c r="BS316">
        <v>0</v>
      </c>
      <c r="BT316">
        <v>0</v>
      </c>
      <c r="BW316">
        <v>0</v>
      </c>
      <c r="BX316">
        <v>0</v>
      </c>
    </row>
    <row r="317" spans="1:76" x14ac:dyDescent="0.25">
      <c r="B317" t="s">
        <v>2602</v>
      </c>
      <c r="C317" t="s">
        <v>2603</v>
      </c>
      <c r="D317" t="s">
        <v>2604</v>
      </c>
      <c r="E317">
        <v>13</v>
      </c>
      <c r="F317" t="s">
        <v>2196</v>
      </c>
      <c r="I317" t="s">
        <v>2365</v>
      </c>
      <c r="J317" t="s">
        <v>2366</v>
      </c>
      <c r="K317">
        <v>3</v>
      </c>
      <c r="L317" t="s">
        <v>2343</v>
      </c>
      <c r="M317" t="s">
        <v>1568</v>
      </c>
      <c r="N317" t="s">
        <v>2602</v>
      </c>
      <c r="O317" t="s">
        <v>2604</v>
      </c>
      <c r="Q317">
        <v>1</v>
      </c>
      <c r="R317">
        <v>1</v>
      </c>
      <c r="S317">
        <v>42.71</v>
      </c>
      <c r="T317">
        <v>42.71</v>
      </c>
      <c r="U317" t="s">
        <v>1570</v>
      </c>
      <c r="V317">
        <v>0</v>
      </c>
      <c r="Y317" t="s">
        <v>1571</v>
      </c>
      <c r="Z317" t="s">
        <v>1572</v>
      </c>
      <c r="AC317" t="s">
        <v>1573</v>
      </c>
      <c r="AD317" t="s">
        <v>1574</v>
      </c>
      <c r="AF317">
        <v>0</v>
      </c>
      <c r="AG317">
        <v>0</v>
      </c>
      <c r="AH317">
        <v>56.16</v>
      </c>
      <c r="AI317">
        <v>2</v>
      </c>
      <c r="AJ317">
        <v>0</v>
      </c>
      <c r="AV317">
        <v>1.3149145</v>
      </c>
      <c r="AX317">
        <v>67.39</v>
      </c>
      <c r="BE317">
        <v>100</v>
      </c>
      <c r="BF317">
        <v>100</v>
      </c>
      <c r="BH317">
        <v>0</v>
      </c>
      <c r="BL317">
        <v>0</v>
      </c>
      <c r="BM317">
        <v>0</v>
      </c>
      <c r="BP317">
        <v>0</v>
      </c>
      <c r="BR317">
        <v>0</v>
      </c>
      <c r="BS317">
        <v>0</v>
      </c>
      <c r="BT317">
        <v>0</v>
      </c>
      <c r="BW317">
        <v>0</v>
      </c>
      <c r="BX317">
        <v>0</v>
      </c>
    </row>
    <row r="318" spans="1:76" x14ac:dyDescent="0.25">
      <c r="B318" t="s">
        <v>2605</v>
      </c>
      <c r="C318" t="s">
        <v>2606</v>
      </c>
      <c r="D318" t="s">
        <v>2607</v>
      </c>
      <c r="E318">
        <v>13</v>
      </c>
      <c r="F318" t="s">
        <v>2196</v>
      </c>
      <c r="I318" t="s">
        <v>2365</v>
      </c>
      <c r="J318" t="s">
        <v>2366</v>
      </c>
      <c r="K318">
        <v>3</v>
      </c>
      <c r="L318" t="s">
        <v>2343</v>
      </c>
      <c r="M318" t="s">
        <v>1568</v>
      </c>
      <c r="N318" t="s">
        <v>2608</v>
      </c>
      <c r="O318" t="s">
        <v>2607</v>
      </c>
      <c r="Q318">
        <v>1</v>
      </c>
      <c r="R318">
        <v>1</v>
      </c>
      <c r="S318">
        <v>44.25</v>
      </c>
      <c r="T318">
        <v>44.25</v>
      </c>
      <c r="U318" t="s">
        <v>1570</v>
      </c>
      <c r="V318">
        <v>0</v>
      </c>
      <c r="Y318" t="s">
        <v>1571</v>
      </c>
      <c r="Z318" t="s">
        <v>1572</v>
      </c>
      <c r="AC318" t="s">
        <v>1573</v>
      </c>
      <c r="AD318" t="s">
        <v>1574</v>
      </c>
      <c r="AF318">
        <v>0</v>
      </c>
      <c r="AG318">
        <v>0</v>
      </c>
      <c r="AH318">
        <v>58.19</v>
      </c>
      <c r="AI318">
        <v>2</v>
      </c>
      <c r="AJ318">
        <v>0</v>
      </c>
      <c r="AV318">
        <v>1.3150282</v>
      </c>
      <c r="AX318">
        <v>69.83</v>
      </c>
      <c r="BE318">
        <v>100</v>
      </c>
      <c r="BF318">
        <v>100</v>
      </c>
      <c r="BH318">
        <v>0</v>
      </c>
      <c r="BL318">
        <v>0</v>
      </c>
      <c r="BM318">
        <v>0</v>
      </c>
      <c r="BP318">
        <v>0</v>
      </c>
      <c r="BR318">
        <v>0</v>
      </c>
      <c r="BS318">
        <v>0</v>
      </c>
      <c r="BT318">
        <v>0</v>
      </c>
      <c r="BW318">
        <v>0</v>
      </c>
      <c r="BX318">
        <v>0</v>
      </c>
    </row>
    <row r="319" spans="1:76" x14ac:dyDescent="0.25">
      <c r="B319" t="s">
        <v>2609</v>
      </c>
      <c r="C319" t="s">
        <v>2610</v>
      </c>
      <c r="D319" t="s">
        <v>2611</v>
      </c>
      <c r="E319">
        <v>13</v>
      </c>
      <c r="F319" t="s">
        <v>2196</v>
      </c>
      <c r="I319" t="s">
        <v>2365</v>
      </c>
      <c r="J319" t="s">
        <v>2366</v>
      </c>
      <c r="K319">
        <v>3</v>
      </c>
      <c r="L319" t="s">
        <v>2343</v>
      </c>
      <c r="M319" t="s">
        <v>1568</v>
      </c>
      <c r="N319" t="s">
        <v>2609</v>
      </c>
      <c r="O319" t="s">
        <v>2611</v>
      </c>
      <c r="Q319">
        <v>1</v>
      </c>
      <c r="R319">
        <v>1</v>
      </c>
      <c r="S319">
        <v>53.4</v>
      </c>
      <c r="T319">
        <v>53.4</v>
      </c>
      <c r="U319" t="s">
        <v>1570</v>
      </c>
      <c r="V319">
        <v>0</v>
      </c>
      <c r="Y319" t="s">
        <v>1571</v>
      </c>
      <c r="Z319" t="s">
        <v>1572</v>
      </c>
      <c r="AC319" t="s">
        <v>1573</v>
      </c>
      <c r="AD319" t="s">
        <v>1574</v>
      </c>
      <c r="AF319">
        <v>0</v>
      </c>
      <c r="AG319">
        <v>0</v>
      </c>
      <c r="AH319">
        <v>70.22</v>
      </c>
      <c r="AI319">
        <v>2</v>
      </c>
      <c r="AJ319">
        <v>0</v>
      </c>
      <c r="AV319">
        <v>1.3149812999999999</v>
      </c>
      <c r="AX319">
        <v>84.26</v>
      </c>
      <c r="BE319">
        <v>100</v>
      </c>
      <c r="BF319">
        <v>100</v>
      </c>
      <c r="BH319">
        <v>0</v>
      </c>
      <c r="BL319">
        <v>0</v>
      </c>
      <c r="BM319">
        <v>0</v>
      </c>
      <c r="BP319">
        <v>0</v>
      </c>
      <c r="BR319">
        <v>0</v>
      </c>
      <c r="BS319">
        <v>0</v>
      </c>
      <c r="BT319">
        <v>0</v>
      </c>
      <c r="BW319">
        <v>0</v>
      </c>
      <c r="BX319">
        <v>0</v>
      </c>
    </row>
    <row r="320" spans="1:76" x14ac:dyDescent="0.25">
      <c r="A320">
        <v>334</v>
      </c>
      <c r="B320" t="s">
        <v>945</v>
      </c>
      <c r="C320" t="s">
        <v>2612</v>
      </c>
      <c r="D320" t="s">
        <v>2613</v>
      </c>
      <c r="E320">
        <v>3</v>
      </c>
      <c r="F320" t="s">
        <v>1666</v>
      </c>
      <c r="G320">
        <v>7</v>
      </c>
      <c r="H320" t="s">
        <v>1666</v>
      </c>
      <c r="K320">
        <v>1</v>
      </c>
      <c r="L320" t="s">
        <v>1713</v>
      </c>
      <c r="M320" t="s">
        <v>1583</v>
      </c>
      <c r="N320" t="s">
        <v>1584</v>
      </c>
      <c r="O320" t="s">
        <v>1585</v>
      </c>
      <c r="Q320">
        <v>1</v>
      </c>
      <c r="R320">
        <v>0</v>
      </c>
      <c r="S320">
        <v>0</v>
      </c>
      <c r="T320">
        <v>0</v>
      </c>
      <c r="U320" t="s">
        <v>1570</v>
      </c>
      <c r="V320">
        <v>0</v>
      </c>
      <c r="Y320" t="s">
        <v>1571</v>
      </c>
      <c r="Z320" t="s">
        <v>1572</v>
      </c>
      <c r="AC320" t="s">
        <v>1573</v>
      </c>
      <c r="AD320" t="s">
        <v>1574</v>
      </c>
      <c r="AF320">
        <v>0</v>
      </c>
      <c r="AG320">
        <v>0</v>
      </c>
      <c r="AH320" s="2">
        <v>1116</v>
      </c>
      <c r="AI320">
        <v>2</v>
      </c>
      <c r="AJ320">
        <v>0</v>
      </c>
      <c r="AK320">
        <v>1</v>
      </c>
      <c r="AM320">
        <v>1</v>
      </c>
      <c r="AN320">
        <v>1</v>
      </c>
      <c r="AO320">
        <v>1</v>
      </c>
      <c r="AP320">
        <v>1</v>
      </c>
      <c r="AV320">
        <v>0</v>
      </c>
      <c r="AW320">
        <v>1</v>
      </c>
      <c r="AX320" s="2">
        <v>1339.2</v>
      </c>
      <c r="AZ320">
        <v>1</v>
      </c>
      <c r="BE320">
        <v>100</v>
      </c>
      <c r="BF320">
        <v>100</v>
      </c>
      <c r="BH320">
        <v>0</v>
      </c>
      <c r="BL320">
        <v>0</v>
      </c>
      <c r="BM320">
        <v>0</v>
      </c>
      <c r="BP320">
        <v>0</v>
      </c>
      <c r="BR320">
        <v>0</v>
      </c>
      <c r="BS320">
        <v>0</v>
      </c>
      <c r="BT320">
        <v>0</v>
      </c>
      <c r="BW320">
        <v>0</v>
      </c>
      <c r="BX320">
        <v>0</v>
      </c>
    </row>
    <row r="321" spans="1:76" x14ac:dyDescent="0.25">
      <c r="A321">
        <v>336</v>
      </c>
      <c r="B321" t="s">
        <v>950</v>
      </c>
      <c r="C321" t="s">
        <v>2614</v>
      </c>
      <c r="D321" t="s">
        <v>2615</v>
      </c>
      <c r="E321">
        <v>3</v>
      </c>
      <c r="F321" t="s">
        <v>1666</v>
      </c>
      <c r="G321">
        <v>7</v>
      </c>
      <c r="H321" t="s">
        <v>1666</v>
      </c>
      <c r="K321">
        <v>1</v>
      </c>
      <c r="L321" t="s">
        <v>1713</v>
      </c>
      <c r="M321" t="s">
        <v>1583</v>
      </c>
      <c r="N321" t="s">
        <v>1584</v>
      </c>
      <c r="O321" t="s">
        <v>1585</v>
      </c>
      <c r="Q321">
        <v>1</v>
      </c>
      <c r="R321">
        <v>0</v>
      </c>
      <c r="S321">
        <v>0</v>
      </c>
      <c r="T321">
        <v>0</v>
      </c>
      <c r="U321" t="s">
        <v>1570</v>
      </c>
      <c r="V321">
        <v>0</v>
      </c>
      <c r="Y321" t="s">
        <v>1571</v>
      </c>
      <c r="Z321" t="s">
        <v>1572</v>
      </c>
      <c r="AC321" t="s">
        <v>1573</v>
      </c>
      <c r="AD321" t="s">
        <v>1574</v>
      </c>
      <c r="AF321">
        <v>0</v>
      </c>
      <c r="AG321">
        <v>0</v>
      </c>
      <c r="AH321" s="2">
        <v>1272</v>
      </c>
      <c r="AI321">
        <v>2</v>
      </c>
      <c r="AJ321">
        <v>0</v>
      </c>
      <c r="AK321">
        <v>1</v>
      </c>
      <c r="AM321">
        <v>1</v>
      </c>
      <c r="AN321">
        <v>1</v>
      </c>
      <c r="AO321">
        <v>1</v>
      </c>
      <c r="AP321">
        <v>1</v>
      </c>
      <c r="AV321">
        <v>0</v>
      </c>
      <c r="AW321">
        <v>1</v>
      </c>
      <c r="AX321" s="2">
        <v>1526.4</v>
      </c>
      <c r="AZ321">
        <v>1</v>
      </c>
      <c r="BE321">
        <v>100</v>
      </c>
      <c r="BF321">
        <v>100</v>
      </c>
      <c r="BH321">
        <v>0</v>
      </c>
      <c r="BL321">
        <v>0</v>
      </c>
      <c r="BM321">
        <v>0</v>
      </c>
      <c r="BP321">
        <v>0</v>
      </c>
      <c r="BR321">
        <v>0</v>
      </c>
      <c r="BS321">
        <v>0</v>
      </c>
      <c r="BT321">
        <v>0</v>
      </c>
      <c r="BW321">
        <v>0</v>
      </c>
      <c r="BX321">
        <v>0</v>
      </c>
    </row>
    <row r="322" spans="1:76" x14ac:dyDescent="0.25">
      <c r="A322">
        <v>337</v>
      </c>
      <c r="B322" t="s">
        <v>955</v>
      </c>
      <c r="C322" t="s">
        <v>2616</v>
      </c>
      <c r="D322" t="s">
        <v>2617</v>
      </c>
      <c r="E322">
        <v>3</v>
      </c>
      <c r="F322" t="s">
        <v>1666</v>
      </c>
      <c r="G322">
        <v>7</v>
      </c>
      <c r="H322" t="s">
        <v>1666</v>
      </c>
      <c r="K322">
        <v>1</v>
      </c>
      <c r="L322" t="s">
        <v>1713</v>
      </c>
      <c r="M322" t="s">
        <v>1583</v>
      </c>
      <c r="N322" t="s">
        <v>1584</v>
      </c>
      <c r="O322" t="s">
        <v>1585</v>
      </c>
      <c r="Q322">
        <v>1</v>
      </c>
      <c r="R322">
        <v>0</v>
      </c>
      <c r="S322">
        <v>0</v>
      </c>
      <c r="T322">
        <v>0</v>
      </c>
      <c r="U322" t="s">
        <v>1570</v>
      </c>
      <c r="V322">
        <v>0</v>
      </c>
      <c r="Y322" t="s">
        <v>1571</v>
      </c>
      <c r="Z322" t="s">
        <v>1572</v>
      </c>
      <c r="AC322" t="s">
        <v>1573</v>
      </c>
      <c r="AD322" t="s">
        <v>1574</v>
      </c>
      <c r="AF322">
        <v>0</v>
      </c>
      <c r="AG322">
        <v>0</v>
      </c>
      <c r="AH322" s="2">
        <v>1183</v>
      </c>
      <c r="AI322">
        <v>2</v>
      </c>
      <c r="AJ322">
        <v>0</v>
      </c>
      <c r="AK322">
        <v>1</v>
      </c>
      <c r="AM322">
        <v>1</v>
      </c>
      <c r="AN322">
        <v>1</v>
      </c>
      <c r="AO322">
        <v>1</v>
      </c>
      <c r="AP322">
        <v>1</v>
      </c>
      <c r="AV322">
        <v>0</v>
      </c>
      <c r="AW322">
        <v>1</v>
      </c>
      <c r="AX322" s="2">
        <v>1419.6</v>
      </c>
      <c r="AZ322">
        <v>1</v>
      </c>
      <c r="BE322">
        <v>100</v>
      </c>
      <c r="BF322">
        <v>100</v>
      </c>
      <c r="BH322">
        <v>0</v>
      </c>
      <c r="BL322">
        <v>0</v>
      </c>
      <c r="BM322">
        <v>0</v>
      </c>
      <c r="BP322">
        <v>0</v>
      </c>
      <c r="BR322">
        <v>0</v>
      </c>
      <c r="BS322">
        <v>0</v>
      </c>
      <c r="BT322">
        <v>0</v>
      </c>
      <c r="BW322">
        <v>0</v>
      </c>
      <c r="BX322">
        <v>0</v>
      </c>
    </row>
    <row r="323" spans="1:76" x14ac:dyDescent="0.25">
      <c r="A323">
        <v>338</v>
      </c>
      <c r="B323" t="s">
        <v>958</v>
      </c>
      <c r="C323" t="s">
        <v>2618</v>
      </c>
      <c r="D323" t="s">
        <v>2619</v>
      </c>
      <c r="E323">
        <v>3</v>
      </c>
      <c r="F323" t="s">
        <v>1666</v>
      </c>
      <c r="G323">
        <v>7</v>
      </c>
      <c r="H323" t="s">
        <v>1666</v>
      </c>
      <c r="K323">
        <v>1</v>
      </c>
      <c r="L323" t="s">
        <v>1713</v>
      </c>
      <c r="M323" t="s">
        <v>1583</v>
      </c>
      <c r="N323" t="s">
        <v>1584</v>
      </c>
      <c r="O323" t="s">
        <v>1585</v>
      </c>
      <c r="Q323">
        <v>1</v>
      </c>
      <c r="R323">
        <v>0</v>
      </c>
      <c r="S323">
        <v>0</v>
      </c>
      <c r="T323">
        <v>0</v>
      </c>
      <c r="U323" t="s">
        <v>1570</v>
      </c>
      <c r="V323">
        <v>0</v>
      </c>
      <c r="Y323" t="s">
        <v>1571</v>
      </c>
      <c r="Z323" t="s">
        <v>1572</v>
      </c>
      <c r="AC323" t="s">
        <v>1573</v>
      </c>
      <c r="AD323" t="s">
        <v>1574</v>
      </c>
      <c r="AF323">
        <v>0</v>
      </c>
      <c r="AG323">
        <v>0</v>
      </c>
      <c r="AH323" s="2">
        <v>1473</v>
      </c>
      <c r="AI323">
        <v>2</v>
      </c>
      <c r="AJ323">
        <v>0</v>
      </c>
      <c r="AK323">
        <v>1</v>
      </c>
      <c r="AM323">
        <v>1</v>
      </c>
      <c r="AN323">
        <v>1</v>
      </c>
      <c r="AO323">
        <v>1</v>
      </c>
      <c r="AP323">
        <v>1</v>
      </c>
      <c r="AV323">
        <v>0</v>
      </c>
      <c r="AW323">
        <v>1</v>
      </c>
      <c r="AX323" s="2">
        <v>1767.6</v>
      </c>
      <c r="AZ323">
        <v>1</v>
      </c>
      <c r="BE323">
        <v>100</v>
      </c>
      <c r="BF323">
        <v>100</v>
      </c>
      <c r="BH323">
        <v>0</v>
      </c>
      <c r="BL323">
        <v>0</v>
      </c>
      <c r="BM323">
        <v>0</v>
      </c>
      <c r="BP323">
        <v>0</v>
      </c>
      <c r="BR323">
        <v>0</v>
      </c>
      <c r="BS323">
        <v>0</v>
      </c>
      <c r="BT323">
        <v>0</v>
      </c>
      <c r="BW323">
        <v>0</v>
      </c>
      <c r="BX323">
        <v>0</v>
      </c>
    </row>
    <row r="324" spans="1:76" x14ac:dyDescent="0.25">
      <c r="A324">
        <v>339</v>
      </c>
      <c r="B324" t="s">
        <v>963</v>
      </c>
      <c r="C324" t="s">
        <v>2620</v>
      </c>
      <c r="D324" t="s">
        <v>2621</v>
      </c>
      <c r="E324">
        <v>3</v>
      </c>
      <c r="F324" t="s">
        <v>1666</v>
      </c>
      <c r="G324">
        <v>7</v>
      </c>
      <c r="H324" t="s">
        <v>1666</v>
      </c>
      <c r="K324">
        <v>1</v>
      </c>
      <c r="L324" t="s">
        <v>1713</v>
      </c>
      <c r="M324" t="s">
        <v>1583</v>
      </c>
      <c r="N324" t="s">
        <v>1584</v>
      </c>
      <c r="O324" t="s">
        <v>1585</v>
      </c>
      <c r="Q324">
        <v>1</v>
      </c>
      <c r="R324">
        <v>0</v>
      </c>
      <c r="S324">
        <v>0</v>
      </c>
      <c r="T324">
        <v>0</v>
      </c>
      <c r="U324" t="s">
        <v>1570</v>
      </c>
      <c r="V324">
        <v>0</v>
      </c>
      <c r="Y324" t="s">
        <v>1571</v>
      </c>
      <c r="Z324" t="s">
        <v>1572</v>
      </c>
      <c r="AC324" t="s">
        <v>1573</v>
      </c>
      <c r="AD324" t="s">
        <v>1574</v>
      </c>
      <c r="AF324">
        <v>0</v>
      </c>
      <c r="AG324">
        <v>0</v>
      </c>
      <c r="AH324" s="2">
        <v>1588</v>
      </c>
      <c r="AI324">
        <v>2</v>
      </c>
      <c r="AJ324">
        <v>0</v>
      </c>
      <c r="AK324">
        <v>1</v>
      </c>
      <c r="AM324">
        <v>1</v>
      </c>
      <c r="AN324">
        <v>1</v>
      </c>
      <c r="AO324">
        <v>1</v>
      </c>
      <c r="AP324">
        <v>1</v>
      </c>
      <c r="AV324">
        <v>0</v>
      </c>
      <c r="AW324">
        <v>1</v>
      </c>
      <c r="AX324" s="2">
        <v>1905.6</v>
      </c>
      <c r="AZ324">
        <v>1</v>
      </c>
      <c r="BE324">
        <v>100</v>
      </c>
      <c r="BF324">
        <v>100</v>
      </c>
      <c r="BH324">
        <v>0</v>
      </c>
      <c r="BL324">
        <v>0</v>
      </c>
      <c r="BM324">
        <v>0</v>
      </c>
      <c r="BP324">
        <v>0</v>
      </c>
      <c r="BR324">
        <v>0</v>
      </c>
      <c r="BS324">
        <v>0</v>
      </c>
      <c r="BT324">
        <v>0</v>
      </c>
      <c r="BW324">
        <v>0</v>
      </c>
      <c r="BX324">
        <v>0</v>
      </c>
    </row>
    <row r="325" spans="1:76" x14ac:dyDescent="0.25">
      <c r="A325">
        <v>342</v>
      </c>
      <c r="B325" t="s">
        <v>968</v>
      </c>
      <c r="C325" t="s">
        <v>2622</v>
      </c>
      <c r="D325" t="s">
        <v>2623</v>
      </c>
      <c r="E325">
        <v>3</v>
      </c>
      <c r="F325" t="s">
        <v>1666</v>
      </c>
      <c r="G325">
        <v>7</v>
      </c>
      <c r="H325" t="s">
        <v>1666</v>
      </c>
      <c r="K325">
        <v>1</v>
      </c>
      <c r="L325" t="s">
        <v>1713</v>
      </c>
      <c r="M325" t="s">
        <v>1583</v>
      </c>
      <c r="N325" t="s">
        <v>1584</v>
      </c>
      <c r="O325" t="s">
        <v>1585</v>
      </c>
      <c r="Q325">
        <v>1</v>
      </c>
      <c r="R325">
        <v>0</v>
      </c>
      <c r="S325">
        <v>0</v>
      </c>
      <c r="T325">
        <v>0</v>
      </c>
      <c r="U325" t="s">
        <v>1570</v>
      </c>
      <c r="V325">
        <v>0</v>
      </c>
      <c r="Y325" t="s">
        <v>1571</v>
      </c>
      <c r="Z325" t="s">
        <v>1572</v>
      </c>
      <c r="AC325" t="s">
        <v>1573</v>
      </c>
      <c r="AD325" t="s">
        <v>1574</v>
      </c>
      <c r="AF325">
        <v>0</v>
      </c>
      <c r="AG325">
        <v>0</v>
      </c>
      <c r="AH325" s="2">
        <v>1796</v>
      </c>
      <c r="AI325">
        <v>2</v>
      </c>
      <c r="AJ325">
        <v>0</v>
      </c>
      <c r="AK325">
        <v>1</v>
      </c>
      <c r="AM325">
        <v>1</v>
      </c>
      <c r="AN325">
        <v>1</v>
      </c>
      <c r="AO325">
        <v>1</v>
      </c>
      <c r="AP325">
        <v>1</v>
      </c>
      <c r="AV325">
        <v>0</v>
      </c>
      <c r="AW325">
        <v>1</v>
      </c>
      <c r="AX325" s="2">
        <v>2155.1999999999998</v>
      </c>
      <c r="AZ325">
        <v>1</v>
      </c>
      <c r="BE325">
        <v>100</v>
      </c>
      <c r="BF325">
        <v>100</v>
      </c>
      <c r="BH325">
        <v>0</v>
      </c>
      <c r="BL325">
        <v>0</v>
      </c>
      <c r="BM325">
        <v>0</v>
      </c>
      <c r="BP325">
        <v>0</v>
      </c>
      <c r="BR325">
        <v>0</v>
      </c>
      <c r="BS325">
        <v>0</v>
      </c>
      <c r="BT325">
        <v>0</v>
      </c>
      <c r="BW325">
        <v>0</v>
      </c>
      <c r="BX325">
        <v>0</v>
      </c>
    </row>
    <row r="326" spans="1:76" x14ac:dyDescent="0.25">
      <c r="A326">
        <v>326</v>
      </c>
      <c r="B326" t="s">
        <v>921</v>
      </c>
      <c r="C326" t="s">
        <v>2624</v>
      </c>
      <c r="D326" t="s">
        <v>2625</v>
      </c>
      <c r="E326">
        <v>3</v>
      </c>
      <c r="F326" t="s">
        <v>1666</v>
      </c>
      <c r="G326">
        <v>7</v>
      </c>
      <c r="H326" t="s">
        <v>1666</v>
      </c>
      <c r="K326">
        <v>1</v>
      </c>
      <c r="L326" t="s">
        <v>1713</v>
      </c>
      <c r="M326" t="s">
        <v>1583</v>
      </c>
      <c r="N326" t="s">
        <v>1584</v>
      </c>
      <c r="O326" t="s">
        <v>1585</v>
      </c>
      <c r="Q326">
        <v>1</v>
      </c>
      <c r="R326">
        <v>0</v>
      </c>
      <c r="S326">
        <v>0</v>
      </c>
      <c r="T326">
        <v>0</v>
      </c>
      <c r="U326" t="s">
        <v>1570</v>
      </c>
      <c r="V326">
        <v>0</v>
      </c>
      <c r="Y326" t="s">
        <v>1571</v>
      </c>
      <c r="Z326" t="s">
        <v>1572</v>
      </c>
      <c r="AC326" t="s">
        <v>1573</v>
      </c>
      <c r="AD326" t="s">
        <v>1574</v>
      </c>
      <c r="AF326">
        <v>0</v>
      </c>
      <c r="AG326">
        <v>0</v>
      </c>
      <c r="AH326">
        <v>644</v>
      </c>
      <c r="AI326">
        <v>2</v>
      </c>
      <c r="AJ326">
        <v>0</v>
      </c>
      <c r="AK326">
        <v>1</v>
      </c>
      <c r="AM326">
        <v>1</v>
      </c>
      <c r="AN326">
        <v>1</v>
      </c>
      <c r="AO326">
        <v>1</v>
      </c>
      <c r="AP326">
        <v>1</v>
      </c>
      <c r="AV326">
        <v>0</v>
      </c>
      <c r="AW326">
        <v>1</v>
      </c>
      <c r="AX326">
        <v>772.8</v>
      </c>
      <c r="AZ326">
        <v>1</v>
      </c>
      <c r="BE326">
        <v>100</v>
      </c>
      <c r="BF326">
        <v>100</v>
      </c>
      <c r="BH326">
        <v>0</v>
      </c>
      <c r="BL326">
        <v>0</v>
      </c>
      <c r="BM326">
        <v>0</v>
      </c>
      <c r="BP326">
        <v>0</v>
      </c>
      <c r="BR326">
        <v>0</v>
      </c>
      <c r="BS326">
        <v>0</v>
      </c>
      <c r="BT326">
        <v>0</v>
      </c>
      <c r="BW326">
        <v>0</v>
      </c>
      <c r="BX326">
        <v>0</v>
      </c>
    </row>
    <row r="327" spans="1:76" x14ac:dyDescent="0.25">
      <c r="B327" t="s">
        <v>2626</v>
      </c>
      <c r="C327" t="s">
        <v>2627</v>
      </c>
      <c r="D327" t="s">
        <v>2628</v>
      </c>
      <c r="E327">
        <v>13</v>
      </c>
      <c r="F327" t="s">
        <v>2196</v>
      </c>
      <c r="I327" t="s">
        <v>2365</v>
      </c>
      <c r="J327" t="s">
        <v>2366</v>
      </c>
      <c r="K327">
        <v>3</v>
      </c>
      <c r="L327" t="s">
        <v>2343</v>
      </c>
      <c r="M327" t="s">
        <v>1568</v>
      </c>
      <c r="N327" t="s">
        <v>2629</v>
      </c>
      <c r="O327" t="s">
        <v>2628</v>
      </c>
      <c r="Q327">
        <v>1</v>
      </c>
      <c r="R327">
        <v>1</v>
      </c>
      <c r="S327">
        <v>34</v>
      </c>
      <c r="T327">
        <v>34</v>
      </c>
      <c r="U327" t="s">
        <v>1570</v>
      </c>
      <c r="V327">
        <v>0</v>
      </c>
      <c r="Y327" t="s">
        <v>1571</v>
      </c>
      <c r="Z327" t="s">
        <v>1572</v>
      </c>
      <c r="AC327" t="s">
        <v>1573</v>
      </c>
      <c r="AD327" t="s">
        <v>1574</v>
      </c>
      <c r="AF327">
        <v>0</v>
      </c>
      <c r="AG327">
        <v>0</v>
      </c>
      <c r="AH327">
        <v>48.26</v>
      </c>
      <c r="AI327">
        <v>2</v>
      </c>
      <c r="AJ327">
        <v>0</v>
      </c>
      <c r="AV327">
        <v>1.4194118</v>
      </c>
      <c r="AX327">
        <v>57.91</v>
      </c>
      <c r="BE327">
        <v>100</v>
      </c>
      <c r="BF327">
        <v>100</v>
      </c>
      <c r="BH327">
        <v>0</v>
      </c>
      <c r="BL327">
        <v>0</v>
      </c>
      <c r="BM327">
        <v>0</v>
      </c>
      <c r="BP327">
        <v>0</v>
      </c>
      <c r="BR327">
        <v>0</v>
      </c>
      <c r="BS327">
        <v>0</v>
      </c>
      <c r="BT327">
        <v>0</v>
      </c>
      <c r="BW327">
        <v>0</v>
      </c>
      <c r="BX327">
        <v>0</v>
      </c>
    </row>
    <row r="328" spans="1:76" x14ac:dyDescent="0.25">
      <c r="A328">
        <v>219</v>
      </c>
      <c r="B328" t="s">
        <v>808</v>
      </c>
      <c r="C328" t="s">
        <v>2630</v>
      </c>
      <c r="D328" t="s">
        <v>2631</v>
      </c>
      <c r="E328">
        <v>9</v>
      </c>
      <c r="F328" t="s">
        <v>2016</v>
      </c>
      <c r="G328">
        <v>4</v>
      </c>
      <c r="H328" t="s">
        <v>1611</v>
      </c>
      <c r="K328">
        <v>3</v>
      </c>
      <c r="L328" t="s">
        <v>2017</v>
      </c>
      <c r="M328" t="s">
        <v>1583</v>
      </c>
      <c r="N328" t="s">
        <v>1584</v>
      </c>
      <c r="O328" t="s">
        <v>1585</v>
      </c>
      <c r="Q328">
        <v>1</v>
      </c>
      <c r="R328">
        <v>0</v>
      </c>
      <c r="S328">
        <v>0</v>
      </c>
      <c r="T328">
        <v>0</v>
      </c>
      <c r="U328" t="s">
        <v>1570</v>
      </c>
      <c r="V328">
        <v>0</v>
      </c>
      <c r="Y328" t="s">
        <v>1571</v>
      </c>
      <c r="Z328" t="s">
        <v>1572</v>
      </c>
      <c r="AC328" t="s">
        <v>1573</v>
      </c>
      <c r="AD328" t="s">
        <v>1574</v>
      </c>
      <c r="AF328">
        <v>0</v>
      </c>
      <c r="AG328">
        <v>0</v>
      </c>
      <c r="AH328">
        <v>17.260000000000002</v>
      </c>
      <c r="AI328">
        <v>2</v>
      </c>
      <c r="AJ328">
        <v>0</v>
      </c>
      <c r="AK328">
        <v>1</v>
      </c>
      <c r="AV328">
        <v>0</v>
      </c>
      <c r="AX328">
        <v>20.71</v>
      </c>
      <c r="AZ328">
        <v>1</v>
      </c>
      <c r="BE328">
        <v>100</v>
      </c>
      <c r="BF328">
        <v>100</v>
      </c>
      <c r="BH328">
        <v>0</v>
      </c>
      <c r="BL328">
        <v>0</v>
      </c>
      <c r="BM328">
        <v>0</v>
      </c>
      <c r="BP328">
        <v>0</v>
      </c>
      <c r="BR328">
        <v>0</v>
      </c>
      <c r="BS328">
        <v>0</v>
      </c>
      <c r="BT328">
        <v>0</v>
      </c>
      <c r="BW328">
        <v>0</v>
      </c>
      <c r="BX328">
        <v>0</v>
      </c>
    </row>
    <row r="329" spans="1:76" x14ac:dyDescent="0.25">
      <c r="B329" t="s">
        <v>2632</v>
      </c>
      <c r="C329" t="s">
        <v>2633</v>
      </c>
      <c r="D329" t="s">
        <v>2634</v>
      </c>
      <c r="E329">
        <v>8</v>
      </c>
      <c r="F329" t="s">
        <v>1611</v>
      </c>
      <c r="G329">
        <v>4</v>
      </c>
      <c r="H329" t="s">
        <v>1611</v>
      </c>
      <c r="K329">
        <v>1</v>
      </c>
      <c r="L329" t="s">
        <v>1612</v>
      </c>
      <c r="M329" t="s">
        <v>1613</v>
      </c>
      <c r="N329" t="s">
        <v>2635</v>
      </c>
      <c r="O329" t="s">
        <v>2636</v>
      </c>
      <c r="Q329">
        <v>1</v>
      </c>
      <c r="R329">
        <v>1</v>
      </c>
      <c r="S329">
        <v>0.56999999999999995</v>
      </c>
      <c r="T329">
        <v>0.56999999999999995</v>
      </c>
      <c r="U329" t="s">
        <v>1570</v>
      </c>
      <c r="V329">
        <v>0</v>
      </c>
      <c r="Y329" t="s">
        <v>1571</v>
      </c>
      <c r="Z329" t="s">
        <v>1572</v>
      </c>
      <c r="AC329" t="s">
        <v>1573</v>
      </c>
      <c r="AD329" t="s">
        <v>1574</v>
      </c>
      <c r="AF329">
        <v>0</v>
      </c>
      <c r="AG329">
        <v>0</v>
      </c>
      <c r="AH329">
        <v>0.71</v>
      </c>
      <c r="AI329">
        <v>2</v>
      </c>
      <c r="AJ329">
        <v>0</v>
      </c>
      <c r="AV329">
        <v>1.245614</v>
      </c>
      <c r="AW329">
        <v>1</v>
      </c>
      <c r="AX329">
        <v>0.85</v>
      </c>
      <c r="BE329">
        <v>100</v>
      </c>
      <c r="BF329">
        <v>100</v>
      </c>
      <c r="BH329">
        <v>0</v>
      </c>
      <c r="BL329">
        <v>0</v>
      </c>
      <c r="BM329">
        <v>0</v>
      </c>
      <c r="BP329">
        <v>0</v>
      </c>
      <c r="BR329">
        <v>0</v>
      </c>
      <c r="BS329">
        <v>0</v>
      </c>
      <c r="BT329">
        <v>0</v>
      </c>
      <c r="BW329">
        <v>0</v>
      </c>
      <c r="BX329">
        <v>0</v>
      </c>
    </row>
    <row r="330" spans="1:76" x14ac:dyDescent="0.25">
      <c r="B330" t="s">
        <v>2637</v>
      </c>
      <c r="C330" t="s">
        <v>2638</v>
      </c>
      <c r="D330" t="s">
        <v>2639</v>
      </c>
      <c r="E330">
        <v>8</v>
      </c>
      <c r="F330" t="s">
        <v>1611</v>
      </c>
      <c r="G330">
        <v>4</v>
      </c>
      <c r="H330" t="s">
        <v>1611</v>
      </c>
      <c r="K330">
        <v>1</v>
      </c>
      <c r="L330" t="s">
        <v>1612</v>
      </c>
      <c r="M330" t="s">
        <v>1613</v>
      </c>
      <c r="N330">
        <v>5545040</v>
      </c>
      <c r="O330" t="s">
        <v>2640</v>
      </c>
      <c r="Q330">
        <v>1</v>
      </c>
      <c r="R330">
        <v>1</v>
      </c>
      <c r="S330">
        <v>0.41</v>
      </c>
      <c r="T330">
        <v>0.41</v>
      </c>
      <c r="U330" t="s">
        <v>1570</v>
      </c>
      <c r="V330">
        <v>0</v>
      </c>
      <c r="Y330" t="s">
        <v>1571</v>
      </c>
      <c r="Z330" t="s">
        <v>1572</v>
      </c>
      <c r="AC330" t="s">
        <v>1573</v>
      </c>
      <c r="AD330" t="s">
        <v>1574</v>
      </c>
      <c r="AF330">
        <v>0</v>
      </c>
      <c r="AG330">
        <v>0</v>
      </c>
      <c r="AH330">
        <v>0.53</v>
      </c>
      <c r="AI330">
        <v>2</v>
      </c>
      <c r="AJ330">
        <v>0</v>
      </c>
      <c r="AV330">
        <v>1.2926829</v>
      </c>
      <c r="AX330">
        <v>0.64</v>
      </c>
      <c r="AZ330">
        <v>1</v>
      </c>
      <c r="BE330">
        <v>100</v>
      </c>
      <c r="BF330">
        <v>100</v>
      </c>
      <c r="BH330">
        <v>0</v>
      </c>
      <c r="BL330">
        <v>0</v>
      </c>
      <c r="BM330">
        <v>0</v>
      </c>
      <c r="BP330">
        <v>0</v>
      </c>
      <c r="BR330">
        <v>0</v>
      </c>
      <c r="BS330">
        <v>0</v>
      </c>
      <c r="BT330">
        <v>0</v>
      </c>
      <c r="BW330">
        <v>0</v>
      </c>
      <c r="BX330">
        <v>0</v>
      </c>
    </row>
    <row r="331" spans="1:76" x14ac:dyDescent="0.25">
      <c r="B331" t="s">
        <v>1010</v>
      </c>
      <c r="C331" t="s">
        <v>2641</v>
      </c>
      <c r="D331" t="s">
        <v>2642</v>
      </c>
      <c r="E331">
        <v>8</v>
      </c>
      <c r="F331" t="s">
        <v>1611</v>
      </c>
      <c r="G331">
        <v>4</v>
      </c>
      <c r="H331" t="s">
        <v>1611</v>
      </c>
      <c r="K331">
        <v>1</v>
      </c>
      <c r="L331" t="s">
        <v>1612</v>
      </c>
      <c r="M331" t="s">
        <v>1613</v>
      </c>
      <c r="N331" t="s">
        <v>1010</v>
      </c>
      <c r="O331" t="s">
        <v>2643</v>
      </c>
      <c r="Q331">
        <v>1</v>
      </c>
      <c r="R331">
        <v>1</v>
      </c>
      <c r="S331">
        <v>0.36</v>
      </c>
      <c r="T331">
        <v>0.36</v>
      </c>
      <c r="U331" t="s">
        <v>1570</v>
      </c>
      <c r="V331">
        <v>0</v>
      </c>
      <c r="Y331" t="s">
        <v>1571</v>
      </c>
      <c r="Z331" t="s">
        <v>1572</v>
      </c>
      <c r="AC331" t="s">
        <v>1573</v>
      </c>
      <c r="AD331" t="s">
        <v>1574</v>
      </c>
      <c r="AF331">
        <v>0</v>
      </c>
      <c r="AG331">
        <v>0</v>
      </c>
      <c r="AH331">
        <v>0.46</v>
      </c>
      <c r="AI331">
        <v>2</v>
      </c>
      <c r="AJ331">
        <v>0</v>
      </c>
      <c r="AV331">
        <v>1.2777778</v>
      </c>
      <c r="AX331">
        <v>0.55000000000000004</v>
      </c>
      <c r="AZ331">
        <v>1</v>
      </c>
      <c r="BE331">
        <v>100</v>
      </c>
      <c r="BF331">
        <v>100</v>
      </c>
      <c r="BH331">
        <v>0</v>
      </c>
      <c r="BL331">
        <v>0</v>
      </c>
      <c r="BM331">
        <v>0</v>
      </c>
      <c r="BP331">
        <v>0</v>
      </c>
      <c r="BR331">
        <v>0</v>
      </c>
      <c r="BS331">
        <v>0</v>
      </c>
      <c r="BT331">
        <v>0</v>
      </c>
      <c r="BW331">
        <v>0</v>
      </c>
      <c r="BX331">
        <v>0</v>
      </c>
    </row>
    <row r="332" spans="1:76" x14ac:dyDescent="0.25">
      <c r="B332" t="s">
        <v>1017</v>
      </c>
      <c r="C332" t="s">
        <v>2644</v>
      </c>
      <c r="D332" t="s">
        <v>2645</v>
      </c>
      <c r="E332">
        <v>8</v>
      </c>
      <c r="F332" t="s">
        <v>1611</v>
      </c>
      <c r="G332">
        <v>4</v>
      </c>
      <c r="H332" t="s">
        <v>1611</v>
      </c>
      <c r="K332">
        <v>1</v>
      </c>
      <c r="L332" t="s">
        <v>1612</v>
      </c>
      <c r="M332" t="s">
        <v>1613</v>
      </c>
      <c r="N332">
        <v>5545050</v>
      </c>
      <c r="O332" t="s">
        <v>2646</v>
      </c>
      <c r="Q332">
        <v>1</v>
      </c>
      <c r="R332">
        <v>1</v>
      </c>
      <c r="S332">
        <v>0.49</v>
      </c>
      <c r="T332">
        <v>0.49</v>
      </c>
      <c r="U332" t="s">
        <v>1570</v>
      </c>
      <c r="V332">
        <v>0</v>
      </c>
      <c r="Y332" t="s">
        <v>1571</v>
      </c>
      <c r="Z332" t="s">
        <v>1572</v>
      </c>
      <c r="AC332" t="s">
        <v>1573</v>
      </c>
      <c r="AD332" t="s">
        <v>1574</v>
      </c>
      <c r="AF332">
        <v>0</v>
      </c>
      <c r="AG332">
        <v>0</v>
      </c>
      <c r="AH332">
        <v>0.64</v>
      </c>
      <c r="AI332">
        <v>2</v>
      </c>
      <c r="AJ332">
        <v>0</v>
      </c>
      <c r="AV332">
        <v>1.3061224</v>
      </c>
      <c r="AX332">
        <v>0.77</v>
      </c>
      <c r="AZ332">
        <v>1</v>
      </c>
      <c r="BE332">
        <v>100</v>
      </c>
      <c r="BF332">
        <v>100</v>
      </c>
      <c r="BH332">
        <v>0</v>
      </c>
      <c r="BL332">
        <v>0</v>
      </c>
      <c r="BM332">
        <v>0</v>
      </c>
      <c r="BP332">
        <v>0</v>
      </c>
      <c r="BR332">
        <v>0</v>
      </c>
      <c r="BS332">
        <v>0</v>
      </c>
      <c r="BT332">
        <v>0</v>
      </c>
      <c r="BW332">
        <v>0</v>
      </c>
      <c r="BX332">
        <v>0</v>
      </c>
    </row>
    <row r="333" spans="1:76" x14ac:dyDescent="0.25">
      <c r="A333">
        <v>450</v>
      </c>
      <c r="B333" t="s">
        <v>288</v>
      </c>
      <c r="C333" t="s">
        <v>2647</v>
      </c>
      <c r="D333" t="s">
        <v>286</v>
      </c>
      <c r="E333">
        <v>5</v>
      </c>
      <c r="F333" t="s">
        <v>1566</v>
      </c>
      <c r="G333">
        <v>1</v>
      </c>
      <c r="H333" t="s">
        <v>1566</v>
      </c>
      <c r="K333">
        <v>3</v>
      </c>
      <c r="L333" t="s">
        <v>2174</v>
      </c>
      <c r="M333" t="s">
        <v>1583</v>
      </c>
      <c r="N333" t="s">
        <v>1584</v>
      </c>
      <c r="O333" t="s">
        <v>1585</v>
      </c>
      <c r="Q333">
        <v>1</v>
      </c>
      <c r="R333">
        <v>0</v>
      </c>
      <c r="S333">
        <v>0</v>
      </c>
      <c r="T333">
        <v>0</v>
      </c>
      <c r="U333" t="s">
        <v>1570</v>
      </c>
      <c r="V333">
        <v>0</v>
      </c>
      <c r="Y333" t="s">
        <v>1571</v>
      </c>
      <c r="Z333" t="s">
        <v>1572</v>
      </c>
      <c r="AC333" t="s">
        <v>1573</v>
      </c>
      <c r="AD333" t="s">
        <v>1574</v>
      </c>
      <c r="AF333">
        <v>0</v>
      </c>
      <c r="AG333">
        <v>0</v>
      </c>
      <c r="AH333">
        <v>120</v>
      </c>
      <c r="AI333">
        <v>2</v>
      </c>
      <c r="AJ333">
        <v>0</v>
      </c>
      <c r="AK333">
        <v>1</v>
      </c>
      <c r="AM333">
        <v>1</v>
      </c>
      <c r="AN333">
        <v>1</v>
      </c>
      <c r="AO333">
        <v>1</v>
      </c>
      <c r="AP333">
        <v>1</v>
      </c>
      <c r="AV333">
        <v>0</v>
      </c>
      <c r="AW333">
        <v>1</v>
      </c>
      <c r="AX333">
        <v>144</v>
      </c>
      <c r="AZ333">
        <v>1</v>
      </c>
      <c r="BE333">
        <v>100</v>
      </c>
      <c r="BF333">
        <v>100</v>
      </c>
      <c r="BH333">
        <v>0</v>
      </c>
      <c r="BL333">
        <v>0</v>
      </c>
      <c r="BM333">
        <v>0</v>
      </c>
      <c r="BP333">
        <v>0</v>
      </c>
      <c r="BR333">
        <v>0</v>
      </c>
      <c r="BS333">
        <v>0</v>
      </c>
      <c r="BT333">
        <v>0</v>
      </c>
      <c r="BW333">
        <v>0</v>
      </c>
      <c r="BX333">
        <v>0</v>
      </c>
    </row>
    <row r="334" spans="1:76" x14ac:dyDescent="0.25">
      <c r="A334">
        <v>447</v>
      </c>
      <c r="B334" t="s">
        <v>277</v>
      </c>
      <c r="C334" t="s">
        <v>2648</v>
      </c>
      <c r="D334" t="s">
        <v>275</v>
      </c>
      <c r="E334">
        <v>8</v>
      </c>
      <c r="F334" t="s">
        <v>1611</v>
      </c>
      <c r="G334">
        <v>4</v>
      </c>
      <c r="H334" t="s">
        <v>1611</v>
      </c>
      <c r="K334">
        <v>1</v>
      </c>
      <c r="L334" t="s">
        <v>1612</v>
      </c>
      <c r="M334" t="s">
        <v>1642</v>
      </c>
      <c r="N334" t="s">
        <v>2649</v>
      </c>
      <c r="O334" t="s">
        <v>2650</v>
      </c>
      <c r="Q334">
        <v>1</v>
      </c>
      <c r="R334">
        <v>1</v>
      </c>
      <c r="S334">
        <v>7.34</v>
      </c>
      <c r="T334">
        <v>7.34</v>
      </c>
      <c r="U334" t="s">
        <v>1570</v>
      </c>
      <c r="V334">
        <v>0</v>
      </c>
      <c r="Y334" t="s">
        <v>1571</v>
      </c>
      <c r="Z334" t="s">
        <v>1572</v>
      </c>
      <c r="AC334" t="s">
        <v>1573</v>
      </c>
      <c r="AD334" t="s">
        <v>1574</v>
      </c>
      <c r="AF334">
        <v>0</v>
      </c>
      <c r="AG334">
        <v>0</v>
      </c>
      <c r="AH334">
        <v>10.26</v>
      </c>
      <c r="AI334">
        <v>2</v>
      </c>
      <c r="AJ334">
        <v>0</v>
      </c>
      <c r="AV334">
        <v>1.3978202</v>
      </c>
      <c r="AX334">
        <v>12.31</v>
      </c>
      <c r="AZ334">
        <v>1</v>
      </c>
      <c r="BE334">
        <v>100</v>
      </c>
      <c r="BF334">
        <v>100</v>
      </c>
      <c r="BH334">
        <v>0</v>
      </c>
      <c r="BL334">
        <v>0</v>
      </c>
      <c r="BM334">
        <v>0</v>
      </c>
      <c r="BP334">
        <v>0</v>
      </c>
      <c r="BR334">
        <v>0</v>
      </c>
      <c r="BS334">
        <v>0</v>
      </c>
      <c r="BT334">
        <v>0</v>
      </c>
      <c r="BW334">
        <v>0</v>
      </c>
      <c r="BX334">
        <v>0</v>
      </c>
    </row>
    <row r="335" spans="1:76" x14ac:dyDescent="0.25">
      <c r="B335">
        <v>2146332</v>
      </c>
      <c r="C335" t="s">
        <v>2651</v>
      </c>
      <c r="D335" t="s">
        <v>2652</v>
      </c>
      <c r="E335">
        <v>12</v>
      </c>
      <c r="F335" t="s">
        <v>1995</v>
      </c>
      <c r="G335">
        <v>12</v>
      </c>
      <c r="H335" t="s">
        <v>1996</v>
      </c>
      <c r="K335">
        <v>3</v>
      </c>
      <c r="L335" t="s">
        <v>1578</v>
      </c>
      <c r="M335" t="s">
        <v>2653</v>
      </c>
      <c r="N335">
        <v>2146332</v>
      </c>
      <c r="O335" t="s">
        <v>2652</v>
      </c>
      <c r="Q335">
        <v>1</v>
      </c>
      <c r="R335">
        <v>0</v>
      </c>
      <c r="S335">
        <v>0.15</v>
      </c>
      <c r="T335">
        <v>0.15</v>
      </c>
      <c r="U335" t="s">
        <v>1570</v>
      </c>
      <c r="V335">
        <v>0</v>
      </c>
      <c r="Y335" t="s">
        <v>1571</v>
      </c>
      <c r="Z335" t="s">
        <v>1572</v>
      </c>
      <c r="AC335" t="s">
        <v>1573</v>
      </c>
      <c r="AD335" t="s">
        <v>1574</v>
      </c>
      <c r="AF335">
        <v>0</v>
      </c>
      <c r="AG335">
        <v>0</v>
      </c>
      <c r="AH335">
        <v>0.3</v>
      </c>
      <c r="AI335">
        <v>2</v>
      </c>
      <c r="AJ335">
        <v>0</v>
      </c>
      <c r="AV335">
        <v>2</v>
      </c>
      <c r="AX335">
        <v>0.36</v>
      </c>
      <c r="BE335">
        <v>100</v>
      </c>
      <c r="BF335">
        <v>100</v>
      </c>
      <c r="BG335" t="s">
        <v>2654</v>
      </c>
      <c r="BH335">
        <v>0</v>
      </c>
      <c r="BL335">
        <v>0</v>
      </c>
      <c r="BM335">
        <v>0</v>
      </c>
      <c r="BP335">
        <v>0</v>
      </c>
      <c r="BR335">
        <v>0</v>
      </c>
      <c r="BS335">
        <v>0</v>
      </c>
      <c r="BT335">
        <v>0</v>
      </c>
      <c r="BW335">
        <v>0</v>
      </c>
      <c r="BX335">
        <v>0</v>
      </c>
    </row>
    <row r="336" spans="1:76" x14ac:dyDescent="0.25">
      <c r="A336">
        <v>452</v>
      </c>
      <c r="B336" t="s">
        <v>292</v>
      </c>
      <c r="C336" t="s">
        <v>2655</v>
      </c>
      <c r="D336" t="s">
        <v>291</v>
      </c>
      <c r="E336">
        <v>10</v>
      </c>
      <c r="F336" t="s">
        <v>1577</v>
      </c>
      <c r="G336">
        <v>8</v>
      </c>
      <c r="H336" t="s">
        <v>1577</v>
      </c>
      <c r="K336">
        <v>3</v>
      </c>
      <c r="L336" t="s">
        <v>1578</v>
      </c>
      <c r="M336" t="s">
        <v>2656</v>
      </c>
      <c r="N336" t="s">
        <v>292</v>
      </c>
      <c r="O336" t="s">
        <v>291</v>
      </c>
      <c r="Q336">
        <v>1</v>
      </c>
      <c r="R336">
        <v>0</v>
      </c>
      <c r="S336">
        <v>2.1</v>
      </c>
      <c r="T336">
        <v>2.1</v>
      </c>
      <c r="U336" t="s">
        <v>1570</v>
      </c>
      <c r="V336">
        <v>0</v>
      </c>
      <c r="Y336" t="s">
        <v>1571</v>
      </c>
      <c r="Z336" t="s">
        <v>1572</v>
      </c>
      <c r="AC336" t="s">
        <v>1573</v>
      </c>
      <c r="AD336" t="s">
        <v>1574</v>
      </c>
      <c r="AF336">
        <v>0</v>
      </c>
      <c r="AG336">
        <v>0</v>
      </c>
      <c r="AH336">
        <v>0</v>
      </c>
      <c r="AI336">
        <v>2</v>
      </c>
      <c r="AJ336">
        <v>0</v>
      </c>
      <c r="AV336">
        <v>0</v>
      </c>
      <c r="AX336">
        <v>0</v>
      </c>
      <c r="AZ336">
        <v>1</v>
      </c>
      <c r="BE336">
        <v>100</v>
      </c>
      <c r="BF336">
        <v>100</v>
      </c>
      <c r="BH336">
        <v>0</v>
      </c>
      <c r="BL336">
        <v>0</v>
      </c>
      <c r="BM336">
        <v>0</v>
      </c>
      <c r="BP336">
        <v>0</v>
      </c>
      <c r="BR336">
        <v>0</v>
      </c>
      <c r="BS336">
        <v>0</v>
      </c>
      <c r="BT336">
        <v>0</v>
      </c>
      <c r="BW336">
        <v>0</v>
      </c>
      <c r="BX336">
        <v>0</v>
      </c>
    </row>
    <row r="337" spans="1:76" x14ac:dyDescent="0.25">
      <c r="B337" t="s">
        <v>2657</v>
      </c>
      <c r="C337" t="s">
        <v>2658</v>
      </c>
      <c r="D337" t="s">
        <v>2659</v>
      </c>
      <c r="E337">
        <v>9</v>
      </c>
      <c r="F337" t="s">
        <v>2016</v>
      </c>
      <c r="K337">
        <v>3</v>
      </c>
      <c r="L337" t="s">
        <v>2017</v>
      </c>
      <c r="M337" t="s">
        <v>1637</v>
      </c>
      <c r="N337" t="s">
        <v>2657</v>
      </c>
      <c r="O337" t="s">
        <v>2660</v>
      </c>
      <c r="Q337">
        <v>1</v>
      </c>
      <c r="R337">
        <v>1</v>
      </c>
      <c r="S337">
        <v>21.75</v>
      </c>
      <c r="T337">
        <v>21.75</v>
      </c>
      <c r="U337" t="s">
        <v>1570</v>
      </c>
      <c r="V337">
        <v>0</v>
      </c>
      <c r="Y337" t="s">
        <v>1571</v>
      </c>
      <c r="Z337" t="s">
        <v>1572</v>
      </c>
      <c r="AC337" t="s">
        <v>1573</v>
      </c>
      <c r="AD337" t="s">
        <v>1574</v>
      </c>
      <c r="AF337">
        <v>0</v>
      </c>
      <c r="AG337">
        <v>0</v>
      </c>
      <c r="AH337">
        <v>28.7</v>
      </c>
      <c r="AI337">
        <v>2</v>
      </c>
      <c r="AJ337">
        <v>0</v>
      </c>
      <c r="AV337">
        <v>1.3195402000000001</v>
      </c>
      <c r="AX337">
        <v>34.44</v>
      </c>
      <c r="BE337">
        <v>100</v>
      </c>
      <c r="BF337">
        <v>100</v>
      </c>
      <c r="BH337">
        <v>0</v>
      </c>
      <c r="BL337">
        <v>0</v>
      </c>
      <c r="BM337">
        <v>0</v>
      </c>
      <c r="BP337">
        <v>0</v>
      </c>
      <c r="BR337">
        <v>0</v>
      </c>
      <c r="BS337">
        <v>0</v>
      </c>
      <c r="BT337">
        <v>0</v>
      </c>
      <c r="BW337">
        <v>0</v>
      </c>
      <c r="BX337">
        <v>0</v>
      </c>
    </row>
    <row r="338" spans="1:76" x14ac:dyDescent="0.25">
      <c r="B338" t="s">
        <v>2661</v>
      </c>
      <c r="C338" t="s">
        <v>2662</v>
      </c>
      <c r="D338" t="s">
        <v>2663</v>
      </c>
      <c r="E338">
        <v>9</v>
      </c>
      <c r="F338" t="s">
        <v>2016</v>
      </c>
      <c r="G338">
        <v>5</v>
      </c>
      <c r="H338" t="s">
        <v>2016</v>
      </c>
      <c r="K338">
        <v>3</v>
      </c>
      <c r="L338" t="s">
        <v>2017</v>
      </c>
      <c r="M338" t="s">
        <v>2664</v>
      </c>
      <c r="N338" t="s">
        <v>2661</v>
      </c>
      <c r="O338" t="s">
        <v>2665</v>
      </c>
      <c r="Q338">
        <v>1</v>
      </c>
      <c r="R338">
        <v>1</v>
      </c>
      <c r="S338">
        <v>1.38</v>
      </c>
      <c r="T338">
        <v>1.38</v>
      </c>
      <c r="U338" t="s">
        <v>1570</v>
      </c>
      <c r="V338">
        <v>0</v>
      </c>
      <c r="Y338" t="s">
        <v>1571</v>
      </c>
      <c r="Z338" t="s">
        <v>1572</v>
      </c>
      <c r="AC338" t="s">
        <v>1573</v>
      </c>
      <c r="AD338" t="s">
        <v>1574</v>
      </c>
      <c r="AF338">
        <v>0</v>
      </c>
      <c r="AG338">
        <v>0</v>
      </c>
      <c r="AH338">
        <v>1.79</v>
      </c>
      <c r="AI338">
        <v>2</v>
      </c>
      <c r="AJ338">
        <v>0</v>
      </c>
      <c r="AV338">
        <v>1.2971014000000001</v>
      </c>
      <c r="AX338">
        <v>2.15</v>
      </c>
      <c r="BE338">
        <v>100</v>
      </c>
      <c r="BF338">
        <v>100</v>
      </c>
      <c r="BH338">
        <v>0</v>
      </c>
      <c r="BL338">
        <v>0</v>
      </c>
      <c r="BM338">
        <v>0</v>
      </c>
      <c r="BP338">
        <v>0</v>
      </c>
      <c r="BR338">
        <v>0</v>
      </c>
      <c r="BS338">
        <v>0</v>
      </c>
      <c r="BT338">
        <v>0</v>
      </c>
      <c r="BW338">
        <v>0</v>
      </c>
      <c r="BX338">
        <v>0</v>
      </c>
    </row>
    <row r="339" spans="1:76" x14ac:dyDescent="0.25">
      <c r="B339" t="s">
        <v>2666</v>
      </c>
      <c r="C339" t="s">
        <v>2667</v>
      </c>
      <c r="D339" t="s">
        <v>2668</v>
      </c>
      <c r="E339">
        <v>5</v>
      </c>
      <c r="F339" t="s">
        <v>1566</v>
      </c>
      <c r="K339">
        <v>1</v>
      </c>
      <c r="L339" t="s">
        <v>1589</v>
      </c>
      <c r="M339" t="s">
        <v>1568</v>
      </c>
      <c r="N339" t="s">
        <v>2669</v>
      </c>
      <c r="O339" t="s">
        <v>2670</v>
      </c>
      <c r="Q339">
        <v>1</v>
      </c>
      <c r="R339">
        <v>1</v>
      </c>
      <c r="S339">
        <v>142</v>
      </c>
      <c r="T339">
        <v>142</v>
      </c>
      <c r="U339" t="s">
        <v>1570</v>
      </c>
      <c r="V339">
        <v>0</v>
      </c>
      <c r="Y339" t="s">
        <v>1571</v>
      </c>
      <c r="Z339" t="s">
        <v>1572</v>
      </c>
      <c r="AC339" t="s">
        <v>1573</v>
      </c>
      <c r="AD339" t="s">
        <v>1574</v>
      </c>
      <c r="AF339">
        <v>0</v>
      </c>
      <c r="AG339">
        <v>0</v>
      </c>
      <c r="AH339">
        <v>213</v>
      </c>
      <c r="AI339">
        <v>2</v>
      </c>
      <c r="AJ339">
        <v>0</v>
      </c>
      <c r="AV339">
        <v>1.5</v>
      </c>
      <c r="AX339">
        <v>255.6</v>
      </c>
      <c r="BE339">
        <v>100</v>
      </c>
      <c r="BF339">
        <v>100</v>
      </c>
      <c r="BH339">
        <v>0</v>
      </c>
      <c r="BL339">
        <v>0</v>
      </c>
      <c r="BM339">
        <v>0</v>
      </c>
      <c r="BP339">
        <v>0</v>
      </c>
      <c r="BR339">
        <v>0</v>
      </c>
      <c r="BS339">
        <v>0</v>
      </c>
      <c r="BT339">
        <v>0</v>
      </c>
      <c r="BW339">
        <v>0</v>
      </c>
      <c r="BX339">
        <v>0</v>
      </c>
    </row>
    <row r="340" spans="1:76" x14ac:dyDescent="0.25">
      <c r="B340">
        <v>1510064</v>
      </c>
      <c r="C340" t="s">
        <v>2671</v>
      </c>
      <c r="D340" t="s">
        <v>2672</v>
      </c>
      <c r="E340">
        <v>9</v>
      </c>
      <c r="F340" t="s">
        <v>2016</v>
      </c>
      <c r="G340">
        <v>5</v>
      </c>
      <c r="H340" t="s">
        <v>2016</v>
      </c>
      <c r="K340">
        <v>3</v>
      </c>
      <c r="L340" t="s">
        <v>2017</v>
      </c>
      <c r="M340" t="s">
        <v>2297</v>
      </c>
      <c r="N340">
        <v>1510064</v>
      </c>
      <c r="O340" t="s">
        <v>2673</v>
      </c>
      <c r="P340" t="s">
        <v>2674</v>
      </c>
      <c r="Q340">
        <v>6</v>
      </c>
      <c r="R340">
        <v>1</v>
      </c>
      <c r="S340">
        <v>22.64</v>
      </c>
      <c r="T340">
        <v>22.64</v>
      </c>
      <c r="U340" t="s">
        <v>1570</v>
      </c>
      <c r="V340">
        <v>0</v>
      </c>
      <c r="Y340" t="s">
        <v>1571</v>
      </c>
      <c r="Z340" t="s">
        <v>1572</v>
      </c>
      <c r="AC340" t="s">
        <v>1573</v>
      </c>
      <c r="AD340" t="s">
        <v>1574</v>
      </c>
      <c r="AF340">
        <v>0</v>
      </c>
      <c r="AG340">
        <v>0</v>
      </c>
      <c r="AH340">
        <v>38.799999999999997</v>
      </c>
      <c r="AI340">
        <v>2</v>
      </c>
      <c r="AJ340">
        <v>0</v>
      </c>
      <c r="AV340">
        <v>10.282685499999999</v>
      </c>
      <c r="AX340">
        <v>46.56</v>
      </c>
      <c r="BE340">
        <v>100</v>
      </c>
      <c r="BF340">
        <v>100</v>
      </c>
      <c r="BH340">
        <v>0</v>
      </c>
      <c r="BL340">
        <v>0</v>
      </c>
      <c r="BM340">
        <v>0</v>
      </c>
      <c r="BP340">
        <v>0</v>
      </c>
      <c r="BR340">
        <v>0</v>
      </c>
      <c r="BS340">
        <v>0</v>
      </c>
      <c r="BT340">
        <v>0</v>
      </c>
      <c r="BW340">
        <v>0</v>
      </c>
      <c r="BX340">
        <v>0</v>
      </c>
    </row>
    <row r="341" spans="1:76" x14ac:dyDescent="0.25">
      <c r="B341" t="s">
        <v>2675</v>
      </c>
      <c r="C341" t="s">
        <v>2676</v>
      </c>
      <c r="D341" t="s">
        <v>2677</v>
      </c>
      <c r="E341">
        <v>9</v>
      </c>
      <c r="F341" t="s">
        <v>2016</v>
      </c>
      <c r="G341">
        <v>5</v>
      </c>
      <c r="H341" t="s">
        <v>2016</v>
      </c>
      <c r="K341">
        <v>3</v>
      </c>
      <c r="L341" t="s">
        <v>2017</v>
      </c>
      <c r="M341" t="s">
        <v>1613</v>
      </c>
      <c r="N341" t="s">
        <v>2678</v>
      </c>
      <c r="O341" t="s">
        <v>2677</v>
      </c>
      <c r="Q341">
        <v>1</v>
      </c>
      <c r="R341">
        <v>1</v>
      </c>
      <c r="S341">
        <v>0.68</v>
      </c>
      <c r="T341">
        <v>0.68</v>
      </c>
      <c r="U341" t="s">
        <v>1570</v>
      </c>
      <c r="V341">
        <v>0</v>
      </c>
      <c r="Y341" t="s">
        <v>1571</v>
      </c>
      <c r="Z341" t="s">
        <v>1572</v>
      </c>
      <c r="AC341" t="s">
        <v>1573</v>
      </c>
      <c r="AD341" t="s">
        <v>1574</v>
      </c>
      <c r="AF341">
        <v>0</v>
      </c>
      <c r="AG341">
        <v>0</v>
      </c>
      <c r="AH341">
        <v>0.88</v>
      </c>
      <c r="AI341">
        <v>2</v>
      </c>
      <c r="AJ341">
        <v>0</v>
      </c>
      <c r="AV341">
        <v>1.2941176000000001</v>
      </c>
      <c r="AW341">
        <v>1</v>
      </c>
      <c r="AX341">
        <v>1.06</v>
      </c>
      <c r="BE341">
        <v>100</v>
      </c>
      <c r="BF341">
        <v>100</v>
      </c>
      <c r="BH341">
        <v>0</v>
      </c>
      <c r="BL341">
        <v>0</v>
      </c>
      <c r="BM341">
        <v>0</v>
      </c>
      <c r="BP341">
        <v>0</v>
      </c>
      <c r="BR341">
        <v>0</v>
      </c>
      <c r="BS341">
        <v>0</v>
      </c>
      <c r="BT341">
        <v>0</v>
      </c>
      <c r="BW341">
        <v>0</v>
      </c>
      <c r="BX341">
        <v>0</v>
      </c>
    </row>
    <row r="342" spans="1:76" x14ac:dyDescent="0.25">
      <c r="B342" t="s">
        <v>2679</v>
      </c>
      <c r="C342" t="s">
        <v>2680</v>
      </c>
      <c r="D342" t="s">
        <v>2681</v>
      </c>
      <c r="E342">
        <v>9</v>
      </c>
      <c r="F342" t="s">
        <v>2016</v>
      </c>
      <c r="G342">
        <v>5</v>
      </c>
      <c r="H342" t="s">
        <v>2016</v>
      </c>
      <c r="K342">
        <v>3</v>
      </c>
      <c r="L342" t="s">
        <v>2017</v>
      </c>
      <c r="M342" t="s">
        <v>2247</v>
      </c>
      <c r="N342" t="s">
        <v>2679</v>
      </c>
      <c r="O342" t="s">
        <v>2681</v>
      </c>
      <c r="Q342">
        <v>1</v>
      </c>
      <c r="R342">
        <v>1</v>
      </c>
      <c r="S342">
        <v>31.72</v>
      </c>
      <c r="T342">
        <v>31.72</v>
      </c>
      <c r="U342" t="s">
        <v>1570</v>
      </c>
      <c r="V342">
        <v>0</v>
      </c>
      <c r="Y342" t="s">
        <v>1571</v>
      </c>
      <c r="Z342" t="s">
        <v>1572</v>
      </c>
      <c r="AC342" t="s">
        <v>1573</v>
      </c>
      <c r="AD342" t="s">
        <v>1574</v>
      </c>
      <c r="AF342">
        <v>0</v>
      </c>
      <c r="AG342">
        <v>0</v>
      </c>
      <c r="AH342">
        <v>48.29</v>
      </c>
      <c r="AI342">
        <v>2</v>
      </c>
      <c r="AJ342">
        <v>0</v>
      </c>
      <c r="AV342">
        <v>1.5223834000000001</v>
      </c>
      <c r="AX342">
        <v>57.95</v>
      </c>
      <c r="BE342">
        <v>100</v>
      </c>
      <c r="BF342">
        <v>100</v>
      </c>
      <c r="BH342">
        <v>0</v>
      </c>
      <c r="BL342">
        <v>0</v>
      </c>
      <c r="BM342">
        <v>0</v>
      </c>
      <c r="BP342">
        <v>0</v>
      </c>
      <c r="BR342">
        <v>0</v>
      </c>
      <c r="BS342">
        <v>0</v>
      </c>
      <c r="BT342">
        <v>0</v>
      </c>
      <c r="BW342">
        <v>0</v>
      </c>
      <c r="BX342">
        <v>0</v>
      </c>
    </row>
    <row r="343" spans="1:76" x14ac:dyDescent="0.25">
      <c r="B343" t="s">
        <v>2682</v>
      </c>
      <c r="C343" t="s">
        <v>2683</v>
      </c>
      <c r="D343" t="s">
        <v>2684</v>
      </c>
      <c r="E343">
        <v>9</v>
      </c>
      <c r="F343" t="s">
        <v>2016</v>
      </c>
      <c r="K343">
        <v>3</v>
      </c>
      <c r="L343" t="s">
        <v>2017</v>
      </c>
      <c r="M343" t="s">
        <v>2247</v>
      </c>
      <c r="N343" t="s">
        <v>2682</v>
      </c>
      <c r="O343" t="s">
        <v>2684</v>
      </c>
      <c r="Q343">
        <v>1</v>
      </c>
      <c r="R343">
        <v>1</v>
      </c>
      <c r="S343">
        <v>0.85</v>
      </c>
      <c r="T343">
        <v>0.85</v>
      </c>
      <c r="U343" t="s">
        <v>1570</v>
      </c>
      <c r="V343">
        <v>0</v>
      </c>
      <c r="Y343" t="s">
        <v>1571</v>
      </c>
      <c r="Z343" t="s">
        <v>1572</v>
      </c>
      <c r="AC343" t="s">
        <v>1573</v>
      </c>
      <c r="AD343" t="s">
        <v>1574</v>
      </c>
      <c r="AF343">
        <v>0</v>
      </c>
      <c r="AG343">
        <v>0</v>
      </c>
      <c r="AH343">
        <v>1.3</v>
      </c>
      <c r="AI343">
        <v>2</v>
      </c>
      <c r="AJ343">
        <v>0</v>
      </c>
      <c r="AV343">
        <v>1.5294118000000001</v>
      </c>
      <c r="AX343">
        <v>1.56</v>
      </c>
      <c r="BE343">
        <v>100</v>
      </c>
      <c r="BF343">
        <v>100</v>
      </c>
      <c r="BH343">
        <v>0</v>
      </c>
      <c r="BL343">
        <v>0</v>
      </c>
      <c r="BM343">
        <v>0</v>
      </c>
      <c r="BP343">
        <v>0</v>
      </c>
      <c r="BR343">
        <v>0</v>
      </c>
      <c r="BS343">
        <v>0</v>
      </c>
      <c r="BT343">
        <v>0</v>
      </c>
      <c r="BW343">
        <v>0</v>
      </c>
      <c r="BX343">
        <v>0</v>
      </c>
    </row>
    <row r="344" spans="1:76" x14ac:dyDescent="0.25">
      <c r="B344" t="s">
        <v>2685</v>
      </c>
      <c r="C344" t="s">
        <v>2686</v>
      </c>
      <c r="D344" t="s">
        <v>2687</v>
      </c>
      <c r="E344">
        <v>10</v>
      </c>
      <c r="F344" t="s">
        <v>1577</v>
      </c>
      <c r="G344">
        <v>8</v>
      </c>
      <c r="H344" t="s">
        <v>1577</v>
      </c>
      <c r="K344">
        <v>3</v>
      </c>
      <c r="L344" t="s">
        <v>1578</v>
      </c>
      <c r="M344" t="s">
        <v>1613</v>
      </c>
      <c r="N344" t="s">
        <v>2685</v>
      </c>
      <c r="O344" t="s">
        <v>2528</v>
      </c>
      <c r="Q344">
        <v>1</v>
      </c>
      <c r="R344">
        <v>1</v>
      </c>
      <c r="S344">
        <v>0.42</v>
      </c>
      <c r="T344">
        <v>0.42</v>
      </c>
      <c r="U344" t="s">
        <v>1570</v>
      </c>
      <c r="V344">
        <v>0</v>
      </c>
      <c r="Y344" t="s">
        <v>1571</v>
      </c>
      <c r="Z344" t="s">
        <v>1572</v>
      </c>
      <c r="AC344" t="s">
        <v>1573</v>
      </c>
      <c r="AD344" t="s">
        <v>1574</v>
      </c>
      <c r="AF344">
        <v>0</v>
      </c>
      <c r="AG344">
        <v>0</v>
      </c>
      <c r="AH344">
        <v>0.56000000000000005</v>
      </c>
      <c r="AI344">
        <v>2</v>
      </c>
      <c r="AJ344">
        <v>0</v>
      </c>
      <c r="AV344">
        <v>1.3333333000000001</v>
      </c>
      <c r="AX344">
        <v>0.67</v>
      </c>
      <c r="BE344">
        <v>100</v>
      </c>
      <c r="BF344">
        <v>100</v>
      </c>
      <c r="BH344">
        <v>0</v>
      </c>
      <c r="BL344">
        <v>0</v>
      </c>
      <c r="BM344">
        <v>0</v>
      </c>
      <c r="BP344">
        <v>0</v>
      </c>
      <c r="BR344">
        <v>0</v>
      </c>
      <c r="BS344">
        <v>0</v>
      </c>
      <c r="BT344">
        <v>0</v>
      </c>
      <c r="BW344">
        <v>0</v>
      </c>
      <c r="BX344">
        <v>0</v>
      </c>
    </row>
    <row r="345" spans="1:76" x14ac:dyDescent="0.25">
      <c r="A345">
        <v>459</v>
      </c>
      <c r="B345" t="s">
        <v>315</v>
      </c>
      <c r="C345" t="s">
        <v>2688</v>
      </c>
      <c r="D345" t="s">
        <v>313</v>
      </c>
      <c r="E345">
        <v>5</v>
      </c>
      <c r="F345" t="s">
        <v>1566</v>
      </c>
      <c r="G345">
        <v>5</v>
      </c>
      <c r="H345" t="s">
        <v>2016</v>
      </c>
      <c r="I345" t="s">
        <v>2689</v>
      </c>
      <c r="J345" t="s">
        <v>2690</v>
      </c>
      <c r="K345">
        <v>1</v>
      </c>
      <c r="L345" t="s">
        <v>1589</v>
      </c>
      <c r="M345" t="s">
        <v>1583</v>
      </c>
      <c r="N345" t="s">
        <v>1584</v>
      </c>
      <c r="O345" t="s">
        <v>1585</v>
      </c>
      <c r="Q345">
        <v>1</v>
      </c>
      <c r="R345">
        <v>0</v>
      </c>
      <c r="S345">
        <v>0</v>
      </c>
      <c r="T345">
        <v>0</v>
      </c>
      <c r="U345" t="s">
        <v>1570</v>
      </c>
      <c r="V345">
        <v>0</v>
      </c>
      <c r="Y345" t="s">
        <v>1571</v>
      </c>
      <c r="Z345" t="s">
        <v>1572</v>
      </c>
      <c r="AC345" t="s">
        <v>1573</v>
      </c>
      <c r="AD345" t="s">
        <v>1574</v>
      </c>
      <c r="AF345">
        <v>0</v>
      </c>
      <c r="AG345">
        <v>0</v>
      </c>
      <c r="AH345">
        <v>524.71</v>
      </c>
      <c r="AI345">
        <v>2</v>
      </c>
      <c r="AJ345">
        <v>0</v>
      </c>
      <c r="AK345">
        <v>1</v>
      </c>
      <c r="AV345">
        <v>0</v>
      </c>
      <c r="AX345">
        <v>629.65</v>
      </c>
      <c r="AZ345">
        <v>1</v>
      </c>
      <c r="BE345">
        <v>100</v>
      </c>
      <c r="BF345">
        <v>100</v>
      </c>
      <c r="BH345">
        <v>0</v>
      </c>
      <c r="BL345">
        <v>0</v>
      </c>
      <c r="BM345">
        <v>0</v>
      </c>
      <c r="BP345">
        <v>0</v>
      </c>
      <c r="BR345">
        <v>0</v>
      </c>
      <c r="BS345">
        <v>0</v>
      </c>
      <c r="BT345">
        <v>0</v>
      </c>
      <c r="BW345">
        <v>0</v>
      </c>
      <c r="BX345">
        <v>0</v>
      </c>
    </row>
    <row r="346" spans="1:76" x14ac:dyDescent="0.25">
      <c r="A346">
        <v>458</v>
      </c>
      <c r="B346" t="s">
        <v>311</v>
      </c>
      <c r="C346" t="s">
        <v>2691</v>
      </c>
      <c r="D346" t="s">
        <v>309</v>
      </c>
      <c r="E346">
        <v>1</v>
      </c>
      <c r="F346" t="s">
        <v>1626</v>
      </c>
      <c r="G346">
        <v>2</v>
      </c>
      <c r="H346" t="s">
        <v>1626</v>
      </c>
      <c r="K346">
        <v>7</v>
      </c>
      <c r="L346" t="s">
        <v>1627</v>
      </c>
      <c r="M346" t="s">
        <v>1628</v>
      </c>
      <c r="N346" t="s">
        <v>311</v>
      </c>
      <c r="O346" t="s">
        <v>309</v>
      </c>
      <c r="Q346">
        <v>1</v>
      </c>
      <c r="R346">
        <v>1</v>
      </c>
      <c r="S346">
        <v>12.5</v>
      </c>
      <c r="T346">
        <v>12.5</v>
      </c>
      <c r="U346" t="s">
        <v>1570</v>
      </c>
      <c r="V346">
        <v>0</v>
      </c>
      <c r="Y346" t="s">
        <v>1571</v>
      </c>
      <c r="Z346" t="s">
        <v>1572</v>
      </c>
      <c r="AC346" t="s">
        <v>1573</v>
      </c>
      <c r="AD346" t="s">
        <v>1574</v>
      </c>
      <c r="AF346">
        <v>0</v>
      </c>
      <c r="AG346">
        <v>0</v>
      </c>
      <c r="AH346">
        <v>16.489999999999998</v>
      </c>
      <c r="AI346">
        <v>2</v>
      </c>
      <c r="AJ346">
        <v>0</v>
      </c>
      <c r="AV346">
        <v>1.3191999999999999</v>
      </c>
      <c r="AX346">
        <v>19.79</v>
      </c>
      <c r="AZ346">
        <v>1</v>
      </c>
      <c r="BE346">
        <v>100</v>
      </c>
      <c r="BF346">
        <v>100</v>
      </c>
      <c r="BH346">
        <v>0</v>
      </c>
      <c r="BL346">
        <v>0</v>
      </c>
      <c r="BM346">
        <v>0</v>
      </c>
      <c r="BP346">
        <v>0</v>
      </c>
      <c r="BR346">
        <v>0</v>
      </c>
      <c r="BS346">
        <v>0</v>
      </c>
      <c r="BT346">
        <v>0</v>
      </c>
      <c r="BW346">
        <v>0</v>
      </c>
      <c r="BX346">
        <v>0</v>
      </c>
    </row>
    <row r="347" spans="1:76" x14ac:dyDescent="0.25">
      <c r="B347" t="s">
        <v>2692</v>
      </c>
      <c r="C347" t="s">
        <v>2693</v>
      </c>
      <c r="D347" t="s">
        <v>2694</v>
      </c>
      <c r="E347">
        <v>9</v>
      </c>
      <c r="F347" t="s">
        <v>2016</v>
      </c>
      <c r="G347">
        <v>5</v>
      </c>
      <c r="H347" t="s">
        <v>2016</v>
      </c>
      <c r="K347">
        <v>3</v>
      </c>
      <c r="L347" t="s">
        <v>2017</v>
      </c>
      <c r="M347" t="s">
        <v>2247</v>
      </c>
      <c r="N347" t="s">
        <v>2695</v>
      </c>
      <c r="O347" t="s">
        <v>2694</v>
      </c>
      <c r="Q347">
        <v>1</v>
      </c>
      <c r="R347">
        <v>1</v>
      </c>
      <c r="S347">
        <v>28</v>
      </c>
      <c r="T347">
        <v>28</v>
      </c>
      <c r="U347" t="s">
        <v>1570</v>
      </c>
      <c r="V347">
        <v>0</v>
      </c>
      <c r="Y347" t="s">
        <v>1571</v>
      </c>
      <c r="Z347" t="s">
        <v>1572</v>
      </c>
      <c r="AC347" t="s">
        <v>1573</v>
      </c>
      <c r="AD347" t="s">
        <v>1574</v>
      </c>
      <c r="AF347">
        <v>0</v>
      </c>
      <c r="AG347">
        <v>0</v>
      </c>
      <c r="AH347">
        <v>42.63</v>
      </c>
      <c r="AI347">
        <v>2</v>
      </c>
      <c r="AJ347">
        <v>0</v>
      </c>
      <c r="AV347">
        <v>1.5225</v>
      </c>
      <c r="AW347">
        <v>1</v>
      </c>
      <c r="AX347">
        <v>51.16</v>
      </c>
      <c r="BE347">
        <v>100</v>
      </c>
      <c r="BF347">
        <v>100</v>
      </c>
      <c r="BH347">
        <v>0</v>
      </c>
      <c r="BL347">
        <v>0</v>
      </c>
      <c r="BM347">
        <v>0</v>
      </c>
      <c r="BP347">
        <v>0</v>
      </c>
      <c r="BR347">
        <v>0</v>
      </c>
      <c r="BS347">
        <v>0</v>
      </c>
      <c r="BT347">
        <v>0</v>
      </c>
      <c r="BW347">
        <v>0</v>
      </c>
      <c r="BX347">
        <v>0</v>
      </c>
    </row>
    <row r="348" spans="1:76" x14ac:dyDescent="0.25">
      <c r="B348" t="s">
        <v>2696</v>
      </c>
      <c r="C348" t="s">
        <v>2697</v>
      </c>
      <c r="D348" t="s">
        <v>2698</v>
      </c>
      <c r="E348">
        <v>9</v>
      </c>
      <c r="F348" t="s">
        <v>2016</v>
      </c>
      <c r="G348">
        <v>5</v>
      </c>
      <c r="H348" t="s">
        <v>2016</v>
      </c>
      <c r="K348">
        <v>3</v>
      </c>
      <c r="L348" t="s">
        <v>2017</v>
      </c>
      <c r="M348" t="s">
        <v>2247</v>
      </c>
      <c r="N348" t="s">
        <v>2699</v>
      </c>
      <c r="O348" t="s">
        <v>2698</v>
      </c>
      <c r="Q348">
        <v>1</v>
      </c>
      <c r="R348">
        <v>1</v>
      </c>
      <c r="S348">
        <v>36.26</v>
      </c>
      <c r="T348">
        <v>36.26</v>
      </c>
      <c r="U348" t="s">
        <v>1570</v>
      </c>
      <c r="V348">
        <v>0</v>
      </c>
      <c r="Y348" t="s">
        <v>1571</v>
      </c>
      <c r="Z348" t="s">
        <v>1572</v>
      </c>
      <c r="AC348" t="s">
        <v>1573</v>
      </c>
      <c r="AD348" t="s">
        <v>1574</v>
      </c>
      <c r="AF348">
        <v>0</v>
      </c>
      <c r="AG348">
        <v>0</v>
      </c>
      <c r="AH348">
        <v>55.21</v>
      </c>
      <c r="AI348">
        <v>2</v>
      </c>
      <c r="AJ348">
        <v>0</v>
      </c>
      <c r="AV348">
        <v>1.5226145</v>
      </c>
      <c r="AX348">
        <v>66.25</v>
      </c>
      <c r="BE348">
        <v>100</v>
      </c>
      <c r="BF348">
        <v>100</v>
      </c>
      <c r="BH348">
        <v>0</v>
      </c>
      <c r="BL348">
        <v>0</v>
      </c>
      <c r="BM348">
        <v>0</v>
      </c>
      <c r="BP348">
        <v>0</v>
      </c>
      <c r="BR348">
        <v>0</v>
      </c>
      <c r="BS348">
        <v>0</v>
      </c>
      <c r="BT348">
        <v>0</v>
      </c>
      <c r="BW348">
        <v>0</v>
      </c>
      <c r="BX348">
        <v>0</v>
      </c>
    </row>
    <row r="349" spans="1:76" x14ac:dyDescent="0.25">
      <c r="A349">
        <v>535</v>
      </c>
      <c r="B349" t="s">
        <v>483</v>
      </c>
      <c r="C349" t="s">
        <v>2700</v>
      </c>
      <c r="D349" t="s">
        <v>2701</v>
      </c>
      <c r="E349">
        <v>3</v>
      </c>
      <c r="F349" t="s">
        <v>1666</v>
      </c>
      <c r="G349">
        <v>7</v>
      </c>
      <c r="H349" t="s">
        <v>1666</v>
      </c>
      <c r="M349" t="s">
        <v>1637</v>
      </c>
      <c r="N349" t="s">
        <v>2702</v>
      </c>
      <c r="O349" t="s">
        <v>2703</v>
      </c>
      <c r="P349">
        <v>1</v>
      </c>
      <c r="Q349">
        <v>1</v>
      </c>
      <c r="R349">
        <v>1</v>
      </c>
      <c r="S349">
        <v>1.06</v>
      </c>
      <c r="T349">
        <v>1.06</v>
      </c>
      <c r="U349" t="s">
        <v>1570</v>
      </c>
      <c r="V349">
        <v>0</v>
      </c>
      <c r="Y349" t="s">
        <v>1571</v>
      </c>
      <c r="Z349" t="s">
        <v>1572</v>
      </c>
      <c r="AC349" t="s">
        <v>1573</v>
      </c>
      <c r="AD349" t="s">
        <v>1574</v>
      </c>
      <c r="AE349">
        <v>1</v>
      </c>
      <c r="AF349">
        <v>0</v>
      </c>
      <c r="AG349">
        <v>0</v>
      </c>
      <c r="AH349">
        <v>2.12</v>
      </c>
      <c r="AI349">
        <v>2</v>
      </c>
      <c r="AJ349">
        <v>0</v>
      </c>
      <c r="AV349">
        <v>2</v>
      </c>
      <c r="AX349">
        <v>2.54</v>
      </c>
      <c r="AZ349">
        <v>1</v>
      </c>
      <c r="BE349">
        <v>100</v>
      </c>
      <c r="BF349">
        <v>100</v>
      </c>
      <c r="BH349">
        <v>0</v>
      </c>
      <c r="BL349">
        <v>0</v>
      </c>
      <c r="BM349">
        <v>0</v>
      </c>
      <c r="BP349">
        <v>0</v>
      </c>
      <c r="BR349">
        <v>0</v>
      </c>
      <c r="BS349">
        <v>0</v>
      </c>
      <c r="BT349">
        <v>0</v>
      </c>
      <c r="BW349">
        <v>0</v>
      </c>
      <c r="BX349">
        <v>0</v>
      </c>
    </row>
    <row r="350" spans="1:76" x14ac:dyDescent="0.25">
      <c r="B350" t="s">
        <v>2704</v>
      </c>
      <c r="C350" t="s">
        <v>2705</v>
      </c>
      <c r="D350" t="s">
        <v>2706</v>
      </c>
      <c r="E350">
        <v>10</v>
      </c>
      <c r="F350" t="s">
        <v>1577</v>
      </c>
      <c r="K350">
        <v>3</v>
      </c>
      <c r="L350" t="s">
        <v>1578</v>
      </c>
      <c r="M350" t="s">
        <v>1598</v>
      </c>
      <c r="N350" t="s">
        <v>2704</v>
      </c>
      <c r="O350" t="s">
        <v>2707</v>
      </c>
      <c r="Q350">
        <v>1</v>
      </c>
      <c r="R350">
        <v>1</v>
      </c>
      <c r="S350">
        <v>18</v>
      </c>
      <c r="T350">
        <v>18</v>
      </c>
      <c r="U350" t="s">
        <v>1570</v>
      </c>
      <c r="V350">
        <v>0</v>
      </c>
      <c r="Y350" t="s">
        <v>1571</v>
      </c>
      <c r="Z350" t="s">
        <v>1572</v>
      </c>
      <c r="AC350" t="s">
        <v>1573</v>
      </c>
      <c r="AD350" t="s">
        <v>1574</v>
      </c>
      <c r="AF350">
        <v>0</v>
      </c>
      <c r="AG350">
        <v>0</v>
      </c>
      <c r="AH350">
        <v>0</v>
      </c>
      <c r="AI350">
        <v>2</v>
      </c>
      <c r="AJ350">
        <v>0</v>
      </c>
      <c r="AM350">
        <v>1</v>
      </c>
      <c r="AN350">
        <v>1</v>
      </c>
      <c r="AV350">
        <v>0</v>
      </c>
      <c r="AW350">
        <v>1</v>
      </c>
      <c r="AX350">
        <v>0</v>
      </c>
      <c r="BE350">
        <v>100</v>
      </c>
      <c r="BF350">
        <v>100</v>
      </c>
      <c r="BH350">
        <v>0</v>
      </c>
      <c r="BL350">
        <v>0</v>
      </c>
      <c r="BM350">
        <v>0</v>
      </c>
      <c r="BP350">
        <v>0</v>
      </c>
      <c r="BR350">
        <v>0</v>
      </c>
      <c r="BS350">
        <v>0</v>
      </c>
      <c r="BT350">
        <v>0</v>
      </c>
      <c r="BW350">
        <v>0</v>
      </c>
      <c r="BX350">
        <v>0</v>
      </c>
    </row>
    <row r="351" spans="1:76" x14ac:dyDescent="0.25">
      <c r="B351" t="s">
        <v>2708</v>
      </c>
      <c r="C351" t="s">
        <v>2709</v>
      </c>
      <c r="D351" t="s">
        <v>2710</v>
      </c>
      <c r="E351">
        <v>10</v>
      </c>
      <c r="F351" t="s">
        <v>1577</v>
      </c>
      <c r="K351">
        <v>3</v>
      </c>
      <c r="L351" t="s">
        <v>1578</v>
      </c>
      <c r="M351" t="s">
        <v>1598</v>
      </c>
      <c r="N351" t="s">
        <v>2708</v>
      </c>
      <c r="O351" t="s">
        <v>2711</v>
      </c>
      <c r="Q351">
        <v>1</v>
      </c>
      <c r="R351">
        <v>1</v>
      </c>
      <c r="S351">
        <v>21.48</v>
      </c>
      <c r="T351">
        <v>21.48</v>
      </c>
      <c r="U351" t="s">
        <v>1570</v>
      </c>
      <c r="V351">
        <v>0</v>
      </c>
      <c r="Y351" t="s">
        <v>1571</v>
      </c>
      <c r="Z351" t="s">
        <v>1572</v>
      </c>
      <c r="AC351" t="s">
        <v>1573</v>
      </c>
      <c r="AD351" t="s">
        <v>1574</v>
      </c>
      <c r="AF351">
        <v>0</v>
      </c>
      <c r="AG351">
        <v>0</v>
      </c>
      <c r="AH351">
        <v>0</v>
      </c>
      <c r="AI351">
        <v>2</v>
      </c>
      <c r="AJ351">
        <v>0</v>
      </c>
      <c r="AM351">
        <v>1</v>
      </c>
      <c r="AN351">
        <v>1</v>
      </c>
      <c r="AV351">
        <v>0</v>
      </c>
      <c r="AW351">
        <v>1</v>
      </c>
      <c r="AX351">
        <v>0</v>
      </c>
      <c r="BE351">
        <v>100</v>
      </c>
      <c r="BF351">
        <v>100</v>
      </c>
      <c r="BH351">
        <v>0</v>
      </c>
      <c r="BL351">
        <v>0</v>
      </c>
      <c r="BM351">
        <v>0</v>
      </c>
      <c r="BP351">
        <v>0</v>
      </c>
      <c r="BR351">
        <v>0</v>
      </c>
      <c r="BS351">
        <v>0</v>
      </c>
      <c r="BT351">
        <v>0</v>
      </c>
      <c r="BW351">
        <v>0</v>
      </c>
      <c r="BX351">
        <v>0</v>
      </c>
    </row>
    <row r="352" spans="1:76" x14ac:dyDescent="0.25">
      <c r="A352">
        <v>453</v>
      </c>
      <c r="B352" t="s">
        <v>296</v>
      </c>
      <c r="C352" t="s">
        <v>2712</v>
      </c>
      <c r="D352" t="s">
        <v>294</v>
      </c>
      <c r="E352">
        <v>8</v>
      </c>
      <c r="F352" t="s">
        <v>1611</v>
      </c>
      <c r="G352">
        <v>4</v>
      </c>
      <c r="H352" t="s">
        <v>1611</v>
      </c>
      <c r="K352">
        <v>1</v>
      </c>
      <c r="L352" t="s">
        <v>1612</v>
      </c>
      <c r="M352" t="s">
        <v>1613</v>
      </c>
      <c r="N352" t="s">
        <v>296</v>
      </c>
      <c r="O352" t="s">
        <v>294</v>
      </c>
      <c r="Q352">
        <v>1</v>
      </c>
      <c r="R352">
        <v>1</v>
      </c>
      <c r="S352">
        <v>0.98</v>
      </c>
      <c r="T352">
        <v>0.98</v>
      </c>
      <c r="U352" t="s">
        <v>1570</v>
      </c>
      <c r="V352">
        <v>0</v>
      </c>
      <c r="Y352" t="s">
        <v>1571</v>
      </c>
      <c r="Z352" t="s">
        <v>1572</v>
      </c>
      <c r="AC352" t="s">
        <v>1573</v>
      </c>
      <c r="AD352" t="s">
        <v>1574</v>
      </c>
      <c r="AF352">
        <v>0</v>
      </c>
      <c r="AG352">
        <v>0</v>
      </c>
      <c r="AH352">
        <v>1.1000000000000001</v>
      </c>
      <c r="AI352">
        <v>2</v>
      </c>
      <c r="AJ352">
        <v>0</v>
      </c>
      <c r="AV352">
        <v>1.122449</v>
      </c>
      <c r="AX352">
        <v>1.32</v>
      </c>
      <c r="AZ352">
        <v>1</v>
      </c>
      <c r="BE352">
        <v>100</v>
      </c>
      <c r="BF352">
        <v>100</v>
      </c>
      <c r="BH352">
        <v>0</v>
      </c>
      <c r="BL352">
        <v>0</v>
      </c>
      <c r="BM352">
        <v>0</v>
      </c>
      <c r="BP352">
        <v>0</v>
      </c>
      <c r="BR352">
        <v>0</v>
      </c>
      <c r="BS352">
        <v>0</v>
      </c>
      <c r="BT352">
        <v>0</v>
      </c>
      <c r="BW352">
        <v>0</v>
      </c>
      <c r="BX352">
        <v>0</v>
      </c>
    </row>
    <row r="353" spans="1:76" x14ac:dyDescent="0.25">
      <c r="A353">
        <v>454</v>
      </c>
      <c r="B353" t="s">
        <v>300</v>
      </c>
      <c r="C353" t="s">
        <v>2713</v>
      </c>
      <c r="D353" t="s">
        <v>298</v>
      </c>
      <c r="E353">
        <v>15</v>
      </c>
      <c r="F353" t="s">
        <v>1688</v>
      </c>
      <c r="G353">
        <v>6</v>
      </c>
      <c r="H353" t="s">
        <v>1688</v>
      </c>
      <c r="K353">
        <v>2</v>
      </c>
      <c r="L353" t="s">
        <v>2714</v>
      </c>
      <c r="M353" t="s">
        <v>2715</v>
      </c>
      <c r="N353" t="s">
        <v>300</v>
      </c>
      <c r="O353" t="s">
        <v>2716</v>
      </c>
      <c r="Q353">
        <v>1</v>
      </c>
      <c r="R353">
        <v>1</v>
      </c>
      <c r="S353">
        <v>19.21</v>
      </c>
      <c r="T353">
        <v>19.21</v>
      </c>
      <c r="U353" t="s">
        <v>1570</v>
      </c>
      <c r="V353">
        <v>0</v>
      </c>
      <c r="Y353" t="s">
        <v>1571</v>
      </c>
      <c r="Z353" t="s">
        <v>1572</v>
      </c>
      <c r="AC353" t="s">
        <v>1573</v>
      </c>
      <c r="AD353" t="s">
        <v>1574</v>
      </c>
      <c r="AF353">
        <v>0</v>
      </c>
      <c r="AG353">
        <v>0</v>
      </c>
      <c r="AH353">
        <v>27</v>
      </c>
      <c r="AI353">
        <v>2</v>
      </c>
      <c r="AJ353">
        <v>0</v>
      </c>
      <c r="AV353">
        <v>1.405518</v>
      </c>
      <c r="AX353">
        <v>32.4</v>
      </c>
      <c r="AZ353">
        <v>1</v>
      </c>
      <c r="BE353">
        <v>100</v>
      </c>
      <c r="BF353">
        <v>100</v>
      </c>
      <c r="BH353">
        <v>0</v>
      </c>
      <c r="BL353">
        <v>0</v>
      </c>
      <c r="BM353">
        <v>0</v>
      </c>
      <c r="BP353">
        <v>0</v>
      </c>
      <c r="BR353">
        <v>0</v>
      </c>
      <c r="BS353">
        <v>0</v>
      </c>
      <c r="BT353">
        <v>0</v>
      </c>
      <c r="BW353">
        <v>0</v>
      </c>
      <c r="BX353">
        <v>0</v>
      </c>
    </row>
    <row r="354" spans="1:76" x14ac:dyDescent="0.25">
      <c r="A354">
        <v>455</v>
      </c>
      <c r="B354" t="s">
        <v>303</v>
      </c>
      <c r="C354" t="s">
        <v>2717</v>
      </c>
      <c r="D354" t="s">
        <v>302</v>
      </c>
      <c r="E354">
        <v>15</v>
      </c>
      <c r="F354" t="s">
        <v>1688</v>
      </c>
      <c r="G354">
        <v>6</v>
      </c>
      <c r="H354" t="s">
        <v>1688</v>
      </c>
      <c r="K354">
        <v>2</v>
      </c>
      <c r="L354" t="s">
        <v>2714</v>
      </c>
      <c r="M354" t="s">
        <v>2715</v>
      </c>
      <c r="N354" t="s">
        <v>303</v>
      </c>
      <c r="O354" t="s">
        <v>2718</v>
      </c>
      <c r="Q354">
        <v>1</v>
      </c>
      <c r="R354">
        <v>1</v>
      </c>
      <c r="S354">
        <v>18.72</v>
      </c>
      <c r="T354">
        <v>18.72</v>
      </c>
      <c r="U354" t="s">
        <v>1570</v>
      </c>
      <c r="V354">
        <v>0</v>
      </c>
      <c r="Y354" t="s">
        <v>1571</v>
      </c>
      <c r="Z354" t="s">
        <v>1572</v>
      </c>
      <c r="AC354" t="s">
        <v>1573</v>
      </c>
      <c r="AD354" t="s">
        <v>1574</v>
      </c>
      <c r="AF354">
        <v>0</v>
      </c>
      <c r="AG354">
        <v>0</v>
      </c>
      <c r="AH354">
        <v>27</v>
      </c>
      <c r="AI354">
        <v>2</v>
      </c>
      <c r="AJ354">
        <v>0</v>
      </c>
      <c r="AV354">
        <v>1.4423077</v>
      </c>
      <c r="AX354">
        <v>32.4</v>
      </c>
      <c r="AZ354">
        <v>1</v>
      </c>
      <c r="BE354">
        <v>100</v>
      </c>
      <c r="BF354">
        <v>100</v>
      </c>
      <c r="BH354">
        <v>0</v>
      </c>
      <c r="BL354">
        <v>0</v>
      </c>
      <c r="BM354">
        <v>0</v>
      </c>
      <c r="BP354">
        <v>0</v>
      </c>
      <c r="BR354">
        <v>0</v>
      </c>
      <c r="BS354">
        <v>0</v>
      </c>
      <c r="BT354">
        <v>0</v>
      </c>
      <c r="BW354">
        <v>0</v>
      </c>
      <c r="BX354">
        <v>0</v>
      </c>
    </row>
    <row r="355" spans="1:76" x14ac:dyDescent="0.25">
      <c r="A355">
        <v>456</v>
      </c>
      <c r="B355" t="s">
        <v>307</v>
      </c>
      <c r="C355" t="s">
        <v>2719</v>
      </c>
      <c r="D355" t="s">
        <v>305</v>
      </c>
      <c r="E355">
        <v>15</v>
      </c>
      <c r="F355" t="s">
        <v>1688</v>
      </c>
      <c r="G355">
        <v>6</v>
      </c>
      <c r="H355" t="s">
        <v>1688</v>
      </c>
      <c r="K355">
        <v>2</v>
      </c>
      <c r="L355" t="s">
        <v>2714</v>
      </c>
      <c r="M355" t="s">
        <v>2715</v>
      </c>
      <c r="N355" t="s">
        <v>307</v>
      </c>
      <c r="O355" t="s">
        <v>2720</v>
      </c>
      <c r="Q355">
        <v>1</v>
      </c>
      <c r="R355">
        <v>1</v>
      </c>
      <c r="S355">
        <v>22.8</v>
      </c>
      <c r="T355">
        <v>22.8</v>
      </c>
      <c r="U355" t="s">
        <v>1570</v>
      </c>
      <c r="V355">
        <v>0</v>
      </c>
      <c r="Y355" t="s">
        <v>1571</v>
      </c>
      <c r="Z355" t="s">
        <v>1572</v>
      </c>
      <c r="AC355" t="s">
        <v>1573</v>
      </c>
      <c r="AD355" t="s">
        <v>1574</v>
      </c>
      <c r="AF355">
        <v>0</v>
      </c>
      <c r="AG355">
        <v>0</v>
      </c>
      <c r="AH355">
        <v>31</v>
      </c>
      <c r="AI355">
        <v>2</v>
      </c>
      <c r="AJ355">
        <v>0</v>
      </c>
      <c r="AV355">
        <v>1.3596490999999999</v>
      </c>
      <c r="AX355">
        <v>37.200000000000003</v>
      </c>
      <c r="AZ355">
        <v>1</v>
      </c>
      <c r="BE355">
        <v>100</v>
      </c>
      <c r="BF355">
        <v>100</v>
      </c>
      <c r="BH355">
        <v>0</v>
      </c>
      <c r="BL355">
        <v>0</v>
      </c>
      <c r="BM355">
        <v>0</v>
      </c>
      <c r="BP355">
        <v>0</v>
      </c>
      <c r="BR355">
        <v>0</v>
      </c>
      <c r="BS355">
        <v>0</v>
      </c>
      <c r="BT355">
        <v>0</v>
      </c>
      <c r="BW355">
        <v>0</v>
      </c>
      <c r="BX355">
        <v>0</v>
      </c>
    </row>
    <row r="356" spans="1:76" x14ac:dyDescent="0.25">
      <c r="B356">
        <v>10102122</v>
      </c>
      <c r="C356" t="s">
        <v>2721</v>
      </c>
      <c r="D356" t="s">
        <v>2722</v>
      </c>
      <c r="E356">
        <v>16</v>
      </c>
      <c r="F356" t="s">
        <v>1706</v>
      </c>
      <c r="M356" t="s">
        <v>2723</v>
      </c>
      <c r="N356">
        <v>10102122</v>
      </c>
      <c r="O356" t="s">
        <v>2722</v>
      </c>
      <c r="Q356">
        <v>1</v>
      </c>
      <c r="R356">
        <v>0</v>
      </c>
      <c r="S356">
        <v>145</v>
      </c>
      <c r="T356">
        <v>145</v>
      </c>
      <c r="U356" t="s">
        <v>1570</v>
      </c>
      <c r="V356">
        <v>0</v>
      </c>
      <c r="Y356" t="s">
        <v>1571</v>
      </c>
      <c r="Z356" t="s">
        <v>1572</v>
      </c>
      <c r="AC356" t="s">
        <v>1573</v>
      </c>
      <c r="AD356" t="s">
        <v>1574</v>
      </c>
      <c r="AF356">
        <v>0</v>
      </c>
      <c r="AG356">
        <v>0</v>
      </c>
      <c r="AH356">
        <v>152.97999999999999</v>
      </c>
      <c r="AI356">
        <v>2</v>
      </c>
      <c r="AJ356">
        <v>0</v>
      </c>
      <c r="AV356">
        <v>1.0550345000000001</v>
      </c>
      <c r="AX356">
        <v>183.58</v>
      </c>
      <c r="BE356">
        <v>100</v>
      </c>
      <c r="BF356">
        <v>100</v>
      </c>
      <c r="BH356">
        <v>0</v>
      </c>
      <c r="BL356">
        <v>0</v>
      </c>
      <c r="BM356">
        <v>0</v>
      </c>
      <c r="BP356">
        <v>0</v>
      </c>
      <c r="BR356">
        <v>0</v>
      </c>
      <c r="BS356">
        <v>0</v>
      </c>
      <c r="BT356">
        <v>0</v>
      </c>
      <c r="BW356">
        <v>0</v>
      </c>
      <c r="BX356">
        <v>0</v>
      </c>
    </row>
    <row r="357" spans="1:76" x14ac:dyDescent="0.25">
      <c r="A357">
        <v>444</v>
      </c>
      <c r="B357" t="s">
        <v>269</v>
      </c>
      <c r="C357" t="s">
        <v>2724</v>
      </c>
      <c r="D357" t="s">
        <v>2725</v>
      </c>
      <c r="E357">
        <v>8</v>
      </c>
      <c r="F357" t="s">
        <v>1611</v>
      </c>
      <c r="G357">
        <v>4</v>
      </c>
      <c r="H357" t="s">
        <v>1611</v>
      </c>
      <c r="K357">
        <v>2</v>
      </c>
      <c r="L357" t="s">
        <v>1695</v>
      </c>
      <c r="M357" t="s">
        <v>2664</v>
      </c>
      <c r="N357" t="s">
        <v>2726</v>
      </c>
      <c r="O357" t="s">
        <v>2727</v>
      </c>
      <c r="Q357">
        <v>1</v>
      </c>
      <c r="R357">
        <v>1</v>
      </c>
      <c r="S357">
        <v>9.75</v>
      </c>
      <c r="T357">
        <v>9.75</v>
      </c>
      <c r="U357" t="s">
        <v>1570</v>
      </c>
      <c r="V357">
        <v>0</v>
      </c>
      <c r="Y357" t="s">
        <v>1571</v>
      </c>
      <c r="Z357" t="s">
        <v>1572</v>
      </c>
      <c r="AC357" t="s">
        <v>1573</v>
      </c>
      <c r="AD357" t="s">
        <v>1574</v>
      </c>
      <c r="AF357">
        <v>0</v>
      </c>
      <c r="AG357">
        <v>0</v>
      </c>
      <c r="AH357">
        <v>15</v>
      </c>
      <c r="AI357">
        <v>2</v>
      </c>
      <c r="AJ357">
        <v>0</v>
      </c>
      <c r="AV357">
        <v>1.5384614999999999</v>
      </c>
      <c r="AX357">
        <v>18</v>
      </c>
      <c r="AZ357">
        <v>1</v>
      </c>
      <c r="BE357">
        <v>100</v>
      </c>
      <c r="BF357">
        <v>100</v>
      </c>
      <c r="BH357">
        <v>0</v>
      </c>
      <c r="BL357">
        <v>0</v>
      </c>
      <c r="BM357">
        <v>0</v>
      </c>
      <c r="BP357">
        <v>0</v>
      </c>
      <c r="BR357">
        <v>0</v>
      </c>
      <c r="BS357">
        <v>0</v>
      </c>
      <c r="BT357">
        <v>0</v>
      </c>
      <c r="BW357">
        <v>0</v>
      </c>
      <c r="BX357">
        <v>0</v>
      </c>
    </row>
    <row r="358" spans="1:76" x14ac:dyDescent="0.25">
      <c r="A358">
        <v>448</v>
      </c>
      <c r="B358" t="s">
        <v>281</v>
      </c>
      <c r="C358" t="s">
        <v>2728</v>
      </c>
      <c r="D358" t="s">
        <v>279</v>
      </c>
      <c r="E358">
        <v>8</v>
      </c>
      <c r="F358" t="s">
        <v>1611</v>
      </c>
      <c r="G358">
        <v>4</v>
      </c>
      <c r="H358" t="s">
        <v>1611</v>
      </c>
      <c r="K358">
        <v>1</v>
      </c>
      <c r="L358" t="s">
        <v>1612</v>
      </c>
      <c r="M358" t="s">
        <v>1613</v>
      </c>
      <c r="N358" t="s">
        <v>281</v>
      </c>
      <c r="O358" t="s">
        <v>279</v>
      </c>
      <c r="Q358">
        <v>1</v>
      </c>
      <c r="R358">
        <v>0</v>
      </c>
      <c r="S358">
        <v>0</v>
      </c>
      <c r="T358">
        <v>0</v>
      </c>
      <c r="U358" t="s">
        <v>1570</v>
      </c>
      <c r="V358">
        <v>0</v>
      </c>
      <c r="Y358" t="s">
        <v>1571</v>
      </c>
      <c r="Z358" t="s">
        <v>1572</v>
      </c>
      <c r="AC358" t="s">
        <v>1573</v>
      </c>
      <c r="AD358" t="s">
        <v>1574</v>
      </c>
      <c r="AF358">
        <v>0</v>
      </c>
      <c r="AG358">
        <v>0</v>
      </c>
      <c r="AH358">
        <v>7.44</v>
      </c>
      <c r="AI358">
        <v>2</v>
      </c>
      <c r="AJ358">
        <v>0</v>
      </c>
      <c r="AV358">
        <v>0</v>
      </c>
      <c r="AX358">
        <v>8.93</v>
      </c>
      <c r="AZ358">
        <v>1</v>
      </c>
      <c r="BE358">
        <v>100</v>
      </c>
      <c r="BF358">
        <v>100</v>
      </c>
      <c r="BH358">
        <v>0</v>
      </c>
      <c r="BL358">
        <v>0</v>
      </c>
      <c r="BM358">
        <v>0</v>
      </c>
      <c r="BP358">
        <v>0</v>
      </c>
      <c r="BR358">
        <v>0</v>
      </c>
      <c r="BS358">
        <v>0</v>
      </c>
      <c r="BT358">
        <v>0</v>
      </c>
      <c r="BW358">
        <v>0</v>
      </c>
      <c r="BX358">
        <v>0</v>
      </c>
    </row>
    <row r="359" spans="1:76" x14ac:dyDescent="0.25">
      <c r="B359" t="s">
        <v>1035</v>
      </c>
      <c r="C359" t="s">
        <v>2729</v>
      </c>
      <c r="D359" t="s">
        <v>2730</v>
      </c>
      <c r="E359">
        <v>10</v>
      </c>
      <c r="F359" t="s">
        <v>1577</v>
      </c>
      <c r="K359">
        <v>2</v>
      </c>
      <c r="L359" t="s">
        <v>1597</v>
      </c>
      <c r="M359" t="s">
        <v>1598</v>
      </c>
      <c r="N359" t="s">
        <v>1035</v>
      </c>
      <c r="O359" t="s">
        <v>2730</v>
      </c>
      <c r="Q359">
        <v>1</v>
      </c>
      <c r="R359">
        <v>1</v>
      </c>
      <c r="S359">
        <v>20.99</v>
      </c>
      <c r="T359">
        <v>20.99</v>
      </c>
      <c r="U359" t="s">
        <v>1570</v>
      </c>
      <c r="V359">
        <v>0</v>
      </c>
      <c r="Y359" t="s">
        <v>1571</v>
      </c>
      <c r="Z359" t="s">
        <v>1572</v>
      </c>
      <c r="AC359" t="s">
        <v>1573</v>
      </c>
      <c r="AD359" t="s">
        <v>1574</v>
      </c>
      <c r="AF359">
        <v>0</v>
      </c>
      <c r="AG359">
        <v>0</v>
      </c>
      <c r="AH359">
        <v>29.9</v>
      </c>
      <c r="AI359">
        <v>2</v>
      </c>
      <c r="AJ359">
        <v>0</v>
      </c>
      <c r="AV359">
        <v>1.4244878999999999</v>
      </c>
      <c r="AW359">
        <v>1</v>
      </c>
      <c r="AX359">
        <v>35.880000000000003</v>
      </c>
      <c r="BE359">
        <v>100</v>
      </c>
      <c r="BF359">
        <v>100</v>
      </c>
      <c r="BH359">
        <v>0</v>
      </c>
      <c r="BL359">
        <v>0</v>
      </c>
      <c r="BM359">
        <v>0</v>
      </c>
      <c r="BP359">
        <v>0</v>
      </c>
      <c r="BR359">
        <v>0</v>
      </c>
      <c r="BS359">
        <v>0</v>
      </c>
      <c r="BT359">
        <v>0</v>
      </c>
      <c r="BW359">
        <v>0</v>
      </c>
      <c r="BX359">
        <v>0</v>
      </c>
    </row>
    <row r="360" spans="1:76" x14ac:dyDescent="0.25">
      <c r="B360" t="s">
        <v>1036</v>
      </c>
      <c r="C360" t="s">
        <v>2731</v>
      </c>
      <c r="D360" t="s">
        <v>2732</v>
      </c>
      <c r="E360">
        <v>10</v>
      </c>
      <c r="F360" t="s">
        <v>1577</v>
      </c>
      <c r="K360">
        <v>2</v>
      </c>
      <c r="L360" t="s">
        <v>1597</v>
      </c>
      <c r="M360" t="s">
        <v>1598</v>
      </c>
      <c r="N360" t="s">
        <v>1036</v>
      </c>
      <c r="O360" t="s">
        <v>2732</v>
      </c>
      <c r="Q360">
        <v>1</v>
      </c>
      <c r="R360">
        <v>1</v>
      </c>
      <c r="S360">
        <v>23.16</v>
      </c>
      <c r="T360">
        <v>23.16</v>
      </c>
      <c r="U360" t="s">
        <v>1570</v>
      </c>
      <c r="V360">
        <v>0</v>
      </c>
      <c r="Y360" t="s">
        <v>1571</v>
      </c>
      <c r="Z360" t="s">
        <v>1572</v>
      </c>
      <c r="AC360" t="s">
        <v>1573</v>
      </c>
      <c r="AD360" t="s">
        <v>1574</v>
      </c>
      <c r="AF360">
        <v>0</v>
      </c>
      <c r="AG360">
        <v>0</v>
      </c>
      <c r="AH360">
        <v>49.9</v>
      </c>
      <c r="AI360">
        <v>2</v>
      </c>
      <c r="AJ360">
        <v>0</v>
      </c>
      <c r="AV360">
        <v>2.1545768999999999</v>
      </c>
      <c r="AW360">
        <v>1</v>
      </c>
      <c r="AX360">
        <v>59.88</v>
      </c>
      <c r="BE360">
        <v>100</v>
      </c>
      <c r="BF360">
        <v>100</v>
      </c>
      <c r="BH360">
        <v>0</v>
      </c>
      <c r="BL360">
        <v>0</v>
      </c>
      <c r="BM360">
        <v>0</v>
      </c>
      <c r="BP360">
        <v>0</v>
      </c>
      <c r="BR360">
        <v>0</v>
      </c>
      <c r="BS360">
        <v>0</v>
      </c>
      <c r="BT360">
        <v>0</v>
      </c>
      <c r="BW360">
        <v>0</v>
      </c>
      <c r="BX360">
        <v>0</v>
      </c>
    </row>
    <row r="361" spans="1:76" x14ac:dyDescent="0.25">
      <c r="B361" t="s">
        <v>2733</v>
      </c>
      <c r="C361" t="s">
        <v>2734</v>
      </c>
      <c r="D361" t="s">
        <v>2735</v>
      </c>
      <c r="E361">
        <v>8</v>
      </c>
      <c r="F361" t="s">
        <v>1611</v>
      </c>
      <c r="G361">
        <v>4</v>
      </c>
      <c r="H361" t="s">
        <v>1611</v>
      </c>
      <c r="K361">
        <v>1</v>
      </c>
      <c r="L361" t="s">
        <v>1612</v>
      </c>
      <c r="M361" t="s">
        <v>1613</v>
      </c>
      <c r="N361" t="s">
        <v>2733</v>
      </c>
      <c r="O361" t="s">
        <v>2735</v>
      </c>
      <c r="Q361">
        <v>1</v>
      </c>
      <c r="R361">
        <v>1</v>
      </c>
      <c r="S361">
        <v>0.3</v>
      </c>
      <c r="T361">
        <v>0.3</v>
      </c>
      <c r="U361" t="s">
        <v>1570</v>
      </c>
      <c r="V361">
        <v>0</v>
      </c>
      <c r="Y361" t="s">
        <v>1571</v>
      </c>
      <c r="Z361" t="s">
        <v>1572</v>
      </c>
      <c r="AC361" t="s">
        <v>1573</v>
      </c>
      <c r="AD361" t="s">
        <v>1574</v>
      </c>
      <c r="AF361">
        <v>0</v>
      </c>
      <c r="AG361">
        <v>0</v>
      </c>
      <c r="AH361">
        <v>0.35</v>
      </c>
      <c r="AI361">
        <v>2</v>
      </c>
      <c r="AJ361">
        <v>0</v>
      </c>
      <c r="AV361">
        <v>1.1666666999999999</v>
      </c>
      <c r="AW361">
        <v>1</v>
      </c>
      <c r="AX361">
        <v>0.42</v>
      </c>
      <c r="BE361">
        <v>100</v>
      </c>
      <c r="BF361">
        <v>100</v>
      </c>
      <c r="BH361">
        <v>0</v>
      </c>
      <c r="BL361">
        <v>0</v>
      </c>
      <c r="BM361">
        <v>0</v>
      </c>
      <c r="BP361">
        <v>0</v>
      </c>
      <c r="BR361">
        <v>0</v>
      </c>
      <c r="BS361">
        <v>0</v>
      </c>
      <c r="BT361">
        <v>0</v>
      </c>
      <c r="BW361">
        <v>0</v>
      </c>
      <c r="BX361">
        <v>0</v>
      </c>
    </row>
    <row r="362" spans="1:76" x14ac:dyDescent="0.25">
      <c r="B362" t="s">
        <v>1024</v>
      </c>
      <c r="C362" t="s">
        <v>2736</v>
      </c>
      <c r="D362" t="s">
        <v>2737</v>
      </c>
      <c r="E362">
        <v>8</v>
      </c>
      <c r="F362" t="s">
        <v>1611</v>
      </c>
      <c r="G362">
        <v>4</v>
      </c>
      <c r="H362" t="s">
        <v>1611</v>
      </c>
      <c r="K362">
        <v>1</v>
      </c>
      <c r="L362" t="s">
        <v>1612</v>
      </c>
      <c r="M362" t="s">
        <v>1613</v>
      </c>
      <c r="N362" t="s">
        <v>1024</v>
      </c>
      <c r="O362" t="s">
        <v>2737</v>
      </c>
      <c r="Q362">
        <v>1</v>
      </c>
      <c r="R362">
        <v>1</v>
      </c>
      <c r="S362">
        <v>0.34</v>
      </c>
      <c r="T362">
        <v>0.34</v>
      </c>
      <c r="U362" t="s">
        <v>1570</v>
      </c>
      <c r="V362">
        <v>0</v>
      </c>
      <c r="Y362" t="s">
        <v>1571</v>
      </c>
      <c r="Z362" t="s">
        <v>1572</v>
      </c>
      <c r="AC362" t="s">
        <v>1573</v>
      </c>
      <c r="AD362" t="s">
        <v>1574</v>
      </c>
      <c r="AF362">
        <v>0</v>
      </c>
      <c r="AG362">
        <v>0</v>
      </c>
      <c r="AH362">
        <v>0.4</v>
      </c>
      <c r="AI362">
        <v>2</v>
      </c>
      <c r="AJ362">
        <v>0</v>
      </c>
      <c r="AV362">
        <v>1.1764706</v>
      </c>
      <c r="AX362">
        <v>0.48</v>
      </c>
      <c r="BE362">
        <v>100</v>
      </c>
      <c r="BF362">
        <v>100</v>
      </c>
      <c r="BH362">
        <v>0</v>
      </c>
      <c r="BL362">
        <v>0</v>
      </c>
      <c r="BM362">
        <v>0</v>
      </c>
      <c r="BP362">
        <v>0</v>
      </c>
      <c r="BR362">
        <v>0</v>
      </c>
      <c r="BS362">
        <v>0</v>
      </c>
      <c r="BT362">
        <v>0</v>
      </c>
      <c r="BW362">
        <v>0</v>
      </c>
      <c r="BX362">
        <v>0</v>
      </c>
    </row>
    <row r="363" spans="1:76" x14ac:dyDescent="0.25">
      <c r="B363" t="s">
        <v>1028</v>
      </c>
      <c r="C363" t="s">
        <v>2738</v>
      </c>
      <c r="D363" t="s">
        <v>2739</v>
      </c>
      <c r="E363">
        <v>8</v>
      </c>
      <c r="F363" t="s">
        <v>1611</v>
      </c>
      <c r="G363">
        <v>4</v>
      </c>
      <c r="H363" t="s">
        <v>1611</v>
      </c>
      <c r="K363">
        <v>1</v>
      </c>
      <c r="L363" t="s">
        <v>1612</v>
      </c>
      <c r="M363" t="s">
        <v>1613</v>
      </c>
      <c r="N363" t="s">
        <v>1028</v>
      </c>
      <c r="O363" t="s">
        <v>2739</v>
      </c>
      <c r="Q363">
        <v>1</v>
      </c>
      <c r="R363">
        <v>1</v>
      </c>
      <c r="S363">
        <v>0.61</v>
      </c>
      <c r="T363">
        <v>0.61</v>
      </c>
      <c r="U363" t="s">
        <v>1570</v>
      </c>
      <c r="V363">
        <v>0</v>
      </c>
      <c r="Y363" t="s">
        <v>1571</v>
      </c>
      <c r="Z363" t="s">
        <v>1572</v>
      </c>
      <c r="AC363" t="s">
        <v>1573</v>
      </c>
      <c r="AD363" t="s">
        <v>1574</v>
      </c>
      <c r="AF363">
        <v>0</v>
      </c>
      <c r="AG363">
        <v>0</v>
      </c>
      <c r="AH363">
        <v>0.78</v>
      </c>
      <c r="AI363">
        <v>2</v>
      </c>
      <c r="AJ363">
        <v>0</v>
      </c>
      <c r="AV363">
        <v>1.2786884999999999</v>
      </c>
      <c r="AX363">
        <v>0.94</v>
      </c>
      <c r="BE363">
        <v>100</v>
      </c>
      <c r="BF363">
        <v>100</v>
      </c>
      <c r="BH363">
        <v>0</v>
      </c>
      <c r="BL363">
        <v>0</v>
      </c>
      <c r="BM363">
        <v>0</v>
      </c>
      <c r="BP363">
        <v>0</v>
      </c>
      <c r="BR363">
        <v>0</v>
      </c>
      <c r="BS363">
        <v>0</v>
      </c>
      <c r="BT363">
        <v>0</v>
      </c>
      <c r="BW363">
        <v>0</v>
      </c>
      <c r="BX363">
        <v>0</v>
      </c>
    </row>
    <row r="364" spans="1:76" x14ac:dyDescent="0.25">
      <c r="A364">
        <v>463</v>
      </c>
      <c r="B364" t="s">
        <v>324</v>
      </c>
      <c r="C364" t="s">
        <v>2740</v>
      </c>
      <c r="D364" t="s">
        <v>322</v>
      </c>
      <c r="E364">
        <v>9</v>
      </c>
      <c r="F364" t="s">
        <v>2016</v>
      </c>
      <c r="G364">
        <v>5</v>
      </c>
      <c r="H364" t="s">
        <v>2016</v>
      </c>
      <c r="K364">
        <v>3</v>
      </c>
      <c r="L364" t="s">
        <v>2017</v>
      </c>
      <c r="M364" t="s">
        <v>2247</v>
      </c>
      <c r="N364" t="s">
        <v>2741</v>
      </c>
      <c r="O364" t="s">
        <v>2742</v>
      </c>
      <c r="Q364">
        <v>1</v>
      </c>
      <c r="R364">
        <v>1</v>
      </c>
      <c r="S364">
        <v>45.21</v>
      </c>
      <c r="T364">
        <v>45.21</v>
      </c>
      <c r="U364" t="s">
        <v>1570</v>
      </c>
      <c r="V364">
        <v>0</v>
      </c>
      <c r="Y364" t="s">
        <v>1571</v>
      </c>
      <c r="Z364" t="s">
        <v>1572</v>
      </c>
      <c r="AC364" t="s">
        <v>1573</v>
      </c>
      <c r="AD364" t="s">
        <v>1574</v>
      </c>
      <c r="AF364">
        <v>0</v>
      </c>
      <c r="AG364">
        <v>0</v>
      </c>
      <c r="AH364">
        <v>59.85</v>
      </c>
      <c r="AI364">
        <v>2</v>
      </c>
      <c r="AJ364">
        <v>0</v>
      </c>
      <c r="AV364">
        <v>1.3238221999999999</v>
      </c>
      <c r="AX364">
        <v>71.819999999999993</v>
      </c>
      <c r="AZ364">
        <v>1</v>
      </c>
      <c r="BE364">
        <v>100</v>
      </c>
      <c r="BF364">
        <v>100</v>
      </c>
      <c r="BH364">
        <v>0</v>
      </c>
      <c r="BL364">
        <v>0</v>
      </c>
      <c r="BM364">
        <v>0</v>
      </c>
      <c r="BP364">
        <v>0</v>
      </c>
      <c r="BR364">
        <v>0</v>
      </c>
      <c r="BS364">
        <v>0</v>
      </c>
      <c r="BT364">
        <v>0</v>
      </c>
      <c r="BW364">
        <v>0</v>
      </c>
      <c r="BX364">
        <v>0</v>
      </c>
    </row>
    <row r="365" spans="1:76" x14ac:dyDescent="0.25">
      <c r="A365">
        <v>462</v>
      </c>
      <c r="B365" t="s">
        <v>320</v>
      </c>
      <c r="C365" t="s">
        <v>2743</v>
      </c>
      <c r="D365" t="s">
        <v>318</v>
      </c>
      <c r="E365">
        <v>9</v>
      </c>
      <c r="F365" t="s">
        <v>2016</v>
      </c>
      <c r="G365">
        <v>5</v>
      </c>
      <c r="H365" t="s">
        <v>2016</v>
      </c>
      <c r="K365">
        <v>3</v>
      </c>
      <c r="L365" t="s">
        <v>2017</v>
      </c>
      <c r="M365" t="s">
        <v>2247</v>
      </c>
      <c r="N365" t="s">
        <v>2744</v>
      </c>
      <c r="O365" t="s">
        <v>2745</v>
      </c>
      <c r="Q365">
        <v>1</v>
      </c>
      <c r="R365">
        <v>1</v>
      </c>
      <c r="S365">
        <v>72.400000000000006</v>
      </c>
      <c r="T365">
        <v>72.400000000000006</v>
      </c>
      <c r="U365" t="s">
        <v>1570</v>
      </c>
      <c r="V365">
        <v>0</v>
      </c>
      <c r="Y365" t="s">
        <v>1571</v>
      </c>
      <c r="Z365" t="s">
        <v>1572</v>
      </c>
      <c r="AC365" t="s">
        <v>1573</v>
      </c>
      <c r="AD365" t="s">
        <v>1574</v>
      </c>
      <c r="AF365">
        <v>0</v>
      </c>
      <c r="AG365">
        <v>0</v>
      </c>
      <c r="AH365">
        <v>95.85</v>
      </c>
      <c r="AI365">
        <v>2</v>
      </c>
      <c r="AJ365">
        <v>0</v>
      </c>
      <c r="AV365">
        <v>1.323895</v>
      </c>
      <c r="AX365">
        <v>115.02</v>
      </c>
      <c r="AZ365">
        <v>1</v>
      </c>
      <c r="BE365">
        <v>100</v>
      </c>
      <c r="BF365">
        <v>100</v>
      </c>
      <c r="BH365">
        <v>0</v>
      </c>
      <c r="BL365">
        <v>0</v>
      </c>
      <c r="BM365">
        <v>0</v>
      </c>
      <c r="BP365">
        <v>0</v>
      </c>
      <c r="BR365">
        <v>0</v>
      </c>
      <c r="BS365">
        <v>0</v>
      </c>
      <c r="BT365">
        <v>0</v>
      </c>
      <c r="BW365">
        <v>0</v>
      </c>
      <c r="BX365">
        <v>0</v>
      </c>
    </row>
    <row r="366" spans="1:76" x14ac:dyDescent="0.25">
      <c r="B366" t="s">
        <v>2746</v>
      </c>
      <c r="C366" t="s">
        <v>2747</v>
      </c>
      <c r="D366" t="s">
        <v>2748</v>
      </c>
      <c r="E366">
        <v>10</v>
      </c>
      <c r="F366" t="s">
        <v>1577</v>
      </c>
      <c r="G366">
        <v>8</v>
      </c>
      <c r="H366" t="s">
        <v>1577</v>
      </c>
      <c r="K366">
        <v>3</v>
      </c>
      <c r="L366" t="s">
        <v>1578</v>
      </c>
      <c r="M366" t="s">
        <v>1603</v>
      </c>
      <c r="N366" t="s">
        <v>2746</v>
      </c>
      <c r="O366" t="s">
        <v>2748</v>
      </c>
      <c r="Q366">
        <v>1</v>
      </c>
      <c r="R366">
        <v>0</v>
      </c>
      <c r="S366">
        <v>0</v>
      </c>
      <c r="T366">
        <v>0</v>
      </c>
      <c r="U366" t="s">
        <v>1570</v>
      </c>
      <c r="V366">
        <v>0</v>
      </c>
      <c r="Y366" t="s">
        <v>1571</v>
      </c>
      <c r="Z366" t="s">
        <v>1572</v>
      </c>
      <c r="AC366" t="s">
        <v>1573</v>
      </c>
      <c r="AD366" t="s">
        <v>1574</v>
      </c>
      <c r="AF366">
        <v>0</v>
      </c>
      <c r="AG366">
        <v>0</v>
      </c>
      <c r="AH366">
        <v>0.74</v>
      </c>
      <c r="AI366">
        <v>2</v>
      </c>
      <c r="AJ366">
        <v>0</v>
      </c>
      <c r="AV366">
        <v>0</v>
      </c>
      <c r="AX366">
        <v>0.89</v>
      </c>
      <c r="AZ366">
        <v>1</v>
      </c>
      <c r="BE366">
        <v>100</v>
      </c>
      <c r="BF366">
        <v>100</v>
      </c>
      <c r="BH366">
        <v>0</v>
      </c>
      <c r="BL366">
        <v>0</v>
      </c>
      <c r="BM366">
        <v>0</v>
      </c>
      <c r="BP366">
        <v>0</v>
      </c>
      <c r="BR366">
        <v>0</v>
      </c>
      <c r="BS366">
        <v>0</v>
      </c>
      <c r="BT366">
        <v>0</v>
      </c>
      <c r="BW366">
        <v>0</v>
      </c>
      <c r="BX366">
        <v>0</v>
      </c>
    </row>
    <row r="367" spans="1:76" x14ac:dyDescent="0.25">
      <c r="B367" t="s">
        <v>2749</v>
      </c>
      <c r="C367" t="s">
        <v>2750</v>
      </c>
      <c r="D367" t="s">
        <v>2751</v>
      </c>
      <c r="E367">
        <v>10</v>
      </c>
      <c r="F367" t="s">
        <v>1577</v>
      </c>
      <c r="G367">
        <v>8</v>
      </c>
      <c r="H367" t="s">
        <v>1577</v>
      </c>
      <c r="K367">
        <v>4</v>
      </c>
      <c r="L367" t="s">
        <v>1641</v>
      </c>
      <c r="M367" t="s">
        <v>1603</v>
      </c>
      <c r="N367" t="s">
        <v>2752</v>
      </c>
      <c r="O367" t="s">
        <v>2751</v>
      </c>
      <c r="Q367">
        <v>1</v>
      </c>
      <c r="R367">
        <v>0</v>
      </c>
      <c r="S367">
        <v>0</v>
      </c>
      <c r="T367">
        <v>0</v>
      </c>
      <c r="U367" t="s">
        <v>1570</v>
      </c>
      <c r="V367">
        <v>0</v>
      </c>
      <c r="Y367" t="s">
        <v>1571</v>
      </c>
      <c r="Z367" t="s">
        <v>1572</v>
      </c>
      <c r="AC367" t="s">
        <v>1573</v>
      </c>
      <c r="AD367" t="s">
        <v>1574</v>
      </c>
      <c r="AF367">
        <v>0</v>
      </c>
      <c r="AG367">
        <v>0</v>
      </c>
      <c r="AH367">
        <v>0.4</v>
      </c>
      <c r="AI367">
        <v>2</v>
      </c>
      <c r="AJ367">
        <v>0</v>
      </c>
      <c r="AV367">
        <v>0</v>
      </c>
      <c r="AX367">
        <v>0.48</v>
      </c>
      <c r="AZ367">
        <v>1</v>
      </c>
      <c r="BE367">
        <v>100</v>
      </c>
      <c r="BF367">
        <v>100</v>
      </c>
      <c r="BH367">
        <v>0</v>
      </c>
      <c r="BL367">
        <v>0</v>
      </c>
      <c r="BM367">
        <v>0</v>
      </c>
      <c r="BP367">
        <v>0</v>
      </c>
      <c r="BR367">
        <v>0</v>
      </c>
      <c r="BS367">
        <v>0</v>
      </c>
      <c r="BT367">
        <v>0</v>
      </c>
      <c r="BW367">
        <v>0</v>
      </c>
      <c r="BX367">
        <v>0</v>
      </c>
    </row>
    <row r="368" spans="1:76" x14ac:dyDescent="0.25">
      <c r="B368" t="s">
        <v>2753</v>
      </c>
      <c r="C368" t="s">
        <v>2754</v>
      </c>
      <c r="D368" t="s">
        <v>2755</v>
      </c>
      <c r="M368" t="s">
        <v>1603</v>
      </c>
      <c r="N368" t="s">
        <v>2753</v>
      </c>
      <c r="O368" t="s">
        <v>2756</v>
      </c>
      <c r="Q368">
        <v>1</v>
      </c>
      <c r="R368">
        <v>1</v>
      </c>
      <c r="S368">
        <v>0</v>
      </c>
      <c r="T368">
        <v>0</v>
      </c>
      <c r="U368" t="s">
        <v>1570</v>
      </c>
      <c r="V368">
        <v>0</v>
      </c>
      <c r="Y368" t="s">
        <v>1571</v>
      </c>
      <c r="Z368" t="s">
        <v>1572</v>
      </c>
      <c r="AC368" t="s">
        <v>1573</v>
      </c>
      <c r="AD368" t="s">
        <v>1574</v>
      </c>
      <c r="AF368">
        <v>0</v>
      </c>
      <c r="AG368">
        <v>0</v>
      </c>
      <c r="AH368">
        <v>0</v>
      </c>
      <c r="AI368">
        <v>2</v>
      </c>
      <c r="AJ368">
        <v>0</v>
      </c>
      <c r="AV368">
        <v>0</v>
      </c>
      <c r="AW368">
        <v>1</v>
      </c>
      <c r="AX368">
        <v>0</v>
      </c>
      <c r="BE368">
        <v>100</v>
      </c>
      <c r="BF368">
        <v>100</v>
      </c>
      <c r="BH368">
        <v>0</v>
      </c>
      <c r="BL368">
        <v>0</v>
      </c>
      <c r="BM368">
        <v>0</v>
      </c>
      <c r="BP368">
        <v>0</v>
      </c>
      <c r="BR368">
        <v>0</v>
      </c>
      <c r="BS368">
        <v>0</v>
      </c>
      <c r="BT368">
        <v>0</v>
      </c>
      <c r="BW368">
        <v>0</v>
      </c>
      <c r="BX368">
        <v>0</v>
      </c>
    </row>
    <row r="369" spans="1:76" x14ac:dyDescent="0.25">
      <c r="B369" t="s">
        <v>1222</v>
      </c>
      <c r="C369" t="s">
        <v>2757</v>
      </c>
      <c r="D369" t="s">
        <v>2758</v>
      </c>
      <c r="E369">
        <v>8</v>
      </c>
      <c r="F369" t="s">
        <v>1611</v>
      </c>
      <c r="G369">
        <v>4</v>
      </c>
      <c r="H369" t="s">
        <v>1611</v>
      </c>
      <c r="K369">
        <v>2</v>
      </c>
      <c r="L369" t="s">
        <v>1695</v>
      </c>
      <c r="M369" t="s">
        <v>1613</v>
      </c>
      <c r="N369" t="s">
        <v>2759</v>
      </c>
      <c r="O369" t="s">
        <v>2760</v>
      </c>
      <c r="Q369">
        <v>1</v>
      </c>
      <c r="R369">
        <v>1</v>
      </c>
      <c r="S369">
        <v>1.93</v>
      </c>
      <c r="T369">
        <v>1.93</v>
      </c>
      <c r="U369" t="s">
        <v>1570</v>
      </c>
      <c r="V369">
        <v>0</v>
      </c>
      <c r="Y369" t="s">
        <v>1571</v>
      </c>
      <c r="Z369" t="s">
        <v>1572</v>
      </c>
      <c r="AC369" t="s">
        <v>1573</v>
      </c>
      <c r="AD369" t="s">
        <v>1574</v>
      </c>
      <c r="AF369">
        <v>0</v>
      </c>
      <c r="AG369">
        <v>0</v>
      </c>
      <c r="AH369">
        <v>2.61</v>
      </c>
      <c r="AI369">
        <v>2</v>
      </c>
      <c r="AJ369">
        <v>0</v>
      </c>
      <c r="AV369">
        <v>1.3523316000000001</v>
      </c>
      <c r="AX369">
        <v>3.13</v>
      </c>
      <c r="AZ369">
        <v>1</v>
      </c>
      <c r="BE369">
        <v>100</v>
      </c>
      <c r="BF369">
        <v>100</v>
      </c>
      <c r="BH369">
        <v>0</v>
      </c>
      <c r="BL369">
        <v>0</v>
      </c>
      <c r="BM369">
        <v>0</v>
      </c>
      <c r="BP369">
        <v>0</v>
      </c>
      <c r="BR369">
        <v>0</v>
      </c>
      <c r="BS369">
        <v>0</v>
      </c>
      <c r="BT369">
        <v>0</v>
      </c>
      <c r="BW369">
        <v>0</v>
      </c>
      <c r="BX369">
        <v>0</v>
      </c>
    </row>
    <row r="370" spans="1:76" x14ac:dyDescent="0.25">
      <c r="B370" t="s">
        <v>2761</v>
      </c>
      <c r="C370" t="s">
        <v>2762</v>
      </c>
      <c r="D370" t="s">
        <v>2763</v>
      </c>
      <c r="E370">
        <v>8</v>
      </c>
      <c r="F370" t="s">
        <v>1611</v>
      </c>
      <c r="G370">
        <v>4</v>
      </c>
      <c r="H370" t="s">
        <v>1611</v>
      </c>
      <c r="K370">
        <v>1</v>
      </c>
      <c r="L370" t="s">
        <v>1612</v>
      </c>
      <c r="M370" t="s">
        <v>1613</v>
      </c>
      <c r="N370" s="3">
        <v>9.8999999999999992E+44</v>
      </c>
      <c r="O370" t="s">
        <v>2763</v>
      </c>
      <c r="Q370">
        <v>1</v>
      </c>
      <c r="R370">
        <v>1</v>
      </c>
      <c r="S370">
        <v>2.74</v>
      </c>
      <c r="T370">
        <v>2.74</v>
      </c>
      <c r="U370" t="s">
        <v>1570</v>
      </c>
      <c r="V370">
        <v>0</v>
      </c>
      <c r="Y370" t="s">
        <v>1571</v>
      </c>
      <c r="Z370" t="s">
        <v>1572</v>
      </c>
      <c r="AC370" t="s">
        <v>1573</v>
      </c>
      <c r="AD370" t="s">
        <v>1574</v>
      </c>
      <c r="AF370">
        <v>0</v>
      </c>
      <c r="AG370">
        <v>0</v>
      </c>
      <c r="AH370">
        <v>5.92</v>
      </c>
      <c r="AI370">
        <v>2</v>
      </c>
      <c r="AJ370">
        <v>0</v>
      </c>
      <c r="AV370">
        <v>2.1605838999999998</v>
      </c>
      <c r="AX370">
        <v>7.1</v>
      </c>
      <c r="AZ370">
        <v>1</v>
      </c>
      <c r="BE370">
        <v>100</v>
      </c>
      <c r="BF370">
        <v>100</v>
      </c>
      <c r="BH370">
        <v>0</v>
      </c>
      <c r="BL370">
        <v>0</v>
      </c>
      <c r="BM370">
        <v>0</v>
      </c>
      <c r="BP370">
        <v>0</v>
      </c>
      <c r="BR370">
        <v>0</v>
      </c>
      <c r="BS370">
        <v>0</v>
      </c>
      <c r="BT370">
        <v>0</v>
      </c>
      <c r="BW370">
        <v>0</v>
      </c>
      <c r="BX370">
        <v>0</v>
      </c>
    </row>
    <row r="371" spans="1:76" x14ac:dyDescent="0.25">
      <c r="B371" t="s">
        <v>1040</v>
      </c>
      <c r="C371" t="s">
        <v>2764</v>
      </c>
      <c r="D371" t="s">
        <v>2763</v>
      </c>
      <c r="E371">
        <v>8</v>
      </c>
      <c r="F371" t="s">
        <v>1611</v>
      </c>
      <c r="G371">
        <v>4</v>
      </c>
      <c r="H371" t="s">
        <v>1611</v>
      </c>
      <c r="K371">
        <v>1</v>
      </c>
      <c r="L371" t="s">
        <v>1612</v>
      </c>
      <c r="M371" t="s">
        <v>1613</v>
      </c>
      <c r="N371" s="3">
        <v>9.9000000000000001E+54</v>
      </c>
      <c r="O371" t="s">
        <v>2763</v>
      </c>
      <c r="Q371">
        <v>1</v>
      </c>
      <c r="R371">
        <v>1</v>
      </c>
      <c r="S371">
        <v>3.77</v>
      </c>
      <c r="T371">
        <v>3.77</v>
      </c>
      <c r="U371" t="s">
        <v>1570</v>
      </c>
      <c r="V371">
        <v>0</v>
      </c>
      <c r="Y371" t="s">
        <v>1571</v>
      </c>
      <c r="Z371" t="s">
        <v>1572</v>
      </c>
      <c r="AC371" t="s">
        <v>1573</v>
      </c>
      <c r="AD371" t="s">
        <v>1574</v>
      </c>
      <c r="AF371">
        <v>0</v>
      </c>
      <c r="AG371">
        <v>0</v>
      </c>
      <c r="AH371">
        <v>8.3800000000000008</v>
      </c>
      <c r="AI371">
        <v>2</v>
      </c>
      <c r="AJ371">
        <v>0</v>
      </c>
      <c r="AV371">
        <v>2.2228116999999998</v>
      </c>
      <c r="AX371">
        <v>10.06</v>
      </c>
      <c r="AZ371">
        <v>1</v>
      </c>
      <c r="BE371">
        <v>100</v>
      </c>
      <c r="BF371">
        <v>100</v>
      </c>
      <c r="BH371">
        <v>0</v>
      </c>
      <c r="BL371">
        <v>0</v>
      </c>
      <c r="BM371">
        <v>0</v>
      </c>
      <c r="BP371">
        <v>0</v>
      </c>
      <c r="BR371">
        <v>0</v>
      </c>
      <c r="BS371">
        <v>0</v>
      </c>
      <c r="BT371">
        <v>0</v>
      </c>
      <c r="BW371">
        <v>0</v>
      </c>
      <c r="BX371">
        <v>0</v>
      </c>
    </row>
    <row r="372" spans="1:76" x14ac:dyDescent="0.25">
      <c r="B372" t="s">
        <v>1044</v>
      </c>
      <c r="C372" t="s">
        <v>2765</v>
      </c>
      <c r="D372" t="s">
        <v>2763</v>
      </c>
      <c r="E372">
        <v>8</v>
      </c>
      <c r="F372" t="s">
        <v>1611</v>
      </c>
      <c r="G372">
        <v>4</v>
      </c>
      <c r="H372" t="s">
        <v>1611</v>
      </c>
      <c r="K372">
        <v>1</v>
      </c>
      <c r="L372" t="s">
        <v>1612</v>
      </c>
      <c r="M372" t="s">
        <v>1613</v>
      </c>
      <c r="N372" s="3">
        <v>9.8999999999999997E+67</v>
      </c>
      <c r="O372" t="s">
        <v>2763</v>
      </c>
      <c r="Q372">
        <v>1</v>
      </c>
      <c r="R372">
        <v>1</v>
      </c>
      <c r="S372">
        <v>5</v>
      </c>
      <c r="T372">
        <v>5</v>
      </c>
      <c r="U372" t="s">
        <v>1570</v>
      </c>
      <c r="V372">
        <v>0</v>
      </c>
      <c r="Y372" t="s">
        <v>1571</v>
      </c>
      <c r="Z372" t="s">
        <v>1572</v>
      </c>
      <c r="AC372" t="s">
        <v>1573</v>
      </c>
      <c r="AD372" t="s">
        <v>1574</v>
      </c>
      <c r="AF372">
        <v>0</v>
      </c>
      <c r="AG372">
        <v>0</v>
      </c>
      <c r="AH372">
        <v>10.77</v>
      </c>
      <c r="AI372">
        <v>2</v>
      </c>
      <c r="AJ372">
        <v>0</v>
      </c>
      <c r="AV372">
        <v>2.1539999999999999</v>
      </c>
      <c r="AX372">
        <v>12.92</v>
      </c>
      <c r="AZ372">
        <v>1</v>
      </c>
      <c r="BE372">
        <v>100</v>
      </c>
      <c r="BF372">
        <v>100</v>
      </c>
      <c r="BH372">
        <v>0</v>
      </c>
      <c r="BL372">
        <v>0</v>
      </c>
      <c r="BM372">
        <v>0</v>
      </c>
      <c r="BP372">
        <v>0</v>
      </c>
      <c r="BR372">
        <v>0</v>
      </c>
      <c r="BS372">
        <v>0</v>
      </c>
      <c r="BT372">
        <v>0</v>
      </c>
      <c r="BW372">
        <v>0</v>
      </c>
      <c r="BX372">
        <v>0</v>
      </c>
    </row>
    <row r="373" spans="1:76" x14ac:dyDescent="0.25">
      <c r="B373" t="s">
        <v>2766</v>
      </c>
      <c r="C373" t="s">
        <v>2767</v>
      </c>
      <c r="D373" t="s">
        <v>2768</v>
      </c>
      <c r="E373">
        <v>4</v>
      </c>
      <c r="F373" t="s">
        <v>1730</v>
      </c>
      <c r="K373" t="s">
        <v>1725</v>
      </c>
      <c r="L373" t="s">
        <v>1726</v>
      </c>
      <c r="M373" t="s">
        <v>1613</v>
      </c>
      <c r="N373" t="s">
        <v>2766</v>
      </c>
      <c r="O373" t="s">
        <v>2769</v>
      </c>
      <c r="Q373">
        <v>1</v>
      </c>
      <c r="R373">
        <v>1</v>
      </c>
      <c r="S373">
        <v>1.34</v>
      </c>
      <c r="T373">
        <v>1.34</v>
      </c>
      <c r="U373" t="s">
        <v>1570</v>
      </c>
      <c r="V373">
        <v>0</v>
      </c>
      <c r="Y373" t="s">
        <v>1571</v>
      </c>
      <c r="Z373" t="s">
        <v>1572</v>
      </c>
      <c r="AC373" t="s">
        <v>1573</v>
      </c>
      <c r="AD373" t="s">
        <v>1574</v>
      </c>
      <c r="AF373">
        <v>0</v>
      </c>
      <c r="AG373">
        <v>0</v>
      </c>
      <c r="AH373">
        <v>2.0099999999999998</v>
      </c>
      <c r="AI373">
        <v>2</v>
      </c>
      <c r="AJ373">
        <v>0</v>
      </c>
      <c r="AV373">
        <v>1.5</v>
      </c>
      <c r="AX373">
        <v>2.41</v>
      </c>
      <c r="BE373">
        <v>100</v>
      </c>
      <c r="BF373">
        <v>100</v>
      </c>
      <c r="BH373">
        <v>0</v>
      </c>
      <c r="BL373">
        <v>0</v>
      </c>
      <c r="BM373">
        <v>0</v>
      </c>
      <c r="BP373">
        <v>0</v>
      </c>
      <c r="BR373">
        <v>0</v>
      </c>
      <c r="BS373">
        <v>0</v>
      </c>
      <c r="BT373">
        <v>0</v>
      </c>
      <c r="BW373">
        <v>0</v>
      </c>
      <c r="BX373">
        <v>0</v>
      </c>
    </row>
    <row r="374" spans="1:76" x14ac:dyDescent="0.25">
      <c r="B374" t="s">
        <v>2770</v>
      </c>
      <c r="C374" t="s">
        <v>2771</v>
      </c>
      <c r="D374" t="s">
        <v>2772</v>
      </c>
      <c r="E374">
        <v>4</v>
      </c>
      <c r="F374" t="s">
        <v>1730</v>
      </c>
      <c r="K374" t="s">
        <v>1725</v>
      </c>
      <c r="L374" t="s">
        <v>1726</v>
      </c>
      <c r="M374" t="s">
        <v>1613</v>
      </c>
      <c r="N374" t="s">
        <v>2773</v>
      </c>
      <c r="O374" t="s">
        <v>2774</v>
      </c>
      <c r="Q374">
        <v>1</v>
      </c>
      <c r="R374">
        <v>1</v>
      </c>
      <c r="S374">
        <v>0.5</v>
      </c>
      <c r="T374">
        <v>0.5</v>
      </c>
      <c r="U374" t="s">
        <v>1570</v>
      </c>
      <c r="V374">
        <v>0</v>
      </c>
      <c r="Y374" t="s">
        <v>1571</v>
      </c>
      <c r="Z374" t="s">
        <v>1572</v>
      </c>
      <c r="AC374" t="s">
        <v>1573</v>
      </c>
      <c r="AD374" t="s">
        <v>1574</v>
      </c>
      <c r="AF374">
        <v>0</v>
      </c>
      <c r="AG374">
        <v>0</v>
      </c>
      <c r="AH374">
        <v>0.76</v>
      </c>
      <c r="AI374">
        <v>2</v>
      </c>
      <c r="AJ374">
        <v>0</v>
      </c>
      <c r="AV374">
        <v>1.52</v>
      </c>
      <c r="AX374">
        <v>0.91</v>
      </c>
      <c r="BE374">
        <v>100</v>
      </c>
      <c r="BF374">
        <v>100</v>
      </c>
      <c r="BH374">
        <v>0</v>
      </c>
      <c r="BL374">
        <v>0</v>
      </c>
      <c r="BM374">
        <v>0</v>
      </c>
      <c r="BP374">
        <v>0</v>
      </c>
      <c r="BR374">
        <v>0</v>
      </c>
      <c r="BS374">
        <v>0</v>
      </c>
      <c r="BT374">
        <v>0</v>
      </c>
      <c r="BW374">
        <v>0</v>
      </c>
      <c r="BX374">
        <v>0</v>
      </c>
    </row>
    <row r="375" spans="1:76" x14ac:dyDescent="0.25">
      <c r="A375">
        <v>470</v>
      </c>
      <c r="B375" t="s">
        <v>340</v>
      </c>
      <c r="C375" t="s">
        <v>2775</v>
      </c>
      <c r="D375" t="s">
        <v>2776</v>
      </c>
      <c r="E375">
        <v>16</v>
      </c>
      <c r="F375" t="s">
        <v>1706</v>
      </c>
      <c r="G375">
        <v>10</v>
      </c>
      <c r="H375" t="s">
        <v>1706</v>
      </c>
      <c r="M375" t="s">
        <v>1707</v>
      </c>
      <c r="N375" t="s">
        <v>340</v>
      </c>
      <c r="O375" t="s">
        <v>2776</v>
      </c>
      <c r="Q375">
        <v>1</v>
      </c>
      <c r="R375">
        <v>0</v>
      </c>
      <c r="S375">
        <v>6.61</v>
      </c>
      <c r="T375">
        <v>6.61</v>
      </c>
      <c r="U375" t="s">
        <v>1570</v>
      </c>
      <c r="V375">
        <v>0</v>
      </c>
      <c r="Y375" t="s">
        <v>1571</v>
      </c>
      <c r="Z375" t="s">
        <v>1572</v>
      </c>
      <c r="AC375" t="s">
        <v>1573</v>
      </c>
      <c r="AD375" t="s">
        <v>1574</v>
      </c>
      <c r="AF375">
        <v>0</v>
      </c>
      <c r="AG375">
        <v>0</v>
      </c>
      <c r="AH375">
        <v>8.5399999999999991</v>
      </c>
      <c r="AI375">
        <v>2</v>
      </c>
      <c r="AJ375">
        <v>0</v>
      </c>
      <c r="AV375">
        <v>1.2919818000000001</v>
      </c>
      <c r="AX375">
        <v>10.25</v>
      </c>
      <c r="AZ375">
        <v>1</v>
      </c>
      <c r="BE375">
        <v>100</v>
      </c>
      <c r="BF375">
        <v>100</v>
      </c>
      <c r="BH375">
        <v>0</v>
      </c>
      <c r="BL375">
        <v>0</v>
      </c>
      <c r="BM375">
        <v>0</v>
      </c>
      <c r="BP375">
        <v>0</v>
      </c>
      <c r="BR375">
        <v>0</v>
      </c>
      <c r="BS375">
        <v>0</v>
      </c>
      <c r="BT375">
        <v>0</v>
      </c>
      <c r="BW375">
        <v>0</v>
      </c>
      <c r="BX375">
        <v>0</v>
      </c>
    </row>
    <row r="376" spans="1:76" x14ac:dyDescent="0.25">
      <c r="B376" t="s">
        <v>1045</v>
      </c>
      <c r="C376" t="s">
        <v>2777</v>
      </c>
      <c r="D376" t="s">
        <v>2778</v>
      </c>
      <c r="E376">
        <v>16</v>
      </c>
      <c r="F376" t="s">
        <v>1706</v>
      </c>
      <c r="G376">
        <v>10</v>
      </c>
      <c r="H376" t="s">
        <v>1706</v>
      </c>
      <c r="Q376">
        <v>0</v>
      </c>
      <c r="R376">
        <v>0</v>
      </c>
      <c r="S376">
        <v>0</v>
      </c>
      <c r="T376">
        <v>0</v>
      </c>
      <c r="V376">
        <v>0</v>
      </c>
      <c r="Y376" t="s">
        <v>1571</v>
      </c>
      <c r="Z376" t="s">
        <v>1572</v>
      </c>
      <c r="AC376" t="s">
        <v>1573</v>
      </c>
      <c r="AD376" t="s">
        <v>1574</v>
      </c>
      <c r="AF376">
        <v>0</v>
      </c>
      <c r="AG376">
        <v>0</v>
      </c>
      <c r="AH376">
        <v>5.18</v>
      </c>
      <c r="AI376">
        <v>2</v>
      </c>
      <c r="AJ376">
        <v>0</v>
      </c>
      <c r="AV376">
        <v>0.62940459999999998</v>
      </c>
      <c r="AW376">
        <v>1</v>
      </c>
      <c r="AX376">
        <v>6.22</v>
      </c>
      <c r="BE376">
        <v>100</v>
      </c>
      <c r="BF376">
        <v>100</v>
      </c>
      <c r="BH376">
        <v>0</v>
      </c>
      <c r="BL376">
        <v>0</v>
      </c>
      <c r="BM376">
        <v>0</v>
      </c>
      <c r="BP376">
        <v>0</v>
      </c>
      <c r="BR376">
        <v>0</v>
      </c>
      <c r="BS376">
        <v>0</v>
      </c>
      <c r="BT376">
        <v>0</v>
      </c>
      <c r="BW376">
        <v>0</v>
      </c>
      <c r="BX376">
        <v>0</v>
      </c>
    </row>
    <row r="377" spans="1:76" x14ac:dyDescent="0.25">
      <c r="B377" t="s">
        <v>1046</v>
      </c>
      <c r="C377" t="s">
        <v>2779</v>
      </c>
      <c r="D377" t="s">
        <v>2780</v>
      </c>
      <c r="E377">
        <v>16</v>
      </c>
      <c r="F377" t="s">
        <v>1706</v>
      </c>
      <c r="G377">
        <v>10</v>
      </c>
      <c r="H377" t="s">
        <v>1706</v>
      </c>
      <c r="Q377">
        <v>0</v>
      </c>
      <c r="R377">
        <v>0</v>
      </c>
      <c r="S377">
        <v>0</v>
      </c>
      <c r="T377">
        <v>0</v>
      </c>
      <c r="V377">
        <v>0</v>
      </c>
      <c r="Y377" t="s">
        <v>1571</v>
      </c>
      <c r="Z377" t="s">
        <v>1572</v>
      </c>
      <c r="AC377" t="s">
        <v>1573</v>
      </c>
      <c r="AD377" t="s">
        <v>1574</v>
      </c>
      <c r="AF377">
        <v>0</v>
      </c>
      <c r="AG377">
        <v>0</v>
      </c>
      <c r="AH377">
        <v>9.5</v>
      </c>
      <c r="AI377">
        <v>2</v>
      </c>
      <c r="AJ377">
        <v>0</v>
      </c>
      <c r="AV377">
        <v>1.1543135</v>
      </c>
      <c r="AW377">
        <v>1</v>
      </c>
      <c r="AX377">
        <v>11.4</v>
      </c>
      <c r="BE377">
        <v>100</v>
      </c>
      <c r="BF377">
        <v>100</v>
      </c>
      <c r="BH377">
        <v>0</v>
      </c>
      <c r="BL377">
        <v>0</v>
      </c>
      <c r="BM377">
        <v>0</v>
      </c>
      <c r="BP377">
        <v>0</v>
      </c>
      <c r="BR377">
        <v>0</v>
      </c>
      <c r="BS377">
        <v>0</v>
      </c>
      <c r="BT377">
        <v>0</v>
      </c>
      <c r="BW377">
        <v>0</v>
      </c>
      <c r="BX377">
        <v>0</v>
      </c>
    </row>
    <row r="378" spans="1:76" x14ac:dyDescent="0.25">
      <c r="B378" t="s">
        <v>2781</v>
      </c>
      <c r="C378" t="s">
        <v>2782</v>
      </c>
      <c r="D378" t="s">
        <v>2783</v>
      </c>
      <c r="E378">
        <v>16</v>
      </c>
      <c r="F378" t="s">
        <v>1706</v>
      </c>
      <c r="Q378">
        <v>0</v>
      </c>
      <c r="R378">
        <v>0</v>
      </c>
      <c r="S378">
        <v>0</v>
      </c>
      <c r="T378">
        <v>0</v>
      </c>
      <c r="V378">
        <v>0</v>
      </c>
      <c r="Y378" t="s">
        <v>1571</v>
      </c>
      <c r="Z378" t="s">
        <v>1572</v>
      </c>
      <c r="AC378" t="s">
        <v>1573</v>
      </c>
      <c r="AD378" t="s">
        <v>1574</v>
      </c>
      <c r="AF378">
        <v>0</v>
      </c>
      <c r="AG378">
        <v>0</v>
      </c>
      <c r="AH378">
        <v>50.75</v>
      </c>
      <c r="AI378">
        <v>2</v>
      </c>
      <c r="AJ378">
        <v>0</v>
      </c>
      <c r="AV378">
        <v>0.1127778</v>
      </c>
      <c r="AW378">
        <v>1</v>
      </c>
      <c r="AX378">
        <v>60.9</v>
      </c>
      <c r="BE378">
        <v>100</v>
      </c>
      <c r="BF378">
        <v>100</v>
      </c>
      <c r="BH378">
        <v>0</v>
      </c>
      <c r="BL378">
        <v>0</v>
      </c>
      <c r="BM378">
        <v>0</v>
      </c>
      <c r="BP378">
        <v>0</v>
      </c>
      <c r="BR378">
        <v>0</v>
      </c>
      <c r="BS378">
        <v>0</v>
      </c>
      <c r="BT378">
        <v>0</v>
      </c>
      <c r="BW378">
        <v>0</v>
      </c>
      <c r="BX378">
        <v>0</v>
      </c>
    </row>
    <row r="379" spans="1:76" x14ac:dyDescent="0.25">
      <c r="A379">
        <v>473</v>
      </c>
      <c r="B379" t="s">
        <v>1047</v>
      </c>
      <c r="C379" t="s">
        <v>2784</v>
      </c>
      <c r="D379" t="s">
        <v>2785</v>
      </c>
      <c r="E379">
        <v>16</v>
      </c>
      <c r="F379" t="s">
        <v>1706</v>
      </c>
      <c r="G379">
        <v>10</v>
      </c>
      <c r="H379" t="s">
        <v>1706</v>
      </c>
      <c r="M379" t="s">
        <v>2656</v>
      </c>
      <c r="N379" t="s">
        <v>1047</v>
      </c>
      <c r="O379" t="s">
        <v>2785</v>
      </c>
      <c r="Q379">
        <v>1</v>
      </c>
      <c r="R379">
        <v>0</v>
      </c>
      <c r="S379">
        <v>0</v>
      </c>
      <c r="T379">
        <v>0</v>
      </c>
      <c r="U379" t="s">
        <v>1570</v>
      </c>
      <c r="V379">
        <v>0</v>
      </c>
      <c r="Y379" t="s">
        <v>1571</v>
      </c>
      <c r="Z379" t="s">
        <v>1572</v>
      </c>
      <c r="AC379" t="s">
        <v>1573</v>
      </c>
      <c r="AD379" t="s">
        <v>1574</v>
      </c>
      <c r="AF379">
        <v>0</v>
      </c>
      <c r="AG379">
        <v>0</v>
      </c>
      <c r="AH379">
        <v>38.61</v>
      </c>
      <c r="AI379">
        <v>2</v>
      </c>
      <c r="AJ379">
        <v>0</v>
      </c>
      <c r="AV379">
        <v>0</v>
      </c>
      <c r="AX379">
        <v>46.33</v>
      </c>
      <c r="AZ379">
        <v>1</v>
      </c>
      <c r="BE379">
        <v>100</v>
      </c>
      <c r="BF379">
        <v>100</v>
      </c>
      <c r="BH379">
        <v>0</v>
      </c>
      <c r="BL379">
        <v>0</v>
      </c>
      <c r="BM379">
        <v>0</v>
      </c>
      <c r="BP379">
        <v>0</v>
      </c>
      <c r="BR379">
        <v>0</v>
      </c>
      <c r="BS379">
        <v>0</v>
      </c>
      <c r="BT379">
        <v>0</v>
      </c>
      <c r="BW379">
        <v>0</v>
      </c>
      <c r="BX379">
        <v>0</v>
      </c>
    </row>
    <row r="380" spans="1:76" x14ac:dyDescent="0.25">
      <c r="B380" t="s">
        <v>1050</v>
      </c>
      <c r="C380" t="s">
        <v>2786</v>
      </c>
      <c r="D380" t="s">
        <v>2787</v>
      </c>
      <c r="E380">
        <v>16</v>
      </c>
      <c r="F380" t="s">
        <v>1706</v>
      </c>
      <c r="G380">
        <v>10</v>
      </c>
      <c r="H380" t="s">
        <v>1706</v>
      </c>
      <c r="M380" t="s">
        <v>2656</v>
      </c>
      <c r="N380" t="s">
        <v>1050</v>
      </c>
      <c r="O380" t="s">
        <v>2787</v>
      </c>
      <c r="Q380">
        <v>1</v>
      </c>
      <c r="R380">
        <v>0</v>
      </c>
      <c r="S380">
        <v>29.33</v>
      </c>
      <c r="T380">
        <v>29.33</v>
      </c>
      <c r="U380" t="s">
        <v>1570</v>
      </c>
      <c r="V380">
        <v>0</v>
      </c>
      <c r="Y380" t="s">
        <v>1571</v>
      </c>
      <c r="Z380" t="s">
        <v>1572</v>
      </c>
      <c r="AC380" t="s">
        <v>1573</v>
      </c>
      <c r="AD380" t="s">
        <v>1574</v>
      </c>
      <c r="AF380">
        <v>0</v>
      </c>
      <c r="AG380">
        <v>0</v>
      </c>
      <c r="AH380">
        <v>38.130000000000003</v>
      </c>
      <c r="AI380">
        <v>2</v>
      </c>
      <c r="AJ380">
        <v>0</v>
      </c>
      <c r="AV380">
        <v>1.3000341</v>
      </c>
      <c r="AX380">
        <v>45.76</v>
      </c>
      <c r="AZ380">
        <v>1</v>
      </c>
      <c r="BE380">
        <v>100</v>
      </c>
      <c r="BF380">
        <v>100</v>
      </c>
      <c r="BH380">
        <v>0</v>
      </c>
      <c r="BL380">
        <v>0</v>
      </c>
      <c r="BM380">
        <v>0</v>
      </c>
      <c r="BP380">
        <v>0</v>
      </c>
      <c r="BR380">
        <v>0</v>
      </c>
      <c r="BS380">
        <v>0</v>
      </c>
      <c r="BT380">
        <v>0</v>
      </c>
      <c r="BW380">
        <v>0</v>
      </c>
      <c r="BX380">
        <v>0</v>
      </c>
    </row>
    <row r="381" spans="1:76" x14ac:dyDescent="0.25">
      <c r="A381">
        <v>474</v>
      </c>
      <c r="B381" t="s">
        <v>1051</v>
      </c>
      <c r="C381" t="s">
        <v>2788</v>
      </c>
      <c r="D381" t="s">
        <v>2789</v>
      </c>
      <c r="E381">
        <v>16</v>
      </c>
      <c r="F381" t="s">
        <v>1706</v>
      </c>
      <c r="G381">
        <v>10</v>
      </c>
      <c r="H381" t="s">
        <v>1706</v>
      </c>
      <c r="M381" t="s">
        <v>2656</v>
      </c>
      <c r="N381" t="s">
        <v>1051</v>
      </c>
      <c r="O381" t="s">
        <v>2789</v>
      </c>
      <c r="Q381">
        <v>1</v>
      </c>
      <c r="R381">
        <v>0</v>
      </c>
      <c r="S381">
        <v>9.01</v>
      </c>
      <c r="T381">
        <v>9.01</v>
      </c>
      <c r="U381" t="s">
        <v>1570</v>
      </c>
      <c r="V381">
        <v>0</v>
      </c>
      <c r="Y381" t="s">
        <v>1571</v>
      </c>
      <c r="Z381" t="s">
        <v>1572</v>
      </c>
      <c r="AC381" t="s">
        <v>1573</v>
      </c>
      <c r="AD381" t="s">
        <v>1574</v>
      </c>
      <c r="AF381">
        <v>0</v>
      </c>
      <c r="AG381">
        <v>0</v>
      </c>
      <c r="AH381">
        <v>11.72</v>
      </c>
      <c r="AI381">
        <v>2</v>
      </c>
      <c r="AJ381">
        <v>0</v>
      </c>
      <c r="AV381">
        <v>1.3007769</v>
      </c>
      <c r="AX381">
        <v>14.06</v>
      </c>
      <c r="AZ381">
        <v>1</v>
      </c>
      <c r="BE381">
        <v>100</v>
      </c>
      <c r="BF381">
        <v>100</v>
      </c>
      <c r="BH381">
        <v>0</v>
      </c>
      <c r="BL381">
        <v>0</v>
      </c>
      <c r="BM381">
        <v>0</v>
      </c>
      <c r="BP381">
        <v>0</v>
      </c>
      <c r="BR381">
        <v>0</v>
      </c>
      <c r="BS381">
        <v>0</v>
      </c>
      <c r="BT381">
        <v>0</v>
      </c>
      <c r="BW381">
        <v>0</v>
      </c>
      <c r="BX381">
        <v>0</v>
      </c>
    </row>
    <row r="382" spans="1:76" x14ac:dyDescent="0.25">
      <c r="B382" t="s">
        <v>1052</v>
      </c>
      <c r="C382" t="s">
        <v>2790</v>
      </c>
      <c r="D382" t="s">
        <v>2791</v>
      </c>
      <c r="E382">
        <v>16</v>
      </c>
      <c r="F382" t="s">
        <v>1706</v>
      </c>
      <c r="G382">
        <v>10</v>
      </c>
      <c r="H382" t="s">
        <v>1706</v>
      </c>
      <c r="M382" t="s">
        <v>2656</v>
      </c>
      <c r="N382" t="s">
        <v>1052</v>
      </c>
      <c r="O382" t="s">
        <v>2791</v>
      </c>
      <c r="Q382">
        <v>1</v>
      </c>
      <c r="R382">
        <v>0</v>
      </c>
      <c r="S382">
        <v>10.19</v>
      </c>
      <c r="T382">
        <v>10.19</v>
      </c>
      <c r="U382" t="s">
        <v>1570</v>
      </c>
      <c r="V382">
        <v>0</v>
      </c>
      <c r="Y382" t="s">
        <v>1571</v>
      </c>
      <c r="Z382" t="s">
        <v>1572</v>
      </c>
      <c r="AC382" t="s">
        <v>1573</v>
      </c>
      <c r="AD382" t="s">
        <v>1574</v>
      </c>
      <c r="AF382">
        <v>0</v>
      </c>
      <c r="AG382">
        <v>0</v>
      </c>
      <c r="AH382">
        <v>13.24</v>
      </c>
      <c r="AI382">
        <v>2</v>
      </c>
      <c r="AJ382">
        <v>0</v>
      </c>
      <c r="AV382">
        <v>1.2993131</v>
      </c>
      <c r="AX382">
        <v>15.89</v>
      </c>
      <c r="AZ382">
        <v>1</v>
      </c>
      <c r="BE382">
        <v>100</v>
      </c>
      <c r="BF382">
        <v>100</v>
      </c>
      <c r="BH382">
        <v>0</v>
      </c>
      <c r="BL382">
        <v>0</v>
      </c>
      <c r="BM382">
        <v>0</v>
      </c>
      <c r="BP382">
        <v>0</v>
      </c>
      <c r="BR382">
        <v>0</v>
      </c>
      <c r="BS382">
        <v>0</v>
      </c>
      <c r="BT382">
        <v>0</v>
      </c>
      <c r="BW382">
        <v>0</v>
      </c>
      <c r="BX382">
        <v>0</v>
      </c>
    </row>
    <row r="383" spans="1:76" x14ac:dyDescent="0.25">
      <c r="A383">
        <v>475</v>
      </c>
      <c r="B383" t="s">
        <v>345</v>
      </c>
      <c r="C383" t="s">
        <v>2792</v>
      </c>
      <c r="D383" t="s">
        <v>343</v>
      </c>
      <c r="E383">
        <v>16</v>
      </c>
      <c r="F383" t="s">
        <v>1706</v>
      </c>
      <c r="G383">
        <v>10</v>
      </c>
      <c r="H383" t="s">
        <v>1706</v>
      </c>
      <c r="M383" t="s">
        <v>2793</v>
      </c>
      <c r="N383" t="s">
        <v>345</v>
      </c>
      <c r="O383" t="s">
        <v>343</v>
      </c>
      <c r="Q383">
        <v>1</v>
      </c>
      <c r="R383">
        <v>0</v>
      </c>
      <c r="S383">
        <v>97.81</v>
      </c>
      <c r="T383">
        <v>97.81</v>
      </c>
      <c r="U383" t="s">
        <v>1570</v>
      </c>
      <c r="V383">
        <v>0</v>
      </c>
      <c r="Y383" t="s">
        <v>1571</v>
      </c>
      <c r="Z383" t="s">
        <v>1572</v>
      </c>
      <c r="AC383" t="s">
        <v>1573</v>
      </c>
      <c r="AD383" t="s">
        <v>1574</v>
      </c>
      <c r="AF383">
        <v>0</v>
      </c>
      <c r="AG383">
        <v>0</v>
      </c>
      <c r="AH383">
        <v>119.44</v>
      </c>
      <c r="AI383">
        <v>2</v>
      </c>
      <c r="AJ383">
        <v>0</v>
      </c>
      <c r="AV383">
        <v>1.2211430000000001</v>
      </c>
      <c r="AX383">
        <v>143.33000000000001</v>
      </c>
      <c r="AZ383">
        <v>1</v>
      </c>
      <c r="BE383">
        <v>100</v>
      </c>
      <c r="BF383">
        <v>100</v>
      </c>
      <c r="BH383">
        <v>0</v>
      </c>
      <c r="BL383">
        <v>0</v>
      </c>
      <c r="BM383">
        <v>0</v>
      </c>
      <c r="BP383">
        <v>0</v>
      </c>
      <c r="BR383">
        <v>0</v>
      </c>
      <c r="BS383">
        <v>0</v>
      </c>
      <c r="BT383">
        <v>0</v>
      </c>
      <c r="BW383">
        <v>0</v>
      </c>
      <c r="BX383">
        <v>0</v>
      </c>
    </row>
    <row r="384" spans="1:76" x14ac:dyDescent="0.25">
      <c r="B384" t="s">
        <v>2794</v>
      </c>
      <c r="C384" t="s">
        <v>2795</v>
      </c>
      <c r="D384" t="s">
        <v>2796</v>
      </c>
      <c r="E384">
        <v>16</v>
      </c>
      <c r="F384" t="s">
        <v>1706</v>
      </c>
      <c r="Q384">
        <v>0</v>
      </c>
      <c r="R384">
        <v>0</v>
      </c>
      <c r="S384">
        <v>0</v>
      </c>
      <c r="T384">
        <v>0</v>
      </c>
      <c r="V384">
        <v>0</v>
      </c>
      <c r="Y384" t="s">
        <v>1571</v>
      </c>
      <c r="Z384" t="s">
        <v>1572</v>
      </c>
      <c r="AC384" t="s">
        <v>1573</v>
      </c>
      <c r="AD384" t="s">
        <v>1574</v>
      </c>
      <c r="AF384">
        <v>0</v>
      </c>
      <c r="AG384">
        <v>0</v>
      </c>
      <c r="AH384">
        <v>20.8</v>
      </c>
      <c r="AI384">
        <v>2</v>
      </c>
      <c r="AJ384">
        <v>0</v>
      </c>
      <c r="AV384">
        <v>2.3085461</v>
      </c>
      <c r="AW384">
        <v>1</v>
      </c>
      <c r="AX384">
        <v>24.96</v>
      </c>
      <c r="BE384">
        <v>100</v>
      </c>
      <c r="BF384">
        <v>100</v>
      </c>
      <c r="BH384">
        <v>0</v>
      </c>
      <c r="BL384">
        <v>0</v>
      </c>
      <c r="BM384">
        <v>0</v>
      </c>
      <c r="BP384">
        <v>0</v>
      </c>
      <c r="BR384">
        <v>0</v>
      </c>
      <c r="BS384">
        <v>0</v>
      </c>
      <c r="BT384">
        <v>0</v>
      </c>
      <c r="BW384">
        <v>0</v>
      </c>
      <c r="BX384">
        <v>0</v>
      </c>
    </row>
    <row r="385" spans="1:76" x14ac:dyDescent="0.25">
      <c r="A385">
        <v>479</v>
      </c>
      <c r="B385" t="s">
        <v>353</v>
      </c>
      <c r="C385" t="s">
        <v>2797</v>
      </c>
      <c r="D385" t="s">
        <v>351</v>
      </c>
      <c r="E385">
        <v>16</v>
      </c>
      <c r="F385" t="s">
        <v>1706</v>
      </c>
      <c r="G385">
        <v>10</v>
      </c>
      <c r="H385" t="s">
        <v>1706</v>
      </c>
      <c r="M385" t="s">
        <v>2798</v>
      </c>
      <c r="N385" t="s">
        <v>353</v>
      </c>
      <c r="O385" t="s">
        <v>351</v>
      </c>
      <c r="Q385">
        <v>1</v>
      </c>
      <c r="R385">
        <v>0</v>
      </c>
      <c r="S385">
        <v>0</v>
      </c>
      <c r="T385">
        <v>0</v>
      </c>
      <c r="U385" t="s">
        <v>1570</v>
      </c>
      <c r="V385">
        <v>0</v>
      </c>
      <c r="Y385" t="s">
        <v>1571</v>
      </c>
      <c r="Z385" t="s">
        <v>1572</v>
      </c>
      <c r="AC385" t="s">
        <v>1573</v>
      </c>
      <c r="AD385" t="s">
        <v>1574</v>
      </c>
      <c r="AF385">
        <v>0</v>
      </c>
      <c r="AG385">
        <v>0</v>
      </c>
      <c r="AH385">
        <v>86.26</v>
      </c>
      <c r="AI385">
        <v>2</v>
      </c>
      <c r="AJ385">
        <v>0</v>
      </c>
      <c r="AV385">
        <v>0</v>
      </c>
      <c r="AX385">
        <v>103.51</v>
      </c>
      <c r="AZ385">
        <v>1</v>
      </c>
      <c r="BE385">
        <v>100</v>
      </c>
      <c r="BF385">
        <v>100</v>
      </c>
      <c r="BH385">
        <v>0</v>
      </c>
      <c r="BL385">
        <v>0</v>
      </c>
      <c r="BM385">
        <v>0</v>
      </c>
      <c r="BP385">
        <v>0</v>
      </c>
      <c r="BR385">
        <v>0</v>
      </c>
      <c r="BS385">
        <v>0</v>
      </c>
      <c r="BT385">
        <v>0</v>
      </c>
      <c r="BW385">
        <v>0</v>
      </c>
      <c r="BX385">
        <v>0</v>
      </c>
    </row>
    <row r="386" spans="1:76" x14ac:dyDescent="0.25">
      <c r="A386">
        <v>481</v>
      </c>
      <c r="B386" t="s">
        <v>356</v>
      </c>
      <c r="C386" t="s">
        <v>2799</v>
      </c>
      <c r="D386" t="s">
        <v>356</v>
      </c>
      <c r="E386">
        <v>16</v>
      </c>
      <c r="F386" t="s">
        <v>1706</v>
      </c>
      <c r="G386">
        <v>10</v>
      </c>
      <c r="H386" t="s">
        <v>1706</v>
      </c>
      <c r="M386" t="s">
        <v>2798</v>
      </c>
      <c r="N386" t="s">
        <v>356</v>
      </c>
      <c r="O386" t="s">
        <v>356</v>
      </c>
      <c r="Q386">
        <v>1</v>
      </c>
      <c r="R386">
        <v>0</v>
      </c>
      <c r="S386">
        <v>349</v>
      </c>
      <c r="T386">
        <v>349</v>
      </c>
      <c r="U386" t="s">
        <v>1570</v>
      </c>
      <c r="V386">
        <v>0</v>
      </c>
      <c r="Y386" t="s">
        <v>1571</v>
      </c>
      <c r="Z386" t="s">
        <v>1572</v>
      </c>
      <c r="AC386" t="s">
        <v>1573</v>
      </c>
      <c r="AD386" t="s">
        <v>1574</v>
      </c>
      <c r="AF386">
        <v>0</v>
      </c>
      <c r="AG386">
        <v>0</v>
      </c>
      <c r="AH386">
        <v>389.65</v>
      </c>
      <c r="AI386">
        <v>2</v>
      </c>
      <c r="AJ386">
        <v>0</v>
      </c>
      <c r="AV386">
        <v>1.1164756</v>
      </c>
      <c r="AX386">
        <v>467.58</v>
      </c>
      <c r="AZ386">
        <v>1</v>
      </c>
      <c r="BE386">
        <v>100</v>
      </c>
      <c r="BF386">
        <v>100</v>
      </c>
      <c r="BH386">
        <v>0</v>
      </c>
      <c r="BL386">
        <v>0</v>
      </c>
      <c r="BM386">
        <v>0</v>
      </c>
      <c r="BP386">
        <v>0</v>
      </c>
      <c r="BR386">
        <v>0</v>
      </c>
      <c r="BS386">
        <v>0</v>
      </c>
      <c r="BT386">
        <v>0</v>
      </c>
      <c r="BW386">
        <v>0</v>
      </c>
      <c r="BX386">
        <v>0</v>
      </c>
    </row>
    <row r="387" spans="1:76" x14ac:dyDescent="0.25">
      <c r="A387">
        <v>483</v>
      </c>
      <c r="B387" t="s">
        <v>362</v>
      </c>
      <c r="C387" t="s">
        <v>2800</v>
      </c>
      <c r="D387" t="s">
        <v>360</v>
      </c>
      <c r="E387">
        <v>16</v>
      </c>
      <c r="F387" t="s">
        <v>1706</v>
      </c>
      <c r="G387">
        <v>10</v>
      </c>
      <c r="H387" t="s">
        <v>1706</v>
      </c>
      <c r="Q387">
        <v>0</v>
      </c>
      <c r="R387">
        <v>0</v>
      </c>
      <c r="S387">
        <v>0</v>
      </c>
      <c r="T387">
        <v>0</v>
      </c>
      <c r="V387">
        <v>0</v>
      </c>
      <c r="Y387" t="s">
        <v>1571</v>
      </c>
      <c r="Z387" t="s">
        <v>1572</v>
      </c>
      <c r="AC387" t="s">
        <v>1573</v>
      </c>
      <c r="AD387" t="s">
        <v>1574</v>
      </c>
      <c r="AF387">
        <v>0</v>
      </c>
      <c r="AG387">
        <v>0</v>
      </c>
      <c r="AH387">
        <v>0.97</v>
      </c>
      <c r="AI387">
        <v>2</v>
      </c>
      <c r="AJ387">
        <v>0</v>
      </c>
      <c r="AV387">
        <v>1.64686E-2</v>
      </c>
      <c r="AX387">
        <v>1.1599999999999999</v>
      </c>
      <c r="AZ387">
        <v>1</v>
      </c>
      <c r="BE387">
        <v>100</v>
      </c>
      <c r="BF387">
        <v>100</v>
      </c>
      <c r="BH387">
        <v>0</v>
      </c>
      <c r="BL387">
        <v>0</v>
      </c>
      <c r="BM387">
        <v>0</v>
      </c>
      <c r="BP387">
        <v>0</v>
      </c>
      <c r="BR387">
        <v>0</v>
      </c>
      <c r="BS387">
        <v>0</v>
      </c>
      <c r="BT387">
        <v>0</v>
      </c>
      <c r="BW387">
        <v>0</v>
      </c>
      <c r="BX387">
        <v>0</v>
      </c>
    </row>
    <row r="388" spans="1:76" x14ac:dyDescent="0.25">
      <c r="A388">
        <v>484</v>
      </c>
      <c r="B388" t="s">
        <v>366</v>
      </c>
      <c r="C388" t="s">
        <v>2801</v>
      </c>
      <c r="D388" t="s">
        <v>2802</v>
      </c>
      <c r="E388">
        <v>16</v>
      </c>
      <c r="F388" t="s">
        <v>1706</v>
      </c>
      <c r="G388">
        <v>10</v>
      </c>
      <c r="H388" t="s">
        <v>1706</v>
      </c>
      <c r="M388" t="s">
        <v>2803</v>
      </c>
      <c r="N388" t="s">
        <v>366</v>
      </c>
      <c r="O388" t="s">
        <v>2802</v>
      </c>
      <c r="Q388">
        <v>1</v>
      </c>
      <c r="R388">
        <v>0</v>
      </c>
      <c r="S388">
        <v>1.45</v>
      </c>
      <c r="T388">
        <v>1.45</v>
      </c>
      <c r="U388" t="s">
        <v>1570</v>
      </c>
      <c r="V388">
        <v>0</v>
      </c>
      <c r="Y388" t="s">
        <v>1571</v>
      </c>
      <c r="Z388" t="s">
        <v>1572</v>
      </c>
      <c r="AC388" t="s">
        <v>1573</v>
      </c>
      <c r="AD388" t="s">
        <v>1574</v>
      </c>
      <c r="AF388">
        <v>0</v>
      </c>
      <c r="AG388">
        <v>0</v>
      </c>
      <c r="AH388">
        <v>1.77</v>
      </c>
      <c r="AI388">
        <v>2</v>
      </c>
      <c r="AJ388">
        <v>0</v>
      </c>
      <c r="AV388">
        <v>1.2206897000000001</v>
      </c>
      <c r="AX388">
        <v>2.12</v>
      </c>
      <c r="AZ388">
        <v>1</v>
      </c>
      <c r="BE388">
        <v>100</v>
      </c>
      <c r="BF388">
        <v>100</v>
      </c>
      <c r="BH388">
        <v>0</v>
      </c>
      <c r="BL388">
        <v>0</v>
      </c>
      <c r="BM388">
        <v>0</v>
      </c>
      <c r="BP388">
        <v>0</v>
      </c>
      <c r="BR388">
        <v>0</v>
      </c>
      <c r="BS388">
        <v>0</v>
      </c>
      <c r="BT388">
        <v>0</v>
      </c>
      <c r="BW388">
        <v>0</v>
      </c>
      <c r="BX388">
        <v>0</v>
      </c>
    </row>
    <row r="389" spans="1:76" x14ac:dyDescent="0.25">
      <c r="A389">
        <v>485</v>
      </c>
      <c r="B389" t="s">
        <v>371</v>
      </c>
      <c r="C389" t="s">
        <v>2804</v>
      </c>
      <c r="D389" t="s">
        <v>369</v>
      </c>
      <c r="E389">
        <v>16</v>
      </c>
      <c r="F389" t="s">
        <v>1706</v>
      </c>
      <c r="G389">
        <v>10</v>
      </c>
      <c r="H389" t="s">
        <v>1706</v>
      </c>
      <c r="M389" t="s">
        <v>2803</v>
      </c>
      <c r="N389" t="s">
        <v>371</v>
      </c>
      <c r="O389" t="s">
        <v>369</v>
      </c>
      <c r="Q389">
        <v>1</v>
      </c>
      <c r="R389">
        <v>0</v>
      </c>
      <c r="S389">
        <v>0.83</v>
      </c>
      <c r="T389">
        <v>0.83</v>
      </c>
      <c r="U389" t="s">
        <v>1570</v>
      </c>
      <c r="V389">
        <v>0</v>
      </c>
      <c r="Y389" t="s">
        <v>1571</v>
      </c>
      <c r="Z389" t="s">
        <v>1572</v>
      </c>
      <c r="AC389" t="s">
        <v>1573</v>
      </c>
      <c r="AD389" t="s">
        <v>1574</v>
      </c>
      <c r="AF389">
        <v>0</v>
      </c>
      <c r="AG389">
        <v>0</v>
      </c>
      <c r="AH389">
        <v>1.02</v>
      </c>
      <c r="AI389">
        <v>2</v>
      </c>
      <c r="AJ389">
        <v>0</v>
      </c>
      <c r="AV389">
        <v>1.2289156999999999</v>
      </c>
      <c r="AX389">
        <v>1.22</v>
      </c>
      <c r="AZ389">
        <v>1</v>
      </c>
      <c r="BE389">
        <v>100</v>
      </c>
      <c r="BF389">
        <v>100</v>
      </c>
      <c r="BH389">
        <v>0</v>
      </c>
      <c r="BL389">
        <v>0</v>
      </c>
      <c r="BM389">
        <v>0</v>
      </c>
      <c r="BP389">
        <v>0</v>
      </c>
      <c r="BR389">
        <v>0</v>
      </c>
      <c r="BS389">
        <v>0</v>
      </c>
      <c r="BT389">
        <v>0</v>
      </c>
      <c r="BW389">
        <v>0</v>
      </c>
      <c r="BX389">
        <v>0</v>
      </c>
    </row>
    <row r="390" spans="1:76" x14ac:dyDescent="0.25">
      <c r="A390">
        <v>486</v>
      </c>
      <c r="B390" t="s">
        <v>1053</v>
      </c>
      <c r="C390" t="s">
        <v>2805</v>
      </c>
      <c r="D390" t="s">
        <v>2806</v>
      </c>
      <c r="E390">
        <v>16</v>
      </c>
      <c r="F390" t="s">
        <v>1706</v>
      </c>
      <c r="G390">
        <v>10</v>
      </c>
      <c r="H390" t="s">
        <v>1706</v>
      </c>
      <c r="M390" t="s">
        <v>2807</v>
      </c>
      <c r="N390" t="s">
        <v>1053</v>
      </c>
      <c r="O390" t="s">
        <v>2808</v>
      </c>
      <c r="Q390">
        <v>1</v>
      </c>
      <c r="R390">
        <v>1</v>
      </c>
      <c r="S390">
        <v>6.6</v>
      </c>
      <c r="T390">
        <v>6.6</v>
      </c>
      <c r="U390" t="s">
        <v>1570</v>
      </c>
      <c r="V390">
        <v>0</v>
      </c>
      <c r="Y390" t="s">
        <v>1571</v>
      </c>
      <c r="Z390" t="s">
        <v>1572</v>
      </c>
      <c r="AC390" t="s">
        <v>1573</v>
      </c>
      <c r="AD390" t="s">
        <v>1574</v>
      </c>
      <c r="AF390">
        <v>0</v>
      </c>
      <c r="AG390">
        <v>0</v>
      </c>
      <c r="AH390">
        <v>7.99</v>
      </c>
      <c r="AI390">
        <v>2</v>
      </c>
      <c r="AJ390">
        <v>0</v>
      </c>
      <c r="AV390">
        <v>1.2106060999999999</v>
      </c>
      <c r="AX390">
        <v>9.59</v>
      </c>
      <c r="AZ390">
        <v>1</v>
      </c>
      <c r="BE390">
        <v>100</v>
      </c>
      <c r="BF390">
        <v>100</v>
      </c>
      <c r="BH390">
        <v>0</v>
      </c>
      <c r="BL390">
        <v>0</v>
      </c>
      <c r="BM390">
        <v>0</v>
      </c>
      <c r="BP390">
        <v>0</v>
      </c>
      <c r="BR390">
        <v>0</v>
      </c>
      <c r="BS390">
        <v>0</v>
      </c>
      <c r="BT390">
        <v>0</v>
      </c>
      <c r="BW390">
        <v>0</v>
      </c>
      <c r="BX390">
        <v>0</v>
      </c>
    </row>
    <row r="391" spans="1:76" x14ac:dyDescent="0.25">
      <c r="A391">
        <v>487</v>
      </c>
      <c r="B391" t="s">
        <v>374</v>
      </c>
      <c r="C391" t="s">
        <v>2809</v>
      </c>
      <c r="D391" t="s">
        <v>2810</v>
      </c>
      <c r="E391">
        <v>16</v>
      </c>
      <c r="F391" t="s">
        <v>1706</v>
      </c>
      <c r="G391">
        <v>10</v>
      </c>
      <c r="H391" t="s">
        <v>1706</v>
      </c>
      <c r="M391" t="s">
        <v>2803</v>
      </c>
      <c r="N391" t="s">
        <v>374</v>
      </c>
      <c r="O391" t="s">
        <v>2810</v>
      </c>
      <c r="Q391">
        <v>1</v>
      </c>
      <c r="R391">
        <v>0</v>
      </c>
      <c r="S391">
        <v>7.18</v>
      </c>
      <c r="T391">
        <v>7.18</v>
      </c>
      <c r="U391" t="s">
        <v>1570</v>
      </c>
      <c r="V391">
        <v>0</v>
      </c>
      <c r="Y391" t="s">
        <v>1571</v>
      </c>
      <c r="Z391" t="s">
        <v>1572</v>
      </c>
      <c r="AC391" t="s">
        <v>1573</v>
      </c>
      <c r="AD391" t="s">
        <v>1574</v>
      </c>
      <c r="AF391">
        <v>0</v>
      </c>
      <c r="AG391">
        <v>0</v>
      </c>
      <c r="AH391">
        <v>9.43</v>
      </c>
      <c r="AI391">
        <v>2</v>
      </c>
      <c r="AJ391">
        <v>0</v>
      </c>
      <c r="AV391">
        <v>1.3133705</v>
      </c>
      <c r="AX391">
        <v>11.32</v>
      </c>
      <c r="AZ391">
        <v>1</v>
      </c>
      <c r="BE391">
        <v>100</v>
      </c>
      <c r="BF391">
        <v>100</v>
      </c>
      <c r="BH391">
        <v>0</v>
      </c>
      <c r="BL391">
        <v>0</v>
      </c>
      <c r="BM391">
        <v>0</v>
      </c>
      <c r="BP391">
        <v>0</v>
      </c>
      <c r="BR391">
        <v>0</v>
      </c>
      <c r="BS391">
        <v>0</v>
      </c>
      <c r="BT391">
        <v>0</v>
      </c>
      <c r="BW391">
        <v>0</v>
      </c>
      <c r="BX391">
        <v>0</v>
      </c>
    </row>
    <row r="392" spans="1:76" x14ac:dyDescent="0.25">
      <c r="A392">
        <v>488</v>
      </c>
      <c r="B392" t="s">
        <v>379</v>
      </c>
      <c r="C392" t="s">
        <v>2811</v>
      </c>
      <c r="D392" t="s">
        <v>377</v>
      </c>
      <c r="E392">
        <v>16</v>
      </c>
      <c r="F392" t="s">
        <v>1706</v>
      </c>
      <c r="G392">
        <v>10</v>
      </c>
      <c r="H392" t="s">
        <v>1706</v>
      </c>
      <c r="M392" t="s">
        <v>2793</v>
      </c>
      <c r="N392" t="s">
        <v>379</v>
      </c>
      <c r="O392" t="s">
        <v>377</v>
      </c>
      <c r="Q392">
        <v>1</v>
      </c>
      <c r="R392">
        <v>0</v>
      </c>
      <c r="S392">
        <v>29.97</v>
      </c>
      <c r="T392">
        <v>29.97</v>
      </c>
      <c r="U392" t="s">
        <v>1570</v>
      </c>
      <c r="V392">
        <v>0</v>
      </c>
      <c r="Y392" t="s">
        <v>1571</v>
      </c>
      <c r="Z392" t="s">
        <v>1572</v>
      </c>
      <c r="AC392" t="s">
        <v>1573</v>
      </c>
      <c r="AD392" t="s">
        <v>1574</v>
      </c>
      <c r="AF392">
        <v>0</v>
      </c>
      <c r="AG392">
        <v>0</v>
      </c>
      <c r="AH392">
        <v>38.96</v>
      </c>
      <c r="AI392">
        <v>2</v>
      </c>
      <c r="AJ392">
        <v>0</v>
      </c>
      <c r="AV392">
        <v>1.2999666000000001</v>
      </c>
      <c r="AX392">
        <v>46.75</v>
      </c>
      <c r="AZ392">
        <v>1</v>
      </c>
      <c r="BE392">
        <v>100</v>
      </c>
      <c r="BF392">
        <v>100</v>
      </c>
      <c r="BH392">
        <v>0</v>
      </c>
      <c r="BL392">
        <v>0</v>
      </c>
      <c r="BM392">
        <v>0</v>
      </c>
      <c r="BP392">
        <v>0</v>
      </c>
      <c r="BR392">
        <v>0</v>
      </c>
      <c r="BS392">
        <v>0</v>
      </c>
      <c r="BT392">
        <v>0</v>
      </c>
      <c r="BW392">
        <v>0</v>
      </c>
      <c r="BX392">
        <v>0</v>
      </c>
    </row>
    <row r="393" spans="1:76" x14ac:dyDescent="0.25">
      <c r="A393">
        <v>490</v>
      </c>
      <c r="B393" t="s">
        <v>1054</v>
      </c>
      <c r="C393" t="s">
        <v>2812</v>
      </c>
      <c r="D393" t="s">
        <v>2813</v>
      </c>
      <c r="E393">
        <v>16</v>
      </c>
      <c r="F393" t="s">
        <v>1706</v>
      </c>
      <c r="G393">
        <v>10</v>
      </c>
      <c r="H393" t="s">
        <v>1706</v>
      </c>
      <c r="M393" t="s">
        <v>1707</v>
      </c>
      <c r="N393" t="s">
        <v>1054</v>
      </c>
      <c r="O393" t="s">
        <v>2813</v>
      </c>
      <c r="Q393">
        <v>1</v>
      </c>
      <c r="R393">
        <v>0</v>
      </c>
      <c r="S393">
        <v>12.32</v>
      </c>
      <c r="T393">
        <v>12.32</v>
      </c>
      <c r="U393" t="s">
        <v>1570</v>
      </c>
      <c r="V393">
        <v>0</v>
      </c>
      <c r="Y393" t="s">
        <v>1571</v>
      </c>
      <c r="Z393" t="s">
        <v>1572</v>
      </c>
      <c r="AC393" t="s">
        <v>1573</v>
      </c>
      <c r="AD393" t="s">
        <v>1574</v>
      </c>
      <c r="AF393">
        <v>0</v>
      </c>
      <c r="AG393">
        <v>0</v>
      </c>
      <c r="AH393">
        <v>16.260000000000002</v>
      </c>
      <c r="AI393">
        <v>2</v>
      </c>
      <c r="AJ393">
        <v>0</v>
      </c>
      <c r="AV393">
        <v>1.3198052</v>
      </c>
      <c r="AX393">
        <v>19.510000000000002</v>
      </c>
      <c r="AZ393">
        <v>1</v>
      </c>
      <c r="BE393">
        <v>100</v>
      </c>
      <c r="BF393">
        <v>100</v>
      </c>
      <c r="BH393">
        <v>0</v>
      </c>
      <c r="BL393">
        <v>0</v>
      </c>
      <c r="BM393">
        <v>0</v>
      </c>
      <c r="BP393">
        <v>0</v>
      </c>
      <c r="BR393">
        <v>0</v>
      </c>
      <c r="BS393">
        <v>0</v>
      </c>
      <c r="BT393">
        <v>0</v>
      </c>
      <c r="BW393">
        <v>0</v>
      </c>
      <c r="BX393">
        <v>0</v>
      </c>
    </row>
    <row r="394" spans="1:76" x14ac:dyDescent="0.25">
      <c r="B394" t="s">
        <v>1055</v>
      </c>
      <c r="C394" t="s">
        <v>2814</v>
      </c>
      <c r="D394" t="s">
        <v>2815</v>
      </c>
      <c r="E394">
        <v>16</v>
      </c>
      <c r="F394" t="s">
        <v>1706</v>
      </c>
      <c r="Q394">
        <v>0</v>
      </c>
      <c r="R394">
        <v>0</v>
      </c>
      <c r="S394">
        <v>0</v>
      </c>
      <c r="T394">
        <v>0</v>
      </c>
      <c r="V394">
        <v>0</v>
      </c>
      <c r="Y394" t="s">
        <v>1571</v>
      </c>
      <c r="Z394" t="s">
        <v>1572</v>
      </c>
      <c r="AC394" t="s">
        <v>1573</v>
      </c>
      <c r="AD394" t="s">
        <v>1574</v>
      </c>
      <c r="AF394">
        <v>0</v>
      </c>
      <c r="AG394">
        <v>0</v>
      </c>
      <c r="AH394">
        <v>1.92</v>
      </c>
      <c r="AI394">
        <v>2</v>
      </c>
      <c r="AJ394">
        <v>0</v>
      </c>
      <c r="AV394">
        <v>0.23329279999999999</v>
      </c>
      <c r="AW394">
        <v>1</v>
      </c>
      <c r="AX394">
        <v>2.2999999999999998</v>
      </c>
      <c r="BE394">
        <v>100</v>
      </c>
      <c r="BF394">
        <v>100</v>
      </c>
      <c r="BH394">
        <v>0</v>
      </c>
      <c r="BL394">
        <v>0</v>
      </c>
      <c r="BM394">
        <v>0</v>
      </c>
      <c r="BP394">
        <v>0</v>
      </c>
      <c r="BR394">
        <v>0</v>
      </c>
      <c r="BS394">
        <v>0</v>
      </c>
      <c r="BT394">
        <v>0</v>
      </c>
      <c r="BW394">
        <v>0</v>
      </c>
      <c r="BX394">
        <v>0</v>
      </c>
    </row>
    <row r="395" spans="1:76" x14ac:dyDescent="0.25">
      <c r="B395" t="s">
        <v>1056</v>
      </c>
      <c r="C395" t="s">
        <v>2816</v>
      </c>
      <c r="D395" t="s">
        <v>2817</v>
      </c>
      <c r="E395">
        <v>16</v>
      </c>
      <c r="F395" t="s">
        <v>1706</v>
      </c>
      <c r="Q395">
        <v>0</v>
      </c>
      <c r="R395">
        <v>0</v>
      </c>
      <c r="S395">
        <v>0</v>
      </c>
      <c r="T395">
        <v>0</v>
      </c>
      <c r="V395">
        <v>0</v>
      </c>
      <c r="Y395" t="s">
        <v>1571</v>
      </c>
      <c r="Z395" t="s">
        <v>1572</v>
      </c>
      <c r="AC395" t="s">
        <v>1573</v>
      </c>
      <c r="AD395" t="s">
        <v>1574</v>
      </c>
      <c r="AF395">
        <v>0</v>
      </c>
      <c r="AG395">
        <v>0</v>
      </c>
      <c r="AH395">
        <v>1.92</v>
      </c>
      <c r="AI395">
        <v>2</v>
      </c>
      <c r="AJ395">
        <v>0</v>
      </c>
      <c r="AV395">
        <v>0.23329279999999999</v>
      </c>
      <c r="AW395">
        <v>1</v>
      </c>
      <c r="AX395">
        <v>2.2999999999999998</v>
      </c>
      <c r="BE395">
        <v>100</v>
      </c>
      <c r="BF395">
        <v>100</v>
      </c>
      <c r="BH395">
        <v>0</v>
      </c>
      <c r="BL395">
        <v>0</v>
      </c>
      <c r="BM395">
        <v>0</v>
      </c>
      <c r="BP395">
        <v>0</v>
      </c>
      <c r="BR395">
        <v>0</v>
      </c>
      <c r="BS395">
        <v>0</v>
      </c>
      <c r="BT395">
        <v>0</v>
      </c>
      <c r="BW395">
        <v>0</v>
      </c>
      <c r="BX395">
        <v>0</v>
      </c>
    </row>
    <row r="396" spans="1:76" x14ac:dyDescent="0.25">
      <c r="B396" t="s">
        <v>1057</v>
      </c>
      <c r="C396" t="s">
        <v>2818</v>
      </c>
      <c r="D396" t="s">
        <v>2819</v>
      </c>
      <c r="E396">
        <v>16</v>
      </c>
      <c r="F396" t="s">
        <v>1706</v>
      </c>
      <c r="Q396">
        <v>0</v>
      </c>
      <c r="R396">
        <v>0</v>
      </c>
      <c r="S396">
        <v>0</v>
      </c>
      <c r="T396">
        <v>0</v>
      </c>
      <c r="V396">
        <v>0</v>
      </c>
      <c r="Y396" t="s">
        <v>1571</v>
      </c>
      <c r="Z396" t="s">
        <v>1572</v>
      </c>
      <c r="AC396" t="s">
        <v>1573</v>
      </c>
      <c r="AD396" t="s">
        <v>1574</v>
      </c>
      <c r="AF396">
        <v>0</v>
      </c>
      <c r="AG396">
        <v>0</v>
      </c>
      <c r="AH396">
        <v>1.92</v>
      </c>
      <c r="AI396">
        <v>2</v>
      </c>
      <c r="AJ396">
        <v>0</v>
      </c>
      <c r="AV396">
        <v>0.23329279999999999</v>
      </c>
      <c r="AW396">
        <v>1</v>
      </c>
      <c r="AX396">
        <v>2.2999999999999998</v>
      </c>
      <c r="BE396">
        <v>100</v>
      </c>
      <c r="BF396">
        <v>100</v>
      </c>
      <c r="BH396">
        <v>0</v>
      </c>
      <c r="BL396">
        <v>0</v>
      </c>
      <c r="BM396">
        <v>0</v>
      </c>
      <c r="BP396">
        <v>0</v>
      </c>
      <c r="BR396">
        <v>0</v>
      </c>
      <c r="BS396">
        <v>0</v>
      </c>
      <c r="BT396">
        <v>0</v>
      </c>
      <c r="BW396">
        <v>0</v>
      </c>
      <c r="BX396">
        <v>0</v>
      </c>
    </row>
    <row r="397" spans="1:76" x14ac:dyDescent="0.25">
      <c r="B397" t="s">
        <v>1058</v>
      </c>
      <c r="C397" t="s">
        <v>2820</v>
      </c>
      <c r="D397" t="s">
        <v>2821</v>
      </c>
      <c r="E397">
        <v>16</v>
      </c>
      <c r="F397" t="s">
        <v>1706</v>
      </c>
      <c r="Q397">
        <v>0</v>
      </c>
      <c r="R397">
        <v>0</v>
      </c>
      <c r="S397">
        <v>0</v>
      </c>
      <c r="T397">
        <v>0</v>
      </c>
      <c r="V397">
        <v>0</v>
      </c>
      <c r="Y397" t="s">
        <v>1571</v>
      </c>
      <c r="Z397" t="s">
        <v>1572</v>
      </c>
      <c r="AC397" t="s">
        <v>1573</v>
      </c>
      <c r="AD397" t="s">
        <v>1574</v>
      </c>
      <c r="AF397">
        <v>0</v>
      </c>
      <c r="AG397">
        <v>0</v>
      </c>
      <c r="AH397">
        <v>1.92</v>
      </c>
      <c r="AI397">
        <v>2</v>
      </c>
      <c r="AJ397">
        <v>0</v>
      </c>
      <c r="AV397">
        <v>0.23329279999999999</v>
      </c>
      <c r="AW397">
        <v>1</v>
      </c>
      <c r="AX397">
        <v>2.2999999999999998</v>
      </c>
      <c r="BE397">
        <v>100</v>
      </c>
      <c r="BF397">
        <v>100</v>
      </c>
      <c r="BH397">
        <v>0</v>
      </c>
      <c r="BL397">
        <v>0</v>
      </c>
      <c r="BM397">
        <v>0</v>
      </c>
      <c r="BP397">
        <v>0</v>
      </c>
      <c r="BR397">
        <v>0</v>
      </c>
      <c r="BS397">
        <v>0</v>
      </c>
      <c r="BT397">
        <v>0</v>
      </c>
      <c r="BW397">
        <v>0</v>
      </c>
      <c r="BX397">
        <v>0</v>
      </c>
    </row>
    <row r="398" spans="1:76" x14ac:dyDescent="0.25">
      <c r="A398">
        <v>489</v>
      </c>
      <c r="B398" t="s">
        <v>384</v>
      </c>
      <c r="C398" t="s">
        <v>2822</v>
      </c>
      <c r="D398" t="s">
        <v>382</v>
      </c>
      <c r="E398">
        <v>16</v>
      </c>
      <c r="F398" t="s">
        <v>1706</v>
      </c>
      <c r="G398">
        <v>10</v>
      </c>
      <c r="H398" t="s">
        <v>1706</v>
      </c>
      <c r="M398" t="s">
        <v>2823</v>
      </c>
      <c r="N398" t="s">
        <v>384</v>
      </c>
      <c r="O398" t="s">
        <v>382</v>
      </c>
      <c r="Q398">
        <v>1</v>
      </c>
      <c r="R398">
        <v>0</v>
      </c>
      <c r="S398">
        <v>42.45</v>
      </c>
      <c r="T398">
        <v>42.45</v>
      </c>
      <c r="U398" t="s">
        <v>1570</v>
      </c>
      <c r="V398">
        <v>0</v>
      </c>
      <c r="Y398" t="s">
        <v>1571</v>
      </c>
      <c r="Z398" t="s">
        <v>1572</v>
      </c>
      <c r="AC398" t="s">
        <v>1573</v>
      </c>
      <c r="AD398" t="s">
        <v>1574</v>
      </c>
      <c r="AF398">
        <v>0</v>
      </c>
      <c r="AG398">
        <v>0</v>
      </c>
      <c r="AH398">
        <v>55.19</v>
      </c>
      <c r="AI398">
        <v>2</v>
      </c>
      <c r="AJ398">
        <v>0</v>
      </c>
      <c r="AV398">
        <v>1.3001178</v>
      </c>
      <c r="AX398">
        <v>66.23</v>
      </c>
      <c r="AZ398">
        <v>1</v>
      </c>
      <c r="BE398">
        <v>100</v>
      </c>
      <c r="BF398">
        <v>100</v>
      </c>
      <c r="BH398">
        <v>0</v>
      </c>
      <c r="BL398">
        <v>0</v>
      </c>
      <c r="BM398">
        <v>0</v>
      </c>
      <c r="BP398">
        <v>0</v>
      </c>
      <c r="BR398">
        <v>0</v>
      </c>
      <c r="BS398">
        <v>0</v>
      </c>
      <c r="BT398">
        <v>0</v>
      </c>
      <c r="BW398">
        <v>0</v>
      </c>
      <c r="BX398">
        <v>0</v>
      </c>
    </row>
    <row r="399" spans="1:76" x14ac:dyDescent="0.25">
      <c r="A399">
        <v>491</v>
      </c>
      <c r="B399" t="s">
        <v>1059</v>
      </c>
      <c r="C399" t="s">
        <v>2824</v>
      </c>
      <c r="D399" t="s">
        <v>2825</v>
      </c>
      <c r="E399">
        <v>16</v>
      </c>
      <c r="F399" t="s">
        <v>1706</v>
      </c>
      <c r="G399">
        <v>10</v>
      </c>
      <c r="H399" t="s">
        <v>1706</v>
      </c>
      <c r="M399" t="s">
        <v>2826</v>
      </c>
      <c r="N399" t="s">
        <v>1059</v>
      </c>
      <c r="O399" t="s">
        <v>2825</v>
      </c>
      <c r="Q399">
        <v>1</v>
      </c>
      <c r="R399">
        <v>0</v>
      </c>
      <c r="S399">
        <v>29.54</v>
      </c>
      <c r="T399">
        <v>29.54</v>
      </c>
      <c r="U399" t="s">
        <v>1570</v>
      </c>
      <c r="V399">
        <v>0</v>
      </c>
      <c r="Y399" t="s">
        <v>1571</v>
      </c>
      <c r="Z399" t="s">
        <v>1572</v>
      </c>
      <c r="AC399" t="s">
        <v>1573</v>
      </c>
      <c r="AD399" t="s">
        <v>1574</v>
      </c>
      <c r="AF399">
        <v>0</v>
      </c>
      <c r="AG399">
        <v>0</v>
      </c>
      <c r="AH399">
        <v>40.6</v>
      </c>
      <c r="AI399">
        <v>2</v>
      </c>
      <c r="AJ399">
        <v>0</v>
      </c>
      <c r="AV399">
        <v>1.3744076000000001</v>
      </c>
      <c r="AX399">
        <v>48.72</v>
      </c>
      <c r="AZ399">
        <v>1</v>
      </c>
      <c r="BE399">
        <v>100</v>
      </c>
      <c r="BF399">
        <v>100</v>
      </c>
      <c r="BH399">
        <v>0</v>
      </c>
      <c r="BL399">
        <v>0</v>
      </c>
      <c r="BM399">
        <v>0</v>
      </c>
      <c r="BP399">
        <v>0</v>
      </c>
      <c r="BR399">
        <v>0</v>
      </c>
      <c r="BS399">
        <v>0</v>
      </c>
      <c r="BT399">
        <v>0</v>
      </c>
      <c r="BW399">
        <v>0</v>
      </c>
      <c r="BX399">
        <v>0</v>
      </c>
    </row>
    <row r="400" spans="1:76" x14ac:dyDescent="0.25">
      <c r="B400" t="s">
        <v>1060</v>
      </c>
      <c r="C400" t="s">
        <v>2827</v>
      </c>
      <c r="D400" t="s">
        <v>2828</v>
      </c>
      <c r="E400">
        <v>16</v>
      </c>
      <c r="F400" t="s">
        <v>1706</v>
      </c>
      <c r="G400">
        <v>10</v>
      </c>
      <c r="H400" t="s">
        <v>1706</v>
      </c>
      <c r="M400" t="s">
        <v>2826</v>
      </c>
      <c r="N400" t="s">
        <v>1060</v>
      </c>
      <c r="O400" t="s">
        <v>2828</v>
      </c>
      <c r="Q400">
        <v>1</v>
      </c>
      <c r="R400">
        <v>0</v>
      </c>
      <c r="S400">
        <v>29.54</v>
      </c>
      <c r="T400">
        <v>29.54</v>
      </c>
      <c r="U400" t="s">
        <v>1570</v>
      </c>
      <c r="V400">
        <v>0</v>
      </c>
      <c r="Y400" t="s">
        <v>1571</v>
      </c>
      <c r="Z400" t="s">
        <v>1572</v>
      </c>
      <c r="AC400" t="s">
        <v>1573</v>
      </c>
      <c r="AD400" t="s">
        <v>1574</v>
      </c>
      <c r="AF400">
        <v>0</v>
      </c>
      <c r="AG400">
        <v>0</v>
      </c>
      <c r="AH400">
        <v>40.6</v>
      </c>
      <c r="AI400">
        <v>2</v>
      </c>
      <c r="AJ400">
        <v>0</v>
      </c>
      <c r="AV400">
        <v>1.3744076000000001</v>
      </c>
      <c r="AX400">
        <v>48.72</v>
      </c>
      <c r="AZ400">
        <v>1</v>
      </c>
      <c r="BE400">
        <v>100</v>
      </c>
      <c r="BF400">
        <v>100</v>
      </c>
      <c r="BH400">
        <v>0</v>
      </c>
      <c r="BL400">
        <v>0</v>
      </c>
      <c r="BM400">
        <v>0</v>
      </c>
      <c r="BP400">
        <v>0</v>
      </c>
      <c r="BR400">
        <v>0</v>
      </c>
      <c r="BS400">
        <v>0</v>
      </c>
      <c r="BT400">
        <v>0</v>
      </c>
      <c r="BW400">
        <v>0</v>
      </c>
      <c r="BX400">
        <v>0</v>
      </c>
    </row>
    <row r="401" spans="1:76" x14ac:dyDescent="0.25">
      <c r="B401" t="s">
        <v>1061</v>
      </c>
      <c r="C401" t="s">
        <v>2829</v>
      </c>
      <c r="D401" t="s">
        <v>2830</v>
      </c>
      <c r="E401">
        <v>16</v>
      </c>
      <c r="F401" t="s">
        <v>1706</v>
      </c>
      <c r="G401">
        <v>10</v>
      </c>
      <c r="H401" t="s">
        <v>1706</v>
      </c>
      <c r="M401" t="s">
        <v>2826</v>
      </c>
      <c r="N401" t="s">
        <v>1061</v>
      </c>
      <c r="O401" t="s">
        <v>2830</v>
      </c>
      <c r="Q401">
        <v>1</v>
      </c>
      <c r="R401">
        <v>0</v>
      </c>
      <c r="S401">
        <v>29.54</v>
      </c>
      <c r="T401">
        <v>29.54</v>
      </c>
      <c r="U401" t="s">
        <v>1570</v>
      </c>
      <c r="V401">
        <v>0</v>
      </c>
      <c r="Y401" t="s">
        <v>1571</v>
      </c>
      <c r="Z401" t="s">
        <v>1572</v>
      </c>
      <c r="AC401" t="s">
        <v>1573</v>
      </c>
      <c r="AD401" t="s">
        <v>1574</v>
      </c>
      <c r="AF401">
        <v>0</v>
      </c>
      <c r="AG401">
        <v>0</v>
      </c>
      <c r="AH401">
        <v>40.6</v>
      </c>
      <c r="AI401">
        <v>2</v>
      </c>
      <c r="AJ401">
        <v>0</v>
      </c>
      <c r="AV401">
        <v>1.3744076000000001</v>
      </c>
      <c r="AX401">
        <v>48.72</v>
      </c>
      <c r="AZ401">
        <v>1</v>
      </c>
      <c r="BE401">
        <v>100</v>
      </c>
      <c r="BF401">
        <v>100</v>
      </c>
      <c r="BH401">
        <v>0</v>
      </c>
      <c r="BL401">
        <v>0</v>
      </c>
      <c r="BM401">
        <v>0</v>
      </c>
      <c r="BP401">
        <v>0</v>
      </c>
      <c r="BR401">
        <v>0</v>
      </c>
      <c r="BS401">
        <v>0</v>
      </c>
      <c r="BT401">
        <v>0</v>
      </c>
      <c r="BW401">
        <v>0</v>
      </c>
      <c r="BX401">
        <v>0</v>
      </c>
    </row>
    <row r="402" spans="1:76" x14ac:dyDescent="0.25">
      <c r="B402" t="s">
        <v>1062</v>
      </c>
      <c r="C402" t="s">
        <v>2831</v>
      </c>
      <c r="D402" t="s">
        <v>2832</v>
      </c>
      <c r="E402">
        <v>16</v>
      </c>
      <c r="F402" t="s">
        <v>1706</v>
      </c>
      <c r="G402">
        <v>10</v>
      </c>
      <c r="H402" t="s">
        <v>1706</v>
      </c>
      <c r="M402" t="s">
        <v>2826</v>
      </c>
      <c r="N402" t="s">
        <v>1062</v>
      </c>
      <c r="O402" t="s">
        <v>2832</v>
      </c>
      <c r="Q402">
        <v>1</v>
      </c>
      <c r="R402">
        <v>0</v>
      </c>
      <c r="S402">
        <v>29.54</v>
      </c>
      <c r="T402">
        <v>29.54</v>
      </c>
      <c r="U402" t="s">
        <v>1570</v>
      </c>
      <c r="V402">
        <v>0</v>
      </c>
      <c r="Y402" t="s">
        <v>1571</v>
      </c>
      <c r="Z402" t="s">
        <v>1572</v>
      </c>
      <c r="AC402" t="s">
        <v>1573</v>
      </c>
      <c r="AD402" t="s">
        <v>1574</v>
      </c>
      <c r="AF402">
        <v>0</v>
      </c>
      <c r="AG402">
        <v>0</v>
      </c>
      <c r="AH402">
        <v>40.6</v>
      </c>
      <c r="AI402">
        <v>2</v>
      </c>
      <c r="AJ402">
        <v>0</v>
      </c>
      <c r="AV402">
        <v>1.3744076000000001</v>
      </c>
      <c r="AX402">
        <v>48.72</v>
      </c>
      <c r="AZ402">
        <v>1</v>
      </c>
      <c r="BE402">
        <v>100</v>
      </c>
      <c r="BF402">
        <v>100</v>
      </c>
      <c r="BH402">
        <v>0</v>
      </c>
      <c r="BL402">
        <v>0</v>
      </c>
      <c r="BM402">
        <v>0</v>
      </c>
      <c r="BP402">
        <v>0</v>
      </c>
      <c r="BR402">
        <v>0</v>
      </c>
      <c r="BS402">
        <v>0</v>
      </c>
      <c r="BT402">
        <v>0</v>
      </c>
      <c r="BW402">
        <v>0</v>
      </c>
      <c r="BX402">
        <v>0</v>
      </c>
    </row>
    <row r="403" spans="1:76" x14ac:dyDescent="0.25">
      <c r="A403">
        <v>492</v>
      </c>
      <c r="B403" t="s">
        <v>1063</v>
      </c>
      <c r="C403" t="s">
        <v>2833</v>
      </c>
      <c r="D403" t="s">
        <v>2834</v>
      </c>
      <c r="E403">
        <v>16</v>
      </c>
      <c r="F403" t="s">
        <v>1706</v>
      </c>
      <c r="G403">
        <v>10</v>
      </c>
      <c r="H403" t="s">
        <v>1706</v>
      </c>
      <c r="M403" t="s">
        <v>2826</v>
      </c>
      <c r="N403" t="s">
        <v>1063</v>
      </c>
      <c r="O403" t="s">
        <v>2834</v>
      </c>
      <c r="Q403">
        <v>1</v>
      </c>
      <c r="R403">
        <v>0</v>
      </c>
      <c r="S403">
        <v>29.54</v>
      </c>
      <c r="T403">
        <v>29.54</v>
      </c>
      <c r="U403" t="s">
        <v>1570</v>
      </c>
      <c r="V403">
        <v>0</v>
      </c>
      <c r="Y403" t="s">
        <v>1571</v>
      </c>
      <c r="Z403" t="s">
        <v>1572</v>
      </c>
      <c r="AC403" t="s">
        <v>1573</v>
      </c>
      <c r="AD403" t="s">
        <v>1574</v>
      </c>
      <c r="AF403">
        <v>0</v>
      </c>
      <c r="AG403">
        <v>0</v>
      </c>
      <c r="AH403">
        <v>40.6</v>
      </c>
      <c r="AI403">
        <v>2</v>
      </c>
      <c r="AJ403">
        <v>0</v>
      </c>
      <c r="AV403">
        <v>1.3744076000000001</v>
      </c>
      <c r="AX403">
        <v>48.72</v>
      </c>
      <c r="AZ403">
        <v>1</v>
      </c>
      <c r="BE403">
        <v>100</v>
      </c>
      <c r="BF403">
        <v>100</v>
      </c>
      <c r="BH403">
        <v>0</v>
      </c>
      <c r="BL403">
        <v>0</v>
      </c>
      <c r="BM403">
        <v>0</v>
      </c>
      <c r="BP403">
        <v>0</v>
      </c>
      <c r="BR403">
        <v>0</v>
      </c>
      <c r="BS403">
        <v>0</v>
      </c>
      <c r="BT403">
        <v>0</v>
      </c>
      <c r="BW403">
        <v>0</v>
      </c>
      <c r="BX403">
        <v>0</v>
      </c>
    </row>
    <row r="404" spans="1:76" x14ac:dyDescent="0.25">
      <c r="B404" t="s">
        <v>1064</v>
      </c>
      <c r="C404" t="s">
        <v>2835</v>
      </c>
      <c r="D404" t="s">
        <v>2836</v>
      </c>
      <c r="E404">
        <v>16</v>
      </c>
      <c r="F404" t="s">
        <v>1706</v>
      </c>
      <c r="G404">
        <v>10</v>
      </c>
      <c r="H404" t="s">
        <v>1706</v>
      </c>
      <c r="M404" t="s">
        <v>2826</v>
      </c>
      <c r="N404" t="s">
        <v>1064</v>
      </c>
      <c r="O404" t="s">
        <v>2836</v>
      </c>
      <c r="Q404">
        <v>1</v>
      </c>
      <c r="R404">
        <v>0</v>
      </c>
      <c r="S404">
        <v>29.54</v>
      </c>
      <c r="T404">
        <v>29.54</v>
      </c>
      <c r="U404" t="s">
        <v>1570</v>
      </c>
      <c r="V404">
        <v>0</v>
      </c>
      <c r="Y404" t="s">
        <v>1571</v>
      </c>
      <c r="Z404" t="s">
        <v>1572</v>
      </c>
      <c r="AC404" t="s">
        <v>1573</v>
      </c>
      <c r="AD404" t="s">
        <v>1574</v>
      </c>
      <c r="AF404">
        <v>0</v>
      </c>
      <c r="AG404">
        <v>0</v>
      </c>
      <c r="AH404">
        <v>40.6</v>
      </c>
      <c r="AI404">
        <v>2</v>
      </c>
      <c r="AJ404">
        <v>0</v>
      </c>
      <c r="AV404">
        <v>1.3744076000000001</v>
      </c>
      <c r="AX404">
        <v>48.72</v>
      </c>
      <c r="AZ404">
        <v>1</v>
      </c>
      <c r="BE404">
        <v>100</v>
      </c>
      <c r="BF404">
        <v>100</v>
      </c>
      <c r="BH404">
        <v>0</v>
      </c>
      <c r="BL404">
        <v>0</v>
      </c>
      <c r="BM404">
        <v>0</v>
      </c>
      <c r="BP404">
        <v>0</v>
      </c>
      <c r="BR404">
        <v>0</v>
      </c>
      <c r="BS404">
        <v>0</v>
      </c>
      <c r="BT404">
        <v>0</v>
      </c>
      <c r="BW404">
        <v>0</v>
      </c>
      <c r="BX404">
        <v>0</v>
      </c>
    </row>
    <row r="405" spans="1:76" x14ac:dyDescent="0.25">
      <c r="B405" t="s">
        <v>2837</v>
      </c>
      <c r="C405" t="s">
        <v>2838</v>
      </c>
      <c r="D405" t="s">
        <v>2839</v>
      </c>
      <c r="E405">
        <v>16</v>
      </c>
      <c r="F405" t="s">
        <v>1706</v>
      </c>
      <c r="G405">
        <v>10</v>
      </c>
      <c r="H405" t="s">
        <v>1706</v>
      </c>
      <c r="M405" t="s">
        <v>2826</v>
      </c>
      <c r="N405" t="s">
        <v>2837</v>
      </c>
      <c r="O405" t="s">
        <v>2839</v>
      </c>
      <c r="Q405">
        <v>1</v>
      </c>
      <c r="R405">
        <v>0</v>
      </c>
      <c r="S405">
        <v>29.54</v>
      </c>
      <c r="T405">
        <v>29.54</v>
      </c>
      <c r="U405" t="s">
        <v>1570</v>
      </c>
      <c r="V405">
        <v>0</v>
      </c>
      <c r="Y405" t="s">
        <v>1571</v>
      </c>
      <c r="Z405" t="s">
        <v>1572</v>
      </c>
      <c r="AC405" t="s">
        <v>1573</v>
      </c>
      <c r="AD405" t="s">
        <v>1574</v>
      </c>
      <c r="AF405">
        <v>0</v>
      </c>
      <c r="AG405">
        <v>0</v>
      </c>
      <c r="AH405">
        <v>40.6</v>
      </c>
      <c r="AI405">
        <v>2</v>
      </c>
      <c r="AJ405">
        <v>0</v>
      </c>
      <c r="AV405">
        <v>1.3744076000000001</v>
      </c>
      <c r="AX405">
        <v>48.72</v>
      </c>
      <c r="AZ405">
        <v>1</v>
      </c>
      <c r="BE405">
        <v>100</v>
      </c>
      <c r="BF405">
        <v>100</v>
      </c>
      <c r="BH405">
        <v>0</v>
      </c>
      <c r="BL405">
        <v>0</v>
      </c>
      <c r="BM405">
        <v>0</v>
      </c>
      <c r="BP405">
        <v>0</v>
      </c>
      <c r="BR405">
        <v>0</v>
      </c>
      <c r="BS405">
        <v>0</v>
      </c>
      <c r="BT405">
        <v>0</v>
      </c>
      <c r="BW405">
        <v>0</v>
      </c>
      <c r="BX405">
        <v>0</v>
      </c>
    </row>
    <row r="406" spans="1:76" x14ac:dyDescent="0.25">
      <c r="B406" t="s">
        <v>1065</v>
      </c>
      <c r="C406" t="s">
        <v>2840</v>
      </c>
      <c r="D406" t="s">
        <v>2841</v>
      </c>
      <c r="E406">
        <v>16</v>
      </c>
      <c r="F406" t="s">
        <v>1706</v>
      </c>
      <c r="G406">
        <v>10</v>
      </c>
      <c r="H406" t="s">
        <v>1706</v>
      </c>
      <c r="M406" t="s">
        <v>2826</v>
      </c>
      <c r="N406" t="s">
        <v>1065</v>
      </c>
      <c r="O406" t="s">
        <v>2841</v>
      </c>
      <c r="Q406">
        <v>1</v>
      </c>
      <c r="R406">
        <v>0</v>
      </c>
      <c r="S406">
        <v>29.54</v>
      </c>
      <c r="T406">
        <v>29.54</v>
      </c>
      <c r="U406" t="s">
        <v>1570</v>
      </c>
      <c r="V406">
        <v>0</v>
      </c>
      <c r="Y406" t="s">
        <v>1571</v>
      </c>
      <c r="Z406" t="s">
        <v>1572</v>
      </c>
      <c r="AC406" t="s">
        <v>1573</v>
      </c>
      <c r="AD406" t="s">
        <v>1574</v>
      </c>
      <c r="AF406">
        <v>0</v>
      </c>
      <c r="AG406">
        <v>0</v>
      </c>
      <c r="AH406">
        <v>40.6</v>
      </c>
      <c r="AI406">
        <v>2</v>
      </c>
      <c r="AJ406">
        <v>0</v>
      </c>
      <c r="AV406">
        <v>1.3744076000000001</v>
      </c>
      <c r="AX406">
        <v>48.72</v>
      </c>
      <c r="AZ406">
        <v>1</v>
      </c>
      <c r="BE406">
        <v>100</v>
      </c>
      <c r="BF406">
        <v>100</v>
      </c>
      <c r="BH406">
        <v>0</v>
      </c>
      <c r="BL406">
        <v>0</v>
      </c>
      <c r="BM406">
        <v>0</v>
      </c>
      <c r="BP406">
        <v>0</v>
      </c>
      <c r="BR406">
        <v>0</v>
      </c>
      <c r="BS406">
        <v>0</v>
      </c>
      <c r="BT406">
        <v>0</v>
      </c>
      <c r="BW406">
        <v>0</v>
      </c>
      <c r="BX406">
        <v>0</v>
      </c>
    </row>
    <row r="407" spans="1:76" x14ac:dyDescent="0.25">
      <c r="B407" t="s">
        <v>1066</v>
      </c>
      <c r="C407" t="s">
        <v>2842</v>
      </c>
      <c r="D407" t="s">
        <v>2843</v>
      </c>
      <c r="E407">
        <v>16</v>
      </c>
      <c r="F407" t="s">
        <v>1706</v>
      </c>
      <c r="G407">
        <v>10</v>
      </c>
      <c r="H407" t="s">
        <v>1706</v>
      </c>
      <c r="M407" t="s">
        <v>2826</v>
      </c>
      <c r="N407" t="s">
        <v>1066</v>
      </c>
      <c r="O407" t="s">
        <v>2843</v>
      </c>
      <c r="Q407">
        <v>1</v>
      </c>
      <c r="R407">
        <v>0</v>
      </c>
      <c r="S407">
        <v>29.54</v>
      </c>
      <c r="T407">
        <v>29.54</v>
      </c>
      <c r="U407" t="s">
        <v>1570</v>
      </c>
      <c r="V407">
        <v>0</v>
      </c>
      <c r="Y407" t="s">
        <v>1571</v>
      </c>
      <c r="Z407" t="s">
        <v>1572</v>
      </c>
      <c r="AC407" t="s">
        <v>1573</v>
      </c>
      <c r="AD407" t="s">
        <v>1574</v>
      </c>
      <c r="AF407">
        <v>0</v>
      </c>
      <c r="AG407">
        <v>0</v>
      </c>
      <c r="AH407">
        <v>40.6</v>
      </c>
      <c r="AI407">
        <v>2</v>
      </c>
      <c r="AJ407">
        <v>0</v>
      </c>
      <c r="AV407">
        <v>1.3744076000000001</v>
      </c>
      <c r="AX407">
        <v>48.72</v>
      </c>
      <c r="AZ407">
        <v>1</v>
      </c>
      <c r="BE407">
        <v>100</v>
      </c>
      <c r="BF407">
        <v>100</v>
      </c>
      <c r="BH407">
        <v>0</v>
      </c>
      <c r="BL407">
        <v>0</v>
      </c>
      <c r="BM407">
        <v>0</v>
      </c>
      <c r="BP407">
        <v>0</v>
      </c>
      <c r="BR407">
        <v>0</v>
      </c>
      <c r="BS407">
        <v>0</v>
      </c>
      <c r="BT407">
        <v>0</v>
      </c>
      <c r="BW407">
        <v>0</v>
      </c>
      <c r="BX407">
        <v>0</v>
      </c>
    </row>
    <row r="408" spans="1:76" x14ac:dyDescent="0.25">
      <c r="A408">
        <v>493</v>
      </c>
      <c r="B408" t="s">
        <v>2844</v>
      </c>
      <c r="C408" t="s">
        <v>2845</v>
      </c>
      <c r="D408" t="s">
        <v>387</v>
      </c>
      <c r="E408">
        <v>16</v>
      </c>
      <c r="F408" t="s">
        <v>1706</v>
      </c>
      <c r="G408">
        <v>10</v>
      </c>
      <c r="H408" t="s">
        <v>1706</v>
      </c>
      <c r="M408" t="s">
        <v>2656</v>
      </c>
      <c r="N408" t="s">
        <v>2844</v>
      </c>
      <c r="O408" t="s">
        <v>387</v>
      </c>
      <c r="Q408">
        <v>1</v>
      </c>
      <c r="R408">
        <v>0</v>
      </c>
      <c r="S408">
        <v>11.74</v>
      </c>
      <c r="T408">
        <v>11.74</v>
      </c>
      <c r="U408" t="s">
        <v>1570</v>
      </c>
      <c r="V408">
        <v>0</v>
      </c>
      <c r="Y408" t="s">
        <v>1571</v>
      </c>
      <c r="Z408" t="s">
        <v>1572</v>
      </c>
      <c r="AC408" t="s">
        <v>1573</v>
      </c>
      <c r="AD408" t="s">
        <v>1574</v>
      </c>
      <c r="AF408">
        <v>0</v>
      </c>
      <c r="AG408">
        <v>0</v>
      </c>
      <c r="AH408">
        <v>14.26</v>
      </c>
      <c r="AI408">
        <v>2</v>
      </c>
      <c r="AJ408">
        <v>0</v>
      </c>
      <c r="AV408">
        <v>1.2146508</v>
      </c>
      <c r="AX408">
        <v>17.11</v>
      </c>
      <c r="AZ408">
        <v>1</v>
      </c>
      <c r="BE408">
        <v>100</v>
      </c>
      <c r="BF408">
        <v>100</v>
      </c>
      <c r="BH408">
        <v>0</v>
      </c>
      <c r="BL408">
        <v>0</v>
      </c>
      <c r="BM408">
        <v>0</v>
      </c>
      <c r="BP408">
        <v>0</v>
      </c>
      <c r="BR408">
        <v>0</v>
      </c>
      <c r="BS408">
        <v>0</v>
      </c>
      <c r="BT408">
        <v>0</v>
      </c>
      <c r="BW408">
        <v>0</v>
      </c>
      <c r="BX408">
        <v>0</v>
      </c>
    </row>
    <row r="409" spans="1:76" x14ac:dyDescent="0.25">
      <c r="A409">
        <v>494</v>
      </c>
      <c r="B409" t="s">
        <v>2846</v>
      </c>
      <c r="C409" t="s">
        <v>2847</v>
      </c>
      <c r="D409" t="s">
        <v>391</v>
      </c>
      <c r="E409">
        <v>16</v>
      </c>
      <c r="F409" t="s">
        <v>1706</v>
      </c>
      <c r="G409">
        <v>10</v>
      </c>
      <c r="H409" t="s">
        <v>1706</v>
      </c>
      <c r="M409" t="s">
        <v>2656</v>
      </c>
      <c r="N409" t="s">
        <v>2846</v>
      </c>
      <c r="O409" t="s">
        <v>391</v>
      </c>
      <c r="Q409">
        <v>1</v>
      </c>
      <c r="R409">
        <v>0</v>
      </c>
      <c r="S409">
        <v>3.19</v>
      </c>
      <c r="T409">
        <v>3.19</v>
      </c>
      <c r="U409" t="s">
        <v>1570</v>
      </c>
      <c r="V409">
        <v>0</v>
      </c>
      <c r="Y409" t="s">
        <v>1571</v>
      </c>
      <c r="Z409" t="s">
        <v>1572</v>
      </c>
      <c r="AC409" t="s">
        <v>1573</v>
      </c>
      <c r="AD409" t="s">
        <v>1574</v>
      </c>
      <c r="AF409">
        <v>0</v>
      </c>
      <c r="AG409">
        <v>0</v>
      </c>
      <c r="AH409">
        <v>3.88</v>
      </c>
      <c r="AI409">
        <v>2</v>
      </c>
      <c r="AJ409">
        <v>0</v>
      </c>
      <c r="AV409">
        <v>1.2163009</v>
      </c>
      <c r="AX409">
        <v>4.66</v>
      </c>
      <c r="AZ409">
        <v>1</v>
      </c>
      <c r="BE409">
        <v>100</v>
      </c>
      <c r="BF409">
        <v>100</v>
      </c>
      <c r="BH409">
        <v>0</v>
      </c>
      <c r="BL409">
        <v>0</v>
      </c>
      <c r="BM409">
        <v>0</v>
      </c>
      <c r="BP409">
        <v>0</v>
      </c>
      <c r="BR409">
        <v>0</v>
      </c>
      <c r="BS409">
        <v>0</v>
      </c>
      <c r="BT409">
        <v>0</v>
      </c>
      <c r="BW409">
        <v>0</v>
      </c>
      <c r="BX409">
        <v>0</v>
      </c>
    </row>
    <row r="410" spans="1:76" x14ac:dyDescent="0.25">
      <c r="A410">
        <v>495</v>
      </c>
      <c r="B410" t="s">
        <v>2848</v>
      </c>
      <c r="C410" t="s">
        <v>2849</v>
      </c>
      <c r="D410" t="s">
        <v>395</v>
      </c>
      <c r="E410">
        <v>16</v>
      </c>
      <c r="F410" t="s">
        <v>1706</v>
      </c>
      <c r="G410">
        <v>10</v>
      </c>
      <c r="H410" t="s">
        <v>1706</v>
      </c>
      <c r="M410" t="s">
        <v>2656</v>
      </c>
      <c r="N410" t="s">
        <v>2848</v>
      </c>
      <c r="O410" t="s">
        <v>395</v>
      </c>
      <c r="Q410">
        <v>1</v>
      </c>
      <c r="R410">
        <v>0</v>
      </c>
      <c r="S410">
        <v>25.1</v>
      </c>
      <c r="T410">
        <v>25.1</v>
      </c>
      <c r="U410" t="s">
        <v>1570</v>
      </c>
      <c r="V410">
        <v>0</v>
      </c>
      <c r="Y410" t="s">
        <v>1571</v>
      </c>
      <c r="Z410" t="s">
        <v>1572</v>
      </c>
      <c r="AC410" t="s">
        <v>1573</v>
      </c>
      <c r="AD410" t="s">
        <v>1574</v>
      </c>
      <c r="AF410">
        <v>0</v>
      </c>
      <c r="AG410">
        <v>0</v>
      </c>
      <c r="AH410">
        <v>33.090000000000003</v>
      </c>
      <c r="AI410">
        <v>2</v>
      </c>
      <c r="AJ410">
        <v>0</v>
      </c>
      <c r="AV410">
        <v>1.3183267000000001</v>
      </c>
      <c r="AX410">
        <v>39.71</v>
      </c>
      <c r="AZ410">
        <v>1</v>
      </c>
      <c r="BE410">
        <v>100</v>
      </c>
      <c r="BF410">
        <v>100</v>
      </c>
      <c r="BH410">
        <v>0</v>
      </c>
      <c r="BL410">
        <v>0</v>
      </c>
      <c r="BM410">
        <v>0</v>
      </c>
      <c r="BP410">
        <v>0</v>
      </c>
      <c r="BR410">
        <v>0</v>
      </c>
      <c r="BS410">
        <v>0</v>
      </c>
      <c r="BT410">
        <v>0</v>
      </c>
      <c r="BW410">
        <v>0</v>
      </c>
      <c r="BX410">
        <v>0</v>
      </c>
    </row>
    <row r="411" spans="1:76" x14ac:dyDescent="0.25">
      <c r="B411" t="s">
        <v>2850</v>
      </c>
      <c r="C411" t="s">
        <v>2851</v>
      </c>
      <c r="D411" t="s">
        <v>398</v>
      </c>
      <c r="E411">
        <v>16</v>
      </c>
      <c r="F411" t="s">
        <v>1706</v>
      </c>
      <c r="G411">
        <v>10</v>
      </c>
      <c r="H411" t="s">
        <v>1706</v>
      </c>
      <c r="M411" t="s">
        <v>1707</v>
      </c>
      <c r="N411" t="s">
        <v>2850</v>
      </c>
      <c r="O411" t="s">
        <v>398</v>
      </c>
      <c r="Q411">
        <v>1</v>
      </c>
      <c r="R411">
        <v>0</v>
      </c>
      <c r="S411">
        <v>3.9</v>
      </c>
      <c r="T411">
        <v>3.9</v>
      </c>
      <c r="U411" t="s">
        <v>1570</v>
      </c>
      <c r="V411">
        <v>0</v>
      </c>
      <c r="Y411" t="s">
        <v>1571</v>
      </c>
      <c r="Z411" t="s">
        <v>1572</v>
      </c>
      <c r="AC411" t="s">
        <v>1573</v>
      </c>
      <c r="AD411" t="s">
        <v>1574</v>
      </c>
      <c r="AF411">
        <v>0</v>
      </c>
      <c r="AG411">
        <v>0</v>
      </c>
      <c r="AH411">
        <v>4.74</v>
      </c>
      <c r="AI411">
        <v>2</v>
      </c>
      <c r="AJ411">
        <v>0</v>
      </c>
      <c r="AV411">
        <v>1.2153845999999999</v>
      </c>
      <c r="AX411">
        <v>5.69</v>
      </c>
      <c r="BE411">
        <v>100</v>
      </c>
      <c r="BF411">
        <v>100</v>
      </c>
      <c r="BH411">
        <v>0</v>
      </c>
      <c r="BL411">
        <v>0</v>
      </c>
      <c r="BM411">
        <v>0</v>
      </c>
      <c r="BP411">
        <v>0</v>
      </c>
      <c r="BR411">
        <v>0</v>
      </c>
      <c r="BS411">
        <v>0</v>
      </c>
      <c r="BT411">
        <v>0</v>
      </c>
      <c r="BW411">
        <v>0</v>
      </c>
      <c r="BX411">
        <v>0</v>
      </c>
    </row>
    <row r="412" spans="1:76" x14ac:dyDescent="0.25">
      <c r="A412">
        <v>505</v>
      </c>
      <c r="B412" t="s">
        <v>402</v>
      </c>
      <c r="C412" t="s">
        <v>2852</v>
      </c>
      <c r="D412" t="s">
        <v>400</v>
      </c>
      <c r="E412">
        <v>16</v>
      </c>
      <c r="F412" t="s">
        <v>1706</v>
      </c>
      <c r="G412">
        <v>10</v>
      </c>
      <c r="H412" t="s">
        <v>1706</v>
      </c>
      <c r="M412" t="s">
        <v>1707</v>
      </c>
      <c r="N412" t="s">
        <v>402</v>
      </c>
      <c r="O412" t="s">
        <v>400</v>
      </c>
      <c r="Q412">
        <v>1</v>
      </c>
      <c r="R412">
        <v>0</v>
      </c>
      <c r="S412">
        <v>60</v>
      </c>
      <c r="T412">
        <v>60</v>
      </c>
      <c r="U412" t="s">
        <v>1570</v>
      </c>
      <c r="V412">
        <v>0</v>
      </c>
      <c r="Y412" t="s">
        <v>1571</v>
      </c>
      <c r="Z412" t="s">
        <v>1572</v>
      </c>
      <c r="AC412" t="s">
        <v>1573</v>
      </c>
      <c r="AD412" t="s">
        <v>1574</v>
      </c>
      <c r="AF412">
        <v>0</v>
      </c>
      <c r="AG412">
        <v>0</v>
      </c>
      <c r="AH412">
        <v>69.05</v>
      </c>
      <c r="AI412">
        <v>2</v>
      </c>
      <c r="AJ412">
        <v>0</v>
      </c>
      <c r="AV412">
        <v>1.1508332999999999</v>
      </c>
      <c r="AX412">
        <v>82.86</v>
      </c>
      <c r="AZ412">
        <v>1</v>
      </c>
      <c r="BE412">
        <v>100</v>
      </c>
      <c r="BF412">
        <v>100</v>
      </c>
      <c r="BH412">
        <v>0</v>
      </c>
      <c r="BL412">
        <v>0</v>
      </c>
      <c r="BM412">
        <v>0</v>
      </c>
      <c r="BP412">
        <v>0</v>
      </c>
      <c r="BR412">
        <v>0</v>
      </c>
      <c r="BS412">
        <v>0</v>
      </c>
      <c r="BT412">
        <v>0</v>
      </c>
      <c r="BW412">
        <v>0</v>
      </c>
      <c r="BX412">
        <v>0</v>
      </c>
    </row>
    <row r="413" spans="1:76" x14ac:dyDescent="0.25">
      <c r="B413">
        <v>490749</v>
      </c>
      <c r="C413" t="s">
        <v>2853</v>
      </c>
      <c r="D413" t="s">
        <v>2854</v>
      </c>
      <c r="E413">
        <v>4</v>
      </c>
      <c r="F413" t="s">
        <v>1730</v>
      </c>
      <c r="M413" t="s">
        <v>2855</v>
      </c>
      <c r="N413">
        <v>490749</v>
      </c>
      <c r="O413" t="s">
        <v>2854</v>
      </c>
      <c r="Q413">
        <v>1</v>
      </c>
      <c r="R413">
        <v>1</v>
      </c>
      <c r="S413">
        <v>1.63</v>
      </c>
      <c r="T413">
        <v>1.63</v>
      </c>
      <c r="U413" t="s">
        <v>1570</v>
      </c>
      <c r="V413">
        <v>0</v>
      </c>
      <c r="Y413" t="s">
        <v>1571</v>
      </c>
      <c r="Z413" t="s">
        <v>1572</v>
      </c>
      <c r="AC413" t="s">
        <v>1573</v>
      </c>
      <c r="AD413" t="s">
        <v>1574</v>
      </c>
      <c r="AF413">
        <v>0</v>
      </c>
      <c r="AG413">
        <v>0</v>
      </c>
      <c r="AH413">
        <v>2.4500000000000002</v>
      </c>
      <c r="AI413">
        <v>2</v>
      </c>
      <c r="AJ413">
        <v>0</v>
      </c>
      <c r="AV413">
        <v>1.5030675</v>
      </c>
      <c r="AX413">
        <v>2.94</v>
      </c>
      <c r="BE413">
        <v>100</v>
      </c>
      <c r="BF413">
        <v>100</v>
      </c>
      <c r="BH413">
        <v>0</v>
      </c>
      <c r="BL413">
        <v>0</v>
      </c>
      <c r="BM413">
        <v>0</v>
      </c>
      <c r="BP413">
        <v>0</v>
      </c>
      <c r="BR413">
        <v>0</v>
      </c>
      <c r="BS413">
        <v>0</v>
      </c>
      <c r="BT413">
        <v>0</v>
      </c>
      <c r="BW413">
        <v>0</v>
      </c>
      <c r="BX413">
        <v>0</v>
      </c>
    </row>
    <row r="414" spans="1:76" x14ac:dyDescent="0.25">
      <c r="B414">
        <v>490743</v>
      </c>
      <c r="C414" t="s">
        <v>2856</v>
      </c>
      <c r="D414" t="s">
        <v>2857</v>
      </c>
      <c r="E414">
        <v>4</v>
      </c>
      <c r="F414" t="s">
        <v>1730</v>
      </c>
      <c r="M414" t="s">
        <v>2855</v>
      </c>
      <c r="N414">
        <v>490743</v>
      </c>
      <c r="O414" t="s">
        <v>2857</v>
      </c>
      <c r="Q414">
        <v>1</v>
      </c>
      <c r="R414">
        <v>1</v>
      </c>
      <c r="S414">
        <v>1.66</v>
      </c>
      <c r="T414">
        <v>1.66</v>
      </c>
      <c r="U414" t="s">
        <v>1570</v>
      </c>
      <c r="V414">
        <v>0</v>
      </c>
      <c r="Y414" t="s">
        <v>1571</v>
      </c>
      <c r="Z414" t="s">
        <v>1572</v>
      </c>
      <c r="AC414" t="s">
        <v>1573</v>
      </c>
      <c r="AD414" t="s">
        <v>1574</v>
      </c>
      <c r="AF414">
        <v>0</v>
      </c>
      <c r="AG414">
        <v>0</v>
      </c>
      <c r="AH414">
        <v>2.4900000000000002</v>
      </c>
      <c r="AI414">
        <v>2</v>
      </c>
      <c r="AJ414">
        <v>0</v>
      </c>
      <c r="AV414">
        <v>1.5</v>
      </c>
      <c r="AX414">
        <v>2.99</v>
      </c>
      <c r="BE414">
        <v>100</v>
      </c>
      <c r="BF414">
        <v>100</v>
      </c>
      <c r="BH414">
        <v>0</v>
      </c>
      <c r="BL414">
        <v>0</v>
      </c>
      <c r="BM414">
        <v>0</v>
      </c>
      <c r="BP414">
        <v>0</v>
      </c>
      <c r="BR414">
        <v>0</v>
      </c>
      <c r="BS414">
        <v>0</v>
      </c>
      <c r="BT414">
        <v>0</v>
      </c>
      <c r="BW414">
        <v>0</v>
      </c>
      <c r="BX414">
        <v>0</v>
      </c>
    </row>
    <row r="415" spans="1:76" x14ac:dyDescent="0.25">
      <c r="B415" t="s">
        <v>2858</v>
      </c>
      <c r="C415" t="s">
        <v>2859</v>
      </c>
      <c r="D415" t="s">
        <v>2860</v>
      </c>
      <c r="E415">
        <v>16</v>
      </c>
      <c r="F415" t="s">
        <v>1706</v>
      </c>
      <c r="M415" t="s">
        <v>2723</v>
      </c>
      <c r="N415" t="s">
        <v>2858</v>
      </c>
      <c r="O415" t="s">
        <v>2860</v>
      </c>
      <c r="Q415">
        <v>1</v>
      </c>
      <c r="R415">
        <v>0</v>
      </c>
      <c r="S415">
        <v>101</v>
      </c>
      <c r="T415">
        <v>101</v>
      </c>
      <c r="U415" t="s">
        <v>1570</v>
      </c>
      <c r="V415">
        <v>0</v>
      </c>
      <c r="Y415" t="s">
        <v>1571</v>
      </c>
      <c r="Z415" t="s">
        <v>1572</v>
      </c>
      <c r="AC415" t="s">
        <v>1573</v>
      </c>
      <c r="AD415" t="s">
        <v>1574</v>
      </c>
      <c r="AF415">
        <v>0</v>
      </c>
      <c r="AG415">
        <v>0</v>
      </c>
      <c r="AH415">
        <v>119.63</v>
      </c>
      <c r="AI415">
        <v>2</v>
      </c>
      <c r="AJ415">
        <v>0</v>
      </c>
      <c r="AV415">
        <v>1.1844554</v>
      </c>
      <c r="AX415">
        <v>143.56</v>
      </c>
      <c r="BE415">
        <v>100</v>
      </c>
      <c r="BF415">
        <v>100</v>
      </c>
      <c r="BH415">
        <v>0</v>
      </c>
      <c r="BL415">
        <v>0</v>
      </c>
      <c r="BM415">
        <v>0</v>
      </c>
      <c r="BP415">
        <v>0</v>
      </c>
      <c r="BR415">
        <v>0</v>
      </c>
      <c r="BS415">
        <v>0</v>
      </c>
      <c r="BT415">
        <v>0</v>
      </c>
      <c r="BW415">
        <v>0</v>
      </c>
      <c r="BX415">
        <v>0</v>
      </c>
    </row>
    <row r="416" spans="1:76" x14ac:dyDescent="0.25">
      <c r="B416">
        <v>402092</v>
      </c>
      <c r="C416" t="s">
        <v>2861</v>
      </c>
      <c r="D416" t="s">
        <v>2862</v>
      </c>
      <c r="E416">
        <v>16</v>
      </c>
      <c r="F416" t="s">
        <v>1706</v>
      </c>
      <c r="M416" t="s">
        <v>2863</v>
      </c>
      <c r="N416">
        <v>402092</v>
      </c>
      <c r="O416" t="s">
        <v>2862</v>
      </c>
      <c r="Q416">
        <v>1</v>
      </c>
      <c r="R416">
        <v>0</v>
      </c>
      <c r="S416">
        <v>7.5</v>
      </c>
      <c r="T416">
        <v>7.5</v>
      </c>
      <c r="U416" t="s">
        <v>1570</v>
      </c>
      <c r="V416">
        <v>0</v>
      </c>
      <c r="Y416" t="s">
        <v>1571</v>
      </c>
      <c r="Z416" t="s">
        <v>1572</v>
      </c>
      <c r="AC416" t="s">
        <v>1573</v>
      </c>
      <c r="AD416" t="s">
        <v>1574</v>
      </c>
      <c r="AF416">
        <v>0</v>
      </c>
      <c r="AG416">
        <v>0</v>
      </c>
      <c r="AH416">
        <v>15.23</v>
      </c>
      <c r="AI416">
        <v>2</v>
      </c>
      <c r="AJ416">
        <v>0</v>
      </c>
      <c r="AV416">
        <v>2.0306666999999998</v>
      </c>
      <c r="AX416">
        <v>18.28</v>
      </c>
      <c r="BE416">
        <v>100</v>
      </c>
      <c r="BF416">
        <v>100</v>
      </c>
      <c r="BH416">
        <v>0</v>
      </c>
      <c r="BL416">
        <v>0</v>
      </c>
      <c r="BM416">
        <v>0</v>
      </c>
      <c r="BP416">
        <v>0</v>
      </c>
      <c r="BR416">
        <v>0</v>
      </c>
      <c r="BS416">
        <v>0</v>
      </c>
      <c r="BT416">
        <v>0</v>
      </c>
      <c r="BW416">
        <v>0</v>
      </c>
      <c r="BX416">
        <v>0</v>
      </c>
    </row>
    <row r="417" spans="1:76" x14ac:dyDescent="0.25">
      <c r="B417">
        <v>401110</v>
      </c>
      <c r="C417" t="s">
        <v>2864</v>
      </c>
      <c r="D417" t="s">
        <v>2865</v>
      </c>
      <c r="E417">
        <v>16</v>
      </c>
      <c r="F417" t="s">
        <v>1706</v>
      </c>
      <c r="M417" t="s">
        <v>2863</v>
      </c>
      <c r="N417">
        <v>401110</v>
      </c>
      <c r="O417" t="s">
        <v>2865</v>
      </c>
      <c r="Q417">
        <v>1</v>
      </c>
      <c r="R417">
        <v>0</v>
      </c>
      <c r="S417">
        <v>1.8</v>
      </c>
      <c r="T417">
        <v>1.8</v>
      </c>
      <c r="U417" t="s">
        <v>1570</v>
      </c>
      <c r="V417">
        <v>0</v>
      </c>
      <c r="Y417" t="s">
        <v>1571</v>
      </c>
      <c r="Z417" t="s">
        <v>1572</v>
      </c>
      <c r="AC417" t="s">
        <v>1573</v>
      </c>
      <c r="AD417" t="s">
        <v>1574</v>
      </c>
      <c r="AF417">
        <v>0</v>
      </c>
      <c r="AG417">
        <v>0</v>
      </c>
      <c r="AH417">
        <v>6.09</v>
      </c>
      <c r="AI417">
        <v>2</v>
      </c>
      <c r="AJ417">
        <v>0</v>
      </c>
      <c r="AV417">
        <v>3.3833332999999999</v>
      </c>
      <c r="AX417">
        <v>7.31</v>
      </c>
      <c r="BE417">
        <v>100</v>
      </c>
      <c r="BF417">
        <v>100</v>
      </c>
      <c r="BH417">
        <v>0</v>
      </c>
      <c r="BL417">
        <v>0</v>
      </c>
      <c r="BM417">
        <v>0</v>
      </c>
      <c r="BP417">
        <v>0</v>
      </c>
      <c r="BR417">
        <v>0</v>
      </c>
      <c r="BS417">
        <v>0</v>
      </c>
      <c r="BT417">
        <v>0</v>
      </c>
      <c r="BW417">
        <v>0</v>
      </c>
      <c r="BX417">
        <v>0</v>
      </c>
    </row>
    <row r="418" spans="1:76" x14ac:dyDescent="0.25">
      <c r="B418" t="s">
        <v>2866</v>
      </c>
      <c r="C418" t="s">
        <v>2867</v>
      </c>
      <c r="D418" t="s">
        <v>2868</v>
      </c>
      <c r="E418">
        <v>16</v>
      </c>
      <c r="F418" t="s">
        <v>1706</v>
      </c>
      <c r="M418" t="s">
        <v>2869</v>
      </c>
      <c r="N418" t="s">
        <v>2866</v>
      </c>
      <c r="O418" t="s">
        <v>2868</v>
      </c>
      <c r="Q418">
        <v>1</v>
      </c>
      <c r="R418">
        <v>0</v>
      </c>
      <c r="S418">
        <v>12</v>
      </c>
      <c r="T418">
        <v>12</v>
      </c>
      <c r="U418" t="s">
        <v>1570</v>
      </c>
      <c r="V418">
        <v>0</v>
      </c>
      <c r="Y418" t="s">
        <v>1571</v>
      </c>
      <c r="Z418" t="s">
        <v>1572</v>
      </c>
      <c r="AC418" t="s">
        <v>1573</v>
      </c>
      <c r="AD418" t="s">
        <v>1574</v>
      </c>
      <c r="AF418">
        <v>0</v>
      </c>
      <c r="AG418">
        <v>0</v>
      </c>
      <c r="AH418">
        <v>20.03</v>
      </c>
      <c r="AI418">
        <v>2</v>
      </c>
      <c r="AJ418">
        <v>0</v>
      </c>
      <c r="AV418">
        <v>1.6691666999999999</v>
      </c>
      <c r="AX418">
        <v>24.04</v>
      </c>
      <c r="BE418">
        <v>100</v>
      </c>
      <c r="BF418">
        <v>100</v>
      </c>
      <c r="BH418">
        <v>0</v>
      </c>
      <c r="BL418">
        <v>0</v>
      </c>
      <c r="BM418">
        <v>0</v>
      </c>
      <c r="BP418">
        <v>0</v>
      </c>
      <c r="BR418">
        <v>0</v>
      </c>
      <c r="BS418">
        <v>0</v>
      </c>
      <c r="BT418">
        <v>0</v>
      </c>
      <c r="BW418">
        <v>0</v>
      </c>
      <c r="BX418">
        <v>0</v>
      </c>
    </row>
    <row r="419" spans="1:76" x14ac:dyDescent="0.25">
      <c r="B419" t="s">
        <v>2870</v>
      </c>
      <c r="C419" t="s">
        <v>2871</v>
      </c>
      <c r="D419" t="s">
        <v>2872</v>
      </c>
      <c r="E419">
        <v>16</v>
      </c>
      <c r="F419" t="s">
        <v>1706</v>
      </c>
      <c r="M419" t="s">
        <v>2873</v>
      </c>
      <c r="N419" t="s">
        <v>2870</v>
      </c>
      <c r="O419" t="s">
        <v>2872</v>
      </c>
      <c r="Q419">
        <v>1</v>
      </c>
      <c r="R419">
        <v>0</v>
      </c>
      <c r="S419">
        <v>4.5</v>
      </c>
      <c r="T419">
        <v>4.5</v>
      </c>
      <c r="U419" t="s">
        <v>1570</v>
      </c>
      <c r="V419">
        <v>0</v>
      </c>
      <c r="Y419" t="s">
        <v>1571</v>
      </c>
      <c r="Z419" t="s">
        <v>1572</v>
      </c>
      <c r="AC419" t="s">
        <v>1573</v>
      </c>
      <c r="AD419" t="s">
        <v>1574</v>
      </c>
      <c r="AF419">
        <v>0</v>
      </c>
      <c r="AG419">
        <v>0</v>
      </c>
      <c r="AH419">
        <v>14.01</v>
      </c>
      <c r="AI419">
        <v>2</v>
      </c>
      <c r="AJ419">
        <v>0</v>
      </c>
      <c r="AV419">
        <v>3.1133332999999999</v>
      </c>
      <c r="AX419">
        <v>16.809999999999999</v>
      </c>
      <c r="BE419">
        <v>100</v>
      </c>
      <c r="BF419">
        <v>100</v>
      </c>
      <c r="BH419">
        <v>0</v>
      </c>
      <c r="BL419">
        <v>0</v>
      </c>
      <c r="BM419">
        <v>0</v>
      </c>
      <c r="BP419">
        <v>0</v>
      </c>
      <c r="BR419">
        <v>0</v>
      </c>
      <c r="BS419">
        <v>0</v>
      </c>
      <c r="BT419">
        <v>0</v>
      </c>
      <c r="BW419">
        <v>0</v>
      </c>
      <c r="BX419">
        <v>0</v>
      </c>
    </row>
    <row r="420" spans="1:76" x14ac:dyDescent="0.25">
      <c r="B420" t="s">
        <v>2874</v>
      </c>
      <c r="C420" t="s">
        <v>2875</v>
      </c>
      <c r="D420" t="s">
        <v>2876</v>
      </c>
      <c r="E420">
        <v>16</v>
      </c>
      <c r="F420" t="s">
        <v>1706</v>
      </c>
      <c r="M420" t="s">
        <v>2877</v>
      </c>
      <c r="N420" t="s">
        <v>2874</v>
      </c>
      <c r="O420" t="s">
        <v>2876</v>
      </c>
      <c r="Q420">
        <v>1</v>
      </c>
      <c r="R420">
        <v>0</v>
      </c>
      <c r="S420">
        <v>6.5</v>
      </c>
      <c r="T420">
        <v>6.5</v>
      </c>
      <c r="U420" t="s">
        <v>1570</v>
      </c>
      <c r="V420">
        <v>0</v>
      </c>
      <c r="Y420" t="s">
        <v>1571</v>
      </c>
      <c r="Z420" t="s">
        <v>1572</v>
      </c>
      <c r="AC420" t="s">
        <v>1573</v>
      </c>
      <c r="AD420" t="s">
        <v>1574</v>
      </c>
      <c r="AF420">
        <v>0</v>
      </c>
      <c r="AG420">
        <v>0</v>
      </c>
      <c r="AH420">
        <v>10.15</v>
      </c>
      <c r="AI420">
        <v>2</v>
      </c>
      <c r="AJ420">
        <v>0</v>
      </c>
      <c r="AV420">
        <v>1.5615384999999999</v>
      </c>
      <c r="AW420">
        <v>1</v>
      </c>
      <c r="AX420">
        <v>12.18</v>
      </c>
      <c r="BE420">
        <v>100</v>
      </c>
      <c r="BF420">
        <v>100</v>
      </c>
      <c r="BH420">
        <v>0</v>
      </c>
      <c r="BL420">
        <v>0</v>
      </c>
      <c r="BM420">
        <v>0</v>
      </c>
      <c r="BP420">
        <v>0</v>
      </c>
      <c r="BR420">
        <v>0</v>
      </c>
      <c r="BS420">
        <v>0</v>
      </c>
      <c r="BT420">
        <v>0</v>
      </c>
      <c r="BW420">
        <v>0</v>
      </c>
      <c r="BX420">
        <v>0</v>
      </c>
    </row>
    <row r="421" spans="1:76" x14ac:dyDescent="0.25">
      <c r="B421">
        <v>430310</v>
      </c>
      <c r="C421" t="s">
        <v>2878</v>
      </c>
      <c r="D421" t="s">
        <v>2879</v>
      </c>
      <c r="E421">
        <v>16</v>
      </c>
      <c r="F421" t="s">
        <v>1706</v>
      </c>
      <c r="M421" t="s">
        <v>2863</v>
      </c>
      <c r="N421">
        <v>430310</v>
      </c>
      <c r="O421" t="s">
        <v>2879</v>
      </c>
      <c r="Q421">
        <v>1</v>
      </c>
      <c r="R421">
        <v>0</v>
      </c>
      <c r="S421">
        <v>238</v>
      </c>
      <c r="T421">
        <v>238</v>
      </c>
      <c r="U421" t="s">
        <v>1570</v>
      </c>
      <c r="V421">
        <v>0</v>
      </c>
      <c r="Y421" t="s">
        <v>1571</v>
      </c>
      <c r="Z421" t="s">
        <v>1572</v>
      </c>
      <c r="AC421" t="s">
        <v>1573</v>
      </c>
      <c r="AD421" t="s">
        <v>1574</v>
      </c>
      <c r="AF421">
        <v>0</v>
      </c>
      <c r="AG421">
        <v>0</v>
      </c>
      <c r="AH421">
        <v>252.74</v>
      </c>
      <c r="AI421">
        <v>2</v>
      </c>
      <c r="AJ421">
        <v>0</v>
      </c>
      <c r="AV421">
        <v>1.0619327999999999</v>
      </c>
      <c r="AX421">
        <v>303.29000000000002</v>
      </c>
      <c r="BE421">
        <v>100</v>
      </c>
      <c r="BF421">
        <v>100</v>
      </c>
      <c r="BH421">
        <v>0</v>
      </c>
      <c r="BL421">
        <v>0</v>
      </c>
      <c r="BM421">
        <v>0</v>
      </c>
      <c r="BP421">
        <v>0</v>
      </c>
      <c r="BR421">
        <v>0</v>
      </c>
      <c r="BS421">
        <v>0</v>
      </c>
      <c r="BT421">
        <v>0</v>
      </c>
      <c r="BW421">
        <v>0</v>
      </c>
      <c r="BX421">
        <v>0</v>
      </c>
    </row>
    <row r="422" spans="1:76" x14ac:dyDescent="0.25">
      <c r="B422">
        <v>450020</v>
      </c>
      <c r="C422" t="s">
        <v>2880</v>
      </c>
      <c r="D422" t="s">
        <v>2881</v>
      </c>
      <c r="E422">
        <v>16</v>
      </c>
      <c r="F422" t="s">
        <v>1706</v>
      </c>
      <c r="M422" t="s">
        <v>2863</v>
      </c>
      <c r="N422">
        <v>450020</v>
      </c>
      <c r="O422" t="s">
        <v>2881</v>
      </c>
      <c r="Q422">
        <v>1</v>
      </c>
      <c r="R422">
        <v>0</v>
      </c>
      <c r="S422">
        <v>6.5</v>
      </c>
      <c r="T422">
        <v>6.5</v>
      </c>
      <c r="U422" t="s">
        <v>1570</v>
      </c>
      <c r="V422">
        <v>0</v>
      </c>
      <c r="Y422" t="s">
        <v>1571</v>
      </c>
      <c r="Z422" t="s">
        <v>1572</v>
      </c>
      <c r="AC422" t="s">
        <v>1573</v>
      </c>
      <c r="AD422" t="s">
        <v>1574</v>
      </c>
      <c r="AF422">
        <v>0</v>
      </c>
      <c r="AG422">
        <v>0</v>
      </c>
      <c r="AH422">
        <v>9.23</v>
      </c>
      <c r="AI422">
        <v>2</v>
      </c>
      <c r="AJ422">
        <v>0</v>
      </c>
      <c r="AV422">
        <v>1.42</v>
      </c>
      <c r="AX422">
        <v>11.08</v>
      </c>
      <c r="BE422">
        <v>100</v>
      </c>
      <c r="BF422">
        <v>100</v>
      </c>
      <c r="BH422">
        <v>0</v>
      </c>
      <c r="BL422">
        <v>0</v>
      </c>
      <c r="BM422">
        <v>0</v>
      </c>
      <c r="BP422">
        <v>0</v>
      </c>
      <c r="BR422">
        <v>0</v>
      </c>
      <c r="BS422">
        <v>0</v>
      </c>
      <c r="BT422">
        <v>0</v>
      </c>
      <c r="BW422">
        <v>0</v>
      </c>
      <c r="BX422">
        <v>0</v>
      </c>
    </row>
    <row r="423" spans="1:76" x14ac:dyDescent="0.25">
      <c r="B423" t="s">
        <v>2882</v>
      </c>
      <c r="C423" t="s">
        <v>2883</v>
      </c>
      <c r="D423" t="s">
        <v>2884</v>
      </c>
      <c r="E423">
        <v>16</v>
      </c>
      <c r="F423" t="s">
        <v>1706</v>
      </c>
      <c r="M423" t="s">
        <v>1583</v>
      </c>
      <c r="N423" t="s">
        <v>1584</v>
      </c>
      <c r="O423" t="s">
        <v>1585</v>
      </c>
      <c r="Q423">
        <v>1</v>
      </c>
      <c r="R423">
        <v>0</v>
      </c>
      <c r="S423">
        <v>0</v>
      </c>
      <c r="T423">
        <v>0</v>
      </c>
      <c r="U423" t="s">
        <v>1570</v>
      </c>
      <c r="V423">
        <v>0</v>
      </c>
      <c r="Y423" t="s">
        <v>1571</v>
      </c>
      <c r="Z423" t="s">
        <v>1572</v>
      </c>
      <c r="AC423" t="s">
        <v>1573</v>
      </c>
      <c r="AD423" t="s">
        <v>1574</v>
      </c>
      <c r="AF423">
        <v>0</v>
      </c>
      <c r="AG423">
        <v>0</v>
      </c>
      <c r="AH423" s="2">
        <v>3086.92</v>
      </c>
      <c r="AI423">
        <v>2</v>
      </c>
      <c r="AJ423">
        <v>0</v>
      </c>
      <c r="AK423">
        <v>1</v>
      </c>
      <c r="AM423">
        <v>1</v>
      </c>
      <c r="AN423">
        <v>1</v>
      </c>
      <c r="AO423">
        <v>1</v>
      </c>
      <c r="AP423">
        <v>1</v>
      </c>
      <c r="AV423">
        <v>0</v>
      </c>
      <c r="AW423">
        <v>1</v>
      </c>
      <c r="AX423" s="2">
        <v>3704.3</v>
      </c>
      <c r="AZ423">
        <v>1</v>
      </c>
      <c r="BE423">
        <v>100</v>
      </c>
      <c r="BF423">
        <v>100</v>
      </c>
      <c r="BH423">
        <v>0</v>
      </c>
      <c r="BL423">
        <v>0</v>
      </c>
      <c r="BM423">
        <v>0</v>
      </c>
      <c r="BP423">
        <v>0</v>
      </c>
      <c r="BR423">
        <v>0</v>
      </c>
      <c r="BS423">
        <v>0</v>
      </c>
      <c r="BT423">
        <v>0</v>
      </c>
      <c r="BW423">
        <v>0</v>
      </c>
      <c r="BX423">
        <v>0</v>
      </c>
    </row>
    <row r="424" spans="1:76" x14ac:dyDescent="0.25">
      <c r="B424">
        <v>415050</v>
      </c>
      <c r="C424" t="s">
        <v>2885</v>
      </c>
      <c r="D424" t="s">
        <v>2886</v>
      </c>
      <c r="E424">
        <v>16</v>
      </c>
      <c r="F424" t="s">
        <v>1706</v>
      </c>
      <c r="M424" t="s">
        <v>2863</v>
      </c>
      <c r="N424">
        <v>415050</v>
      </c>
      <c r="O424" t="s">
        <v>2886</v>
      </c>
      <c r="Q424">
        <v>1</v>
      </c>
      <c r="R424">
        <v>0</v>
      </c>
      <c r="S424">
        <v>308</v>
      </c>
      <c r="T424">
        <v>308</v>
      </c>
      <c r="U424" t="s">
        <v>1570</v>
      </c>
      <c r="V424">
        <v>0</v>
      </c>
      <c r="Y424" t="s">
        <v>1571</v>
      </c>
      <c r="Z424" t="s">
        <v>1572</v>
      </c>
      <c r="AC424" t="s">
        <v>1573</v>
      </c>
      <c r="AD424" t="s">
        <v>1574</v>
      </c>
      <c r="AF424">
        <v>0</v>
      </c>
      <c r="AG424">
        <v>0</v>
      </c>
      <c r="AH424">
        <v>452.78</v>
      </c>
      <c r="AI424">
        <v>2</v>
      </c>
      <c r="AJ424">
        <v>0</v>
      </c>
      <c r="AV424">
        <v>1.4700648999999999</v>
      </c>
      <c r="AX424">
        <v>543.34</v>
      </c>
      <c r="BE424">
        <v>100</v>
      </c>
      <c r="BF424">
        <v>100</v>
      </c>
      <c r="BH424">
        <v>0</v>
      </c>
      <c r="BL424">
        <v>0</v>
      </c>
      <c r="BM424">
        <v>0</v>
      </c>
      <c r="BP424">
        <v>0</v>
      </c>
      <c r="BR424">
        <v>0</v>
      </c>
      <c r="BS424">
        <v>0</v>
      </c>
      <c r="BT424">
        <v>0</v>
      </c>
      <c r="BW424">
        <v>0</v>
      </c>
      <c r="BX424">
        <v>0</v>
      </c>
    </row>
    <row r="425" spans="1:76" x14ac:dyDescent="0.25">
      <c r="B425">
        <v>415015</v>
      </c>
      <c r="C425" t="s">
        <v>2887</v>
      </c>
      <c r="D425" t="s">
        <v>2888</v>
      </c>
      <c r="E425">
        <v>16</v>
      </c>
      <c r="F425" t="s">
        <v>1706</v>
      </c>
      <c r="M425" t="s">
        <v>2863</v>
      </c>
      <c r="N425">
        <v>415015</v>
      </c>
      <c r="O425" t="s">
        <v>2888</v>
      </c>
      <c r="Q425">
        <v>1</v>
      </c>
      <c r="R425">
        <v>0</v>
      </c>
      <c r="S425">
        <v>750</v>
      </c>
      <c r="T425">
        <v>750</v>
      </c>
      <c r="U425" t="s">
        <v>1570</v>
      </c>
      <c r="V425">
        <v>0</v>
      </c>
      <c r="Y425" t="s">
        <v>1571</v>
      </c>
      <c r="Z425" t="s">
        <v>1572</v>
      </c>
      <c r="AC425" t="s">
        <v>1573</v>
      </c>
      <c r="AD425" t="s">
        <v>1574</v>
      </c>
      <c r="AF425">
        <v>0</v>
      </c>
      <c r="AG425">
        <v>0</v>
      </c>
      <c r="AH425">
        <v>969.53</v>
      </c>
      <c r="AI425">
        <v>2</v>
      </c>
      <c r="AJ425">
        <v>0</v>
      </c>
      <c r="AV425">
        <v>1.2927067000000001</v>
      </c>
      <c r="AX425" s="2">
        <v>1163.44</v>
      </c>
      <c r="BE425">
        <v>100</v>
      </c>
      <c r="BF425">
        <v>100</v>
      </c>
      <c r="BH425">
        <v>0</v>
      </c>
      <c r="BL425">
        <v>0</v>
      </c>
      <c r="BM425">
        <v>0</v>
      </c>
      <c r="BP425">
        <v>0</v>
      </c>
      <c r="BR425">
        <v>0</v>
      </c>
      <c r="BS425">
        <v>0</v>
      </c>
      <c r="BT425">
        <v>0</v>
      </c>
      <c r="BW425">
        <v>0</v>
      </c>
      <c r="BX425">
        <v>0</v>
      </c>
    </row>
    <row r="426" spans="1:76" x14ac:dyDescent="0.25">
      <c r="B426" t="s">
        <v>2889</v>
      </c>
      <c r="C426" t="s">
        <v>2890</v>
      </c>
      <c r="D426" t="s">
        <v>2891</v>
      </c>
      <c r="E426">
        <v>16</v>
      </c>
      <c r="F426" t="s">
        <v>1706</v>
      </c>
      <c r="M426" t="s">
        <v>1583</v>
      </c>
      <c r="N426" t="s">
        <v>1584</v>
      </c>
      <c r="O426" t="s">
        <v>1585</v>
      </c>
      <c r="Q426">
        <v>1</v>
      </c>
      <c r="R426">
        <v>0</v>
      </c>
      <c r="S426">
        <v>0</v>
      </c>
      <c r="T426">
        <v>0</v>
      </c>
      <c r="U426" t="s">
        <v>1570</v>
      </c>
      <c r="V426">
        <v>0</v>
      </c>
      <c r="Y426" t="s">
        <v>1571</v>
      </c>
      <c r="Z426" t="s">
        <v>1572</v>
      </c>
      <c r="AC426" t="s">
        <v>1573</v>
      </c>
      <c r="AD426" t="s">
        <v>1574</v>
      </c>
      <c r="AF426">
        <v>0</v>
      </c>
      <c r="AG426">
        <v>0</v>
      </c>
      <c r="AH426">
        <v>207</v>
      </c>
      <c r="AI426">
        <v>2</v>
      </c>
      <c r="AJ426">
        <v>0</v>
      </c>
      <c r="AK426">
        <v>1</v>
      </c>
      <c r="AM426">
        <v>1</v>
      </c>
      <c r="AN426">
        <v>1</v>
      </c>
      <c r="AO426">
        <v>1</v>
      </c>
      <c r="AP426">
        <v>1</v>
      </c>
      <c r="AV426">
        <v>0</v>
      </c>
      <c r="AW426">
        <v>1</v>
      </c>
      <c r="AX426">
        <v>248.4</v>
      </c>
      <c r="AZ426">
        <v>1</v>
      </c>
      <c r="BE426">
        <v>100</v>
      </c>
      <c r="BF426">
        <v>100</v>
      </c>
      <c r="BH426">
        <v>0</v>
      </c>
      <c r="BL426">
        <v>0</v>
      </c>
      <c r="BM426">
        <v>0</v>
      </c>
      <c r="BP426">
        <v>0</v>
      </c>
      <c r="BR426">
        <v>0</v>
      </c>
      <c r="BS426">
        <v>0</v>
      </c>
      <c r="BT426">
        <v>0</v>
      </c>
      <c r="BW426">
        <v>0</v>
      </c>
      <c r="BX426">
        <v>0</v>
      </c>
    </row>
    <row r="427" spans="1:76" x14ac:dyDescent="0.25">
      <c r="B427" t="s">
        <v>406</v>
      </c>
      <c r="C427" t="s">
        <v>2892</v>
      </c>
      <c r="D427" t="s">
        <v>405</v>
      </c>
      <c r="E427">
        <v>15</v>
      </c>
      <c r="F427" t="s">
        <v>1688</v>
      </c>
      <c r="G427">
        <v>6</v>
      </c>
      <c r="H427" t="s">
        <v>1688</v>
      </c>
      <c r="K427">
        <v>1</v>
      </c>
      <c r="L427" t="s">
        <v>2400</v>
      </c>
      <c r="M427" t="s">
        <v>2401</v>
      </c>
      <c r="N427" t="s">
        <v>406</v>
      </c>
      <c r="O427" t="s">
        <v>2893</v>
      </c>
      <c r="Q427">
        <v>1</v>
      </c>
      <c r="R427">
        <v>1</v>
      </c>
      <c r="S427">
        <v>1.34</v>
      </c>
      <c r="T427">
        <v>1.34</v>
      </c>
      <c r="U427" t="s">
        <v>1570</v>
      </c>
      <c r="V427">
        <v>0</v>
      </c>
      <c r="Y427" t="s">
        <v>1571</v>
      </c>
      <c r="Z427" t="s">
        <v>1572</v>
      </c>
      <c r="AC427" t="s">
        <v>1573</v>
      </c>
      <c r="AD427" t="s">
        <v>1574</v>
      </c>
      <c r="AF427">
        <v>0</v>
      </c>
      <c r="AG427">
        <v>0</v>
      </c>
      <c r="AH427">
        <v>2.0299999999999998</v>
      </c>
      <c r="AI427">
        <v>2</v>
      </c>
      <c r="AJ427">
        <v>0</v>
      </c>
      <c r="AV427">
        <v>1.5149254000000001</v>
      </c>
      <c r="AX427">
        <v>2.44</v>
      </c>
      <c r="AZ427">
        <v>1</v>
      </c>
      <c r="BE427">
        <v>100</v>
      </c>
      <c r="BF427">
        <v>100</v>
      </c>
      <c r="BH427">
        <v>0</v>
      </c>
      <c r="BL427">
        <v>0</v>
      </c>
      <c r="BM427">
        <v>0</v>
      </c>
      <c r="BP427">
        <v>0</v>
      </c>
      <c r="BR427">
        <v>0</v>
      </c>
      <c r="BS427">
        <v>0</v>
      </c>
      <c r="BT427">
        <v>0</v>
      </c>
      <c r="BW427">
        <v>0</v>
      </c>
      <c r="BX427">
        <v>0</v>
      </c>
    </row>
    <row r="428" spans="1:76" x14ac:dyDescent="0.25">
      <c r="B428" t="s">
        <v>2894</v>
      </c>
      <c r="C428" t="s">
        <v>2895</v>
      </c>
      <c r="D428" t="s">
        <v>2896</v>
      </c>
      <c r="M428" t="s">
        <v>1603</v>
      </c>
      <c r="N428" t="s">
        <v>2894</v>
      </c>
      <c r="O428" t="s">
        <v>2896</v>
      </c>
      <c r="Q428">
        <v>1</v>
      </c>
      <c r="R428">
        <v>0</v>
      </c>
      <c r="S428">
        <v>0</v>
      </c>
      <c r="T428">
        <v>0</v>
      </c>
      <c r="U428" t="s">
        <v>1570</v>
      </c>
      <c r="V428">
        <v>0</v>
      </c>
      <c r="Y428" t="s">
        <v>1571</v>
      </c>
      <c r="Z428" t="s">
        <v>1572</v>
      </c>
      <c r="AC428" t="s">
        <v>1573</v>
      </c>
      <c r="AD428" t="s">
        <v>1574</v>
      </c>
      <c r="AF428">
        <v>0</v>
      </c>
      <c r="AG428">
        <v>0</v>
      </c>
      <c r="AH428">
        <v>3.12</v>
      </c>
      <c r="AI428">
        <v>2</v>
      </c>
      <c r="AJ428">
        <v>0</v>
      </c>
      <c r="AV428">
        <v>0</v>
      </c>
      <c r="AX428">
        <v>3.74</v>
      </c>
      <c r="AZ428">
        <v>1</v>
      </c>
      <c r="BE428">
        <v>100</v>
      </c>
      <c r="BF428">
        <v>100</v>
      </c>
      <c r="BH428">
        <v>0</v>
      </c>
      <c r="BL428">
        <v>0</v>
      </c>
      <c r="BM428">
        <v>0</v>
      </c>
      <c r="BP428">
        <v>0</v>
      </c>
      <c r="BR428">
        <v>0</v>
      </c>
      <c r="BS428">
        <v>0</v>
      </c>
      <c r="BT428">
        <v>0</v>
      </c>
      <c r="BW428">
        <v>0</v>
      </c>
      <c r="BX428">
        <v>0</v>
      </c>
    </row>
    <row r="429" spans="1:76" x14ac:dyDescent="0.25">
      <c r="A429">
        <v>445</v>
      </c>
      <c r="B429" t="s">
        <v>273</v>
      </c>
      <c r="C429" t="s">
        <v>2897</v>
      </c>
      <c r="D429" t="s">
        <v>2898</v>
      </c>
      <c r="E429">
        <v>8</v>
      </c>
      <c r="F429" t="s">
        <v>1611</v>
      </c>
      <c r="G429">
        <v>4</v>
      </c>
      <c r="H429" t="s">
        <v>1611</v>
      </c>
      <c r="K429">
        <v>2</v>
      </c>
      <c r="L429" t="s">
        <v>1695</v>
      </c>
      <c r="M429" t="s">
        <v>1613</v>
      </c>
      <c r="N429" t="s">
        <v>273</v>
      </c>
      <c r="O429" t="s">
        <v>2899</v>
      </c>
      <c r="Q429">
        <v>1</v>
      </c>
      <c r="R429">
        <v>1</v>
      </c>
      <c r="S429">
        <v>3.71</v>
      </c>
      <c r="T429">
        <v>3.71</v>
      </c>
      <c r="U429" t="s">
        <v>1570</v>
      </c>
      <c r="V429">
        <v>0</v>
      </c>
      <c r="Y429" t="s">
        <v>1571</v>
      </c>
      <c r="Z429" t="s">
        <v>1572</v>
      </c>
      <c r="AC429" t="s">
        <v>1573</v>
      </c>
      <c r="AD429" t="s">
        <v>1574</v>
      </c>
      <c r="AF429">
        <v>0</v>
      </c>
      <c r="AG429">
        <v>0</v>
      </c>
      <c r="AH429">
        <v>3.77</v>
      </c>
      <c r="AI429">
        <v>2</v>
      </c>
      <c r="AJ429">
        <v>0</v>
      </c>
      <c r="AV429">
        <v>1.0161724999999999</v>
      </c>
      <c r="AX429">
        <v>4.5199999999999996</v>
      </c>
      <c r="AZ429">
        <v>1</v>
      </c>
      <c r="BE429">
        <v>100</v>
      </c>
      <c r="BF429">
        <v>100</v>
      </c>
      <c r="BH429">
        <v>0</v>
      </c>
      <c r="BL429">
        <v>0</v>
      </c>
      <c r="BM429">
        <v>0</v>
      </c>
      <c r="BP429">
        <v>0</v>
      </c>
      <c r="BR429">
        <v>0</v>
      </c>
      <c r="BS429">
        <v>0</v>
      </c>
      <c r="BT429">
        <v>0</v>
      </c>
      <c r="BW429">
        <v>0</v>
      </c>
      <c r="BX429">
        <v>0</v>
      </c>
    </row>
    <row r="430" spans="1:76" x14ac:dyDescent="0.25">
      <c r="B430" t="s">
        <v>2900</v>
      </c>
      <c r="C430" t="s">
        <v>2901</v>
      </c>
      <c r="D430" t="s">
        <v>2902</v>
      </c>
      <c r="E430">
        <v>9</v>
      </c>
      <c r="F430" t="s">
        <v>2016</v>
      </c>
      <c r="G430">
        <v>5</v>
      </c>
      <c r="H430" t="s">
        <v>2016</v>
      </c>
      <c r="M430" t="s">
        <v>1613</v>
      </c>
      <c r="N430" t="s">
        <v>2900</v>
      </c>
      <c r="O430" t="s">
        <v>2903</v>
      </c>
      <c r="Q430">
        <v>1</v>
      </c>
      <c r="R430">
        <v>1</v>
      </c>
      <c r="S430">
        <v>4.9800000000000004</v>
      </c>
      <c r="T430">
        <v>4.9800000000000004</v>
      </c>
      <c r="U430" t="s">
        <v>1570</v>
      </c>
      <c r="V430">
        <v>0</v>
      </c>
      <c r="Y430" t="s">
        <v>1571</v>
      </c>
      <c r="Z430" t="s">
        <v>1572</v>
      </c>
      <c r="AC430" t="s">
        <v>1573</v>
      </c>
      <c r="AD430" t="s">
        <v>1574</v>
      </c>
      <c r="AF430">
        <v>0</v>
      </c>
      <c r="AG430">
        <v>0</v>
      </c>
      <c r="AH430">
        <v>6.47</v>
      </c>
      <c r="AI430">
        <v>2</v>
      </c>
      <c r="AJ430">
        <v>0</v>
      </c>
      <c r="AV430">
        <v>1.2991968</v>
      </c>
      <c r="AX430">
        <v>7.76</v>
      </c>
      <c r="BE430">
        <v>100</v>
      </c>
      <c r="BF430">
        <v>100</v>
      </c>
      <c r="BH430">
        <v>0</v>
      </c>
      <c r="BL430">
        <v>0</v>
      </c>
      <c r="BM430">
        <v>0</v>
      </c>
      <c r="BP430">
        <v>0</v>
      </c>
      <c r="BR430">
        <v>0</v>
      </c>
      <c r="BS430">
        <v>0</v>
      </c>
      <c r="BT430">
        <v>0</v>
      </c>
      <c r="BW430">
        <v>0</v>
      </c>
      <c r="BX430">
        <v>0</v>
      </c>
    </row>
    <row r="431" spans="1:76" x14ac:dyDescent="0.25">
      <c r="B431" t="s">
        <v>2904</v>
      </c>
      <c r="C431" t="s">
        <v>2905</v>
      </c>
      <c r="D431" t="s">
        <v>2904</v>
      </c>
      <c r="E431">
        <v>16</v>
      </c>
      <c r="F431" t="s">
        <v>1706</v>
      </c>
      <c r="M431" t="s">
        <v>2906</v>
      </c>
      <c r="N431" t="s">
        <v>2904</v>
      </c>
      <c r="O431" t="s">
        <v>2904</v>
      </c>
      <c r="Q431">
        <v>1</v>
      </c>
      <c r="R431">
        <v>0</v>
      </c>
      <c r="S431">
        <v>118.55</v>
      </c>
      <c r="T431">
        <v>118.55</v>
      </c>
      <c r="U431" t="s">
        <v>1570</v>
      </c>
      <c r="V431">
        <v>0</v>
      </c>
      <c r="Y431" t="s">
        <v>1571</v>
      </c>
      <c r="Z431" t="s">
        <v>1572</v>
      </c>
      <c r="AC431" t="s">
        <v>1573</v>
      </c>
      <c r="AD431" t="s">
        <v>1574</v>
      </c>
      <c r="AF431">
        <v>0</v>
      </c>
      <c r="AG431">
        <v>0</v>
      </c>
      <c r="AH431">
        <v>199</v>
      </c>
      <c r="AI431">
        <v>2</v>
      </c>
      <c r="AJ431">
        <v>0</v>
      </c>
      <c r="AV431">
        <v>1.6786166</v>
      </c>
      <c r="AX431">
        <v>238.8</v>
      </c>
      <c r="BE431">
        <v>100</v>
      </c>
      <c r="BF431">
        <v>100</v>
      </c>
      <c r="BH431">
        <v>0</v>
      </c>
      <c r="BL431">
        <v>0</v>
      </c>
      <c r="BM431">
        <v>0</v>
      </c>
      <c r="BP431">
        <v>0</v>
      </c>
      <c r="BR431">
        <v>0</v>
      </c>
      <c r="BS431">
        <v>0</v>
      </c>
      <c r="BT431">
        <v>0</v>
      </c>
      <c r="BW431">
        <v>0</v>
      </c>
      <c r="BX431">
        <v>0</v>
      </c>
    </row>
    <row r="432" spans="1:76" x14ac:dyDescent="0.25">
      <c r="B432" t="s">
        <v>403</v>
      </c>
      <c r="C432" t="s">
        <v>2907</v>
      </c>
      <c r="D432" t="s">
        <v>2908</v>
      </c>
      <c r="E432">
        <v>5</v>
      </c>
      <c r="F432" t="s">
        <v>1566</v>
      </c>
      <c r="M432" t="s">
        <v>1590</v>
      </c>
      <c r="N432" t="s">
        <v>403</v>
      </c>
      <c r="O432" t="s">
        <v>2909</v>
      </c>
      <c r="Q432">
        <v>1</v>
      </c>
      <c r="R432">
        <v>1</v>
      </c>
      <c r="S432">
        <v>882</v>
      </c>
      <c r="T432">
        <v>882</v>
      </c>
      <c r="U432" t="s">
        <v>1570</v>
      </c>
      <c r="V432">
        <v>0</v>
      </c>
      <c r="Y432" t="s">
        <v>1571</v>
      </c>
      <c r="Z432" t="s">
        <v>1572</v>
      </c>
      <c r="AC432" t="s">
        <v>1573</v>
      </c>
      <c r="AD432" t="s">
        <v>1574</v>
      </c>
      <c r="AF432">
        <v>0</v>
      </c>
      <c r="AG432">
        <v>0</v>
      </c>
      <c r="AH432">
        <v>990</v>
      </c>
      <c r="AI432">
        <v>2</v>
      </c>
      <c r="AJ432">
        <v>0</v>
      </c>
      <c r="AV432">
        <v>1.122449</v>
      </c>
      <c r="AW432">
        <v>1</v>
      </c>
      <c r="AX432" s="2">
        <v>1188</v>
      </c>
      <c r="BE432">
        <v>100</v>
      </c>
      <c r="BF432">
        <v>100</v>
      </c>
      <c r="BH432">
        <v>0</v>
      </c>
      <c r="BL432">
        <v>0</v>
      </c>
      <c r="BM432">
        <v>0</v>
      </c>
      <c r="BP432">
        <v>0</v>
      </c>
      <c r="BR432">
        <v>0</v>
      </c>
      <c r="BS432">
        <v>0</v>
      </c>
      <c r="BT432">
        <v>0</v>
      </c>
      <c r="BW432">
        <v>0</v>
      </c>
      <c r="BX432">
        <v>0</v>
      </c>
    </row>
    <row r="433" spans="1:76" x14ac:dyDescent="0.25">
      <c r="B433" t="s">
        <v>2910</v>
      </c>
      <c r="C433" t="s">
        <v>2911</v>
      </c>
      <c r="D433" t="s">
        <v>2912</v>
      </c>
      <c r="E433">
        <v>5</v>
      </c>
      <c r="F433" t="s">
        <v>1566</v>
      </c>
      <c r="M433" t="s">
        <v>1590</v>
      </c>
      <c r="N433" t="s">
        <v>2910</v>
      </c>
      <c r="O433" t="s">
        <v>2912</v>
      </c>
      <c r="Q433">
        <v>1</v>
      </c>
      <c r="R433">
        <v>1</v>
      </c>
      <c r="S433">
        <v>270</v>
      </c>
      <c r="T433">
        <v>270</v>
      </c>
      <c r="U433" t="s">
        <v>1570</v>
      </c>
      <c r="V433">
        <v>0</v>
      </c>
      <c r="Y433" t="s">
        <v>1571</v>
      </c>
      <c r="Z433" t="s">
        <v>1572</v>
      </c>
      <c r="AC433" t="s">
        <v>1573</v>
      </c>
      <c r="AD433" t="s">
        <v>1574</v>
      </c>
      <c r="AF433">
        <v>0</v>
      </c>
      <c r="AG433">
        <v>0</v>
      </c>
      <c r="AH433">
        <v>300</v>
      </c>
      <c r="AI433">
        <v>2</v>
      </c>
      <c r="AJ433">
        <v>0</v>
      </c>
      <c r="AV433">
        <v>1.1111111</v>
      </c>
      <c r="AW433">
        <v>1</v>
      </c>
      <c r="AX433">
        <v>360</v>
      </c>
      <c r="BE433">
        <v>100</v>
      </c>
      <c r="BF433">
        <v>100</v>
      </c>
      <c r="BH433">
        <v>0</v>
      </c>
      <c r="BL433">
        <v>0</v>
      </c>
      <c r="BM433">
        <v>0</v>
      </c>
      <c r="BP433">
        <v>0</v>
      </c>
      <c r="BR433">
        <v>0</v>
      </c>
      <c r="BS433">
        <v>0</v>
      </c>
      <c r="BT433">
        <v>0</v>
      </c>
      <c r="BW433">
        <v>0</v>
      </c>
      <c r="BX433">
        <v>0</v>
      </c>
    </row>
    <row r="434" spans="1:76" x14ac:dyDescent="0.25">
      <c r="B434" t="s">
        <v>2913</v>
      </c>
      <c r="C434" t="s">
        <v>2914</v>
      </c>
      <c r="D434" t="s">
        <v>2915</v>
      </c>
      <c r="E434">
        <v>5</v>
      </c>
      <c r="F434" t="s">
        <v>1566</v>
      </c>
      <c r="M434" t="s">
        <v>1590</v>
      </c>
      <c r="N434" t="s">
        <v>2913</v>
      </c>
      <c r="O434" t="s">
        <v>2915</v>
      </c>
      <c r="Q434">
        <v>1</v>
      </c>
      <c r="R434">
        <v>1</v>
      </c>
      <c r="S434">
        <v>1260</v>
      </c>
      <c r="T434">
        <v>1260</v>
      </c>
      <c r="U434" t="s">
        <v>1570</v>
      </c>
      <c r="V434">
        <v>0</v>
      </c>
      <c r="Y434" t="s">
        <v>1571</v>
      </c>
      <c r="Z434" t="s">
        <v>1572</v>
      </c>
      <c r="AC434" t="s">
        <v>1573</v>
      </c>
      <c r="AD434" t="s">
        <v>1574</v>
      </c>
      <c r="AF434">
        <v>0</v>
      </c>
      <c r="AG434">
        <v>0</v>
      </c>
      <c r="AH434" s="2">
        <v>1400</v>
      </c>
      <c r="AI434">
        <v>2</v>
      </c>
      <c r="AJ434">
        <v>0</v>
      </c>
      <c r="AV434">
        <v>1.1111111</v>
      </c>
      <c r="AW434">
        <v>1</v>
      </c>
      <c r="AX434" s="2">
        <v>1680</v>
      </c>
      <c r="BE434">
        <v>100</v>
      </c>
      <c r="BF434">
        <v>100</v>
      </c>
      <c r="BH434">
        <v>0</v>
      </c>
      <c r="BL434">
        <v>0</v>
      </c>
      <c r="BM434">
        <v>0</v>
      </c>
      <c r="BP434">
        <v>0</v>
      </c>
      <c r="BR434">
        <v>0</v>
      </c>
      <c r="BS434">
        <v>0</v>
      </c>
      <c r="BT434">
        <v>0</v>
      </c>
      <c r="BW434">
        <v>0</v>
      </c>
      <c r="BX434">
        <v>0</v>
      </c>
    </row>
    <row r="435" spans="1:76" x14ac:dyDescent="0.25">
      <c r="B435" t="s">
        <v>2916</v>
      </c>
      <c r="C435" t="s">
        <v>2917</v>
      </c>
      <c r="D435" t="s">
        <v>2918</v>
      </c>
      <c r="E435">
        <v>9</v>
      </c>
      <c r="F435" t="s">
        <v>2016</v>
      </c>
      <c r="G435">
        <v>5</v>
      </c>
      <c r="H435" t="s">
        <v>2016</v>
      </c>
      <c r="I435" t="s">
        <v>2241</v>
      </c>
      <c r="J435" t="s">
        <v>2242</v>
      </c>
      <c r="K435">
        <v>1</v>
      </c>
      <c r="L435" t="s">
        <v>2243</v>
      </c>
      <c r="M435" t="s">
        <v>2018</v>
      </c>
      <c r="N435">
        <v>6130002460</v>
      </c>
      <c r="O435" t="s">
        <v>2918</v>
      </c>
      <c r="Q435">
        <v>1</v>
      </c>
      <c r="R435">
        <v>1</v>
      </c>
      <c r="S435">
        <v>1902</v>
      </c>
      <c r="T435">
        <v>1902</v>
      </c>
      <c r="U435" t="s">
        <v>1570</v>
      </c>
      <c r="V435">
        <v>0</v>
      </c>
      <c r="Y435" t="s">
        <v>1571</v>
      </c>
      <c r="Z435" t="s">
        <v>1572</v>
      </c>
      <c r="AC435" t="s">
        <v>1573</v>
      </c>
      <c r="AD435" t="s">
        <v>1574</v>
      </c>
      <c r="AF435">
        <v>0</v>
      </c>
      <c r="AG435">
        <v>0</v>
      </c>
      <c r="AH435" s="2">
        <v>2282.4</v>
      </c>
      <c r="AI435">
        <v>2</v>
      </c>
      <c r="AJ435">
        <v>0</v>
      </c>
      <c r="AV435">
        <v>1.2</v>
      </c>
      <c r="AX435" s="2">
        <v>2738.88</v>
      </c>
      <c r="BE435">
        <v>100</v>
      </c>
      <c r="BF435">
        <v>100</v>
      </c>
      <c r="BH435">
        <v>0</v>
      </c>
      <c r="BL435">
        <v>0</v>
      </c>
      <c r="BM435">
        <v>0</v>
      </c>
      <c r="BP435">
        <v>0</v>
      </c>
      <c r="BR435">
        <v>0</v>
      </c>
      <c r="BS435">
        <v>0</v>
      </c>
      <c r="BT435">
        <v>0</v>
      </c>
      <c r="BW435">
        <v>0</v>
      </c>
      <c r="BX435">
        <v>0</v>
      </c>
    </row>
    <row r="436" spans="1:76" x14ac:dyDescent="0.25">
      <c r="B436" t="s">
        <v>2919</v>
      </c>
      <c r="C436" t="s">
        <v>2920</v>
      </c>
      <c r="D436" t="s">
        <v>2921</v>
      </c>
      <c r="E436">
        <v>9</v>
      </c>
      <c r="F436" t="s">
        <v>2016</v>
      </c>
      <c r="G436">
        <v>5</v>
      </c>
      <c r="H436" t="s">
        <v>2016</v>
      </c>
      <c r="I436" t="s">
        <v>2241</v>
      </c>
      <c r="J436" t="s">
        <v>2242</v>
      </c>
      <c r="K436">
        <v>1</v>
      </c>
      <c r="L436" t="s">
        <v>2243</v>
      </c>
      <c r="M436" t="s">
        <v>2018</v>
      </c>
      <c r="N436">
        <v>6130002459</v>
      </c>
      <c r="O436" t="s">
        <v>2921</v>
      </c>
      <c r="Q436">
        <v>1</v>
      </c>
      <c r="R436">
        <v>1</v>
      </c>
      <c r="S436">
        <v>1728</v>
      </c>
      <c r="T436">
        <v>1728</v>
      </c>
      <c r="U436" t="s">
        <v>1570</v>
      </c>
      <c r="V436">
        <v>0</v>
      </c>
      <c r="Y436" t="s">
        <v>1571</v>
      </c>
      <c r="Z436" t="s">
        <v>1572</v>
      </c>
      <c r="AC436" t="s">
        <v>1573</v>
      </c>
      <c r="AD436" t="s">
        <v>1574</v>
      </c>
      <c r="AF436">
        <v>0</v>
      </c>
      <c r="AG436">
        <v>0</v>
      </c>
      <c r="AH436" s="2">
        <v>2073.6</v>
      </c>
      <c r="AI436">
        <v>2</v>
      </c>
      <c r="AJ436">
        <v>0</v>
      </c>
      <c r="AV436">
        <v>1.2</v>
      </c>
      <c r="AX436" s="2">
        <v>2488.3200000000002</v>
      </c>
      <c r="BE436">
        <v>100</v>
      </c>
      <c r="BF436">
        <v>100</v>
      </c>
      <c r="BH436">
        <v>0</v>
      </c>
      <c r="BL436">
        <v>0</v>
      </c>
      <c r="BM436">
        <v>0</v>
      </c>
      <c r="BP436">
        <v>0</v>
      </c>
      <c r="BR436">
        <v>0</v>
      </c>
      <c r="BS436">
        <v>0</v>
      </c>
      <c r="BT436">
        <v>0</v>
      </c>
      <c r="BW436">
        <v>0</v>
      </c>
      <c r="BX436">
        <v>0</v>
      </c>
    </row>
    <row r="437" spans="1:76" x14ac:dyDescent="0.25">
      <c r="B437" t="s">
        <v>2922</v>
      </c>
      <c r="C437" t="s">
        <v>2923</v>
      </c>
      <c r="D437" t="s">
        <v>2924</v>
      </c>
      <c r="E437">
        <v>9</v>
      </c>
      <c r="F437" t="s">
        <v>2016</v>
      </c>
      <c r="G437">
        <v>5</v>
      </c>
      <c r="H437" t="s">
        <v>2016</v>
      </c>
      <c r="K437">
        <v>3</v>
      </c>
      <c r="L437" t="s">
        <v>2017</v>
      </c>
      <c r="M437" t="s">
        <v>2018</v>
      </c>
      <c r="N437" t="s">
        <v>2922</v>
      </c>
      <c r="O437" t="s">
        <v>2924</v>
      </c>
      <c r="Q437">
        <v>1</v>
      </c>
      <c r="R437">
        <v>1</v>
      </c>
      <c r="S437">
        <v>214</v>
      </c>
      <c r="T437">
        <v>214</v>
      </c>
      <c r="U437" t="s">
        <v>1570</v>
      </c>
      <c r="V437">
        <v>0</v>
      </c>
      <c r="Y437" t="s">
        <v>1571</v>
      </c>
      <c r="Z437" t="s">
        <v>1572</v>
      </c>
      <c r="AC437" t="s">
        <v>1573</v>
      </c>
      <c r="AD437" t="s">
        <v>1574</v>
      </c>
      <c r="AF437">
        <v>0</v>
      </c>
      <c r="AG437">
        <v>0</v>
      </c>
      <c r="AH437">
        <v>301.74</v>
      </c>
      <c r="AI437">
        <v>2</v>
      </c>
      <c r="AJ437">
        <v>0</v>
      </c>
      <c r="AV437">
        <v>1.41</v>
      </c>
      <c r="AX437">
        <v>362.09</v>
      </c>
      <c r="BE437">
        <v>100</v>
      </c>
      <c r="BF437">
        <v>100</v>
      </c>
      <c r="BH437">
        <v>0</v>
      </c>
      <c r="BL437">
        <v>0</v>
      </c>
      <c r="BM437">
        <v>0</v>
      </c>
      <c r="BP437">
        <v>0</v>
      </c>
      <c r="BR437">
        <v>0</v>
      </c>
      <c r="BS437">
        <v>0</v>
      </c>
      <c r="BT437">
        <v>0</v>
      </c>
      <c r="BW437">
        <v>0</v>
      </c>
      <c r="BX437">
        <v>0</v>
      </c>
    </row>
    <row r="438" spans="1:76" x14ac:dyDescent="0.25">
      <c r="B438">
        <v>362334026</v>
      </c>
      <c r="C438" t="s">
        <v>2925</v>
      </c>
      <c r="D438" t="s">
        <v>2926</v>
      </c>
      <c r="E438">
        <v>9</v>
      </c>
      <c r="F438" t="s">
        <v>2016</v>
      </c>
      <c r="G438">
        <v>5</v>
      </c>
      <c r="H438" t="s">
        <v>2016</v>
      </c>
      <c r="K438">
        <v>3</v>
      </c>
      <c r="L438" t="s">
        <v>2017</v>
      </c>
      <c r="M438" t="s">
        <v>2018</v>
      </c>
      <c r="N438">
        <v>362334026</v>
      </c>
      <c r="O438" t="s">
        <v>2927</v>
      </c>
      <c r="Q438">
        <v>1</v>
      </c>
      <c r="R438">
        <v>1</v>
      </c>
      <c r="S438">
        <v>424</v>
      </c>
      <c r="T438">
        <v>424</v>
      </c>
      <c r="U438" t="s">
        <v>1570</v>
      </c>
      <c r="V438">
        <v>0</v>
      </c>
      <c r="Y438" t="s">
        <v>1571</v>
      </c>
      <c r="Z438" t="s">
        <v>1572</v>
      </c>
      <c r="AC438" t="s">
        <v>1573</v>
      </c>
      <c r="AD438" t="s">
        <v>1574</v>
      </c>
      <c r="AF438">
        <v>0</v>
      </c>
      <c r="AG438">
        <v>0</v>
      </c>
      <c r="AH438">
        <v>597.84</v>
      </c>
      <c r="AI438">
        <v>2</v>
      </c>
      <c r="AJ438">
        <v>0</v>
      </c>
      <c r="AV438">
        <v>1.41</v>
      </c>
      <c r="AX438">
        <v>717.41</v>
      </c>
      <c r="BE438">
        <v>100</v>
      </c>
      <c r="BF438">
        <v>100</v>
      </c>
      <c r="BH438">
        <v>0</v>
      </c>
      <c r="BL438">
        <v>0</v>
      </c>
      <c r="BM438">
        <v>0</v>
      </c>
      <c r="BP438">
        <v>0</v>
      </c>
      <c r="BR438">
        <v>0</v>
      </c>
      <c r="BS438">
        <v>0</v>
      </c>
      <c r="BT438">
        <v>0</v>
      </c>
      <c r="BW438">
        <v>0</v>
      </c>
      <c r="BX438">
        <v>0</v>
      </c>
    </row>
    <row r="439" spans="1:76" x14ac:dyDescent="0.25">
      <c r="A439">
        <v>477</v>
      </c>
      <c r="B439" t="s">
        <v>2928</v>
      </c>
      <c r="C439" t="s">
        <v>2929</v>
      </c>
      <c r="D439" t="s">
        <v>348</v>
      </c>
      <c r="E439">
        <v>16</v>
      </c>
      <c r="F439" t="s">
        <v>1706</v>
      </c>
      <c r="G439">
        <v>10</v>
      </c>
      <c r="H439" t="s">
        <v>1706</v>
      </c>
      <c r="M439" t="s">
        <v>2656</v>
      </c>
      <c r="N439" t="s">
        <v>2928</v>
      </c>
      <c r="O439" t="s">
        <v>348</v>
      </c>
      <c r="Q439">
        <v>1</v>
      </c>
      <c r="R439">
        <v>0</v>
      </c>
      <c r="S439">
        <v>114</v>
      </c>
      <c r="T439">
        <v>114</v>
      </c>
      <c r="U439" t="s">
        <v>1570</v>
      </c>
      <c r="V439">
        <v>0</v>
      </c>
      <c r="Y439" t="s">
        <v>1571</v>
      </c>
      <c r="Z439" t="s">
        <v>1572</v>
      </c>
      <c r="AC439" t="s">
        <v>1573</v>
      </c>
      <c r="AD439" t="s">
        <v>1574</v>
      </c>
      <c r="AF439">
        <v>0</v>
      </c>
      <c r="AG439">
        <v>0</v>
      </c>
      <c r="AH439">
        <v>148.19999999999999</v>
      </c>
      <c r="AI439">
        <v>2</v>
      </c>
      <c r="AJ439">
        <v>0</v>
      </c>
      <c r="AV439">
        <v>1.3</v>
      </c>
      <c r="AX439">
        <v>177.84</v>
      </c>
      <c r="AZ439">
        <v>1</v>
      </c>
      <c r="BE439">
        <v>100</v>
      </c>
      <c r="BF439">
        <v>100</v>
      </c>
      <c r="BH439">
        <v>0</v>
      </c>
      <c r="BL439">
        <v>0</v>
      </c>
      <c r="BM439">
        <v>0</v>
      </c>
      <c r="BP439">
        <v>0</v>
      </c>
      <c r="BR439">
        <v>0</v>
      </c>
      <c r="BS439">
        <v>0</v>
      </c>
      <c r="BT439">
        <v>0</v>
      </c>
      <c r="BW439">
        <v>0</v>
      </c>
      <c r="BX439">
        <v>0</v>
      </c>
    </row>
    <row r="440" spans="1:76" x14ac:dyDescent="0.25">
      <c r="A440">
        <v>509</v>
      </c>
      <c r="B440" t="s">
        <v>414</v>
      </c>
      <c r="C440" t="s">
        <v>2930</v>
      </c>
      <c r="D440" t="s">
        <v>412</v>
      </c>
      <c r="E440">
        <v>10</v>
      </c>
      <c r="F440" t="s">
        <v>1577</v>
      </c>
      <c r="G440">
        <v>8</v>
      </c>
      <c r="H440" t="s">
        <v>1577</v>
      </c>
      <c r="K440">
        <v>3</v>
      </c>
      <c r="L440" t="s">
        <v>1578</v>
      </c>
      <c r="M440" t="s">
        <v>2931</v>
      </c>
      <c r="N440" t="s">
        <v>414</v>
      </c>
      <c r="O440" t="s">
        <v>412</v>
      </c>
      <c r="Q440">
        <v>1</v>
      </c>
      <c r="R440">
        <v>0</v>
      </c>
      <c r="S440">
        <v>11.25</v>
      </c>
      <c r="T440">
        <v>11.25</v>
      </c>
      <c r="U440" t="s">
        <v>1570</v>
      </c>
      <c r="V440">
        <v>0</v>
      </c>
      <c r="Y440" t="s">
        <v>1571</v>
      </c>
      <c r="Z440" t="s">
        <v>1572</v>
      </c>
      <c r="AC440" t="s">
        <v>1573</v>
      </c>
      <c r="AD440" t="s">
        <v>1574</v>
      </c>
      <c r="AF440">
        <v>0</v>
      </c>
      <c r="AG440">
        <v>0</v>
      </c>
      <c r="AH440">
        <v>14.8</v>
      </c>
      <c r="AI440">
        <v>2</v>
      </c>
      <c r="AJ440">
        <v>0</v>
      </c>
      <c r="AV440">
        <v>1.3155555999999999</v>
      </c>
      <c r="AX440">
        <v>17.760000000000002</v>
      </c>
      <c r="AZ440">
        <v>1</v>
      </c>
      <c r="BE440">
        <v>100</v>
      </c>
      <c r="BF440">
        <v>100</v>
      </c>
      <c r="BH440">
        <v>0</v>
      </c>
      <c r="BL440">
        <v>0</v>
      </c>
      <c r="BM440">
        <v>0</v>
      </c>
      <c r="BP440">
        <v>0</v>
      </c>
      <c r="BR440">
        <v>0</v>
      </c>
      <c r="BS440">
        <v>0</v>
      </c>
      <c r="BT440">
        <v>0</v>
      </c>
      <c r="BW440">
        <v>0</v>
      </c>
      <c r="BX440">
        <v>0</v>
      </c>
    </row>
    <row r="441" spans="1:76" x14ac:dyDescent="0.25">
      <c r="A441">
        <v>546</v>
      </c>
      <c r="B441" t="s">
        <v>518</v>
      </c>
      <c r="C441" t="s">
        <v>2932</v>
      </c>
      <c r="D441" t="s">
        <v>516</v>
      </c>
      <c r="E441">
        <v>5</v>
      </c>
      <c r="F441" t="s">
        <v>1566</v>
      </c>
      <c r="G441">
        <v>1</v>
      </c>
      <c r="H441" t="s">
        <v>1566</v>
      </c>
      <c r="I441" t="s">
        <v>2689</v>
      </c>
      <c r="J441" t="s">
        <v>2690</v>
      </c>
      <c r="K441">
        <v>1</v>
      </c>
      <c r="L441" t="s">
        <v>1589</v>
      </c>
      <c r="M441" t="s">
        <v>1583</v>
      </c>
      <c r="N441" t="s">
        <v>1584</v>
      </c>
      <c r="O441" t="s">
        <v>1585</v>
      </c>
      <c r="Q441">
        <v>1</v>
      </c>
      <c r="R441">
        <v>0</v>
      </c>
      <c r="S441">
        <v>0</v>
      </c>
      <c r="T441">
        <v>0</v>
      </c>
      <c r="U441" t="s">
        <v>1570</v>
      </c>
      <c r="V441">
        <v>0</v>
      </c>
      <c r="Y441" t="s">
        <v>1571</v>
      </c>
      <c r="Z441" t="s">
        <v>1572</v>
      </c>
      <c r="AC441" t="s">
        <v>1573</v>
      </c>
      <c r="AD441" t="s">
        <v>1574</v>
      </c>
      <c r="AF441">
        <v>0</v>
      </c>
      <c r="AG441">
        <v>0</v>
      </c>
      <c r="AH441">
        <v>530</v>
      </c>
      <c r="AI441">
        <v>2</v>
      </c>
      <c r="AJ441">
        <v>0</v>
      </c>
      <c r="AK441">
        <v>1</v>
      </c>
      <c r="AQ441">
        <v>1</v>
      </c>
      <c r="AV441">
        <v>0</v>
      </c>
      <c r="AX441">
        <v>636</v>
      </c>
      <c r="AZ441">
        <v>1</v>
      </c>
      <c r="BE441">
        <v>100</v>
      </c>
      <c r="BF441">
        <v>100</v>
      </c>
      <c r="BH441">
        <v>0</v>
      </c>
      <c r="BL441">
        <v>0</v>
      </c>
      <c r="BM441">
        <v>0</v>
      </c>
      <c r="BP441">
        <v>0</v>
      </c>
      <c r="BR441">
        <v>0</v>
      </c>
      <c r="BS441">
        <v>0</v>
      </c>
      <c r="BT441">
        <v>0</v>
      </c>
      <c r="BW441">
        <v>0</v>
      </c>
      <c r="BX441">
        <v>0</v>
      </c>
    </row>
    <row r="442" spans="1:76" x14ac:dyDescent="0.25">
      <c r="A442">
        <v>514</v>
      </c>
      <c r="B442" t="s">
        <v>421</v>
      </c>
      <c r="C442" t="s">
        <v>2933</v>
      </c>
      <c r="D442" t="s">
        <v>2934</v>
      </c>
      <c r="E442">
        <v>8</v>
      </c>
      <c r="F442" t="s">
        <v>1611</v>
      </c>
      <c r="G442">
        <v>4</v>
      </c>
      <c r="H442" t="s">
        <v>1611</v>
      </c>
      <c r="K442">
        <v>3</v>
      </c>
      <c r="L442" t="s">
        <v>1672</v>
      </c>
      <c r="M442" t="s">
        <v>1613</v>
      </c>
      <c r="N442" t="s">
        <v>421</v>
      </c>
      <c r="O442" t="s">
        <v>2935</v>
      </c>
      <c r="Q442">
        <v>1</v>
      </c>
      <c r="R442">
        <v>1</v>
      </c>
      <c r="S442">
        <v>1.54</v>
      </c>
      <c r="T442">
        <v>1.54</v>
      </c>
      <c r="U442" t="s">
        <v>1570</v>
      </c>
      <c r="V442">
        <v>0</v>
      </c>
      <c r="Y442" t="s">
        <v>1571</v>
      </c>
      <c r="Z442" t="s">
        <v>1572</v>
      </c>
      <c r="AC442" t="s">
        <v>1573</v>
      </c>
      <c r="AD442" t="s">
        <v>1574</v>
      </c>
      <c r="AF442">
        <v>0</v>
      </c>
      <c r="AG442">
        <v>0</v>
      </c>
      <c r="AH442">
        <v>2.31</v>
      </c>
      <c r="AI442">
        <v>2</v>
      </c>
      <c r="AJ442">
        <v>0</v>
      </c>
      <c r="AV442">
        <v>1.5</v>
      </c>
      <c r="AX442">
        <v>2.77</v>
      </c>
      <c r="AZ442">
        <v>1</v>
      </c>
      <c r="BE442">
        <v>100</v>
      </c>
      <c r="BF442">
        <v>100</v>
      </c>
      <c r="BH442">
        <v>0</v>
      </c>
      <c r="BL442">
        <v>0</v>
      </c>
      <c r="BM442">
        <v>0</v>
      </c>
      <c r="BP442">
        <v>0</v>
      </c>
      <c r="BR442">
        <v>0</v>
      </c>
      <c r="BS442">
        <v>0</v>
      </c>
      <c r="BT442">
        <v>0</v>
      </c>
      <c r="BW442">
        <v>0</v>
      </c>
      <c r="BX442">
        <v>0</v>
      </c>
    </row>
    <row r="443" spans="1:76" x14ac:dyDescent="0.25">
      <c r="A443">
        <v>515</v>
      </c>
      <c r="B443" t="s">
        <v>423</v>
      </c>
      <c r="C443" t="s">
        <v>2936</v>
      </c>
      <c r="D443" t="s">
        <v>2937</v>
      </c>
      <c r="E443">
        <v>8</v>
      </c>
      <c r="F443" t="s">
        <v>1611</v>
      </c>
      <c r="G443">
        <v>4</v>
      </c>
      <c r="H443" t="s">
        <v>1611</v>
      </c>
      <c r="K443">
        <v>3</v>
      </c>
      <c r="L443" t="s">
        <v>1672</v>
      </c>
      <c r="M443" t="s">
        <v>1613</v>
      </c>
      <c r="N443" t="s">
        <v>423</v>
      </c>
      <c r="O443" t="s">
        <v>2938</v>
      </c>
      <c r="Q443">
        <v>1</v>
      </c>
      <c r="R443">
        <v>1</v>
      </c>
      <c r="S443">
        <v>1.41</v>
      </c>
      <c r="T443">
        <v>1.41</v>
      </c>
      <c r="U443" t="s">
        <v>1570</v>
      </c>
      <c r="V443">
        <v>0</v>
      </c>
      <c r="Y443" t="s">
        <v>1571</v>
      </c>
      <c r="Z443" t="s">
        <v>1572</v>
      </c>
      <c r="AC443" t="s">
        <v>1573</v>
      </c>
      <c r="AD443" t="s">
        <v>1574</v>
      </c>
      <c r="AF443">
        <v>0</v>
      </c>
      <c r="AG443">
        <v>0</v>
      </c>
      <c r="AH443">
        <v>2.31</v>
      </c>
      <c r="AI443">
        <v>2</v>
      </c>
      <c r="AJ443">
        <v>0</v>
      </c>
      <c r="AV443">
        <v>1.6382979</v>
      </c>
      <c r="AX443">
        <v>2.77</v>
      </c>
      <c r="AZ443">
        <v>1</v>
      </c>
      <c r="BE443">
        <v>100</v>
      </c>
      <c r="BF443">
        <v>100</v>
      </c>
      <c r="BH443">
        <v>0</v>
      </c>
      <c r="BL443">
        <v>0</v>
      </c>
      <c r="BM443">
        <v>0</v>
      </c>
      <c r="BP443">
        <v>0</v>
      </c>
      <c r="BR443">
        <v>0</v>
      </c>
      <c r="BS443">
        <v>0</v>
      </c>
      <c r="BT443">
        <v>0</v>
      </c>
      <c r="BW443">
        <v>0</v>
      </c>
      <c r="BX443">
        <v>0</v>
      </c>
    </row>
    <row r="444" spans="1:76" x14ac:dyDescent="0.25">
      <c r="A444">
        <v>516</v>
      </c>
      <c r="B444" t="s">
        <v>426</v>
      </c>
      <c r="C444" t="s">
        <v>2939</v>
      </c>
      <c r="D444" t="s">
        <v>2940</v>
      </c>
      <c r="E444">
        <v>8</v>
      </c>
      <c r="F444" t="s">
        <v>1611</v>
      </c>
      <c r="G444">
        <v>4</v>
      </c>
      <c r="H444" t="s">
        <v>1611</v>
      </c>
      <c r="K444">
        <v>3</v>
      </c>
      <c r="L444" t="s">
        <v>1672</v>
      </c>
      <c r="M444" t="s">
        <v>1613</v>
      </c>
      <c r="N444" t="s">
        <v>426</v>
      </c>
      <c r="O444" t="s">
        <v>2941</v>
      </c>
      <c r="Q444">
        <v>1</v>
      </c>
      <c r="R444">
        <v>1</v>
      </c>
      <c r="S444">
        <v>2.73</v>
      </c>
      <c r="T444">
        <v>2.73</v>
      </c>
      <c r="U444" t="s">
        <v>1570</v>
      </c>
      <c r="V444">
        <v>0</v>
      </c>
      <c r="Y444" t="s">
        <v>1571</v>
      </c>
      <c r="Z444" t="s">
        <v>1572</v>
      </c>
      <c r="AC444" t="s">
        <v>1573</v>
      </c>
      <c r="AD444" t="s">
        <v>1574</v>
      </c>
      <c r="AF444">
        <v>0</v>
      </c>
      <c r="AG444">
        <v>0</v>
      </c>
      <c r="AH444">
        <v>3.54</v>
      </c>
      <c r="AI444">
        <v>2</v>
      </c>
      <c r="AJ444">
        <v>0</v>
      </c>
      <c r="AV444">
        <v>1.2967032999999999</v>
      </c>
      <c r="AX444">
        <v>4.25</v>
      </c>
      <c r="AZ444">
        <v>1</v>
      </c>
      <c r="BE444">
        <v>100</v>
      </c>
      <c r="BF444">
        <v>100</v>
      </c>
      <c r="BH444">
        <v>0</v>
      </c>
      <c r="BL444">
        <v>0</v>
      </c>
      <c r="BM444">
        <v>0</v>
      </c>
      <c r="BP444">
        <v>0</v>
      </c>
      <c r="BR444">
        <v>0</v>
      </c>
      <c r="BS444">
        <v>0</v>
      </c>
      <c r="BT444">
        <v>0</v>
      </c>
      <c r="BW444">
        <v>0</v>
      </c>
      <c r="BX444">
        <v>0</v>
      </c>
    </row>
    <row r="445" spans="1:76" x14ac:dyDescent="0.25">
      <c r="A445">
        <v>517</v>
      </c>
      <c r="B445" t="s">
        <v>429</v>
      </c>
      <c r="C445" t="s">
        <v>2942</v>
      </c>
      <c r="D445" t="s">
        <v>2943</v>
      </c>
      <c r="E445">
        <v>8</v>
      </c>
      <c r="F445" t="s">
        <v>1611</v>
      </c>
      <c r="G445">
        <v>4</v>
      </c>
      <c r="H445" t="s">
        <v>1611</v>
      </c>
      <c r="K445">
        <v>3</v>
      </c>
      <c r="L445" t="s">
        <v>1672</v>
      </c>
      <c r="M445" t="s">
        <v>1613</v>
      </c>
      <c r="N445" t="s">
        <v>429</v>
      </c>
      <c r="O445" t="s">
        <v>2944</v>
      </c>
      <c r="Q445">
        <v>1</v>
      </c>
      <c r="R445">
        <v>1</v>
      </c>
      <c r="S445">
        <v>2.19</v>
      </c>
      <c r="T445">
        <v>2.19</v>
      </c>
      <c r="U445" t="s">
        <v>1570</v>
      </c>
      <c r="V445">
        <v>0</v>
      </c>
      <c r="Y445" t="s">
        <v>1571</v>
      </c>
      <c r="Z445" t="s">
        <v>1572</v>
      </c>
      <c r="AC445" t="s">
        <v>1573</v>
      </c>
      <c r="AD445" t="s">
        <v>1574</v>
      </c>
      <c r="AF445">
        <v>0</v>
      </c>
      <c r="AG445">
        <v>0</v>
      </c>
      <c r="AH445">
        <v>2.85</v>
      </c>
      <c r="AI445">
        <v>2</v>
      </c>
      <c r="AJ445">
        <v>0</v>
      </c>
      <c r="AV445">
        <v>1.3013699000000001</v>
      </c>
      <c r="AX445">
        <v>3.42</v>
      </c>
      <c r="AZ445">
        <v>1</v>
      </c>
      <c r="BE445">
        <v>100</v>
      </c>
      <c r="BF445">
        <v>100</v>
      </c>
      <c r="BH445">
        <v>0</v>
      </c>
      <c r="BL445">
        <v>0</v>
      </c>
      <c r="BM445">
        <v>0</v>
      </c>
      <c r="BP445">
        <v>0</v>
      </c>
      <c r="BR445">
        <v>0</v>
      </c>
      <c r="BS445">
        <v>0</v>
      </c>
      <c r="BT445">
        <v>0</v>
      </c>
      <c r="BW445">
        <v>0</v>
      </c>
      <c r="BX445">
        <v>0</v>
      </c>
    </row>
    <row r="446" spans="1:76" x14ac:dyDescent="0.25">
      <c r="A446">
        <v>520</v>
      </c>
      <c r="B446" t="s">
        <v>440</v>
      </c>
      <c r="C446" t="s">
        <v>2945</v>
      </c>
      <c r="D446" t="s">
        <v>438</v>
      </c>
      <c r="E446">
        <v>8</v>
      </c>
      <c r="F446" t="s">
        <v>1611</v>
      </c>
      <c r="G446">
        <v>4</v>
      </c>
      <c r="H446" t="s">
        <v>1611</v>
      </c>
      <c r="K446">
        <v>3</v>
      </c>
      <c r="L446" t="s">
        <v>1672</v>
      </c>
      <c r="M446" t="s">
        <v>1613</v>
      </c>
      <c r="N446" t="s">
        <v>440</v>
      </c>
      <c r="O446" t="s">
        <v>2946</v>
      </c>
      <c r="Q446">
        <v>1</v>
      </c>
      <c r="R446">
        <v>1</v>
      </c>
      <c r="S446">
        <v>0.67</v>
      </c>
      <c r="T446">
        <v>0.67</v>
      </c>
      <c r="U446" t="s">
        <v>1570</v>
      </c>
      <c r="V446">
        <v>0</v>
      </c>
      <c r="Y446" t="s">
        <v>1571</v>
      </c>
      <c r="Z446" t="s">
        <v>1572</v>
      </c>
      <c r="AC446" t="s">
        <v>1573</v>
      </c>
      <c r="AD446" t="s">
        <v>1574</v>
      </c>
      <c r="AF446">
        <v>0</v>
      </c>
      <c r="AG446">
        <v>0</v>
      </c>
      <c r="AH446">
        <v>1.34</v>
      </c>
      <c r="AI446">
        <v>2</v>
      </c>
      <c r="AJ446">
        <v>0</v>
      </c>
      <c r="AV446">
        <v>2</v>
      </c>
      <c r="AX446">
        <v>1.61</v>
      </c>
      <c r="AZ446">
        <v>1</v>
      </c>
      <c r="BE446">
        <v>100</v>
      </c>
      <c r="BF446">
        <v>100</v>
      </c>
      <c r="BH446">
        <v>0</v>
      </c>
      <c r="BL446">
        <v>0</v>
      </c>
      <c r="BM446">
        <v>0</v>
      </c>
      <c r="BP446">
        <v>0</v>
      </c>
      <c r="BR446">
        <v>0</v>
      </c>
      <c r="BS446">
        <v>0</v>
      </c>
      <c r="BT446">
        <v>0</v>
      </c>
      <c r="BW446">
        <v>0</v>
      </c>
      <c r="BX446">
        <v>0</v>
      </c>
    </row>
    <row r="447" spans="1:76" x14ac:dyDescent="0.25">
      <c r="A447">
        <v>521</v>
      </c>
      <c r="B447" t="s">
        <v>443</v>
      </c>
      <c r="C447" t="s">
        <v>2947</v>
      </c>
      <c r="D447" t="s">
        <v>442</v>
      </c>
      <c r="E447">
        <v>8</v>
      </c>
      <c r="F447" t="s">
        <v>1611</v>
      </c>
      <c r="G447">
        <v>4</v>
      </c>
      <c r="H447" t="s">
        <v>1611</v>
      </c>
      <c r="K447">
        <v>3</v>
      </c>
      <c r="L447" t="s">
        <v>1672</v>
      </c>
      <c r="M447" t="s">
        <v>1642</v>
      </c>
      <c r="N447" t="s">
        <v>443</v>
      </c>
      <c r="O447" t="s">
        <v>2948</v>
      </c>
      <c r="Q447">
        <v>1</v>
      </c>
      <c r="R447">
        <v>1</v>
      </c>
      <c r="S447">
        <v>3.22</v>
      </c>
      <c r="T447">
        <v>3.22</v>
      </c>
      <c r="U447" t="s">
        <v>1570</v>
      </c>
      <c r="V447">
        <v>0</v>
      </c>
      <c r="Y447" t="s">
        <v>1571</v>
      </c>
      <c r="Z447" t="s">
        <v>1572</v>
      </c>
      <c r="AC447" t="s">
        <v>1573</v>
      </c>
      <c r="AD447" t="s">
        <v>1574</v>
      </c>
      <c r="AF447">
        <v>0</v>
      </c>
      <c r="AG447">
        <v>0</v>
      </c>
      <c r="AH447">
        <v>7</v>
      </c>
      <c r="AI447">
        <v>2</v>
      </c>
      <c r="AJ447">
        <v>0</v>
      </c>
      <c r="AV447">
        <v>2.1739130000000002</v>
      </c>
      <c r="AX447">
        <v>8.4</v>
      </c>
      <c r="AZ447">
        <v>1</v>
      </c>
      <c r="BE447">
        <v>100</v>
      </c>
      <c r="BF447">
        <v>100</v>
      </c>
      <c r="BH447">
        <v>0</v>
      </c>
      <c r="BL447">
        <v>0</v>
      </c>
      <c r="BM447">
        <v>0</v>
      </c>
      <c r="BP447">
        <v>0</v>
      </c>
      <c r="BR447">
        <v>0</v>
      </c>
      <c r="BS447">
        <v>0</v>
      </c>
      <c r="BT447">
        <v>0</v>
      </c>
      <c r="BW447">
        <v>0</v>
      </c>
      <c r="BX447">
        <v>0</v>
      </c>
    </row>
    <row r="448" spans="1:76" x14ac:dyDescent="0.25">
      <c r="A448">
        <v>518</v>
      </c>
      <c r="B448" t="s">
        <v>433</v>
      </c>
      <c r="C448" t="s">
        <v>2949</v>
      </c>
      <c r="D448" t="s">
        <v>431</v>
      </c>
      <c r="E448">
        <v>8</v>
      </c>
      <c r="F448" t="s">
        <v>1611</v>
      </c>
      <c r="G448">
        <v>4</v>
      </c>
      <c r="H448" t="s">
        <v>1611</v>
      </c>
      <c r="K448">
        <v>3</v>
      </c>
      <c r="L448" t="s">
        <v>1672</v>
      </c>
      <c r="M448" t="s">
        <v>1613</v>
      </c>
      <c r="N448" t="s">
        <v>433</v>
      </c>
      <c r="O448" t="s">
        <v>2950</v>
      </c>
      <c r="Q448">
        <v>1</v>
      </c>
      <c r="R448">
        <v>1</v>
      </c>
      <c r="S448">
        <v>5.61</v>
      </c>
      <c r="T448">
        <v>5.61</v>
      </c>
      <c r="U448" t="s">
        <v>1570</v>
      </c>
      <c r="V448">
        <v>0</v>
      </c>
      <c r="Y448" t="s">
        <v>1571</v>
      </c>
      <c r="Z448" t="s">
        <v>1572</v>
      </c>
      <c r="AC448" t="s">
        <v>1573</v>
      </c>
      <c r="AD448" t="s">
        <v>1574</v>
      </c>
      <c r="AF448">
        <v>0</v>
      </c>
      <c r="AG448">
        <v>0</v>
      </c>
      <c r="AH448">
        <v>11.02</v>
      </c>
      <c r="AI448">
        <v>2</v>
      </c>
      <c r="AJ448">
        <v>0</v>
      </c>
      <c r="AV448">
        <v>1.9643493999999999</v>
      </c>
      <c r="AX448">
        <v>13.22</v>
      </c>
      <c r="AZ448">
        <v>1</v>
      </c>
      <c r="BE448">
        <v>100</v>
      </c>
      <c r="BF448">
        <v>100</v>
      </c>
      <c r="BH448">
        <v>0</v>
      </c>
      <c r="BL448">
        <v>0</v>
      </c>
      <c r="BM448">
        <v>0</v>
      </c>
      <c r="BP448">
        <v>0</v>
      </c>
      <c r="BR448">
        <v>0</v>
      </c>
      <c r="BS448">
        <v>0</v>
      </c>
      <c r="BT448">
        <v>0</v>
      </c>
      <c r="BW448">
        <v>0</v>
      </c>
      <c r="BX448">
        <v>0</v>
      </c>
    </row>
    <row r="449" spans="1:76" x14ac:dyDescent="0.25">
      <c r="A449">
        <v>519</v>
      </c>
      <c r="B449" t="s">
        <v>436</v>
      </c>
      <c r="C449" t="s">
        <v>2951</v>
      </c>
      <c r="D449" t="s">
        <v>435</v>
      </c>
      <c r="E449">
        <v>8</v>
      </c>
      <c r="F449" t="s">
        <v>1611</v>
      </c>
      <c r="G449">
        <v>4</v>
      </c>
      <c r="H449" t="s">
        <v>1611</v>
      </c>
      <c r="K449">
        <v>3</v>
      </c>
      <c r="L449" t="s">
        <v>1672</v>
      </c>
      <c r="M449" t="s">
        <v>1613</v>
      </c>
      <c r="N449" t="s">
        <v>436</v>
      </c>
      <c r="O449" t="s">
        <v>2952</v>
      </c>
      <c r="Q449">
        <v>1</v>
      </c>
      <c r="R449">
        <v>1</v>
      </c>
      <c r="S449">
        <v>5.34</v>
      </c>
      <c r="T449">
        <v>5.34</v>
      </c>
      <c r="U449" t="s">
        <v>1570</v>
      </c>
      <c r="V449">
        <v>0</v>
      </c>
      <c r="Y449" t="s">
        <v>1571</v>
      </c>
      <c r="Z449" t="s">
        <v>1572</v>
      </c>
      <c r="AC449" t="s">
        <v>1573</v>
      </c>
      <c r="AD449" t="s">
        <v>1574</v>
      </c>
      <c r="AF449">
        <v>0</v>
      </c>
      <c r="AG449">
        <v>0</v>
      </c>
      <c r="AH449">
        <v>11.03</v>
      </c>
      <c r="AI449">
        <v>2</v>
      </c>
      <c r="AJ449">
        <v>0</v>
      </c>
      <c r="AV449">
        <v>2.0655431000000002</v>
      </c>
      <c r="AX449">
        <v>13.24</v>
      </c>
      <c r="AZ449">
        <v>1</v>
      </c>
      <c r="BE449">
        <v>100</v>
      </c>
      <c r="BF449">
        <v>100</v>
      </c>
      <c r="BH449">
        <v>0</v>
      </c>
      <c r="BL449">
        <v>0</v>
      </c>
      <c r="BM449">
        <v>0</v>
      </c>
      <c r="BP449">
        <v>0</v>
      </c>
      <c r="BR449">
        <v>0</v>
      </c>
      <c r="BS449">
        <v>0</v>
      </c>
      <c r="BT449">
        <v>0</v>
      </c>
      <c r="BW449">
        <v>0</v>
      </c>
      <c r="BX449">
        <v>0</v>
      </c>
    </row>
    <row r="450" spans="1:76" x14ac:dyDescent="0.25">
      <c r="B450" t="s">
        <v>2953</v>
      </c>
      <c r="C450" t="s">
        <v>2954</v>
      </c>
      <c r="D450" t="s">
        <v>2955</v>
      </c>
      <c r="E450">
        <v>6</v>
      </c>
      <c r="F450" t="s">
        <v>1743</v>
      </c>
      <c r="I450" t="s">
        <v>1744</v>
      </c>
      <c r="J450" t="s">
        <v>1745</v>
      </c>
      <c r="K450" t="s">
        <v>1746</v>
      </c>
      <c r="L450" t="s">
        <v>1747</v>
      </c>
      <c r="M450" t="s">
        <v>1637</v>
      </c>
      <c r="N450" t="s">
        <v>2953</v>
      </c>
      <c r="O450" t="s">
        <v>2956</v>
      </c>
      <c r="Q450">
        <v>6</v>
      </c>
      <c r="R450">
        <v>1</v>
      </c>
      <c r="S450">
        <v>1646.04</v>
      </c>
      <c r="T450">
        <v>1646.04</v>
      </c>
      <c r="U450" t="s">
        <v>1570</v>
      </c>
      <c r="V450">
        <v>0</v>
      </c>
      <c r="Y450" t="s">
        <v>1571</v>
      </c>
      <c r="Z450" t="s">
        <v>1572</v>
      </c>
      <c r="AC450" t="s">
        <v>1573</v>
      </c>
      <c r="AD450" t="s">
        <v>1574</v>
      </c>
      <c r="AF450">
        <v>0</v>
      </c>
      <c r="AG450">
        <v>0</v>
      </c>
      <c r="AH450">
        <v>362.13</v>
      </c>
      <c r="AI450">
        <v>2</v>
      </c>
      <c r="AJ450">
        <v>0</v>
      </c>
      <c r="AV450">
        <v>1.3200044</v>
      </c>
      <c r="AX450">
        <v>434.56</v>
      </c>
      <c r="BE450">
        <v>100</v>
      </c>
      <c r="BF450">
        <v>100</v>
      </c>
      <c r="BH450">
        <v>0</v>
      </c>
      <c r="BL450">
        <v>0</v>
      </c>
      <c r="BM450">
        <v>0</v>
      </c>
      <c r="BP450">
        <v>0</v>
      </c>
      <c r="BR450">
        <v>0</v>
      </c>
      <c r="BS450">
        <v>0</v>
      </c>
      <c r="BT450">
        <v>0</v>
      </c>
      <c r="BW450">
        <v>0</v>
      </c>
      <c r="BX450">
        <v>0</v>
      </c>
    </row>
    <row r="451" spans="1:76" x14ac:dyDescent="0.25">
      <c r="B451" t="s">
        <v>2957</v>
      </c>
      <c r="C451" t="s">
        <v>2958</v>
      </c>
      <c r="D451" t="s">
        <v>2959</v>
      </c>
      <c r="E451">
        <v>6</v>
      </c>
      <c r="F451" t="s">
        <v>1743</v>
      </c>
      <c r="I451" t="s">
        <v>1744</v>
      </c>
      <c r="J451" t="s">
        <v>1745</v>
      </c>
      <c r="K451" t="s">
        <v>1746</v>
      </c>
      <c r="L451" t="s">
        <v>1747</v>
      </c>
      <c r="M451" t="s">
        <v>1637</v>
      </c>
      <c r="N451" t="s">
        <v>2957</v>
      </c>
      <c r="O451" t="s">
        <v>2960</v>
      </c>
      <c r="P451" t="s">
        <v>1782</v>
      </c>
      <c r="Q451">
        <v>6</v>
      </c>
      <c r="R451">
        <v>1</v>
      </c>
      <c r="S451">
        <v>2011.56</v>
      </c>
      <c r="T451">
        <v>2011.56</v>
      </c>
      <c r="U451" t="s">
        <v>1570</v>
      </c>
      <c r="V451">
        <v>0</v>
      </c>
      <c r="Y451" t="s">
        <v>1571</v>
      </c>
      <c r="Z451" t="s">
        <v>1572</v>
      </c>
      <c r="AC451" t="s">
        <v>1573</v>
      </c>
      <c r="AD451" t="s">
        <v>1574</v>
      </c>
      <c r="AF451">
        <v>0</v>
      </c>
      <c r="AG451">
        <v>0</v>
      </c>
      <c r="AH451">
        <v>442.54</v>
      </c>
      <c r="AI451">
        <v>2</v>
      </c>
      <c r="AJ451">
        <v>0</v>
      </c>
      <c r="AV451">
        <v>1.3199905000000001</v>
      </c>
      <c r="AX451">
        <v>531.04999999999995</v>
      </c>
      <c r="BE451">
        <v>100</v>
      </c>
      <c r="BF451">
        <v>100</v>
      </c>
      <c r="BH451">
        <v>0</v>
      </c>
      <c r="BL451">
        <v>0</v>
      </c>
      <c r="BM451">
        <v>0</v>
      </c>
      <c r="BP451">
        <v>0</v>
      </c>
      <c r="BR451">
        <v>0</v>
      </c>
      <c r="BS451">
        <v>0</v>
      </c>
      <c r="BT451">
        <v>0</v>
      </c>
      <c r="BW451">
        <v>0</v>
      </c>
      <c r="BX451">
        <v>0</v>
      </c>
    </row>
    <row r="452" spans="1:76" x14ac:dyDescent="0.25">
      <c r="B452" t="s">
        <v>2961</v>
      </c>
      <c r="C452" t="s">
        <v>2962</v>
      </c>
      <c r="D452" t="s">
        <v>2963</v>
      </c>
      <c r="E452">
        <v>6</v>
      </c>
      <c r="F452" t="s">
        <v>1743</v>
      </c>
      <c r="I452" t="s">
        <v>1744</v>
      </c>
      <c r="J452" t="s">
        <v>1745</v>
      </c>
      <c r="K452" t="s">
        <v>1746</v>
      </c>
      <c r="L452" t="s">
        <v>1747</v>
      </c>
      <c r="M452" t="s">
        <v>1637</v>
      </c>
      <c r="N452" t="s">
        <v>2961</v>
      </c>
      <c r="O452" t="s">
        <v>2964</v>
      </c>
      <c r="P452" t="s">
        <v>1782</v>
      </c>
      <c r="Q452">
        <v>6</v>
      </c>
      <c r="R452">
        <v>1</v>
      </c>
      <c r="S452">
        <v>2236.56</v>
      </c>
      <c r="T452">
        <v>2236.56</v>
      </c>
      <c r="U452" t="s">
        <v>1570</v>
      </c>
      <c r="V452">
        <v>0</v>
      </c>
      <c r="Y452" t="s">
        <v>1571</v>
      </c>
      <c r="Z452" t="s">
        <v>1572</v>
      </c>
      <c r="AC452" t="s">
        <v>1573</v>
      </c>
      <c r="AD452" t="s">
        <v>1574</v>
      </c>
      <c r="AF452">
        <v>0</v>
      </c>
      <c r="AG452">
        <v>0</v>
      </c>
      <c r="AH452">
        <v>492.04</v>
      </c>
      <c r="AI452">
        <v>2</v>
      </c>
      <c r="AJ452">
        <v>0</v>
      </c>
      <c r="AV452">
        <v>1.3199913999999999</v>
      </c>
      <c r="AX452">
        <v>590.45000000000005</v>
      </c>
      <c r="BE452">
        <v>100</v>
      </c>
      <c r="BF452">
        <v>100</v>
      </c>
      <c r="BH452">
        <v>0</v>
      </c>
      <c r="BL452">
        <v>0</v>
      </c>
      <c r="BM452">
        <v>0</v>
      </c>
      <c r="BP452">
        <v>0</v>
      </c>
      <c r="BR452">
        <v>0</v>
      </c>
      <c r="BS452">
        <v>0</v>
      </c>
      <c r="BT452">
        <v>0</v>
      </c>
      <c r="BW452">
        <v>0</v>
      </c>
      <c r="BX452">
        <v>0</v>
      </c>
    </row>
    <row r="453" spans="1:76" x14ac:dyDescent="0.25">
      <c r="B453" t="s">
        <v>2965</v>
      </c>
      <c r="C453" t="s">
        <v>2966</v>
      </c>
      <c r="D453" t="s">
        <v>2967</v>
      </c>
      <c r="E453">
        <v>6</v>
      </c>
      <c r="F453" t="s">
        <v>1743</v>
      </c>
      <c r="I453" t="s">
        <v>1744</v>
      </c>
      <c r="J453" t="s">
        <v>1745</v>
      </c>
      <c r="K453" t="s">
        <v>1746</v>
      </c>
      <c r="L453" t="s">
        <v>1747</v>
      </c>
      <c r="M453" t="s">
        <v>1637</v>
      </c>
      <c r="N453" t="s">
        <v>2965</v>
      </c>
      <c r="O453" t="s">
        <v>2968</v>
      </c>
      <c r="Q453">
        <v>4</v>
      </c>
      <c r="R453">
        <v>1</v>
      </c>
      <c r="S453">
        <v>1790.2</v>
      </c>
      <c r="T453">
        <v>1790.2</v>
      </c>
      <c r="U453" t="s">
        <v>1570</v>
      </c>
      <c r="V453">
        <v>0</v>
      </c>
      <c r="Y453" t="s">
        <v>1571</v>
      </c>
      <c r="Z453" t="s">
        <v>1572</v>
      </c>
      <c r="AC453" t="s">
        <v>1573</v>
      </c>
      <c r="AD453" t="s">
        <v>1574</v>
      </c>
      <c r="AF453">
        <v>0</v>
      </c>
      <c r="AG453">
        <v>0</v>
      </c>
      <c r="AH453">
        <v>590.77</v>
      </c>
      <c r="AI453">
        <v>2</v>
      </c>
      <c r="AJ453">
        <v>0</v>
      </c>
      <c r="AV453">
        <v>1.3200088999999999</v>
      </c>
      <c r="AX453">
        <v>708.92</v>
      </c>
      <c r="BE453">
        <v>100</v>
      </c>
      <c r="BF453">
        <v>100</v>
      </c>
      <c r="BH453">
        <v>0</v>
      </c>
      <c r="BL453">
        <v>0</v>
      </c>
      <c r="BM453">
        <v>0</v>
      </c>
      <c r="BP453">
        <v>0</v>
      </c>
      <c r="BR453">
        <v>0</v>
      </c>
      <c r="BS453">
        <v>0</v>
      </c>
      <c r="BT453">
        <v>0</v>
      </c>
      <c r="BW453">
        <v>0</v>
      </c>
      <c r="BX453">
        <v>0</v>
      </c>
    </row>
    <row r="454" spans="1:76" x14ac:dyDescent="0.25">
      <c r="B454" t="s">
        <v>2969</v>
      </c>
      <c r="C454" t="s">
        <v>2970</v>
      </c>
      <c r="D454" t="s">
        <v>2971</v>
      </c>
      <c r="E454">
        <v>6</v>
      </c>
      <c r="F454" t="s">
        <v>1743</v>
      </c>
      <c r="I454" t="s">
        <v>1744</v>
      </c>
      <c r="J454" t="s">
        <v>1745</v>
      </c>
      <c r="K454" t="s">
        <v>1746</v>
      </c>
      <c r="L454" t="s">
        <v>1747</v>
      </c>
      <c r="M454" t="s">
        <v>1637</v>
      </c>
      <c r="N454" t="s">
        <v>2969</v>
      </c>
      <c r="O454" t="s">
        <v>2972</v>
      </c>
      <c r="Q454">
        <v>1</v>
      </c>
      <c r="R454">
        <v>1</v>
      </c>
      <c r="S454">
        <v>431.4</v>
      </c>
      <c r="T454">
        <v>431.4</v>
      </c>
      <c r="U454" t="s">
        <v>1570</v>
      </c>
      <c r="V454">
        <v>0</v>
      </c>
      <c r="Y454" t="s">
        <v>1571</v>
      </c>
      <c r="Z454" t="s">
        <v>1572</v>
      </c>
      <c r="AC454" t="s">
        <v>1573</v>
      </c>
      <c r="AD454" t="s">
        <v>1574</v>
      </c>
      <c r="AF454">
        <v>0</v>
      </c>
      <c r="AG454">
        <v>0</v>
      </c>
      <c r="AH454">
        <v>569.44000000000005</v>
      </c>
      <c r="AI454">
        <v>2</v>
      </c>
      <c r="AJ454">
        <v>0</v>
      </c>
      <c r="AV454">
        <v>1.3199814999999999</v>
      </c>
      <c r="AX454">
        <v>683.33</v>
      </c>
      <c r="BE454">
        <v>100</v>
      </c>
      <c r="BF454">
        <v>100</v>
      </c>
      <c r="BH454">
        <v>0</v>
      </c>
      <c r="BL454">
        <v>0</v>
      </c>
      <c r="BM454">
        <v>0</v>
      </c>
      <c r="BP454">
        <v>0</v>
      </c>
      <c r="BR454">
        <v>0</v>
      </c>
      <c r="BS454">
        <v>0</v>
      </c>
      <c r="BT454">
        <v>0</v>
      </c>
      <c r="BW454">
        <v>0</v>
      </c>
      <c r="BX454">
        <v>0</v>
      </c>
    </row>
    <row r="455" spans="1:76" x14ac:dyDescent="0.25">
      <c r="B455" t="s">
        <v>2973</v>
      </c>
      <c r="C455" t="s">
        <v>2974</v>
      </c>
      <c r="D455" t="s">
        <v>2975</v>
      </c>
      <c r="E455">
        <v>6</v>
      </c>
      <c r="F455" t="s">
        <v>1743</v>
      </c>
      <c r="I455" t="s">
        <v>1744</v>
      </c>
      <c r="J455" t="s">
        <v>1745</v>
      </c>
      <c r="K455" t="s">
        <v>1746</v>
      </c>
      <c r="L455" t="s">
        <v>1747</v>
      </c>
      <c r="M455" t="s">
        <v>1637</v>
      </c>
      <c r="N455" t="s">
        <v>2973</v>
      </c>
      <c r="O455" t="s">
        <v>2976</v>
      </c>
      <c r="Q455">
        <v>1</v>
      </c>
      <c r="R455">
        <v>1</v>
      </c>
      <c r="S455">
        <v>447.55</v>
      </c>
      <c r="T455">
        <v>447.55</v>
      </c>
      <c r="U455" t="s">
        <v>1570</v>
      </c>
      <c r="V455">
        <v>0</v>
      </c>
      <c r="Y455" t="s">
        <v>1571</v>
      </c>
      <c r="Z455" t="s">
        <v>1572</v>
      </c>
      <c r="AC455" t="s">
        <v>1573</v>
      </c>
      <c r="AD455" t="s">
        <v>1574</v>
      </c>
      <c r="AF455">
        <v>0</v>
      </c>
      <c r="AG455">
        <v>0</v>
      </c>
      <c r="AH455">
        <v>590.76</v>
      </c>
      <c r="AI455">
        <v>2</v>
      </c>
      <c r="AJ455">
        <v>0</v>
      </c>
      <c r="AV455">
        <v>1.3199866</v>
      </c>
      <c r="AX455">
        <v>708.91</v>
      </c>
      <c r="BE455">
        <v>100</v>
      </c>
      <c r="BF455">
        <v>100</v>
      </c>
      <c r="BH455">
        <v>0</v>
      </c>
      <c r="BL455">
        <v>0</v>
      </c>
      <c r="BM455">
        <v>0</v>
      </c>
      <c r="BP455">
        <v>0</v>
      </c>
      <c r="BR455">
        <v>0</v>
      </c>
      <c r="BS455">
        <v>0</v>
      </c>
      <c r="BT455">
        <v>0</v>
      </c>
      <c r="BW455">
        <v>0</v>
      </c>
      <c r="BX455">
        <v>0</v>
      </c>
    </row>
    <row r="456" spans="1:76" x14ac:dyDescent="0.25">
      <c r="B456" t="s">
        <v>2977</v>
      </c>
      <c r="C456" t="s">
        <v>2978</v>
      </c>
      <c r="D456" t="s">
        <v>2979</v>
      </c>
      <c r="E456">
        <v>6</v>
      </c>
      <c r="F456" t="s">
        <v>1743</v>
      </c>
      <c r="I456" t="s">
        <v>1744</v>
      </c>
      <c r="J456" t="s">
        <v>1745</v>
      </c>
      <c r="K456" t="s">
        <v>1746</v>
      </c>
      <c r="L456" t="s">
        <v>1747</v>
      </c>
      <c r="M456" t="s">
        <v>1637</v>
      </c>
      <c r="N456" t="s">
        <v>2977</v>
      </c>
      <c r="O456" t="s">
        <v>2980</v>
      </c>
      <c r="Q456">
        <v>1</v>
      </c>
      <c r="R456">
        <v>1</v>
      </c>
      <c r="S456">
        <v>559.09</v>
      </c>
      <c r="T456">
        <v>559.09</v>
      </c>
      <c r="U456" t="s">
        <v>1570</v>
      </c>
      <c r="V456">
        <v>0</v>
      </c>
      <c r="Y456" t="s">
        <v>1571</v>
      </c>
      <c r="Z456" t="s">
        <v>1572</v>
      </c>
      <c r="AC456" t="s">
        <v>1573</v>
      </c>
      <c r="AD456" t="s">
        <v>1574</v>
      </c>
      <c r="AF456">
        <v>0</v>
      </c>
      <c r="AG456">
        <v>0</v>
      </c>
      <c r="AH456">
        <v>737.99</v>
      </c>
      <c r="AI456">
        <v>2</v>
      </c>
      <c r="AJ456">
        <v>0</v>
      </c>
      <c r="AV456">
        <v>1.3199843</v>
      </c>
      <c r="AX456">
        <v>885.59</v>
      </c>
      <c r="BE456">
        <v>100</v>
      </c>
      <c r="BF456">
        <v>100</v>
      </c>
      <c r="BH456">
        <v>0</v>
      </c>
      <c r="BL456">
        <v>0</v>
      </c>
      <c r="BM456">
        <v>0</v>
      </c>
      <c r="BP456">
        <v>0</v>
      </c>
      <c r="BR456">
        <v>0</v>
      </c>
      <c r="BS456">
        <v>0</v>
      </c>
      <c r="BT456">
        <v>0</v>
      </c>
      <c r="BW456">
        <v>0</v>
      </c>
      <c r="BX456">
        <v>0</v>
      </c>
    </row>
    <row r="457" spans="1:76" x14ac:dyDescent="0.25">
      <c r="B457" t="s">
        <v>2981</v>
      </c>
      <c r="C457" t="s">
        <v>2982</v>
      </c>
      <c r="D457" t="s">
        <v>2983</v>
      </c>
      <c r="E457">
        <v>6</v>
      </c>
      <c r="F457" t="s">
        <v>1743</v>
      </c>
      <c r="I457" t="s">
        <v>1744</v>
      </c>
      <c r="J457" t="s">
        <v>1745</v>
      </c>
      <c r="K457" t="s">
        <v>1746</v>
      </c>
      <c r="L457" t="s">
        <v>1747</v>
      </c>
      <c r="M457" t="s">
        <v>1637</v>
      </c>
      <c r="N457" t="s">
        <v>2984</v>
      </c>
      <c r="O457" t="s">
        <v>2985</v>
      </c>
      <c r="Q457">
        <v>1</v>
      </c>
      <c r="R457">
        <v>1</v>
      </c>
      <c r="S457">
        <v>559.09</v>
      </c>
      <c r="T457">
        <v>559.09</v>
      </c>
      <c r="U457" t="s">
        <v>1570</v>
      </c>
      <c r="V457">
        <v>0</v>
      </c>
      <c r="Y457" t="s">
        <v>1571</v>
      </c>
      <c r="Z457" t="s">
        <v>1572</v>
      </c>
      <c r="AC457" t="s">
        <v>1573</v>
      </c>
      <c r="AD457" t="s">
        <v>1574</v>
      </c>
      <c r="AF457">
        <v>0</v>
      </c>
      <c r="AG457">
        <v>0</v>
      </c>
      <c r="AH457">
        <v>737.99</v>
      </c>
      <c r="AI457">
        <v>2</v>
      </c>
      <c r="AJ457">
        <v>0</v>
      </c>
      <c r="AV457">
        <v>1.3199843</v>
      </c>
      <c r="AX457">
        <v>885.59</v>
      </c>
      <c r="BE457">
        <v>100</v>
      </c>
      <c r="BF457">
        <v>100</v>
      </c>
      <c r="BH457">
        <v>0</v>
      </c>
      <c r="BL457">
        <v>0</v>
      </c>
      <c r="BM457">
        <v>0</v>
      </c>
      <c r="BP457">
        <v>0</v>
      </c>
      <c r="BR457">
        <v>0</v>
      </c>
      <c r="BS457">
        <v>0</v>
      </c>
      <c r="BT457">
        <v>0</v>
      </c>
      <c r="BW457">
        <v>0</v>
      </c>
      <c r="BX457">
        <v>0</v>
      </c>
    </row>
    <row r="458" spans="1:76" x14ac:dyDescent="0.25">
      <c r="B458" t="s">
        <v>2986</v>
      </c>
      <c r="C458" t="s">
        <v>2987</v>
      </c>
      <c r="D458" t="s">
        <v>2988</v>
      </c>
      <c r="E458">
        <v>6</v>
      </c>
      <c r="F458" t="s">
        <v>1743</v>
      </c>
      <c r="I458" t="s">
        <v>1744</v>
      </c>
      <c r="J458" t="s">
        <v>1745</v>
      </c>
      <c r="K458" t="s">
        <v>1746</v>
      </c>
      <c r="L458" t="s">
        <v>1747</v>
      </c>
      <c r="M458" t="s">
        <v>1637</v>
      </c>
      <c r="N458" t="s">
        <v>2986</v>
      </c>
      <c r="O458" t="s">
        <v>2989</v>
      </c>
      <c r="Q458">
        <v>1</v>
      </c>
      <c r="R458">
        <v>1</v>
      </c>
      <c r="S458">
        <v>559.09</v>
      </c>
      <c r="T458">
        <v>559.09</v>
      </c>
      <c r="U458" t="s">
        <v>1570</v>
      </c>
      <c r="V458">
        <v>0</v>
      </c>
      <c r="Y458" t="s">
        <v>1571</v>
      </c>
      <c r="Z458" t="s">
        <v>1572</v>
      </c>
      <c r="AC458" t="s">
        <v>1573</v>
      </c>
      <c r="AD458" t="s">
        <v>1574</v>
      </c>
      <c r="AF458">
        <v>0</v>
      </c>
      <c r="AG458">
        <v>0</v>
      </c>
      <c r="AH458">
        <v>737.99</v>
      </c>
      <c r="AI458">
        <v>2</v>
      </c>
      <c r="AJ458">
        <v>0</v>
      </c>
      <c r="AV458">
        <v>1.3199843</v>
      </c>
      <c r="AX458">
        <v>885.59</v>
      </c>
      <c r="BE458">
        <v>100</v>
      </c>
      <c r="BF458">
        <v>100</v>
      </c>
      <c r="BH458">
        <v>0</v>
      </c>
      <c r="BL458">
        <v>0</v>
      </c>
      <c r="BM458">
        <v>0</v>
      </c>
      <c r="BP458">
        <v>0</v>
      </c>
      <c r="BR458">
        <v>0</v>
      </c>
      <c r="BS458">
        <v>0</v>
      </c>
      <c r="BT458">
        <v>0</v>
      </c>
      <c r="BW458">
        <v>0</v>
      </c>
      <c r="BX458">
        <v>0</v>
      </c>
    </row>
    <row r="459" spans="1:76" x14ac:dyDescent="0.25">
      <c r="B459" t="s">
        <v>2990</v>
      </c>
      <c r="C459" t="s">
        <v>2991</v>
      </c>
      <c r="D459" t="s">
        <v>2992</v>
      </c>
      <c r="E459">
        <v>6</v>
      </c>
      <c r="F459" t="s">
        <v>1743</v>
      </c>
      <c r="I459" t="s">
        <v>1744</v>
      </c>
      <c r="J459" t="s">
        <v>1745</v>
      </c>
      <c r="K459" t="s">
        <v>1746</v>
      </c>
      <c r="L459" t="s">
        <v>1747</v>
      </c>
      <c r="M459" t="s">
        <v>1637</v>
      </c>
      <c r="N459" t="s">
        <v>2990</v>
      </c>
      <c r="O459" t="s">
        <v>2993</v>
      </c>
      <c r="Q459">
        <v>1</v>
      </c>
      <c r="R459">
        <v>1</v>
      </c>
      <c r="S459">
        <v>671.38</v>
      </c>
      <c r="T459">
        <v>671.38</v>
      </c>
      <c r="U459" t="s">
        <v>1570</v>
      </c>
      <c r="V459">
        <v>0</v>
      </c>
      <c r="Y459" t="s">
        <v>1571</v>
      </c>
      <c r="Z459" t="s">
        <v>1572</v>
      </c>
      <c r="AC459" t="s">
        <v>1573</v>
      </c>
      <c r="AD459" t="s">
        <v>1574</v>
      </c>
      <c r="AF459">
        <v>0</v>
      </c>
      <c r="AG459">
        <v>0</v>
      </c>
      <c r="AH459">
        <v>886.22</v>
      </c>
      <c r="AI459">
        <v>2</v>
      </c>
      <c r="AJ459">
        <v>0</v>
      </c>
      <c r="AV459">
        <v>1.3199976</v>
      </c>
      <c r="AX459" s="2">
        <v>1063.46</v>
      </c>
      <c r="BE459">
        <v>100</v>
      </c>
      <c r="BF459">
        <v>100</v>
      </c>
      <c r="BH459">
        <v>0</v>
      </c>
      <c r="BL459">
        <v>0</v>
      </c>
      <c r="BM459">
        <v>0</v>
      </c>
      <c r="BP459">
        <v>0</v>
      </c>
      <c r="BR459">
        <v>0</v>
      </c>
      <c r="BS459">
        <v>0</v>
      </c>
      <c r="BT459">
        <v>0</v>
      </c>
      <c r="BW459">
        <v>0</v>
      </c>
      <c r="BX459">
        <v>0</v>
      </c>
    </row>
    <row r="460" spans="1:76" x14ac:dyDescent="0.25">
      <c r="B460" t="s">
        <v>2994</v>
      </c>
      <c r="C460" t="s">
        <v>2995</v>
      </c>
      <c r="D460" t="s">
        <v>2996</v>
      </c>
      <c r="E460">
        <v>6</v>
      </c>
      <c r="F460" t="s">
        <v>1743</v>
      </c>
      <c r="I460" t="s">
        <v>1744</v>
      </c>
      <c r="J460" t="s">
        <v>1745</v>
      </c>
      <c r="K460" t="s">
        <v>1746</v>
      </c>
      <c r="L460" t="s">
        <v>1747</v>
      </c>
      <c r="M460" t="s">
        <v>1637</v>
      </c>
      <c r="N460" t="s">
        <v>2994</v>
      </c>
      <c r="O460" t="s">
        <v>2997</v>
      </c>
      <c r="Q460">
        <v>1</v>
      </c>
      <c r="R460">
        <v>1</v>
      </c>
      <c r="S460">
        <v>825.95</v>
      </c>
      <c r="T460">
        <v>825.95</v>
      </c>
      <c r="U460" t="s">
        <v>1570</v>
      </c>
      <c r="V460">
        <v>0</v>
      </c>
      <c r="Y460" t="s">
        <v>1571</v>
      </c>
      <c r="Z460" t="s">
        <v>1572</v>
      </c>
      <c r="AC460" t="s">
        <v>1573</v>
      </c>
      <c r="AD460" t="s">
        <v>1574</v>
      </c>
      <c r="AF460">
        <v>0</v>
      </c>
      <c r="AG460">
        <v>0</v>
      </c>
      <c r="AH460" s="2">
        <v>1090.25</v>
      </c>
      <c r="AI460">
        <v>2</v>
      </c>
      <c r="AJ460">
        <v>0</v>
      </c>
      <c r="AV460">
        <v>1.3199951999999999</v>
      </c>
      <c r="AX460" s="2">
        <v>1308.3</v>
      </c>
      <c r="BE460">
        <v>100</v>
      </c>
      <c r="BF460">
        <v>100</v>
      </c>
      <c r="BH460">
        <v>0</v>
      </c>
      <c r="BL460">
        <v>0</v>
      </c>
      <c r="BM460">
        <v>0</v>
      </c>
      <c r="BP460">
        <v>0</v>
      </c>
      <c r="BR460">
        <v>0</v>
      </c>
      <c r="BS460">
        <v>0</v>
      </c>
      <c r="BT460">
        <v>0</v>
      </c>
      <c r="BW460">
        <v>0</v>
      </c>
      <c r="BX460">
        <v>0</v>
      </c>
    </row>
    <row r="461" spans="1:76" x14ac:dyDescent="0.25">
      <c r="B461" t="s">
        <v>2998</v>
      </c>
      <c r="C461" t="s">
        <v>2999</v>
      </c>
      <c r="D461" t="s">
        <v>3000</v>
      </c>
      <c r="E461">
        <v>6</v>
      </c>
      <c r="F461" t="s">
        <v>1743</v>
      </c>
      <c r="I461" t="s">
        <v>1744</v>
      </c>
      <c r="J461" t="s">
        <v>1745</v>
      </c>
      <c r="K461" t="s">
        <v>1746</v>
      </c>
      <c r="L461" t="s">
        <v>1747</v>
      </c>
      <c r="M461" t="s">
        <v>1637</v>
      </c>
      <c r="N461" t="s">
        <v>2998</v>
      </c>
      <c r="O461" t="s">
        <v>3001</v>
      </c>
      <c r="Q461">
        <v>1</v>
      </c>
      <c r="R461">
        <v>1</v>
      </c>
      <c r="S461">
        <v>908.58</v>
      </c>
      <c r="T461">
        <v>908.58</v>
      </c>
      <c r="U461" t="s">
        <v>1570</v>
      </c>
      <c r="V461">
        <v>0</v>
      </c>
      <c r="Y461" t="s">
        <v>1571</v>
      </c>
      <c r="Z461" t="s">
        <v>1572</v>
      </c>
      <c r="AC461" t="s">
        <v>1573</v>
      </c>
      <c r="AD461" t="s">
        <v>1574</v>
      </c>
      <c r="AF461">
        <v>0</v>
      </c>
      <c r="AG461">
        <v>0</v>
      </c>
      <c r="AH461" s="2">
        <v>1199.32</v>
      </c>
      <c r="AI461">
        <v>2</v>
      </c>
      <c r="AJ461">
        <v>0</v>
      </c>
      <c r="AV461">
        <v>1.3199938</v>
      </c>
      <c r="AX461" s="2">
        <v>1439.18</v>
      </c>
      <c r="BE461">
        <v>100</v>
      </c>
      <c r="BF461">
        <v>100</v>
      </c>
      <c r="BH461">
        <v>0</v>
      </c>
      <c r="BL461">
        <v>0</v>
      </c>
      <c r="BM461">
        <v>0</v>
      </c>
      <c r="BP461">
        <v>0</v>
      </c>
      <c r="BR461">
        <v>0</v>
      </c>
      <c r="BS461">
        <v>0</v>
      </c>
      <c r="BT461">
        <v>0</v>
      </c>
      <c r="BW461">
        <v>0</v>
      </c>
      <c r="BX461">
        <v>0</v>
      </c>
    </row>
    <row r="462" spans="1:76" x14ac:dyDescent="0.25">
      <c r="B462" t="s">
        <v>3002</v>
      </c>
      <c r="C462" t="s">
        <v>3003</v>
      </c>
      <c r="D462" t="s">
        <v>3004</v>
      </c>
      <c r="E462">
        <v>6</v>
      </c>
      <c r="F462" t="s">
        <v>1743</v>
      </c>
      <c r="I462" t="s">
        <v>1744</v>
      </c>
      <c r="J462" t="s">
        <v>1745</v>
      </c>
      <c r="K462" t="s">
        <v>1746</v>
      </c>
      <c r="L462" t="s">
        <v>1747</v>
      </c>
      <c r="M462" t="s">
        <v>1637</v>
      </c>
      <c r="N462" t="s">
        <v>3002</v>
      </c>
      <c r="O462" t="s">
        <v>3005</v>
      </c>
      <c r="Q462">
        <v>1</v>
      </c>
      <c r="R462">
        <v>1</v>
      </c>
      <c r="S462">
        <v>908.54</v>
      </c>
      <c r="T462">
        <v>908.54</v>
      </c>
      <c r="U462" t="s">
        <v>1570</v>
      </c>
      <c r="V462">
        <v>0</v>
      </c>
      <c r="Y462" t="s">
        <v>1571</v>
      </c>
      <c r="Z462" t="s">
        <v>1572</v>
      </c>
      <c r="AC462" t="s">
        <v>1573</v>
      </c>
      <c r="AD462" t="s">
        <v>1574</v>
      </c>
      <c r="AF462">
        <v>0</v>
      </c>
      <c r="AG462">
        <v>0</v>
      </c>
      <c r="AH462" s="2">
        <v>1199.27</v>
      </c>
      <c r="AI462">
        <v>2</v>
      </c>
      <c r="AJ462">
        <v>0</v>
      </c>
      <c r="AV462">
        <v>1.3199969</v>
      </c>
      <c r="AX462" s="2">
        <v>1439.12</v>
      </c>
      <c r="BE462">
        <v>100</v>
      </c>
      <c r="BF462">
        <v>100</v>
      </c>
      <c r="BH462">
        <v>0</v>
      </c>
      <c r="BL462">
        <v>0</v>
      </c>
      <c r="BM462">
        <v>0</v>
      </c>
      <c r="BP462">
        <v>0</v>
      </c>
      <c r="BR462">
        <v>0</v>
      </c>
      <c r="BS462">
        <v>0</v>
      </c>
      <c r="BT462">
        <v>0</v>
      </c>
      <c r="BW462">
        <v>0</v>
      </c>
      <c r="BX462">
        <v>0</v>
      </c>
    </row>
    <row r="463" spans="1:76" x14ac:dyDescent="0.25">
      <c r="B463" t="s">
        <v>3006</v>
      </c>
      <c r="C463" t="s">
        <v>3007</v>
      </c>
      <c r="D463" t="s">
        <v>3008</v>
      </c>
      <c r="E463">
        <v>6</v>
      </c>
      <c r="F463" t="s">
        <v>1743</v>
      </c>
      <c r="I463" t="s">
        <v>1744</v>
      </c>
      <c r="J463" t="s">
        <v>1745</v>
      </c>
      <c r="K463" t="s">
        <v>1746</v>
      </c>
      <c r="L463" t="s">
        <v>1747</v>
      </c>
      <c r="M463" t="s">
        <v>1637</v>
      </c>
      <c r="N463" t="s">
        <v>3006</v>
      </c>
      <c r="O463" t="s">
        <v>3009</v>
      </c>
      <c r="Q463">
        <v>1</v>
      </c>
      <c r="R463">
        <v>1</v>
      </c>
      <c r="S463">
        <v>908.54</v>
      </c>
      <c r="T463">
        <v>908.54</v>
      </c>
      <c r="U463" t="s">
        <v>1570</v>
      </c>
      <c r="V463">
        <v>0</v>
      </c>
      <c r="Y463" t="s">
        <v>1571</v>
      </c>
      <c r="Z463" t="s">
        <v>1572</v>
      </c>
      <c r="AC463" t="s">
        <v>1573</v>
      </c>
      <c r="AD463" t="s">
        <v>1574</v>
      </c>
      <c r="AF463">
        <v>0</v>
      </c>
      <c r="AG463">
        <v>0</v>
      </c>
      <c r="AH463" s="2">
        <v>1199.27</v>
      </c>
      <c r="AI463">
        <v>2</v>
      </c>
      <c r="AJ463">
        <v>0</v>
      </c>
      <c r="AV463">
        <v>1.3199969</v>
      </c>
      <c r="AX463" s="2">
        <v>1439.12</v>
      </c>
      <c r="BE463">
        <v>100</v>
      </c>
      <c r="BF463">
        <v>100</v>
      </c>
      <c r="BH463">
        <v>0</v>
      </c>
      <c r="BL463">
        <v>0</v>
      </c>
      <c r="BM463">
        <v>0</v>
      </c>
      <c r="BP463">
        <v>0</v>
      </c>
      <c r="BR463">
        <v>0</v>
      </c>
      <c r="BS463">
        <v>0</v>
      </c>
      <c r="BT463">
        <v>0</v>
      </c>
      <c r="BW463">
        <v>0</v>
      </c>
      <c r="BX463">
        <v>0</v>
      </c>
    </row>
    <row r="464" spans="1:76" x14ac:dyDescent="0.25">
      <c r="B464" t="s">
        <v>1071</v>
      </c>
      <c r="C464" t="s">
        <v>3010</v>
      </c>
      <c r="D464" t="s">
        <v>3011</v>
      </c>
      <c r="E464">
        <v>1</v>
      </c>
      <c r="F464" t="s">
        <v>1626</v>
      </c>
      <c r="G464">
        <v>2</v>
      </c>
      <c r="H464" t="s">
        <v>1626</v>
      </c>
      <c r="I464" t="s">
        <v>1744</v>
      </c>
      <c r="J464" t="s">
        <v>1745</v>
      </c>
      <c r="K464">
        <v>1</v>
      </c>
      <c r="L464" t="s">
        <v>1803</v>
      </c>
      <c r="M464" t="s">
        <v>1583</v>
      </c>
      <c r="N464" t="s">
        <v>1584</v>
      </c>
      <c r="O464" t="s">
        <v>1585</v>
      </c>
      <c r="Q464">
        <v>1</v>
      </c>
      <c r="R464">
        <v>0</v>
      </c>
      <c r="S464">
        <v>0</v>
      </c>
      <c r="T464">
        <v>0</v>
      </c>
      <c r="U464" t="s">
        <v>1570</v>
      </c>
      <c r="V464">
        <v>0</v>
      </c>
      <c r="Y464" t="s">
        <v>1571</v>
      </c>
      <c r="Z464" t="s">
        <v>1572</v>
      </c>
      <c r="AC464" t="s">
        <v>1573</v>
      </c>
      <c r="AD464" t="s">
        <v>1574</v>
      </c>
      <c r="AF464">
        <v>0</v>
      </c>
      <c r="AG464">
        <v>0</v>
      </c>
      <c r="AH464">
        <v>635</v>
      </c>
      <c r="AI464">
        <v>2</v>
      </c>
      <c r="AJ464">
        <v>0</v>
      </c>
      <c r="AK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V464">
        <v>0</v>
      </c>
      <c r="AW464">
        <v>1</v>
      </c>
      <c r="AX464">
        <v>762</v>
      </c>
      <c r="AZ464">
        <v>1</v>
      </c>
      <c r="BE464">
        <v>100</v>
      </c>
      <c r="BF464">
        <v>100</v>
      </c>
      <c r="BH464">
        <v>0</v>
      </c>
      <c r="BL464">
        <v>0</v>
      </c>
      <c r="BM464">
        <v>0</v>
      </c>
      <c r="BP464">
        <v>0</v>
      </c>
      <c r="BR464">
        <v>0</v>
      </c>
      <c r="BS464">
        <v>0</v>
      </c>
      <c r="BT464">
        <v>0</v>
      </c>
      <c r="BW464">
        <v>0</v>
      </c>
      <c r="BX464">
        <v>0</v>
      </c>
    </row>
    <row r="465" spans="1:76" x14ac:dyDescent="0.25">
      <c r="B465" t="s">
        <v>1075</v>
      </c>
      <c r="C465" t="s">
        <v>3012</v>
      </c>
      <c r="D465" t="s">
        <v>3013</v>
      </c>
      <c r="E465">
        <v>1</v>
      </c>
      <c r="F465" t="s">
        <v>1626</v>
      </c>
      <c r="G465">
        <v>2</v>
      </c>
      <c r="H465" t="s">
        <v>1626</v>
      </c>
      <c r="I465" t="s">
        <v>1744</v>
      </c>
      <c r="J465" t="s">
        <v>1745</v>
      </c>
      <c r="K465">
        <v>1</v>
      </c>
      <c r="L465" t="s">
        <v>1803</v>
      </c>
      <c r="M465" t="s">
        <v>1583</v>
      </c>
      <c r="N465" t="s">
        <v>1584</v>
      </c>
      <c r="O465" t="s">
        <v>1585</v>
      </c>
      <c r="Q465">
        <v>1</v>
      </c>
      <c r="R465">
        <v>0</v>
      </c>
      <c r="S465">
        <v>0</v>
      </c>
      <c r="T465">
        <v>0</v>
      </c>
      <c r="U465" t="s">
        <v>1570</v>
      </c>
      <c r="V465">
        <v>0</v>
      </c>
      <c r="Y465" t="s">
        <v>1571</v>
      </c>
      <c r="Z465" t="s">
        <v>1572</v>
      </c>
      <c r="AC465" t="s">
        <v>1573</v>
      </c>
      <c r="AD465" t="s">
        <v>1574</v>
      </c>
      <c r="AF465">
        <v>0</v>
      </c>
      <c r="AG465">
        <v>0</v>
      </c>
      <c r="AH465">
        <v>785</v>
      </c>
      <c r="AI465">
        <v>2</v>
      </c>
      <c r="AJ465">
        <v>0</v>
      </c>
      <c r="AK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V465">
        <v>0</v>
      </c>
      <c r="AW465">
        <v>1</v>
      </c>
      <c r="AX465">
        <v>942</v>
      </c>
      <c r="AZ465">
        <v>1</v>
      </c>
      <c r="BE465">
        <v>100</v>
      </c>
      <c r="BF465">
        <v>100</v>
      </c>
      <c r="BH465">
        <v>0</v>
      </c>
      <c r="BL465">
        <v>0</v>
      </c>
      <c r="BM465">
        <v>0</v>
      </c>
      <c r="BP465">
        <v>0</v>
      </c>
      <c r="BR465">
        <v>0</v>
      </c>
      <c r="BS465">
        <v>0</v>
      </c>
      <c r="BT465">
        <v>0</v>
      </c>
      <c r="BW465">
        <v>0</v>
      </c>
      <c r="BX465">
        <v>0</v>
      </c>
    </row>
    <row r="466" spans="1:76" x14ac:dyDescent="0.25">
      <c r="B466" t="s">
        <v>1080</v>
      </c>
      <c r="C466" t="s">
        <v>3014</v>
      </c>
      <c r="D466" t="s">
        <v>3015</v>
      </c>
      <c r="E466">
        <v>1</v>
      </c>
      <c r="F466" t="s">
        <v>1626</v>
      </c>
      <c r="G466">
        <v>2</v>
      </c>
      <c r="H466" t="s">
        <v>1626</v>
      </c>
      <c r="I466" t="s">
        <v>1744</v>
      </c>
      <c r="J466" t="s">
        <v>1745</v>
      </c>
      <c r="K466">
        <v>1</v>
      </c>
      <c r="L466" t="s">
        <v>1803</v>
      </c>
      <c r="M466" t="s">
        <v>1583</v>
      </c>
      <c r="N466" t="s">
        <v>1584</v>
      </c>
      <c r="O466" t="s">
        <v>1585</v>
      </c>
      <c r="Q466">
        <v>1</v>
      </c>
      <c r="R466">
        <v>0</v>
      </c>
      <c r="S466">
        <v>0</v>
      </c>
      <c r="T466">
        <v>0</v>
      </c>
      <c r="U466" t="s">
        <v>1570</v>
      </c>
      <c r="V466">
        <v>0</v>
      </c>
      <c r="Y466" t="s">
        <v>1571</v>
      </c>
      <c r="Z466" t="s">
        <v>1572</v>
      </c>
      <c r="AC466" t="s">
        <v>1573</v>
      </c>
      <c r="AD466" t="s">
        <v>1574</v>
      </c>
      <c r="AF466">
        <v>0</v>
      </c>
      <c r="AG466">
        <v>0</v>
      </c>
      <c r="AH466">
        <v>892</v>
      </c>
      <c r="AI466">
        <v>2</v>
      </c>
      <c r="AJ466">
        <v>0</v>
      </c>
      <c r="AK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V466">
        <v>0</v>
      </c>
      <c r="AW466">
        <v>1</v>
      </c>
      <c r="AX466" s="2">
        <v>1070.4000000000001</v>
      </c>
      <c r="AZ466">
        <v>1</v>
      </c>
      <c r="BE466">
        <v>100</v>
      </c>
      <c r="BF466">
        <v>100</v>
      </c>
      <c r="BH466">
        <v>0</v>
      </c>
      <c r="BL466">
        <v>0</v>
      </c>
      <c r="BM466">
        <v>0</v>
      </c>
      <c r="BP466">
        <v>0</v>
      </c>
      <c r="BR466">
        <v>0</v>
      </c>
      <c r="BS466">
        <v>0</v>
      </c>
      <c r="BT466">
        <v>0</v>
      </c>
      <c r="BW466">
        <v>0</v>
      </c>
      <c r="BX466">
        <v>0</v>
      </c>
    </row>
    <row r="467" spans="1:76" x14ac:dyDescent="0.25">
      <c r="B467" t="s">
        <v>1085</v>
      </c>
      <c r="C467" t="s">
        <v>3016</v>
      </c>
      <c r="D467" t="s">
        <v>3017</v>
      </c>
      <c r="E467">
        <v>1</v>
      </c>
      <c r="F467" t="s">
        <v>1626</v>
      </c>
      <c r="G467">
        <v>2</v>
      </c>
      <c r="H467" t="s">
        <v>1626</v>
      </c>
      <c r="I467" t="s">
        <v>1744</v>
      </c>
      <c r="J467" t="s">
        <v>1745</v>
      </c>
      <c r="K467">
        <v>1</v>
      </c>
      <c r="L467" t="s">
        <v>1803</v>
      </c>
      <c r="M467" t="s">
        <v>1583</v>
      </c>
      <c r="N467" t="s">
        <v>1584</v>
      </c>
      <c r="O467" t="s">
        <v>1585</v>
      </c>
      <c r="Q467">
        <v>1</v>
      </c>
      <c r="R467">
        <v>0</v>
      </c>
      <c r="S467">
        <v>0</v>
      </c>
      <c r="T467">
        <v>0</v>
      </c>
      <c r="U467" t="s">
        <v>1570</v>
      </c>
      <c r="V467">
        <v>0</v>
      </c>
      <c r="Y467" t="s">
        <v>1571</v>
      </c>
      <c r="Z467" t="s">
        <v>1572</v>
      </c>
      <c r="AC467" t="s">
        <v>1573</v>
      </c>
      <c r="AD467" t="s">
        <v>1574</v>
      </c>
      <c r="AF467">
        <v>0</v>
      </c>
      <c r="AG467">
        <v>0</v>
      </c>
      <c r="AH467" s="2">
        <v>1121</v>
      </c>
      <c r="AI467">
        <v>2</v>
      </c>
      <c r="AJ467">
        <v>0</v>
      </c>
      <c r="AK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V467">
        <v>0</v>
      </c>
      <c r="AW467">
        <v>1</v>
      </c>
      <c r="AX467" s="2">
        <v>1345.2</v>
      </c>
      <c r="AZ467">
        <v>1</v>
      </c>
      <c r="BE467">
        <v>100</v>
      </c>
      <c r="BF467">
        <v>100</v>
      </c>
      <c r="BH467">
        <v>0</v>
      </c>
      <c r="BL467">
        <v>0</v>
      </c>
      <c r="BM467">
        <v>0</v>
      </c>
      <c r="BP467">
        <v>0</v>
      </c>
      <c r="BR467">
        <v>0</v>
      </c>
      <c r="BS467">
        <v>0</v>
      </c>
      <c r="BT467">
        <v>0</v>
      </c>
      <c r="BW467">
        <v>0</v>
      </c>
      <c r="BX467">
        <v>0</v>
      </c>
    </row>
    <row r="468" spans="1:76" x14ac:dyDescent="0.25">
      <c r="B468" t="s">
        <v>1095</v>
      </c>
      <c r="C468" t="s">
        <v>3018</v>
      </c>
      <c r="D468" t="s">
        <v>3019</v>
      </c>
      <c r="E468">
        <v>1</v>
      </c>
      <c r="F468" t="s">
        <v>1626</v>
      </c>
      <c r="G468">
        <v>2</v>
      </c>
      <c r="H468" t="s">
        <v>1626</v>
      </c>
      <c r="I468" t="s">
        <v>1744</v>
      </c>
      <c r="J468" t="s">
        <v>1745</v>
      </c>
      <c r="K468">
        <v>1</v>
      </c>
      <c r="L468" t="s">
        <v>1803</v>
      </c>
      <c r="M468" t="s">
        <v>1583</v>
      </c>
      <c r="N468" t="s">
        <v>1584</v>
      </c>
      <c r="O468" t="s">
        <v>1585</v>
      </c>
      <c r="Q468">
        <v>1</v>
      </c>
      <c r="R468">
        <v>0</v>
      </c>
      <c r="S468">
        <v>0</v>
      </c>
      <c r="T468">
        <v>0</v>
      </c>
      <c r="U468" t="s">
        <v>1570</v>
      </c>
      <c r="V468">
        <v>0</v>
      </c>
      <c r="Y468" t="s">
        <v>1571</v>
      </c>
      <c r="Z468" t="s">
        <v>1572</v>
      </c>
      <c r="AC468" t="s">
        <v>1573</v>
      </c>
      <c r="AD468" t="s">
        <v>1574</v>
      </c>
      <c r="AF468">
        <v>0</v>
      </c>
      <c r="AG468">
        <v>0</v>
      </c>
      <c r="AH468" s="2">
        <v>1178</v>
      </c>
      <c r="AI468">
        <v>2</v>
      </c>
      <c r="AJ468">
        <v>0</v>
      </c>
      <c r="AK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V468">
        <v>0</v>
      </c>
      <c r="AW468">
        <v>1</v>
      </c>
      <c r="AX468" s="2">
        <v>1413.6</v>
      </c>
      <c r="AZ468">
        <v>1</v>
      </c>
      <c r="BE468">
        <v>100</v>
      </c>
      <c r="BF468">
        <v>100</v>
      </c>
      <c r="BH468">
        <v>0</v>
      </c>
      <c r="BL468">
        <v>0</v>
      </c>
      <c r="BM468">
        <v>0</v>
      </c>
      <c r="BP468">
        <v>0</v>
      </c>
      <c r="BR468">
        <v>0</v>
      </c>
      <c r="BS468">
        <v>0</v>
      </c>
      <c r="BT468">
        <v>0</v>
      </c>
      <c r="BW468">
        <v>0</v>
      </c>
      <c r="BX468">
        <v>0</v>
      </c>
    </row>
    <row r="469" spans="1:76" x14ac:dyDescent="0.25">
      <c r="B469" t="s">
        <v>1100</v>
      </c>
      <c r="C469" t="s">
        <v>3020</v>
      </c>
      <c r="D469" t="s">
        <v>3021</v>
      </c>
      <c r="E469">
        <v>1</v>
      </c>
      <c r="F469" t="s">
        <v>1626</v>
      </c>
      <c r="G469">
        <v>2</v>
      </c>
      <c r="H469" t="s">
        <v>1626</v>
      </c>
      <c r="I469" t="s">
        <v>1744</v>
      </c>
      <c r="J469" t="s">
        <v>1745</v>
      </c>
      <c r="K469">
        <v>1</v>
      </c>
      <c r="L469" t="s">
        <v>1803</v>
      </c>
      <c r="M469" t="s">
        <v>1583</v>
      </c>
      <c r="N469" t="s">
        <v>1584</v>
      </c>
      <c r="O469" t="s">
        <v>1585</v>
      </c>
      <c r="Q469">
        <v>1</v>
      </c>
      <c r="R469">
        <v>0</v>
      </c>
      <c r="S469">
        <v>0</v>
      </c>
      <c r="T469">
        <v>0</v>
      </c>
      <c r="U469" t="s">
        <v>1570</v>
      </c>
      <c r="V469">
        <v>0</v>
      </c>
      <c r="Y469" t="s">
        <v>1571</v>
      </c>
      <c r="Z469" t="s">
        <v>1572</v>
      </c>
      <c r="AC469" t="s">
        <v>1573</v>
      </c>
      <c r="AD469" t="s">
        <v>1574</v>
      </c>
      <c r="AF469">
        <v>0</v>
      </c>
      <c r="AG469">
        <v>0</v>
      </c>
      <c r="AH469" s="2">
        <v>1456</v>
      </c>
      <c r="AI469">
        <v>2</v>
      </c>
      <c r="AJ469">
        <v>0</v>
      </c>
      <c r="AK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V469">
        <v>0</v>
      </c>
      <c r="AW469">
        <v>1</v>
      </c>
      <c r="AX469" s="2">
        <v>1747.2</v>
      </c>
      <c r="AZ469">
        <v>1</v>
      </c>
      <c r="BE469">
        <v>100</v>
      </c>
      <c r="BF469">
        <v>100</v>
      </c>
      <c r="BH469">
        <v>0</v>
      </c>
      <c r="BL469">
        <v>0</v>
      </c>
      <c r="BM469">
        <v>0</v>
      </c>
      <c r="BP469">
        <v>0</v>
      </c>
      <c r="BR469">
        <v>0</v>
      </c>
      <c r="BS469">
        <v>0</v>
      </c>
      <c r="BT469">
        <v>0</v>
      </c>
      <c r="BW469">
        <v>0</v>
      </c>
      <c r="BX469">
        <v>0</v>
      </c>
    </row>
    <row r="470" spans="1:76" x14ac:dyDescent="0.25">
      <c r="B470" t="s">
        <v>1110</v>
      </c>
      <c r="C470" t="s">
        <v>3022</v>
      </c>
      <c r="D470" t="s">
        <v>3023</v>
      </c>
      <c r="E470">
        <v>1</v>
      </c>
      <c r="F470" t="s">
        <v>1626</v>
      </c>
      <c r="G470">
        <v>2</v>
      </c>
      <c r="H470" t="s">
        <v>1626</v>
      </c>
      <c r="I470" t="s">
        <v>1744</v>
      </c>
      <c r="J470" t="s">
        <v>1745</v>
      </c>
      <c r="K470">
        <v>1</v>
      </c>
      <c r="L470" t="s">
        <v>1803</v>
      </c>
      <c r="M470" t="s">
        <v>1583</v>
      </c>
      <c r="N470" t="s">
        <v>1584</v>
      </c>
      <c r="O470" t="s">
        <v>1585</v>
      </c>
      <c r="Q470">
        <v>1</v>
      </c>
      <c r="R470">
        <v>0</v>
      </c>
      <c r="S470">
        <v>0</v>
      </c>
      <c r="T470">
        <v>0</v>
      </c>
      <c r="U470" t="s">
        <v>1570</v>
      </c>
      <c r="V470">
        <v>0</v>
      </c>
      <c r="Y470" t="s">
        <v>1571</v>
      </c>
      <c r="Z470" t="s">
        <v>1572</v>
      </c>
      <c r="AC470" t="s">
        <v>1573</v>
      </c>
      <c r="AD470" t="s">
        <v>1574</v>
      </c>
      <c r="AF470">
        <v>0</v>
      </c>
      <c r="AG470">
        <v>0</v>
      </c>
      <c r="AH470" s="2">
        <v>1513</v>
      </c>
      <c r="AI470">
        <v>2</v>
      </c>
      <c r="AJ470">
        <v>0</v>
      </c>
      <c r="AK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V470">
        <v>0</v>
      </c>
      <c r="AW470">
        <v>1</v>
      </c>
      <c r="AX470" s="2">
        <v>1815.6</v>
      </c>
      <c r="AZ470">
        <v>1</v>
      </c>
      <c r="BE470">
        <v>100</v>
      </c>
      <c r="BF470">
        <v>100</v>
      </c>
      <c r="BH470">
        <v>0</v>
      </c>
      <c r="BL470">
        <v>0</v>
      </c>
      <c r="BM470">
        <v>0</v>
      </c>
      <c r="BP470">
        <v>0</v>
      </c>
      <c r="BR470">
        <v>0</v>
      </c>
      <c r="BS470">
        <v>0</v>
      </c>
      <c r="BT470">
        <v>0</v>
      </c>
      <c r="BW470">
        <v>0</v>
      </c>
      <c r="BX470">
        <v>0</v>
      </c>
    </row>
    <row r="471" spans="1:76" x14ac:dyDescent="0.25">
      <c r="B471" t="s">
        <v>1114</v>
      </c>
      <c r="C471" t="s">
        <v>3024</v>
      </c>
      <c r="D471" t="s">
        <v>3025</v>
      </c>
      <c r="E471">
        <v>1</v>
      </c>
      <c r="F471" t="s">
        <v>1626</v>
      </c>
      <c r="G471">
        <v>2</v>
      </c>
      <c r="H471" t="s">
        <v>1626</v>
      </c>
      <c r="I471" t="s">
        <v>1744</v>
      </c>
      <c r="J471" t="s">
        <v>1745</v>
      </c>
      <c r="K471">
        <v>1</v>
      </c>
      <c r="L471" t="s">
        <v>1803</v>
      </c>
      <c r="M471" t="s">
        <v>1583</v>
      </c>
      <c r="N471" t="s">
        <v>1584</v>
      </c>
      <c r="O471" t="s">
        <v>1585</v>
      </c>
      <c r="Q471">
        <v>1</v>
      </c>
      <c r="R471">
        <v>0</v>
      </c>
      <c r="S471">
        <v>0</v>
      </c>
      <c r="T471">
        <v>0</v>
      </c>
      <c r="U471" t="s">
        <v>1570</v>
      </c>
      <c r="V471">
        <v>0</v>
      </c>
      <c r="Y471" t="s">
        <v>1571</v>
      </c>
      <c r="Z471" t="s">
        <v>1572</v>
      </c>
      <c r="AC471" t="s">
        <v>1573</v>
      </c>
      <c r="AD471" t="s">
        <v>1574</v>
      </c>
      <c r="AF471">
        <v>0</v>
      </c>
      <c r="AG471">
        <v>0</v>
      </c>
      <c r="AH471" s="2">
        <v>1643</v>
      </c>
      <c r="AI471">
        <v>2</v>
      </c>
      <c r="AJ471">
        <v>0</v>
      </c>
      <c r="AK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V471">
        <v>0</v>
      </c>
      <c r="AW471">
        <v>1</v>
      </c>
      <c r="AX471" s="2">
        <v>1971.6</v>
      </c>
      <c r="AZ471">
        <v>1</v>
      </c>
      <c r="BE471">
        <v>100</v>
      </c>
      <c r="BF471">
        <v>100</v>
      </c>
      <c r="BH471">
        <v>0</v>
      </c>
      <c r="BL471">
        <v>0</v>
      </c>
      <c r="BM471">
        <v>0</v>
      </c>
      <c r="BP471">
        <v>0</v>
      </c>
      <c r="BR471">
        <v>0</v>
      </c>
      <c r="BS471">
        <v>0</v>
      </c>
      <c r="BT471">
        <v>0</v>
      </c>
      <c r="BW471">
        <v>0</v>
      </c>
      <c r="BX471">
        <v>0</v>
      </c>
    </row>
    <row r="472" spans="1:76" x14ac:dyDescent="0.25">
      <c r="B472" t="s">
        <v>1119</v>
      </c>
      <c r="C472" t="s">
        <v>3026</v>
      </c>
      <c r="D472" t="s">
        <v>3027</v>
      </c>
      <c r="E472">
        <v>1</v>
      </c>
      <c r="F472" t="s">
        <v>1626</v>
      </c>
      <c r="G472">
        <v>2</v>
      </c>
      <c r="H472" t="s">
        <v>1626</v>
      </c>
      <c r="I472" t="s">
        <v>1744</v>
      </c>
      <c r="J472" t="s">
        <v>1745</v>
      </c>
      <c r="K472">
        <v>1</v>
      </c>
      <c r="L472" t="s">
        <v>1803</v>
      </c>
      <c r="M472" t="s">
        <v>1583</v>
      </c>
      <c r="N472" t="s">
        <v>1584</v>
      </c>
      <c r="O472" t="s">
        <v>1585</v>
      </c>
      <c r="Q472">
        <v>1</v>
      </c>
      <c r="R472">
        <v>0</v>
      </c>
      <c r="S472">
        <v>0</v>
      </c>
      <c r="T472">
        <v>0</v>
      </c>
      <c r="U472" t="s">
        <v>1570</v>
      </c>
      <c r="V472">
        <v>0</v>
      </c>
      <c r="Y472" t="s">
        <v>1571</v>
      </c>
      <c r="Z472" t="s">
        <v>1572</v>
      </c>
      <c r="AC472" t="s">
        <v>1573</v>
      </c>
      <c r="AD472" t="s">
        <v>1574</v>
      </c>
      <c r="AF472">
        <v>0</v>
      </c>
      <c r="AG472">
        <v>0</v>
      </c>
      <c r="AH472" s="2">
        <v>2028</v>
      </c>
      <c r="AI472">
        <v>2</v>
      </c>
      <c r="AJ472">
        <v>0</v>
      </c>
      <c r="AK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V472">
        <v>0</v>
      </c>
      <c r="AW472">
        <v>1</v>
      </c>
      <c r="AX472" s="2">
        <v>2433.6</v>
      </c>
      <c r="AZ472">
        <v>1</v>
      </c>
      <c r="BE472">
        <v>100</v>
      </c>
      <c r="BF472">
        <v>100</v>
      </c>
      <c r="BH472">
        <v>0</v>
      </c>
      <c r="BL472">
        <v>0</v>
      </c>
      <c r="BM472">
        <v>0</v>
      </c>
      <c r="BP472">
        <v>0</v>
      </c>
      <c r="BR472">
        <v>0</v>
      </c>
      <c r="BS472">
        <v>0</v>
      </c>
      <c r="BT472">
        <v>0</v>
      </c>
      <c r="BW472">
        <v>0</v>
      </c>
      <c r="BX472">
        <v>0</v>
      </c>
    </row>
    <row r="473" spans="1:76" x14ac:dyDescent="0.25">
      <c r="B473" t="s">
        <v>1124</v>
      </c>
      <c r="C473" t="s">
        <v>3028</v>
      </c>
      <c r="D473" t="s">
        <v>3029</v>
      </c>
      <c r="E473">
        <v>1</v>
      </c>
      <c r="F473" t="s">
        <v>1626</v>
      </c>
      <c r="G473">
        <v>2</v>
      </c>
      <c r="H473" t="s">
        <v>1626</v>
      </c>
      <c r="I473" t="s">
        <v>1744</v>
      </c>
      <c r="J473" t="s">
        <v>1745</v>
      </c>
      <c r="K473">
        <v>1</v>
      </c>
      <c r="L473" t="s">
        <v>1803</v>
      </c>
      <c r="M473" t="s">
        <v>1583</v>
      </c>
      <c r="N473" t="s">
        <v>1584</v>
      </c>
      <c r="O473" t="s">
        <v>1585</v>
      </c>
      <c r="Q473">
        <v>1</v>
      </c>
      <c r="R473">
        <v>0</v>
      </c>
      <c r="S473">
        <v>0</v>
      </c>
      <c r="T473">
        <v>0</v>
      </c>
      <c r="U473" t="s">
        <v>1570</v>
      </c>
      <c r="V473">
        <v>0</v>
      </c>
      <c r="Y473" t="s">
        <v>1571</v>
      </c>
      <c r="Z473" t="s">
        <v>1572</v>
      </c>
      <c r="AC473" t="s">
        <v>1573</v>
      </c>
      <c r="AD473" t="s">
        <v>1574</v>
      </c>
      <c r="AF473">
        <v>0</v>
      </c>
      <c r="AG473">
        <v>0</v>
      </c>
      <c r="AH473" s="2">
        <v>2388</v>
      </c>
      <c r="AI473">
        <v>2</v>
      </c>
      <c r="AJ473">
        <v>0</v>
      </c>
      <c r="AK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V473">
        <v>0</v>
      </c>
      <c r="AW473">
        <v>1</v>
      </c>
      <c r="AX473" s="2">
        <v>2865.6</v>
      </c>
      <c r="AZ473">
        <v>1</v>
      </c>
      <c r="BE473">
        <v>100</v>
      </c>
      <c r="BF473">
        <v>100</v>
      </c>
      <c r="BH473">
        <v>0</v>
      </c>
      <c r="BL473">
        <v>0</v>
      </c>
      <c r="BM473">
        <v>0</v>
      </c>
      <c r="BP473">
        <v>0</v>
      </c>
      <c r="BR473">
        <v>0</v>
      </c>
      <c r="BS473">
        <v>0</v>
      </c>
      <c r="BT473">
        <v>0</v>
      </c>
      <c r="BW473">
        <v>0</v>
      </c>
      <c r="BX473">
        <v>0</v>
      </c>
    </row>
    <row r="474" spans="1:76" x14ac:dyDescent="0.25">
      <c r="B474" t="s">
        <v>1129</v>
      </c>
      <c r="C474" t="s">
        <v>3030</v>
      </c>
      <c r="D474" t="s">
        <v>3031</v>
      </c>
      <c r="E474">
        <v>1</v>
      </c>
      <c r="F474" t="s">
        <v>1626</v>
      </c>
      <c r="G474">
        <v>2</v>
      </c>
      <c r="H474" t="s">
        <v>1626</v>
      </c>
      <c r="I474" t="s">
        <v>1744</v>
      </c>
      <c r="J474" t="s">
        <v>1745</v>
      </c>
      <c r="K474">
        <v>1</v>
      </c>
      <c r="L474" t="s">
        <v>1803</v>
      </c>
      <c r="M474" t="s">
        <v>1583</v>
      </c>
      <c r="N474" t="s">
        <v>1584</v>
      </c>
      <c r="O474" t="s">
        <v>1585</v>
      </c>
      <c r="Q474">
        <v>1</v>
      </c>
      <c r="R474">
        <v>0</v>
      </c>
      <c r="S474">
        <v>0</v>
      </c>
      <c r="T474">
        <v>0</v>
      </c>
      <c r="U474" t="s">
        <v>1570</v>
      </c>
      <c r="V474">
        <v>0</v>
      </c>
      <c r="Y474" t="s">
        <v>1571</v>
      </c>
      <c r="Z474" t="s">
        <v>1572</v>
      </c>
      <c r="AC474" t="s">
        <v>1573</v>
      </c>
      <c r="AD474" t="s">
        <v>1574</v>
      </c>
      <c r="AF474">
        <v>0</v>
      </c>
      <c r="AG474">
        <v>0</v>
      </c>
      <c r="AH474" s="2">
        <v>2698</v>
      </c>
      <c r="AI474">
        <v>2</v>
      </c>
      <c r="AJ474">
        <v>0</v>
      </c>
      <c r="AK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V474">
        <v>0</v>
      </c>
      <c r="AW474">
        <v>1</v>
      </c>
      <c r="AX474" s="2">
        <v>3237.6</v>
      </c>
      <c r="AZ474">
        <v>1</v>
      </c>
      <c r="BE474">
        <v>100</v>
      </c>
      <c r="BF474">
        <v>100</v>
      </c>
      <c r="BH474">
        <v>0</v>
      </c>
      <c r="BL474">
        <v>0</v>
      </c>
      <c r="BM474">
        <v>0</v>
      </c>
      <c r="BP474">
        <v>0</v>
      </c>
      <c r="BR474">
        <v>0</v>
      </c>
      <c r="BS474">
        <v>0</v>
      </c>
      <c r="BT474">
        <v>0</v>
      </c>
      <c r="BW474">
        <v>0</v>
      </c>
      <c r="BX474">
        <v>0</v>
      </c>
    </row>
    <row r="475" spans="1:76" x14ac:dyDescent="0.25">
      <c r="B475" t="s">
        <v>1134</v>
      </c>
      <c r="C475" t="s">
        <v>3032</v>
      </c>
      <c r="D475" t="s">
        <v>3033</v>
      </c>
      <c r="E475">
        <v>1</v>
      </c>
      <c r="F475" t="s">
        <v>1626</v>
      </c>
      <c r="G475">
        <v>2</v>
      </c>
      <c r="H475" t="s">
        <v>1626</v>
      </c>
      <c r="I475" t="s">
        <v>1744</v>
      </c>
      <c r="J475" t="s">
        <v>1745</v>
      </c>
      <c r="K475">
        <v>1</v>
      </c>
      <c r="L475" t="s">
        <v>1803</v>
      </c>
      <c r="M475" t="s">
        <v>1583</v>
      </c>
      <c r="N475" t="s">
        <v>1584</v>
      </c>
      <c r="O475" t="s">
        <v>1585</v>
      </c>
      <c r="Q475">
        <v>1</v>
      </c>
      <c r="R475">
        <v>0</v>
      </c>
      <c r="S475">
        <v>0</v>
      </c>
      <c r="T475">
        <v>0</v>
      </c>
      <c r="U475" t="s">
        <v>1570</v>
      </c>
      <c r="V475">
        <v>0</v>
      </c>
      <c r="Y475" t="s">
        <v>1571</v>
      </c>
      <c r="Z475" t="s">
        <v>1572</v>
      </c>
      <c r="AC475" t="s">
        <v>1573</v>
      </c>
      <c r="AD475" t="s">
        <v>1574</v>
      </c>
      <c r="AF475">
        <v>0</v>
      </c>
      <c r="AG475">
        <v>0</v>
      </c>
      <c r="AH475" s="2">
        <v>2813</v>
      </c>
      <c r="AI475">
        <v>2</v>
      </c>
      <c r="AJ475">
        <v>0</v>
      </c>
      <c r="AK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V475">
        <v>0</v>
      </c>
      <c r="AW475">
        <v>1</v>
      </c>
      <c r="AX475" s="2">
        <v>3375.6</v>
      </c>
      <c r="AZ475">
        <v>1</v>
      </c>
      <c r="BE475">
        <v>100</v>
      </c>
      <c r="BF475">
        <v>100</v>
      </c>
      <c r="BH475">
        <v>0</v>
      </c>
      <c r="BL475">
        <v>0</v>
      </c>
      <c r="BM475">
        <v>0</v>
      </c>
      <c r="BP475">
        <v>0</v>
      </c>
      <c r="BR475">
        <v>0</v>
      </c>
      <c r="BS475">
        <v>0</v>
      </c>
      <c r="BT475">
        <v>0</v>
      </c>
      <c r="BW475">
        <v>0</v>
      </c>
      <c r="BX475">
        <v>0</v>
      </c>
    </row>
    <row r="476" spans="1:76" x14ac:dyDescent="0.25">
      <c r="B476" t="s">
        <v>1139</v>
      </c>
      <c r="C476" t="s">
        <v>3034</v>
      </c>
      <c r="D476" t="s">
        <v>3035</v>
      </c>
      <c r="E476">
        <v>1</v>
      </c>
      <c r="F476" t="s">
        <v>1626</v>
      </c>
      <c r="G476">
        <v>2</v>
      </c>
      <c r="H476" t="s">
        <v>1626</v>
      </c>
      <c r="I476" t="s">
        <v>1744</v>
      </c>
      <c r="J476" t="s">
        <v>1745</v>
      </c>
      <c r="K476">
        <v>1</v>
      </c>
      <c r="L476" t="s">
        <v>1803</v>
      </c>
      <c r="M476" t="s">
        <v>1583</v>
      </c>
      <c r="N476" t="s">
        <v>1584</v>
      </c>
      <c r="O476" t="s">
        <v>1585</v>
      </c>
      <c r="Q476">
        <v>1</v>
      </c>
      <c r="R476">
        <v>0</v>
      </c>
      <c r="S476">
        <v>0</v>
      </c>
      <c r="T476">
        <v>0</v>
      </c>
      <c r="U476" t="s">
        <v>1570</v>
      </c>
      <c r="V476">
        <v>0</v>
      </c>
      <c r="Y476" t="s">
        <v>1571</v>
      </c>
      <c r="Z476" t="s">
        <v>1572</v>
      </c>
      <c r="AC476" t="s">
        <v>1573</v>
      </c>
      <c r="AD476" t="s">
        <v>1574</v>
      </c>
      <c r="AF476">
        <v>0</v>
      </c>
      <c r="AG476">
        <v>0</v>
      </c>
      <c r="AH476" s="2">
        <v>3035</v>
      </c>
      <c r="AI476">
        <v>2</v>
      </c>
      <c r="AJ476">
        <v>0</v>
      </c>
      <c r="AK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V476">
        <v>0</v>
      </c>
      <c r="AW476">
        <v>1</v>
      </c>
      <c r="AX476" s="2">
        <v>3642</v>
      </c>
      <c r="AZ476">
        <v>1</v>
      </c>
      <c r="BE476">
        <v>100</v>
      </c>
      <c r="BF476">
        <v>100</v>
      </c>
      <c r="BH476">
        <v>0</v>
      </c>
      <c r="BL476">
        <v>0</v>
      </c>
      <c r="BM476">
        <v>0</v>
      </c>
      <c r="BP476">
        <v>0</v>
      </c>
      <c r="BR476">
        <v>0</v>
      </c>
      <c r="BS476">
        <v>0</v>
      </c>
      <c r="BT476">
        <v>0</v>
      </c>
      <c r="BW476">
        <v>0</v>
      </c>
      <c r="BX476">
        <v>0</v>
      </c>
    </row>
    <row r="477" spans="1:76" x14ac:dyDescent="0.25">
      <c r="A477">
        <v>467</v>
      </c>
      <c r="B477" t="s">
        <v>330</v>
      </c>
      <c r="C477" t="s">
        <v>3036</v>
      </c>
      <c r="D477" t="s">
        <v>3037</v>
      </c>
      <c r="E477">
        <v>8</v>
      </c>
      <c r="F477" t="s">
        <v>1611</v>
      </c>
      <c r="G477">
        <v>4</v>
      </c>
      <c r="H477" t="s">
        <v>1611</v>
      </c>
      <c r="K477">
        <v>3</v>
      </c>
      <c r="L477" t="s">
        <v>1672</v>
      </c>
      <c r="M477" t="s">
        <v>1613</v>
      </c>
      <c r="N477" t="s">
        <v>330</v>
      </c>
      <c r="O477" t="s">
        <v>3038</v>
      </c>
      <c r="Q477">
        <v>1</v>
      </c>
      <c r="R477">
        <v>1</v>
      </c>
      <c r="S477">
        <v>1.25</v>
      </c>
      <c r="T477">
        <v>1.25</v>
      </c>
      <c r="U477" t="s">
        <v>1570</v>
      </c>
      <c r="V477">
        <v>0</v>
      </c>
      <c r="Y477" t="s">
        <v>1571</v>
      </c>
      <c r="Z477" t="s">
        <v>1572</v>
      </c>
      <c r="AC477" t="s">
        <v>1573</v>
      </c>
      <c r="AD477" t="s">
        <v>1574</v>
      </c>
      <c r="AF477">
        <v>0</v>
      </c>
      <c r="AG477">
        <v>0</v>
      </c>
      <c r="AH477">
        <v>1.87</v>
      </c>
      <c r="AI477">
        <v>2</v>
      </c>
      <c r="AJ477">
        <v>0</v>
      </c>
      <c r="AV477">
        <v>1.496</v>
      </c>
      <c r="AX477">
        <v>2.2400000000000002</v>
      </c>
      <c r="AZ477">
        <v>1</v>
      </c>
      <c r="BE477">
        <v>100</v>
      </c>
      <c r="BF477">
        <v>100</v>
      </c>
      <c r="BH477">
        <v>0</v>
      </c>
      <c r="BL477">
        <v>0</v>
      </c>
      <c r="BM477">
        <v>0</v>
      </c>
      <c r="BP477">
        <v>0</v>
      </c>
      <c r="BR477">
        <v>0</v>
      </c>
      <c r="BS477">
        <v>0</v>
      </c>
      <c r="BT477">
        <v>0</v>
      </c>
      <c r="BW477">
        <v>0</v>
      </c>
      <c r="BX477">
        <v>0</v>
      </c>
    </row>
    <row r="478" spans="1:76" x14ac:dyDescent="0.25">
      <c r="A478">
        <v>468</v>
      </c>
      <c r="B478" t="s">
        <v>333</v>
      </c>
      <c r="C478" t="s">
        <v>3039</v>
      </c>
      <c r="D478" t="s">
        <v>3040</v>
      </c>
      <c r="E478">
        <v>8</v>
      </c>
      <c r="F478" t="s">
        <v>1611</v>
      </c>
      <c r="G478">
        <v>4</v>
      </c>
      <c r="H478" t="s">
        <v>1611</v>
      </c>
      <c r="K478">
        <v>3</v>
      </c>
      <c r="L478" t="s">
        <v>1672</v>
      </c>
      <c r="M478" t="s">
        <v>1613</v>
      </c>
      <c r="N478" t="s">
        <v>333</v>
      </c>
      <c r="O478" t="s">
        <v>3041</v>
      </c>
      <c r="Q478">
        <v>1</v>
      </c>
      <c r="R478">
        <v>1</v>
      </c>
      <c r="S478">
        <v>1.95</v>
      </c>
      <c r="T478">
        <v>1.95</v>
      </c>
      <c r="U478" t="s">
        <v>1570</v>
      </c>
      <c r="V478">
        <v>0</v>
      </c>
      <c r="Y478" t="s">
        <v>1571</v>
      </c>
      <c r="Z478" t="s">
        <v>1572</v>
      </c>
      <c r="AC478" t="s">
        <v>1573</v>
      </c>
      <c r="AD478" t="s">
        <v>1574</v>
      </c>
      <c r="AF478">
        <v>0</v>
      </c>
      <c r="AG478">
        <v>0</v>
      </c>
      <c r="AH478">
        <v>2.91</v>
      </c>
      <c r="AI478">
        <v>2</v>
      </c>
      <c r="AJ478">
        <v>0</v>
      </c>
      <c r="AV478">
        <v>1.4923077</v>
      </c>
      <c r="AX478">
        <v>3.49</v>
      </c>
      <c r="AZ478">
        <v>1</v>
      </c>
      <c r="BE478">
        <v>100</v>
      </c>
      <c r="BF478">
        <v>100</v>
      </c>
      <c r="BH478">
        <v>0</v>
      </c>
      <c r="BL478">
        <v>0</v>
      </c>
      <c r="BM478">
        <v>0</v>
      </c>
      <c r="BP478">
        <v>0</v>
      </c>
      <c r="BR478">
        <v>0</v>
      </c>
      <c r="BS478">
        <v>0</v>
      </c>
      <c r="BT478">
        <v>0</v>
      </c>
      <c r="BW478">
        <v>0</v>
      </c>
      <c r="BX478">
        <v>0</v>
      </c>
    </row>
    <row r="479" spans="1:76" x14ac:dyDescent="0.25">
      <c r="A479">
        <v>469</v>
      </c>
      <c r="B479" t="s">
        <v>336</v>
      </c>
      <c r="C479" t="s">
        <v>3042</v>
      </c>
      <c r="D479" t="s">
        <v>3043</v>
      </c>
      <c r="E479">
        <v>8</v>
      </c>
      <c r="F479" t="s">
        <v>1611</v>
      </c>
      <c r="G479">
        <v>4</v>
      </c>
      <c r="H479" t="s">
        <v>1611</v>
      </c>
      <c r="K479">
        <v>3</v>
      </c>
      <c r="L479" t="s">
        <v>1672</v>
      </c>
      <c r="M479" t="s">
        <v>1613</v>
      </c>
      <c r="N479" t="s">
        <v>336</v>
      </c>
      <c r="O479" t="s">
        <v>3044</v>
      </c>
      <c r="Q479">
        <v>1</v>
      </c>
      <c r="R479">
        <v>1</v>
      </c>
      <c r="S479">
        <v>1.71</v>
      </c>
      <c r="T479">
        <v>1.71</v>
      </c>
      <c r="U479" t="s">
        <v>1570</v>
      </c>
      <c r="V479">
        <v>0</v>
      </c>
      <c r="Y479" t="s">
        <v>1571</v>
      </c>
      <c r="Z479" t="s">
        <v>1572</v>
      </c>
      <c r="AC479" t="s">
        <v>1573</v>
      </c>
      <c r="AD479" t="s">
        <v>1574</v>
      </c>
      <c r="AF479">
        <v>0</v>
      </c>
      <c r="AG479">
        <v>0</v>
      </c>
      <c r="AH479">
        <v>2.56</v>
      </c>
      <c r="AI479">
        <v>2</v>
      </c>
      <c r="AJ479">
        <v>0</v>
      </c>
      <c r="AV479">
        <v>1.4970760000000001</v>
      </c>
      <c r="AX479">
        <v>3.07</v>
      </c>
      <c r="AZ479">
        <v>1</v>
      </c>
      <c r="BE479">
        <v>100</v>
      </c>
      <c r="BF479">
        <v>100</v>
      </c>
      <c r="BH479">
        <v>0</v>
      </c>
      <c r="BL479">
        <v>0</v>
      </c>
      <c r="BM479">
        <v>0</v>
      </c>
      <c r="BP479">
        <v>0</v>
      </c>
      <c r="BR479">
        <v>0</v>
      </c>
      <c r="BS479">
        <v>0</v>
      </c>
      <c r="BT479">
        <v>0</v>
      </c>
      <c r="BW479">
        <v>0</v>
      </c>
      <c r="BX479">
        <v>0</v>
      </c>
    </row>
    <row r="480" spans="1:76" x14ac:dyDescent="0.25">
      <c r="A480">
        <v>513</v>
      </c>
      <c r="B480" t="s">
        <v>418</v>
      </c>
      <c r="C480" t="s">
        <v>3045</v>
      </c>
      <c r="D480" t="s">
        <v>3046</v>
      </c>
      <c r="E480">
        <v>8</v>
      </c>
      <c r="F480" t="s">
        <v>1611</v>
      </c>
      <c r="G480">
        <v>4</v>
      </c>
      <c r="H480" t="s">
        <v>1611</v>
      </c>
      <c r="K480">
        <v>3</v>
      </c>
      <c r="L480" t="s">
        <v>1672</v>
      </c>
      <c r="M480" t="s">
        <v>1613</v>
      </c>
      <c r="N480" t="s">
        <v>418</v>
      </c>
      <c r="O480" t="s">
        <v>3047</v>
      </c>
      <c r="Q480">
        <v>1</v>
      </c>
      <c r="R480">
        <v>1</v>
      </c>
      <c r="S480">
        <v>0.97</v>
      </c>
      <c r="T480">
        <v>0.97</v>
      </c>
      <c r="U480" t="s">
        <v>1570</v>
      </c>
      <c r="V480">
        <v>0</v>
      </c>
      <c r="Y480" t="s">
        <v>1571</v>
      </c>
      <c r="Z480" t="s">
        <v>1572</v>
      </c>
      <c r="AC480" t="s">
        <v>1573</v>
      </c>
      <c r="AD480" t="s">
        <v>1574</v>
      </c>
      <c r="AF480">
        <v>0</v>
      </c>
      <c r="AG480">
        <v>0</v>
      </c>
      <c r="AH480">
        <v>1.87</v>
      </c>
      <c r="AI480">
        <v>2</v>
      </c>
      <c r="AJ480">
        <v>0</v>
      </c>
      <c r="AV480">
        <v>1.9278351</v>
      </c>
      <c r="AX480">
        <v>2.2400000000000002</v>
      </c>
      <c r="AZ480">
        <v>1</v>
      </c>
      <c r="BE480">
        <v>100</v>
      </c>
      <c r="BF480">
        <v>100</v>
      </c>
      <c r="BH480">
        <v>0</v>
      </c>
      <c r="BL480">
        <v>0</v>
      </c>
      <c r="BM480">
        <v>0</v>
      </c>
      <c r="BP480">
        <v>0</v>
      </c>
      <c r="BR480">
        <v>0</v>
      </c>
      <c r="BS480">
        <v>0</v>
      </c>
      <c r="BT480">
        <v>0</v>
      </c>
      <c r="BW480">
        <v>0</v>
      </c>
      <c r="BX480">
        <v>0</v>
      </c>
    </row>
    <row r="481" spans="1:76" x14ac:dyDescent="0.25">
      <c r="A481">
        <v>512</v>
      </c>
      <c r="B481" t="s">
        <v>416</v>
      </c>
      <c r="C481" t="s">
        <v>3048</v>
      </c>
      <c r="D481" t="s">
        <v>3049</v>
      </c>
      <c r="E481">
        <v>8</v>
      </c>
      <c r="F481" t="s">
        <v>1611</v>
      </c>
      <c r="G481">
        <v>4</v>
      </c>
      <c r="H481" t="s">
        <v>1611</v>
      </c>
      <c r="K481">
        <v>3</v>
      </c>
      <c r="L481" t="s">
        <v>1672</v>
      </c>
      <c r="M481" t="s">
        <v>1613</v>
      </c>
      <c r="N481" t="s">
        <v>416</v>
      </c>
      <c r="O481" t="s">
        <v>3050</v>
      </c>
      <c r="Q481">
        <v>1</v>
      </c>
      <c r="R481">
        <v>1</v>
      </c>
      <c r="S481">
        <v>1.45</v>
      </c>
      <c r="T481">
        <v>1.45</v>
      </c>
      <c r="U481" t="s">
        <v>1570</v>
      </c>
      <c r="V481">
        <v>0</v>
      </c>
      <c r="Y481" t="s">
        <v>1571</v>
      </c>
      <c r="Z481" t="s">
        <v>1572</v>
      </c>
      <c r="AC481" t="s">
        <v>1573</v>
      </c>
      <c r="AD481" t="s">
        <v>1574</v>
      </c>
      <c r="AF481">
        <v>0</v>
      </c>
      <c r="AG481">
        <v>0</v>
      </c>
      <c r="AH481">
        <v>2.25</v>
      </c>
      <c r="AI481">
        <v>2</v>
      </c>
      <c r="AJ481">
        <v>0</v>
      </c>
      <c r="AV481">
        <v>1.5517240999999999</v>
      </c>
      <c r="AX481">
        <v>2.7</v>
      </c>
      <c r="AZ481">
        <v>1</v>
      </c>
      <c r="BE481">
        <v>100</v>
      </c>
      <c r="BF481">
        <v>100</v>
      </c>
      <c r="BH481">
        <v>0</v>
      </c>
      <c r="BL481">
        <v>0</v>
      </c>
      <c r="BM481">
        <v>0</v>
      </c>
      <c r="BP481">
        <v>0</v>
      </c>
      <c r="BR481">
        <v>0</v>
      </c>
      <c r="BS481">
        <v>0</v>
      </c>
      <c r="BT481">
        <v>0</v>
      </c>
      <c r="BW481">
        <v>0</v>
      </c>
      <c r="BX481">
        <v>0</v>
      </c>
    </row>
    <row r="482" spans="1:76" x14ac:dyDescent="0.25">
      <c r="A482">
        <v>466</v>
      </c>
      <c r="B482" t="s">
        <v>327</v>
      </c>
      <c r="C482" t="s">
        <v>3051</v>
      </c>
      <c r="D482" t="s">
        <v>3052</v>
      </c>
      <c r="E482">
        <v>8</v>
      </c>
      <c r="F482" t="s">
        <v>1611</v>
      </c>
      <c r="G482">
        <v>4</v>
      </c>
      <c r="H482" t="s">
        <v>1611</v>
      </c>
      <c r="K482">
        <v>3</v>
      </c>
      <c r="L482" t="s">
        <v>1672</v>
      </c>
      <c r="M482" t="s">
        <v>1613</v>
      </c>
      <c r="N482" t="s">
        <v>327</v>
      </c>
      <c r="O482" t="s">
        <v>3053</v>
      </c>
      <c r="Q482">
        <v>1</v>
      </c>
      <c r="R482">
        <v>1</v>
      </c>
      <c r="S482">
        <v>1.2</v>
      </c>
      <c r="T482">
        <v>1.2</v>
      </c>
      <c r="U482" t="s">
        <v>1570</v>
      </c>
      <c r="V482">
        <v>0</v>
      </c>
      <c r="Y482" t="s">
        <v>1571</v>
      </c>
      <c r="Z482" t="s">
        <v>1572</v>
      </c>
      <c r="AC482" t="s">
        <v>1573</v>
      </c>
      <c r="AD482" t="s">
        <v>1574</v>
      </c>
      <c r="AF482">
        <v>0</v>
      </c>
      <c r="AG482">
        <v>0</v>
      </c>
      <c r="AH482">
        <v>2.25</v>
      </c>
      <c r="AI482">
        <v>2</v>
      </c>
      <c r="AJ482">
        <v>0</v>
      </c>
      <c r="AV482">
        <v>1.875</v>
      </c>
      <c r="AX482">
        <v>2.7</v>
      </c>
      <c r="AZ482">
        <v>1</v>
      </c>
      <c r="BE482">
        <v>100</v>
      </c>
      <c r="BF482">
        <v>100</v>
      </c>
      <c r="BH482">
        <v>0</v>
      </c>
      <c r="BL482">
        <v>0</v>
      </c>
      <c r="BM482">
        <v>0</v>
      </c>
      <c r="BP482">
        <v>0</v>
      </c>
      <c r="BR482">
        <v>0</v>
      </c>
      <c r="BS482">
        <v>0</v>
      </c>
      <c r="BT482">
        <v>0</v>
      </c>
      <c r="BW482">
        <v>0</v>
      </c>
      <c r="BX482">
        <v>0</v>
      </c>
    </row>
    <row r="483" spans="1:76" x14ac:dyDescent="0.25">
      <c r="A483">
        <v>522</v>
      </c>
      <c r="B483" t="s">
        <v>446</v>
      </c>
      <c r="C483" t="s">
        <v>3054</v>
      </c>
      <c r="D483" t="s">
        <v>3055</v>
      </c>
      <c r="E483">
        <v>8</v>
      </c>
      <c r="F483" t="s">
        <v>1611</v>
      </c>
      <c r="G483">
        <v>4</v>
      </c>
      <c r="H483" t="s">
        <v>1611</v>
      </c>
      <c r="K483">
        <v>3</v>
      </c>
      <c r="L483" t="s">
        <v>1672</v>
      </c>
      <c r="M483" t="s">
        <v>1613</v>
      </c>
      <c r="N483" t="s">
        <v>446</v>
      </c>
      <c r="O483" t="s">
        <v>3056</v>
      </c>
      <c r="Q483">
        <v>1</v>
      </c>
      <c r="R483">
        <v>1</v>
      </c>
      <c r="S483">
        <v>2.2999999999999998</v>
      </c>
      <c r="T483">
        <v>2.2999999999999998</v>
      </c>
      <c r="U483" t="s">
        <v>1570</v>
      </c>
      <c r="V483">
        <v>0</v>
      </c>
      <c r="Y483" t="s">
        <v>1571</v>
      </c>
      <c r="Z483" t="s">
        <v>1572</v>
      </c>
      <c r="AC483" t="s">
        <v>1573</v>
      </c>
      <c r="AD483" t="s">
        <v>1574</v>
      </c>
      <c r="AF483">
        <v>0</v>
      </c>
      <c r="AG483">
        <v>0</v>
      </c>
      <c r="AH483">
        <v>3.44</v>
      </c>
      <c r="AI483">
        <v>2</v>
      </c>
      <c r="AJ483">
        <v>0</v>
      </c>
      <c r="AV483">
        <v>1.4956522000000001</v>
      </c>
      <c r="AX483">
        <v>4.13</v>
      </c>
      <c r="AZ483">
        <v>1</v>
      </c>
      <c r="BE483">
        <v>100</v>
      </c>
      <c r="BF483">
        <v>100</v>
      </c>
      <c r="BH483">
        <v>0</v>
      </c>
      <c r="BL483">
        <v>0</v>
      </c>
      <c r="BM483">
        <v>0</v>
      </c>
      <c r="BP483">
        <v>0</v>
      </c>
      <c r="BR483">
        <v>0</v>
      </c>
      <c r="BS483">
        <v>0</v>
      </c>
      <c r="BT483">
        <v>0</v>
      </c>
      <c r="BW483">
        <v>0</v>
      </c>
      <c r="BX483">
        <v>0</v>
      </c>
    </row>
    <row r="484" spans="1:76" x14ac:dyDescent="0.25">
      <c r="A484">
        <v>523</v>
      </c>
      <c r="B484" t="s">
        <v>449</v>
      </c>
      <c r="C484" t="s">
        <v>3057</v>
      </c>
      <c r="D484" t="s">
        <v>3058</v>
      </c>
      <c r="E484">
        <v>8</v>
      </c>
      <c r="F484" t="s">
        <v>1611</v>
      </c>
      <c r="G484">
        <v>4</v>
      </c>
      <c r="H484" t="s">
        <v>1611</v>
      </c>
      <c r="K484">
        <v>3</v>
      </c>
      <c r="L484" t="s">
        <v>1672</v>
      </c>
      <c r="M484" t="s">
        <v>1613</v>
      </c>
      <c r="N484" t="s">
        <v>449</v>
      </c>
      <c r="O484" t="s">
        <v>3059</v>
      </c>
      <c r="Q484">
        <v>1</v>
      </c>
      <c r="R484">
        <v>1</v>
      </c>
      <c r="S484">
        <v>2.15</v>
      </c>
      <c r="T484">
        <v>2.15</v>
      </c>
      <c r="U484" t="s">
        <v>1570</v>
      </c>
      <c r="V484">
        <v>0</v>
      </c>
      <c r="Y484" t="s">
        <v>1571</v>
      </c>
      <c r="Z484" t="s">
        <v>1572</v>
      </c>
      <c r="AC484" t="s">
        <v>1573</v>
      </c>
      <c r="AD484" t="s">
        <v>1574</v>
      </c>
      <c r="AF484">
        <v>0</v>
      </c>
      <c r="AG484">
        <v>0</v>
      </c>
      <c r="AH484">
        <v>3.22</v>
      </c>
      <c r="AI484">
        <v>2</v>
      </c>
      <c r="AJ484">
        <v>0</v>
      </c>
      <c r="AV484">
        <v>1.4976744</v>
      </c>
      <c r="AX484">
        <v>3.86</v>
      </c>
      <c r="AZ484">
        <v>1</v>
      </c>
      <c r="BE484">
        <v>100</v>
      </c>
      <c r="BF484">
        <v>100</v>
      </c>
      <c r="BH484">
        <v>0</v>
      </c>
      <c r="BL484">
        <v>0</v>
      </c>
      <c r="BM484">
        <v>0</v>
      </c>
      <c r="BP484">
        <v>0</v>
      </c>
      <c r="BR484">
        <v>0</v>
      </c>
      <c r="BS484">
        <v>0</v>
      </c>
      <c r="BT484">
        <v>0</v>
      </c>
      <c r="BW484">
        <v>0</v>
      </c>
      <c r="BX484">
        <v>0</v>
      </c>
    </row>
    <row r="485" spans="1:76" x14ac:dyDescent="0.25">
      <c r="B485" t="s">
        <v>3060</v>
      </c>
      <c r="C485" t="s">
        <v>3061</v>
      </c>
      <c r="D485" t="s">
        <v>3062</v>
      </c>
      <c r="E485">
        <v>10</v>
      </c>
      <c r="F485" t="s">
        <v>1577</v>
      </c>
      <c r="G485">
        <v>8</v>
      </c>
      <c r="H485" t="s">
        <v>1577</v>
      </c>
      <c r="M485" t="s">
        <v>1603</v>
      </c>
      <c r="N485" t="s">
        <v>3060</v>
      </c>
      <c r="O485" t="s">
        <v>3062</v>
      </c>
      <c r="Q485">
        <v>1</v>
      </c>
      <c r="R485">
        <v>0</v>
      </c>
      <c r="S485">
        <v>0.32</v>
      </c>
      <c r="T485">
        <v>0.32</v>
      </c>
      <c r="U485" t="s">
        <v>1570</v>
      </c>
      <c r="V485">
        <v>0</v>
      </c>
      <c r="Y485" t="s">
        <v>1571</v>
      </c>
      <c r="Z485" t="s">
        <v>1572</v>
      </c>
      <c r="AC485" t="s">
        <v>1573</v>
      </c>
      <c r="AD485" t="s">
        <v>1574</v>
      </c>
      <c r="AF485">
        <v>0</v>
      </c>
      <c r="AG485">
        <v>0</v>
      </c>
      <c r="AH485">
        <v>0.42</v>
      </c>
      <c r="AI485">
        <v>2</v>
      </c>
      <c r="AJ485">
        <v>0</v>
      </c>
      <c r="AV485">
        <v>1.3125</v>
      </c>
      <c r="AX485">
        <v>0.5</v>
      </c>
      <c r="AZ485">
        <v>1</v>
      </c>
      <c r="BE485">
        <v>100</v>
      </c>
      <c r="BF485">
        <v>100</v>
      </c>
      <c r="BH485">
        <v>0</v>
      </c>
      <c r="BL485">
        <v>0</v>
      </c>
      <c r="BM485">
        <v>0</v>
      </c>
      <c r="BP485">
        <v>0</v>
      </c>
      <c r="BR485">
        <v>0</v>
      </c>
      <c r="BS485">
        <v>0</v>
      </c>
      <c r="BT485">
        <v>0</v>
      </c>
      <c r="BW485">
        <v>0</v>
      </c>
      <c r="BX485">
        <v>0</v>
      </c>
    </row>
    <row r="486" spans="1:76" x14ac:dyDescent="0.25">
      <c r="B486" t="s">
        <v>3063</v>
      </c>
      <c r="C486" t="s">
        <v>3064</v>
      </c>
      <c r="D486" t="s">
        <v>3065</v>
      </c>
      <c r="E486">
        <v>6</v>
      </c>
      <c r="F486" t="s">
        <v>1743</v>
      </c>
      <c r="I486" t="s">
        <v>1744</v>
      </c>
      <c r="J486" t="s">
        <v>1745</v>
      </c>
      <c r="K486" t="s">
        <v>1746</v>
      </c>
      <c r="L486" t="s">
        <v>1747</v>
      </c>
      <c r="M486" t="s">
        <v>1637</v>
      </c>
      <c r="N486" t="s">
        <v>3063</v>
      </c>
      <c r="O486" t="s">
        <v>3066</v>
      </c>
      <c r="Q486">
        <v>1</v>
      </c>
      <c r="R486">
        <v>1</v>
      </c>
      <c r="S486">
        <v>544.89</v>
      </c>
      <c r="T486">
        <v>544.89</v>
      </c>
      <c r="U486" t="s">
        <v>1570</v>
      </c>
      <c r="V486">
        <v>0</v>
      </c>
      <c r="Y486" t="s">
        <v>1571</v>
      </c>
      <c r="Z486" t="s">
        <v>1572</v>
      </c>
      <c r="AC486" t="s">
        <v>1573</v>
      </c>
      <c r="AD486" t="s">
        <v>1574</v>
      </c>
      <c r="AF486">
        <v>0</v>
      </c>
      <c r="AG486">
        <v>0</v>
      </c>
      <c r="AH486">
        <v>719.25</v>
      </c>
      <c r="AI486">
        <v>2</v>
      </c>
      <c r="AJ486">
        <v>0</v>
      </c>
      <c r="AV486">
        <v>1.3199912</v>
      </c>
      <c r="AX486">
        <v>863.1</v>
      </c>
      <c r="BE486">
        <v>100</v>
      </c>
      <c r="BF486">
        <v>100</v>
      </c>
      <c r="BH486">
        <v>0</v>
      </c>
      <c r="BL486">
        <v>0</v>
      </c>
      <c r="BM486">
        <v>0</v>
      </c>
      <c r="BP486">
        <v>0</v>
      </c>
      <c r="BR486">
        <v>0</v>
      </c>
      <c r="BS486">
        <v>0</v>
      </c>
      <c r="BT486">
        <v>0</v>
      </c>
      <c r="BW486">
        <v>0</v>
      </c>
      <c r="BX486">
        <v>0</v>
      </c>
    </row>
    <row r="487" spans="1:76" x14ac:dyDescent="0.25">
      <c r="B487" t="s">
        <v>3067</v>
      </c>
      <c r="C487" t="s">
        <v>3068</v>
      </c>
      <c r="D487" t="s">
        <v>3069</v>
      </c>
      <c r="E487">
        <v>6</v>
      </c>
      <c r="F487" t="s">
        <v>1743</v>
      </c>
      <c r="I487" t="s">
        <v>1744</v>
      </c>
      <c r="J487" t="s">
        <v>1745</v>
      </c>
      <c r="K487" t="s">
        <v>1746</v>
      </c>
      <c r="L487" t="s">
        <v>1747</v>
      </c>
      <c r="M487" t="s">
        <v>1637</v>
      </c>
      <c r="N487" t="s">
        <v>3067</v>
      </c>
      <c r="O487" t="s">
        <v>3070</v>
      </c>
      <c r="Q487">
        <v>1</v>
      </c>
      <c r="R487">
        <v>1</v>
      </c>
      <c r="S487">
        <v>1057.1500000000001</v>
      </c>
      <c r="T487">
        <v>1057.1500000000001</v>
      </c>
      <c r="U487" t="s">
        <v>1570</v>
      </c>
      <c r="V487">
        <v>0</v>
      </c>
      <c r="Y487" t="s">
        <v>1571</v>
      </c>
      <c r="Z487" t="s">
        <v>1572</v>
      </c>
      <c r="AC487" t="s">
        <v>1573</v>
      </c>
      <c r="AD487" t="s">
        <v>1574</v>
      </c>
      <c r="AF487">
        <v>0</v>
      </c>
      <c r="AG487">
        <v>0</v>
      </c>
      <c r="AH487" s="2">
        <v>1395.43</v>
      </c>
      <c r="AI487">
        <v>2</v>
      </c>
      <c r="AJ487">
        <v>0</v>
      </c>
      <c r="AV487">
        <v>1.3199924000000001</v>
      </c>
      <c r="AX487" s="2">
        <v>1674.52</v>
      </c>
      <c r="BE487">
        <v>100</v>
      </c>
      <c r="BF487">
        <v>100</v>
      </c>
      <c r="BH487">
        <v>0</v>
      </c>
      <c r="BL487">
        <v>0</v>
      </c>
      <c r="BM487">
        <v>0</v>
      </c>
      <c r="BP487">
        <v>0</v>
      </c>
      <c r="BR487">
        <v>0</v>
      </c>
      <c r="BS487">
        <v>0</v>
      </c>
      <c r="BT487">
        <v>0</v>
      </c>
      <c r="BW487">
        <v>0</v>
      </c>
      <c r="BX487">
        <v>0</v>
      </c>
    </row>
    <row r="488" spans="1:76" x14ac:dyDescent="0.25">
      <c r="B488" t="s">
        <v>3071</v>
      </c>
      <c r="C488" t="s">
        <v>3072</v>
      </c>
      <c r="D488" t="s">
        <v>3073</v>
      </c>
      <c r="E488">
        <v>6</v>
      </c>
      <c r="F488" t="s">
        <v>1743</v>
      </c>
      <c r="I488" t="s">
        <v>1744</v>
      </c>
      <c r="J488" t="s">
        <v>1745</v>
      </c>
      <c r="K488" t="s">
        <v>1746</v>
      </c>
      <c r="L488" t="s">
        <v>1747</v>
      </c>
      <c r="M488" t="s">
        <v>1637</v>
      </c>
      <c r="N488" t="s">
        <v>3071</v>
      </c>
      <c r="O488" t="s">
        <v>3074</v>
      </c>
      <c r="P488" t="s">
        <v>1782</v>
      </c>
      <c r="Q488">
        <v>6</v>
      </c>
      <c r="R488">
        <v>1</v>
      </c>
      <c r="S488">
        <v>1341</v>
      </c>
      <c r="T488">
        <v>1341</v>
      </c>
      <c r="U488" t="s">
        <v>1570</v>
      </c>
      <c r="V488">
        <v>0</v>
      </c>
      <c r="Y488" t="s">
        <v>1571</v>
      </c>
      <c r="Z488" t="s">
        <v>1572</v>
      </c>
      <c r="AC488" t="s">
        <v>1573</v>
      </c>
      <c r="AD488" t="s">
        <v>1574</v>
      </c>
      <c r="AF488">
        <v>0</v>
      </c>
      <c r="AG488">
        <v>0</v>
      </c>
      <c r="AH488">
        <v>295.02</v>
      </c>
      <c r="AI488">
        <v>2</v>
      </c>
      <c r="AJ488">
        <v>0</v>
      </c>
      <c r="AV488">
        <v>1.32</v>
      </c>
      <c r="AX488">
        <v>354.02</v>
      </c>
      <c r="BE488">
        <v>100</v>
      </c>
      <c r="BF488">
        <v>100</v>
      </c>
      <c r="BH488">
        <v>0</v>
      </c>
      <c r="BL488">
        <v>0</v>
      </c>
      <c r="BM488">
        <v>0</v>
      </c>
      <c r="BP488">
        <v>0</v>
      </c>
      <c r="BR488">
        <v>0</v>
      </c>
      <c r="BS488">
        <v>0</v>
      </c>
      <c r="BT488">
        <v>0</v>
      </c>
      <c r="BW488">
        <v>0</v>
      </c>
      <c r="BX488">
        <v>0</v>
      </c>
    </row>
    <row r="489" spans="1:76" x14ac:dyDescent="0.25">
      <c r="A489">
        <v>511</v>
      </c>
      <c r="B489" t="s">
        <v>1067</v>
      </c>
      <c r="C489" t="s">
        <v>3075</v>
      </c>
      <c r="D489" t="s">
        <v>3076</v>
      </c>
      <c r="E489">
        <v>1</v>
      </c>
      <c r="F489" t="s">
        <v>1626</v>
      </c>
      <c r="G489">
        <v>2</v>
      </c>
      <c r="H489" t="s">
        <v>1626</v>
      </c>
      <c r="I489" t="s">
        <v>1744</v>
      </c>
      <c r="J489" t="s">
        <v>1745</v>
      </c>
      <c r="K489">
        <v>1</v>
      </c>
      <c r="L489" t="s">
        <v>1803</v>
      </c>
      <c r="M489" t="s">
        <v>1583</v>
      </c>
      <c r="N489" t="s">
        <v>1584</v>
      </c>
      <c r="O489" t="s">
        <v>1585</v>
      </c>
      <c r="Q489">
        <v>1</v>
      </c>
      <c r="R489">
        <v>0</v>
      </c>
      <c r="S489">
        <v>0</v>
      </c>
      <c r="T489">
        <v>0</v>
      </c>
      <c r="U489" t="s">
        <v>1570</v>
      </c>
      <c r="V489">
        <v>0</v>
      </c>
      <c r="Y489" t="s">
        <v>1571</v>
      </c>
      <c r="Z489" t="s">
        <v>1572</v>
      </c>
      <c r="AC489" t="s">
        <v>1573</v>
      </c>
      <c r="AD489" t="s">
        <v>1574</v>
      </c>
      <c r="AF489">
        <v>0</v>
      </c>
      <c r="AG489">
        <v>0</v>
      </c>
      <c r="AH489">
        <v>505.5</v>
      </c>
      <c r="AI489">
        <v>2</v>
      </c>
      <c r="AJ489">
        <v>0</v>
      </c>
      <c r="AK489">
        <v>1</v>
      </c>
      <c r="AM489">
        <v>1</v>
      </c>
      <c r="AN489">
        <v>1</v>
      </c>
      <c r="AO489">
        <v>1</v>
      </c>
      <c r="AP489">
        <v>1</v>
      </c>
      <c r="AV489">
        <v>0</v>
      </c>
      <c r="AW489">
        <v>1</v>
      </c>
      <c r="AX489">
        <v>606.6</v>
      </c>
      <c r="AZ489">
        <v>1</v>
      </c>
      <c r="BE489">
        <v>100</v>
      </c>
      <c r="BF489">
        <v>100</v>
      </c>
      <c r="BH489">
        <v>0</v>
      </c>
      <c r="BL489">
        <v>0</v>
      </c>
      <c r="BM489">
        <v>0</v>
      </c>
      <c r="BP489">
        <v>0</v>
      </c>
      <c r="BR489">
        <v>0</v>
      </c>
      <c r="BS489">
        <v>0</v>
      </c>
      <c r="BT489">
        <v>0</v>
      </c>
      <c r="BW489">
        <v>0</v>
      </c>
      <c r="BX489">
        <v>0</v>
      </c>
    </row>
    <row r="490" spans="1:76" x14ac:dyDescent="0.25">
      <c r="B490" t="s">
        <v>3077</v>
      </c>
      <c r="C490" t="s">
        <v>3078</v>
      </c>
      <c r="D490" t="s">
        <v>3079</v>
      </c>
      <c r="E490">
        <v>14</v>
      </c>
      <c r="F490" t="s">
        <v>2277</v>
      </c>
      <c r="G490">
        <v>9</v>
      </c>
      <c r="H490" t="s">
        <v>2277</v>
      </c>
      <c r="M490" t="s">
        <v>2278</v>
      </c>
      <c r="N490" t="s">
        <v>3077</v>
      </c>
      <c r="O490" t="s">
        <v>3079</v>
      </c>
      <c r="Q490">
        <v>1</v>
      </c>
      <c r="R490">
        <v>0</v>
      </c>
      <c r="S490">
        <v>0</v>
      </c>
      <c r="T490">
        <v>0</v>
      </c>
      <c r="U490" t="s">
        <v>1570</v>
      </c>
      <c r="V490">
        <v>0</v>
      </c>
      <c r="Y490" t="s">
        <v>1571</v>
      </c>
      <c r="Z490" t="s">
        <v>1572</v>
      </c>
      <c r="AC490" t="s">
        <v>1573</v>
      </c>
      <c r="AD490" t="s">
        <v>1574</v>
      </c>
      <c r="AF490">
        <v>0</v>
      </c>
      <c r="AG490">
        <v>0</v>
      </c>
      <c r="AH490">
        <v>25.26</v>
      </c>
      <c r="AI490">
        <v>2</v>
      </c>
      <c r="AJ490">
        <v>0</v>
      </c>
      <c r="AV490">
        <v>0</v>
      </c>
      <c r="AX490">
        <v>30.31</v>
      </c>
      <c r="AZ490">
        <v>1</v>
      </c>
      <c r="BE490">
        <v>100</v>
      </c>
      <c r="BF490">
        <v>100</v>
      </c>
      <c r="BH490">
        <v>0</v>
      </c>
      <c r="BL490">
        <v>0</v>
      </c>
      <c r="BM490">
        <v>0</v>
      </c>
      <c r="BP490">
        <v>0</v>
      </c>
      <c r="BR490">
        <v>0</v>
      </c>
      <c r="BS490">
        <v>0</v>
      </c>
      <c r="BT490">
        <v>0</v>
      </c>
      <c r="BW490">
        <v>0</v>
      </c>
      <c r="BX490">
        <v>0</v>
      </c>
    </row>
    <row r="491" spans="1:76" x14ac:dyDescent="0.25">
      <c r="A491">
        <v>524</v>
      </c>
      <c r="B491" t="s">
        <v>453</v>
      </c>
      <c r="C491" t="s">
        <v>3080</v>
      </c>
      <c r="D491" t="s">
        <v>3081</v>
      </c>
      <c r="E491">
        <v>8</v>
      </c>
      <c r="F491" t="s">
        <v>1611</v>
      </c>
      <c r="G491">
        <v>4</v>
      </c>
      <c r="H491" t="s">
        <v>1611</v>
      </c>
      <c r="K491">
        <v>3</v>
      </c>
      <c r="L491" t="s">
        <v>1672</v>
      </c>
      <c r="M491" t="s">
        <v>1642</v>
      </c>
      <c r="N491" t="s">
        <v>453</v>
      </c>
      <c r="O491" t="s">
        <v>3082</v>
      </c>
      <c r="Q491">
        <v>1</v>
      </c>
      <c r="R491">
        <v>1</v>
      </c>
      <c r="S491">
        <v>15.6</v>
      </c>
      <c r="T491">
        <v>15.6</v>
      </c>
      <c r="U491" t="s">
        <v>1570</v>
      </c>
      <c r="V491">
        <v>0</v>
      </c>
      <c r="Y491" t="s">
        <v>1571</v>
      </c>
      <c r="Z491" t="s">
        <v>1572</v>
      </c>
      <c r="AC491" t="s">
        <v>1573</v>
      </c>
      <c r="AD491" t="s">
        <v>1574</v>
      </c>
      <c r="AF491">
        <v>0</v>
      </c>
      <c r="AG491">
        <v>0</v>
      </c>
      <c r="AH491">
        <v>24.03</v>
      </c>
      <c r="AI491">
        <v>2</v>
      </c>
      <c r="AJ491">
        <v>0</v>
      </c>
      <c r="AV491">
        <v>1.5403846000000001</v>
      </c>
      <c r="AX491">
        <v>28.84</v>
      </c>
      <c r="AZ491">
        <v>1</v>
      </c>
      <c r="BE491">
        <v>100</v>
      </c>
      <c r="BF491">
        <v>100</v>
      </c>
      <c r="BH491">
        <v>0</v>
      </c>
      <c r="BL491">
        <v>0</v>
      </c>
      <c r="BM491">
        <v>0</v>
      </c>
      <c r="BP491">
        <v>0</v>
      </c>
      <c r="BR491">
        <v>0</v>
      </c>
      <c r="BS491">
        <v>0</v>
      </c>
      <c r="BT491">
        <v>0</v>
      </c>
      <c r="BW491">
        <v>0</v>
      </c>
      <c r="BX491">
        <v>0</v>
      </c>
    </row>
    <row r="492" spans="1:76" x14ac:dyDescent="0.25">
      <c r="B492" t="s">
        <v>1048</v>
      </c>
      <c r="C492" t="s">
        <v>3083</v>
      </c>
      <c r="D492" t="s">
        <v>3084</v>
      </c>
      <c r="E492">
        <v>16</v>
      </c>
      <c r="F492" t="s">
        <v>1706</v>
      </c>
      <c r="G492">
        <v>10</v>
      </c>
      <c r="H492" t="s">
        <v>1706</v>
      </c>
      <c r="M492" t="s">
        <v>2656</v>
      </c>
      <c r="N492" t="s">
        <v>1048</v>
      </c>
      <c r="O492" t="s">
        <v>3084</v>
      </c>
      <c r="Q492">
        <v>1</v>
      </c>
      <c r="R492">
        <v>0</v>
      </c>
      <c r="S492">
        <v>27.79</v>
      </c>
      <c r="T492">
        <v>27.79</v>
      </c>
      <c r="U492" t="s">
        <v>1570</v>
      </c>
      <c r="V492">
        <v>0</v>
      </c>
      <c r="Y492" t="s">
        <v>1571</v>
      </c>
      <c r="Z492" t="s">
        <v>1572</v>
      </c>
      <c r="AC492" t="s">
        <v>1573</v>
      </c>
      <c r="AD492" t="s">
        <v>1574</v>
      </c>
      <c r="AF492">
        <v>0</v>
      </c>
      <c r="AG492">
        <v>0</v>
      </c>
      <c r="AH492">
        <v>38.61</v>
      </c>
      <c r="AI492">
        <v>2</v>
      </c>
      <c r="AJ492">
        <v>0</v>
      </c>
      <c r="AV492">
        <v>1.3893487</v>
      </c>
      <c r="AX492">
        <v>46.33</v>
      </c>
      <c r="AZ492">
        <v>1</v>
      </c>
      <c r="BE492">
        <v>100</v>
      </c>
      <c r="BF492">
        <v>100</v>
      </c>
      <c r="BH492">
        <v>0</v>
      </c>
      <c r="BL492">
        <v>0</v>
      </c>
      <c r="BM492">
        <v>0</v>
      </c>
      <c r="BP492">
        <v>0</v>
      </c>
      <c r="BR492">
        <v>0</v>
      </c>
      <c r="BS492">
        <v>0</v>
      </c>
      <c r="BT492">
        <v>0</v>
      </c>
      <c r="BW492">
        <v>0</v>
      </c>
      <c r="BX492">
        <v>0</v>
      </c>
    </row>
    <row r="493" spans="1:76" x14ac:dyDescent="0.25">
      <c r="B493" t="s">
        <v>3085</v>
      </c>
      <c r="C493" t="s">
        <v>3086</v>
      </c>
      <c r="D493" t="s">
        <v>3087</v>
      </c>
      <c r="E493">
        <v>16</v>
      </c>
      <c r="F493" t="s">
        <v>1706</v>
      </c>
      <c r="G493">
        <v>10</v>
      </c>
      <c r="H493" t="s">
        <v>1706</v>
      </c>
      <c r="M493" t="s">
        <v>2656</v>
      </c>
      <c r="N493" t="s">
        <v>3085</v>
      </c>
      <c r="O493" t="s">
        <v>3087</v>
      </c>
      <c r="Q493">
        <v>1</v>
      </c>
      <c r="R493">
        <v>0</v>
      </c>
      <c r="S493">
        <v>43.47</v>
      </c>
      <c r="T493">
        <v>43.47</v>
      </c>
      <c r="U493" t="s">
        <v>1570</v>
      </c>
      <c r="V493">
        <v>0</v>
      </c>
      <c r="Y493" t="s">
        <v>1571</v>
      </c>
      <c r="Z493" t="s">
        <v>1572</v>
      </c>
      <c r="AC493" t="s">
        <v>1573</v>
      </c>
      <c r="AD493" t="s">
        <v>1574</v>
      </c>
      <c r="AF493">
        <v>0</v>
      </c>
      <c r="AG493">
        <v>0</v>
      </c>
      <c r="AH493">
        <v>56.5</v>
      </c>
      <c r="AI493">
        <v>2</v>
      </c>
      <c r="AJ493">
        <v>0</v>
      </c>
      <c r="AV493">
        <v>1.299747</v>
      </c>
      <c r="AX493">
        <v>67.8</v>
      </c>
      <c r="AZ493">
        <v>1</v>
      </c>
      <c r="BE493">
        <v>100</v>
      </c>
      <c r="BF493">
        <v>100</v>
      </c>
      <c r="BH493">
        <v>0</v>
      </c>
      <c r="BL493">
        <v>0</v>
      </c>
      <c r="BM493">
        <v>0</v>
      </c>
      <c r="BP493">
        <v>0</v>
      </c>
      <c r="BR493">
        <v>0</v>
      </c>
      <c r="BS493">
        <v>0</v>
      </c>
      <c r="BT493">
        <v>0</v>
      </c>
      <c r="BW493">
        <v>0</v>
      </c>
      <c r="BX493">
        <v>0</v>
      </c>
    </row>
    <row r="494" spans="1:76" x14ac:dyDescent="0.25">
      <c r="B494" t="s">
        <v>3088</v>
      </c>
      <c r="C494" t="s">
        <v>3089</v>
      </c>
      <c r="D494" t="s">
        <v>3090</v>
      </c>
      <c r="E494">
        <v>6</v>
      </c>
      <c r="F494" t="s">
        <v>1743</v>
      </c>
      <c r="I494" t="s">
        <v>1744</v>
      </c>
      <c r="J494" t="s">
        <v>1745</v>
      </c>
      <c r="K494" t="s">
        <v>1746</v>
      </c>
      <c r="L494" t="s">
        <v>1747</v>
      </c>
      <c r="M494" t="s">
        <v>1637</v>
      </c>
      <c r="N494" t="s">
        <v>3088</v>
      </c>
      <c r="O494" t="s">
        <v>3091</v>
      </c>
      <c r="Q494">
        <v>1</v>
      </c>
      <c r="R494">
        <v>1</v>
      </c>
      <c r="S494">
        <v>615.58000000000004</v>
      </c>
      <c r="T494">
        <v>615.58000000000004</v>
      </c>
      <c r="U494" t="s">
        <v>1570</v>
      </c>
      <c r="V494">
        <v>0</v>
      </c>
      <c r="Y494" t="s">
        <v>1571</v>
      </c>
      <c r="Z494" t="s">
        <v>1572</v>
      </c>
      <c r="AC494" t="s">
        <v>1573</v>
      </c>
      <c r="AD494" t="s">
        <v>1574</v>
      </c>
      <c r="AF494">
        <v>0</v>
      </c>
      <c r="AG494">
        <v>0</v>
      </c>
      <c r="AH494">
        <v>812.57</v>
      </c>
      <c r="AI494">
        <v>2</v>
      </c>
      <c r="AJ494">
        <v>0</v>
      </c>
      <c r="AV494">
        <v>1.3200071</v>
      </c>
      <c r="AX494">
        <v>975.08</v>
      </c>
      <c r="BE494">
        <v>100</v>
      </c>
      <c r="BF494">
        <v>100</v>
      </c>
      <c r="BH494">
        <v>0</v>
      </c>
      <c r="BL494">
        <v>0</v>
      </c>
      <c r="BM494">
        <v>0</v>
      </c>
      <c r="BP494">
        <v>0</v>
      </c>
      <c r="BR494">
        <v>0</v>
      </c>
      <c r="BS494">
        <v>0</v>
      </c>
      <c r="BT494">
        <v>0</v>
      </c>
      <c r="BW494">
        <v>0</v>
      </c>
      <c r="BX494">
        <v>0</v>
      </c>
    </row>
    <row r="495" spans="1:76" x14ac:dyDescent="0.25">
      <c r="B495" t="s">
        <v>1090</v>
      </c>
      <c r="C495" t="s">
        <v>3092</v>
      </c>
      <c r="D495" t="s">
        <v>3093</v>
      </c>
      <c r="E495">
        <v>1</v>
      </c>
      <c r="F495" t="s">
        <v>1626</v>
      </c>
      <c r="G495">
        <v>2</v>
      </c>
      <c r="H495" t="s">
        <v>1626</v>
      </c>
      <c r="I495" t="s">
        <v>1744</v>
      </c>
      <c r="J495" t="s">
        <v>1745</v>
      </c>
      <c r="K495">
        <v>1</v>
      </c>
      <c r="L495" t="s">
        <v>1803</v>
      </c>
      <c r="M495" t="s">
        <v>1583</v>
      </c>
      <c r="N495" t="s">
        <v>1584</v>
      </c>
      <c r="O495" t="s">
        <v>1585</v>
      </c>
      <c r="Q495">
        <v>1</v>
      </c>
      <c r="R495">
        <v>0</v>
      </c>
      <c r="S495">
        <v>0</v>
      </c>
      <c r="T495">
        <v>0</v>
      </c>
      <c r="U495" t="s">
        <v>1570</v>
      </c>
      <c r="V495">
        <v>0</v>
      </c>
      <c r="Y495" t="s">
        <v>1571</v>
      </c>
      <c r="Z495" t="s">
        <v>1572</v>
      </c>
      <c r="AC495" t="s">
        <v>1573</v>
      </c>
      <c r="AD495" t="s">
        <v>1574</v>
      </c>
      <c r="AF495">
        <v>0</v>
      </c>
      <c r="AG495">
        <v>0</v>
      </c>
      <c r="AH495" s="2">
        <v>1239</v>
      </c>
      <c r="AI495">
        <v>2</v>
      </c>
      <c r="AJ495">
        <v>0</v>
      </c>
      <c r="AK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V495">
        <v>0</v>
      </c>
      <c r="AW495">
        <v>1</v>
      </c>
      <c r="AX495" s="2">
        <v>1486.8</v>
      </c>
      <c r="AZ495">
        <v>1</v>
      </c>
      <c r="BE495">
        <v>100</v>
      </c>
      <c r="BF495">
        <v>100</v>
      </c>
      <c r="BH495">
        <v>0</v>
      </c>
      <c r="BL495">
        <v>0</v>
      </c>
      <c r="BM495">
        <v>0</v>
      </c>
      <c r="BP495">
        <v>0</v>
      </c>
      <c r="BR495">
        <v>0</v>
      </c>
      <c r="BS495">
        <v>0</v>
      </c>
      <c r="BT495">
        <v>0</v>
      </c>
      <c r="BW495">
        <v>0</v>
      </c>
      <c r="BX495">
        <v>0</v>
      </c>
    </row>
    <row r="496" spans="1:76" x14ac:dyDescent="0.25">
      <c r="B496" t="s">
        <v>3094</v>
      </c>
      <c r="C496" t="s">
        <v>3095</v>
      </c>
      <c r="D496" t="s">
        <v>3096</v>
      </c>
      <c r="E496">
        <v>9</v>
      </c>
      <c r="F496" t="s">
        <v>2016</v>
      </c>
      <c r="G496">
        <v>5</v>
      </c>
      <c r="H496" t="s">
        <v>2016</v>
      </c>
      <c r="K496">
        <v>3</v>
      </c>
      <c r="L496" t="s">
        <v>2017</v>
      </c>
      <c r="M496" t="s">
        <v>1613</v>
      </c>
      <c r="N496" t="s">
        <v>3094</v>
      </c>
      <c r="O496" t="s">
        <v>3097</v>
      </c>
      <c r="Q496">
        <v>1</v>
      </c>
      <c r="R496">
        <v>1</v>
      </c>
      <c r="S496">
        <v>2.33</v>
      </c>
      <c r="T496">
        <v>2.33</v>
      </c>
      <c r="U496" t="s">
        <v>1570</v>
      </c>
      <c r="V496">
        <v>0</v>
      </c>
      <c r="Y496" t="s">
        <v>1571</v>
      </c>
      <c r="Z496" t="s">
        <v>1572</v>
      </c>
      <c r="AC496" t="s">
        <v>1573</v>
      </c>
      <c r="AD496" t="s">
        <v>1574</v>
      </c>
      <c r="AF496">
        <v>0</v>
      </c>
      <c r="AG496">
        <v>0</v>
      </c>
      <c r="AH496">
        <v>3.07</v>
      </c>
      <c r="AI496">
        <v>2</v>
      </c>
      <c r="AJ496">
        <v>0</v>
      </c>
      <c r="AV496">
        <v>1.3175965999999999</v>
      </c>
      <c r="AX496">
        <v>3.68</v>
      </c>
      <c r="BE496">
        <v>100</v>
      </c>
      <c r="BF496">
        <v>100</v>
      </c>
      <c r="BH496">
        <v>0</v>
      </c>
      <c r="BL496">
        <v>0</v>
      </c>
      <c r="BM496">
        <v>0</v>
      </c>
      <c r="BP496">
        <v>0</v>
      </c>
      <c r="BR496">
        <v>0</v>
      </c>
      <c r="BS496">
        <v>0</v>
      </c>
      <c r="BT496">
        <v>0</v>
      </c>
      <c r="BW496">
        <v>0</v>
      </c>
      <c r="BX496">
        <v>0</v>
      </c>
    </row>
    <row r="497" spans="1:76" x14ac:dyDescent="0.25">
      <c r="B497" t="s">
        <v>3098</v>
      </c>
      <c r="C497" t="s">
        <v>3099</v>
      </c>
      <c r="D497" t="s">
        <v>3100</v>
      </c>
      <c r="E497">
        <v>9</v>
      </c>
      <c r="F497" t="s">
        <v>2016</v>
      </c>
      <c r="G497">
        <v>5</v>
      </c>
      <c r="H497" t="s">
        <v>2016</v>
      </c>
      <c r="K497">
        <v>3</v>
      </c>
      <c r="L497" t="s">
        <v>2017</v>
      </c>
      <c r="M497" t="s">
        <v>1613</v>
      </c>
      <c r="N497" t="s">
        <v>3098</v>
      </c>
      <c r="O497" t="s">
        <v>3101</v>
      </c>
      <c r="Q497">
        <v>1</v>
      </c>
      <c r="R497">
        <v>1</v>
      </c>
      <c r="S497">
        <v>3.75</v>
      </c>
      <c r="T497">
        <v>3.75</v>
      </c>
      <c r="U497" t="s">
        <v>1570</v>
      </c>
      <c r="V497">
        <v>0</v>
      </c>
      <c r="Y497" t="s">
        <v>1571</v>
      </c>
      <c r="Z497" t="s">
        <v>1572</v>
      </c>
      <c r="AC497" t="s">
        <v>1573</v>
      </c>
      <c r="AD497" t="s">
        <v>1574</v>
      </c>
      <c r="AF497">
        <v>0</v>
      </c>
      <c r="AG497">
        <v>0</v>
      </c>
      <c r="AH497">
        <v>4.79</v>
      </c>
      <c r="AI497">
        <v>2</v>
      </c>
      <c r="AJ497">
        <v>0</v>
      </c>
      <c r="AV497">
        <v>1.2773333</v>
      </c>
      <c r="AX497">
        <v>5.75</v>
      </c>
      <c r="BE497">
        <v>100</v>
      </c>
      <c r="BF497">
        <v>100</v>
      </c>
      <c r="BH497">
        <v>0</v>
      </c>
      <c r="BL497">
        <v>0</v>
      </c>
      <c r="BM497">
        <v>0</v>
      </c>
      <c r="BP497">
        <v>0</v>
      </c>
      <c r="BR497">
        <v>0</v>
      </c>
      <c r="BS497">
        <v>0</v>
      </c>
      <c r="BT497">
        <v>0</v>
      </c>
      <c r="BW497">
        <v>0</v>
      </c>
      <c r="BX497">
        <v>0</v>
      </c>
    </row>
    <row r="498" spans="1:76" x14ac:dyDescent="0.25">
      <c r="B498" t="s">
        <v>1166</v>
      </c>
      <c r="C498" t="s">
        <v>3102</v>
      </c>
      <c r="D498" t="s">
        <v>3103</v>
      </c>
      <c r="E498">
        <v>9</v>
      </c>
      <c r="F498" t="s">
        <v>2016</v>
      </c>
      <c r="G498">
        <v>4</v>
      </c>
      <c r="H498" t="s">
        <v>1611</v>
      </c>
      <c r="K498">
        <v>3</v>
      </c>
      <c r="L498" t="s">
        <v>2017</v>
      </c>
      <c r="M498" t="s">
        <v>1583</v>
      </c>
      <c r="N498" t="s">
        <v>1584</v>
      </c>
      <c r="O498" t="s">
        <v>1585</v>
      </c>
      <c r="Q498">
        <v>1</v>
      </c>
      <c r="R498">
        <v>0</v>
      </c>
      <c r="S498">
        <v>0</v>
      </c>
      <c r="T498">
        <v>0</v>
      </c>
      <c r="U498" t="s">
        <v>1570</v>
      </c>
      <c r="V498">
        <v>0</v>
      </c>
      <c r="Y498" t="s">
        <v>1571</v>
      </c>
      <c r="Z498" t="s">
        <v>1572</v>
      </c>
      <c r="AC498" t="s">
        <v>1573</v>
      </c>
      <c r="AD498" t="s">
        <v>1574</v>
      </c>
      <c r="AF498">
        <v>0</v>
      </c>
      <c r="AG498">
        <v>0</v>
      </c>
      <c r="AH498">
        <v>10.28</v>
      </c>
      <c r="AI498">
        <v>2</v>
      </c>
      <c r="AJ498">
        <v>0</v>
      </c>
      <c r="AK498">
        <v>1</v>
      </c>
      <c r="AV498">
        <v>0</v>
      </c>
      <c r="AX498">
        <v>12.34</v>
      </c>
      <c r="AZ498">
        <v>1</v>
      </c>
      <c r="BE498">
        <v>100</v>
      </c>
      <c r="BF498">
        <v>100</v>
      </c>
      <c r="BH498">
        <v>0</v>
      </c>
      <c r="BL498">
        <v>0</v>
      </c>
      <c r="BM498">
        <v>0</v>
      </c>
      <c r="BP498">
        <v>0</v>
      </c>
      <c r="BR498">
        <v>0</v>
      </c>
      <c r="BS498">
        <v>0</v>
      </c>
      <c r="BT498">
        <v>0</v>
      </c>
      <c r="BW498">
        <v>0</v>
      </c>
      <c r="BX498">
        <v>0</v>
      </c>
    </row>
    <row r="499" spans="1:76" x14ac:dyDescent="0.25">
      <c r="B499" t="s">
        <v>1168</v>
      </c>
      <c r="C499" t="s">
        <v>3104</v>
      </c>
      <c r="D499" t="s">
        <v>3105</v>
      </c>
      <c r="E499">
        <v>9</v>
      </c>
      <c r="F499" t="s">
        <v>2016</v>
      </c>
      <c r="G499">
        <v>4</v>
      </c>
      <c r="H499" t="s">
        <v>1611</v>
      </c>
      <c r="K499">
        <v>3</v>
      </c>
      <c r="L499" t="s">
        <v>2017</v>
      </c>
      <c r="M499" t="s">
        <v>1583</v>
      </c>
      <c r="N499" t="s">
        <v>1584</v>
      </c>
      <c r="O499" t="s">
        <v>1585</v>
      </c>
      <c r="Q499">
        <v>1</v>
      </c>
      <c r="R499">
        <v>0</v>
      </c>
      <c r="S499">
        <v>0</v>
      </c>
      <c r="T499">
        <v>0</v>
      </c>
      <c r="U499" t="s">
        <v>1570</v>
      </c>
      <c r="V499">
        <v>0</v>
      </c>
      <c r="Y499" t="s">
        <v>1571</v>
      </c>
      <c r="Z499" t="s">
        <v>1572</v>
      </c>
      <c r="AC499" t="s">
        <v>1573</v>
      </c>
      <c r="AD499" t="s">
        <v>1574</v>
      </c>
      <c r="AF499">
        <v>0</v>
      </c>
      <c r="AG499">
        <v>0</v>
      </c>
      <c r="AH499">
        <v>8.18</v>
      </c>
      <c r="AI499">
        <v>2</v>
      </c>
      <c r="AJ499">
        <v>0</v>
      </c>
      <c r="AK499">
        <v>1</v>
      </c>
      <c r="AV499">
        <v>0</v>
      </c>
      <c r="AX499">
        <v>9.82</v>
      </c>
      <c r="AZ499">
        <v>1</v>
      </c>
      <c r="BE499">
        <v>100</v>
      </c>
      <c r="BF499">
        <v>100</v>
      </c>
      <c r="BH499">
        <v>0</v>
      </c>
      <c r="BL499">
        <v>0</v>
      </c>
      <c r="BM499">
        <v>0</v>
      </c>
      <c r="BP499">
        <v>0</v>
      </c>
      <c r="BR499">
        <v>0</v>
      </c>
      <c r="BS499">
        <v>0</v>
      </c>
      <c r="BT499">
        <v>0</v>
      </c>
      <c r="BW499">
        <v>0</v>
      </c>
      <c r="BX499">
        <v>0</v>
      </c>
    </row>
    <row r="500" spans="1:76" x14ac:dyDescent="0.25">
      <c r="B500" s="3">
        <v>9.8999999999999997E+67</v>
      </c>
      <c r="C500" t="s">
        <v>3106</v>
      </c>
      <c r="D500" t="s">
        <v>3107</v>
      </c>
      <c r="E500">
        <v>9</v>
      </c>
      <c r="F500" t="s">
        <v>2016</v>
      </c>
      <c r="K500">
        <v>3</v>
      </c>
      <c r="L500" t="s">
        <v>2017</v>
      </c>
      <c r="M500" t="s">
        <v>1613</v>
      </c>
      <c r="N500" s="3">
        <v>9.8999999999999997E+67</v>
      </c>
      <c r="O500" t="s">
        <v>3107</v>
      </c>
      <c r="Q500">
        <v>1</v>
      </c>
      <c r="R500">
        <v>0</v>
      </c>
      <c r="S500">
        <v>0</v>
      </c>
      <c r="T500">
        <v>0</v>
      </c>
      <c r="U500" t="s">
        <v>1570</v>
      </c>
      <c r="V500">
        <v>0</v>
      </c>
      <c r="Y500" t="s">
        <v>1571</v>
      </c>
      <c r="Z500" t="s">
        <v>1572</v>
      </c>
      <c r="AC500" t="s">
        <v>1573</v>
      </c>
      <c r="AD500" t="s">
        <v>1574</v>
      </c>
      <c r="AF500">
        <v>0</v>
      </c>
      <c r="AG500">
        <v>0</v>
      </c>
      <c r="AH500">
        <v>10.26</v>
      </c>
      <c r="AI500">
        <v>2</v>
      </c>
      <c r="AJ500">
        <v>0</v>
      </c>
      <c r="AV500">
        <v>0</v>
      </c>
      <c r="AX500">
        <v>12.31</v>
      </c>
      <c r="BE500">
        <v>100</v>
      </c>
      <c r="BF500">
        <v>100</v>
      </c>
      <c r="BH500">
        <v>0</v>
      </c>
      <c r="BL500">
        <v>0</v>
      </c>
      <c r="BM500">
        <v>0</v>
      </c>
      <c r="BP500">
        <v>0</v>
      </c>
      <c r="BR500">
        <v>0</v>
      </c>
      <c r="BS500">
        <v>0</v>
      </c>
      <c r="BT500">
        <v>0</v>
      </c>
      <c r="BW500">
        <v>0</v>
      </c>
      <c r="BX500">
        <v>0</v>
      </c>
    </row>
    <row r="501" spans="1:76" x14ac:dyDescent="0.25">
      <c r="A501">
        <v>530</v>
      </c>
      <c r="B501" t="s">
        <v>469</v>
      </c>
      <c r="C501" t="s">
        <v>3108</v>
      </c>
      <c r="D501" t="s">
        <v>3109</v>
      </c>
      <c r="E501">
        <v>3</v>
      </c>
      <c r="F501" t="s">
        <v>1666</v>
      </c>
      <c r="G501">
        <v>7</v>
      </c>
      <c r="H501" t="s">
        <v>1666</v>
      </c>
      <c r="K501">
        <v>2</v>
      </c>
      <c r="L501" t="s">
        <v>3110</v>
      </c>
      <c r="M501" t="s">
        <v>3111</v>
      </c>
      <c r="N501" t="s">
        <v>469</v>
      </c>
      <c r="O501" t="s">
        <v>467</v>
      </c>
      <c r="Q501">
        <v>1</v>
      </c>
      <c r="R501">
        <v>1</v>
      </c>
      <c r="S501">
        <v>3.18</v>
      </c>
      <c r="T501">
        <v>3.18</v>
      </c>
      <c r="U501" t="s">
        <v>1570</v>
      </c>
      <c r="V501">
        <v>0</v>
      </c>
      <c r="Y501" t="s">
        <v>1571</v>
      </c>
      <c r="Z501" t="s">
        <v>1572</v>
      </c>
      <c r="AC501" t="s">
        <v>1573</v>
      </c>
      <c r="AD501" t="s">
        <v>1574</v>
      </c>
      <c r="AF501">
        <v>0</v>
      </c>
      <c r="AG501">
        <v>0</v>
      </c>
      <c r="AH501">
        <v>3.35</v>
      </c>
      <c r="AI501">
        <v>2</v>
      </c>
      <c r="AJ501">
        <v>0</v>
      </c>
      <c r="AV501">
        <v>1.0534591</v>
      </c>
      <c r="AX501">
        <v>4.0199999999999996</v>
      </c>
      <c r="AZ501">
        <v>1</v>
      </c>
      <c r="BE501">
        <v>100</v>
      </c>
      <c r="BF501">
        <v>100</v>
      </c>
      <c r="BH501">
        <v>0</v>
      </c>
      <c r="BL501">
        <v>0</v>
      </c>
      <c r="BM501">
        <v>0</v>
      </c>
      <c r="BP501">
        <v>0</v>
      </c>
      <c r="BR501">
        <v>0</v>
      </c>
      <c r="BS501">
        <v>0</v>
      </c>
      <c r="BT501">
        <v>0</v>
      </c>
      <c r="BW501">
        <v>0</v>
      </c>
      <c r="BX501">
        <v>0</v>
      </c>
    </row>
    <row r="502" spans="1:76" x14ac:dyDescent="0.25">
      <c r="A502">
        <v>529</v>
      </c>
      <c r="B502" t="s">
        <v>465</v>
      </c>
      <c r="C502" t="s">
        <v>3112</v>
      </c>
      <c r="D502" t="s">
        <v>463</v>
      </c>
      <c r="E502">
        <v>3</v>
      </c>
      <c r="F502" t="s">
        <v>1666</v>
      </c>
      <c r="G502">
        <v>7</v>
      </c>
      <c r="H502" t="s">
        <v>1666</v>
      </c>
      <c r="K502">
        <v>2</v>
      </c>
      <c r="L502" t="s">
        <v>3110</v>
      </c>
      <c r="M502" t="s">
        <v>3111</v>
      </c>
      <c r="N502" t="s">
        <v>465</v>
      </c>
      <c r="O502" t="s">
        <v>463</v>
      </c>
      <c r="Q502">
        <v>1</v>
      </c>
      <c r="R502">
        <v>1</v>
      </c>
      <c r="S502">
        <v>4.71</v>
      </c>
      <c r="T502">
        <v>4.71</v>
      </c>
      <c r="U502" t="s">
        <v>1570</v>
      </c>
      <c r="V502">
        <v>0</v>
      </c>
      <c r="Y502" t="s">
        <v>1571</v>
      </c>
      <c r="Z502" t="s">
        <v>1572</v>
      </c>
      <c r="AC502" t="s">
        <v>1573</v>
      </c>
      <c r="AD502" t="s">
        <v>1574</v>
      </c>
      <c r="AF502">
        <v>0</v>
      </c>
      <c r="AG502">
        <v>0</v>
      </c>
      <c r="AH502">
        <v>5.72</v>
      </c>
      <c r="AI502">
        <v>2</v>
      </c>
      <c r="AJ502">
        <v>0</v>
      </c>
      <c r="AV502">
        <v>1.2144374</v>
      </c>
      <c r="AX502">
        <v>6.86</v>
      </c>
      <c r="AZ502">
        <v>1</v>
      </c>
      <c r="BE502">
        <v>100</v>
      </c>
      <c r="BF502">
        <v>100</v>
      </c>
      <c r="BH502">
        <v>0</v>
      </c>
      <c r="BL502">
        <v>0</v>
      </c>
      <c r="BM502">
        <v>0</v>
      </c>
      <c r="BP502">
        <v>0</v>
      </c>
      <c r="BR502">
        <v>0</v>
      </c>
      <c r="BS502">
        <v>0</v>
      </c>
      <c r="BT502">
        <v>0</v>
      </c>
      <c r="BW502">
        <v>0</v>
      </c>
      <c r="BX502">
        <v>0</v>
      </c>
    </row>
    <row r="503" spans="1:76" x14ac:dyDescent="0.25">
      <c r="A503">
        <v>528</v>
      </c>
      <c r="B503" t="s">
        <v>461</v>
      </c>
      <c r="C503" t="s">
        <v>3113</v>
      </c>
      <c r="D503" t="s">
        <v>459</v>
      </c>
      <c r="E503">
        <v>3</v>
      </c>
      <c r="F503" t="s">
        <v>1666</v>
      </c>
      <c r="G503">
        <v>7</v>
      </c>
      <c r="H503" t="s">
        <v>1666</v>
      </c>
      <c r="K503">
        <v>2</v>
      </c>
      <c r="L503" t="s">
        <v>3110</v>
      </c>
      <c r="M503" t="s">
        <v>3114</v>
      </c>
      <c r="N503" t="s">
        <v>461</v>
      </c>
      <c r="O503" t="s">
        <v>459</v>
      </c>
      <c r="Q503">
        <v>1</v>
      </c>
      <c r="R503">
        <v>1</v>
      </c>
      <c r="S503">
        <v>12.5</v>
      </c>
      <c r="T503">
        <v>12.5</v>
      </c>
      <c r="U503" t="s">
        <v>1570</v>
      </c>
      <c r="V503">
        <v>0</v>
      </c>
      <c r="Y503" t="s">
        <v>1571</v>
      </c>
      <c r="Z503" t="s">
        <v>1572</v>
      </c>
      <c r="AC503" t="s">
        <v>1573</v>
      </c>
      <c r="AD503" t="s">
        <v>1574</v>
      </c>
      <c r="AF503">
        <v>0</v>
      </c>
      <c r="AG503">
        <v>0</v>
      </c>
      <c r="AH503">
        <v>20.53</v>
      </c>
      <c r="AI503">
        <v>2</v>
      </c>
      <c r="AJ503">
        <v>0</v>
      </c>
      <c r="AV503">
        <v>1.6424000000000001</v>
      </c>
      <c r="AX503">
        <v>24.64</v>
      </c>
      <c r="AZ503">
        <v>1</v>
      </c>
      <c r="BE503">
        <v>100</v>
      </c>
      <c r="BF503">
        <v>100</v>
      </c>
      <c r="BH503">
        <v>0</v>
      </c>
      <c r="BL503">
        <v>0</v>
      </c>
      <c r="BM503">
        <v>0</v>
      </c>
      <c r="BP503">
        <v>0</v>
      </c>
      <c r="BR503">
        <v>0</v>
      </c>
      <c r="BS503">
        <v>0</v>
      </c>
      <c r="BT503">
        <v>0</v>
      </c>
      <c r="BW503">
        <v>0</v>
      </c>
      <c r="BX503">
        <v>0</v>
      </c>
    </row>
    <row r="504" spans="1:76" x14ac:dyDescent="0.25">
      <c r="A504">
        <v>527</v>
      </c>
      <c r="B504" t="s">
        <v>457</v>
      </c>
      <c r="C504" t="s">
        <v>3115</v>
      </c>
      <c r="D504" t="s">
        <v>455</v>
      </c>
      <c r="E504">
        <v>3</v>
      </c>
      <c r="F504" t="s">
        <v>1666</v>
      </c>
      <c r="G504">
        <v>7</v>
      </c>
      <c r="H504" t="s">
        <v>1666</v>
      </c>
      <c r="K504">
        <v>2</v>
      </c>
      <c r="L504" t="s">
        <v>3110</v>
      </c>
      <c r="M504" t="s">
        <v>3114</v>
      </c>
      <c r="N504" t="s">
        <v>457</v>
      </c>
      <c r="O504" t="s">
        <v>455</v>
      </c>
      <c r="Q504">
        <v>1</v>
      </c>
      <c r="R504">
        <v>1</v>
      </c>
      <c r="S504">
        <v>0.53</v>
      </c>
      <c r="T504">
        <v>0.53</v>
      </c>
      <c r="U504" t="s">
        <v>1570</v>
      </c>
      <c r="V504">
        <v>0</v>
      </c>
      <c r="Y504" t="s">
        <v>1571</v>
      </c>
      <c r="Z504" t="s">
        <v>1572</v>
      </c>
      <c r="AC504" t="s">
        <v>1573</v>
      </c>
      <c r="AD504" t="s">
        <v>1574</v>
      </c>
      <c r="AF504">
        <v>0</v>
      </c>
      <c r="AG504">
        <v>0</v>
      </c>
      <c r="AH504">
        <v>1.18</v>
      </c>
      <c r="AI504">
        <v>2</v>
      </c>
      <c r="AJ504">
        <v>0</v>
      </c>
      <c r="AV504">
        <v>2.2264151000000001</v>
      </c>
      <c r="AX504">
        <v>1.42</v>
      </c>
      <c r="AZ504">
        <v>1</v>
      </c>
      <c r="BE504">
        <v>100</v>
      </c>
      <c r="BF504">
        <v>100</v>
      </c>
      <c r="BH504">
        <v>0</v>
      </c>
      <c r="BL504">
        <v>0</v>
      </c>
      <c r="BM504">
        <v>0</v>
      </c>
      <c r="BP504">
        <v>0</v>
      </c>
      <c r="BR504">
        <v>0</v>
      </c>
      <c r="BS504">
        <v>0</v>
      </c>
      <c r="BT504">
        <v>0</v>
      </c>
      <c r="BW504">
        <v>0</v>
      </c>
      <c r="BX504">
        <v>0</v>
      </c>
    </row>
    <row r="505" spans="1:76" x14ac:dyDescent="0.25">
      <c r="B505" t="s">
        <v>3116</v>
      </c>
      <c r="C505" t="s">
        <v>3117</v>
      </c>
      <c r="D505" t="s">
        <v>3118</v>
      </c>
      <c r="E505">
        <v>9</v>
      </c>
      <c r="F505" t="s">
        <v>2016</v>
      </c>
      <c r="G505">
        <v>5</v>
      </c>
      <c r="H505" t="s">
        <v>2016</v>
      </c>
      <c r="K505">
        <v>3</v>
      </c>
      <c r="L505" t="s">
        <v>2017</v>
      </c>
      <c r="M505" t="s">
        <v>1613</v>
      </c>
      <c r="N505" t="s">
        <v>3116</v>
      </c>
      <c r="O505" t="s">
        <v>3118</v>
      </c>
      <c r="Q505">
        <v>1</v>
      </c>
      <c r="R505">
        <v>1</v>
      </c>
      <c r="S505">
        <v>5.13</v>
      </c>
      <c r="T505">
        <v>5.13</v>
      </c>
      <c r="U505" t="s">
        <v>1570</v>
      </c>
      <c r="V505">
        <v>0</v>
      </c>
      <c r="Y505" t="s">
        <v>1571</v>
      </c>
      <c r="Z505" t="s">
        <v>1572</v>
      </c>
      <c r="AC505" t="s">
        <v>1573</v>
      </c>
      <c r="AD505" t="s">
        <v>1574</v>
      </c>
      <c r="AF505">
        <v>0</v>
      </c>
      <c r="AG505">
        <v>0</v>
      </c>
      <c r="AH505">
        <v>8.2899999999999991</v>
      </c>
      <c r="AI505">
        <v>2</v>
      </c>
      <c r="AJ505">
        <v>0</v>
      </c>
      <c r="AV505">
        <v>1.6159844000000001</v>
      </c>
      <c r="AX505">
        <v>9.9499999999999993</v>
      </c>
      <c r="BE505">
        <v>100</v>
      </c>
      <c r="BF505">
        <v>100</v>
      </c>
      <c r="BH505">
        <v>0</v>
      </c>
      <c r="BL505">
        <v>0</v>
      </c>
      <c r="BM505">
        <v>0</v>
      </c>
      <c r="BP505">
        <v>0</v>
      </c>
      <c r="BR505">
        <v>0</v>
      </c>
      <c r="BS505">
        <v>0</v>
      </c>
      <c r="BT505">
        <v>0</v>
      </c>
      <c r="BW505">
        <v>0</v>
      </c>
      <c r="BX505">
        <v>0</v>
      </c>
    </row>
    <row r="506" spans="1:76" x14ac:dyDescent="0.25">
      <c r="B506" t="s">
        <v>3119</v>
      </c>
      <c r="C506" t="s">
        <v>3120</v>
      </c>
      <c r="D506" t="s">
        <v>3121</v>
      </c>
      <c r="E506">
        <v>6</v>
      </c>
      <c r="F506" t="s">
        <v>1743</v>
      </c>
      <c r="I506" t="s">
        <v>1744</v>
      </c>
      <c r="J506" t="s">
        <v>1745</v>
      </c>
      <c r="K506" t="s">
        <v>1746</v>
      </c>
      <c r="L506" t="s">
        <v>1747</v>
      </c>
      <c r="M506" t="s">
        <v>1637</v>
      </c>
      <c r="N506" t="s">
        <v>3119</v>
      </c>
      <c r="O506" t="s">
        <v>3122</v>
      </c>
      <c r="Q506">
        <v>1</v>
      </c>
      <c r="R506">
        <v>1</v>
      </c>
      <c r="S506">
        <v>727.31</v>
      </c>
      <c r="T506">
        <v>727.31</v>
      </c>
      <c r="U506" t="s">
        <v>1570</v>
      </c>
      <c r="V506">
        <v>0</v>
      </c>
      <c r="Y506" t="s">
        <v>1571</v>
      </c>
      <c r="Z506" t="s">
        <v>1572</v>
      </c>
      <c r="AC506" t="s">
        <v>1573</v>
      </c>
      <c r="AD506" t="s">
        <v>1574</v>
      </c>
      <c r="AF506">
        <v>0</v>
      </c>
      <c r="AG506">
        <v>0</v>
      </c>
      <c r="AH506">
        <v>960.04</v>
      </c>
      <c r="AI506">
        <v>2</v>
      </c>
      <c r="AJ506">
        <v>0</v>
      </c>
      <c r="AV506">
        <v>1.3199874</v>
      </c>
      <c r="AX506" s="2">
        <v>1152.05</v>
      </c>
      <c r="BE506">
        <v>100</v>
      </c>
      <c r="BF506">
        <v>100</v>
      </c>
      <c r="BH506">
        <v>0</v>
      </c>
      <c r="BL506">
        <v>0</v>
      </c>
      <c r="BM506">
        <v>0</v>
      </c>
      <c r="BP506">
        <v>0</v>
      </c>
      <c r="BR506">
        <v>0</v>
      </c>
      <c r="BS506">
        <v>0</v>
      </c>
      <c r="BT506">
        <v>0</v>
      </c>
      <c r="BW506">
        <v>0</v>
      </c>
      <c r="BX506">
        <v>0</v>
      </c>
    </row>
    <row r="507" spans="1:76" x14ac:dyDescent="0.25">
      <c r="B507" t="s">
        <v>1148</v>
      </c>
      <c r="C507" t="s">
        <v>3123</v>
      </c>
      <c r="D507" t="s">
        <v>3124</v>
      </c>
      <c r="E507">
        <v>1</v>
      </c>
      <c r="F507" t="s">
        <v>1626</v>
      </c>
      <c r="G507">
        <v>2</v>
      </c>
      <c r="H507" t="s">
        <v>1626</v>
      </c>
      <c r="I507" t="s">
        <v>1744</v>
      </c>
      <c r="J507" t="s">
        <v>1745</v>
      </c>
      <c r="K507">
        <v>1</v>
      </c>
      <c r="L507" t="s">
        <v>1803</v>
      </c>
      <c r="M507" t="s">
        <v>1583</v>
      </c>
      <c r="N507" t="s">
        <v>1584</v>
      </c>
      <c r="O507" t="s">
        <v>1585</v>
      </c>
      <c r="Q507">
        <v>1</v>
      </c>
      <c r="R507">
        <v>0</v>
      </c>
      <c r="S507">
        <v>0</v>
      </c>
      <c r="T507">
        <v>0</v>
      </c>
      <c r="U507" t="s">
        <v>1570</v>
      </c>
      <c r="V507">
        <v>0</v>
      </c>
      <c r="Y507" t="s">
        <v>1571</v>
      </c>
      <c r="Z507" t="s">
        <v>1572</v>
      </c>
      <c r="AC507" t="s">
        <v>1573</v>
      </c>
      <c r="AD507" t="s">
        <v>1574</v>
      </c>
      <c r="AF507">
        <v>0</v>
      </c>
      <c r="AG507">
        <v>0</v>
      </c>
      <c r="AH507" s="2">
        <v>2054</v>
      </c>
      <c r="AI507">
        <v>2</v>
      </c>
      <c r="AJ507">
        <v>0</v>
      </c>
      <c r="AK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V507">
        <v>0</v>
      </c>
      <c r="AW507">
        <v>1</v>
      </c>
      <c r="AX507" s="2">
        <v>2464.8000000000002</v>
      </c>
      <c r="AZ507">
        <v>1</v>
      </c>
      <c r="BE507">
        <v>100</v>
      </c>
      <c r="BF507">
        <v>100</v>
      </c>
      <c r="BH507">
        <v>0</v>
      </c>
      <c r="BL507">
        <v>0</v>
      </c>
      <c r="BM507">
        <v>0</v>
      </c>
      <c r="BP507">
        <v>0</v>
      </c>
      <c r="BR507">
        <v>0</v>
      </c>
      <c r="BS507">
        <v>0</v>
      </c>
      <c r="BT507">
        <v>0</v>
      </c>
      <c r="BW507">
        <v>0</v>
      </c>
      <c r="BX507">
        <v>0</v>
      </c>
    </row>
    <row r="508" spans="1:76" x14ac:dyDescent="0.25">
      <c r="B508" t="s">
        <v>983</v>
      </c>
      <c r="C508" t="s">
        <v>3125</v>
      </c>
      <c r="D508" t="s">
        <v>3126</v>
      </c>
      <c r="E508">
        <v>3</v>
      </c>
      <c r="F508" t="s">
        <v>1666</v>
      </c>
      <c r="G508">
        <v>7</v>
      </c>
      <c r="H508" t="s">
        <v>1666</v>
      </c>
      <c r="K508">
        <v>1</v>
      </c>
      <c r="L508" t="s">
        <v>1713</v>
      </c>
      <c r="M508" t="s">
        <v>1583</v>
      </c>
      <c r="N508" t="s">
        <v>1584</v>
      </c>
      <c r="O508" t="s">
        <v>1585</v>
      </c>
      <c r="Q508">
        <v>1</v>
      </c>
      <c r="R508">
        <v>0</v>
      </c>
      <c r="S508">
        <v>0</v>
      </c>
      <c r="T508">
        <v>0</v>
      </c>
      <c r="U508" t="s">
        <v>1570</v>
      </c>
      <c r="V508">
        <v>0</v>
      </c>
      <c r="Y508" t="s">
        <v>1571</v>
      </c>
      <c r="Z508" t="s">
        <v>1572</v>
      </c>
      <c r="AC508" t="s">
        <v>1573</v>
      </c>
      <c r="AD508" t="s">
        <v>1574</v>
      </c>
      <c r="AF508">
        <v>0</v>
      </c>
      <c r="AG508">
        <v>0</v>
      </c>
      <c r="AH508" s="2">
        <v>1068</v>
      </c>
      <c r="AI508">
        <v>2</v>
      </c>
      <c r="AJ508">
        <v>0</v>
      </c>
      <c r="AK508">
        <v>1</v>
      </c>
      <c r="AM508">
        <v>1</v>
      </c>
      <c r="AN508">
        <v>1</v>
      </c>
      <c r="AO508">
        <v>1</v>
      </c>
      <c r="AP508">
        <v>1</v>
      </c>
      <c r="AV508">
        <v>0</v>
      </c>
      <c r="AW508">
        <v>1</v>
      </c>
      <c r="AX508" s="2">
        <v>1281.5999999999999</v>
      </c>
      <c r="AZ508">
        <v>1</v>
      </c>
      <c r="BE508">
        <v>100</v>
      </c>
      <c r="BF508">
        <v>100</v>
      </c>
      <c r="BH508">
        <v>0</v>
      </c>
      <c r="BL508">
        <v>0</v>
      </c>
      <c r="BM508">
        <v>0</v>
      </c>
      <c r="BP508">
        <v>0</v>
      </c>
      <c r="BR508">
        <v>0</v>
      </c>
      <c r="BS508">
        <v>0</v>
      </c>
      <c r="BT508">
        <v>0</v>
      </c>
      <c r="BW508">
        <v>0</v>
      </c>
      <c r="BX508">
        <v>0</v>
      </c>
    </row>
    <row r="509" spans="1:76" x14ac:dyDescent="0.25">
      <c r="A509">
        <v>533</v>
      </c>
      <c r="B509" t="s">
        <v>473</v>
      </c>
      <c r="C509" t="s">
        <v>3127</v>
      </c>
      <c r="D509" t="s">
        <v>471</v>
      </c>
      <c r="E509">
        <v>3</v>
      </c>
      <c r="F509" t="s">
        <v>1666</v>
      </c>
      <c r="G509">
        <v>7</v>
      </c>
      <c r="H509" t="s">
        <v>1666</v>
      </c>
      <c r="K509">
        <v>3</v>
      </c>
      <c r="L509" t="s">
        <v>1667</v>
      </c>
      <c r="M509" t="s">
        <v>1637</v>
      </c>
      <c r="N509" t="s">
        <v>473</v>
      </c>
      <c r="O509" t="s">
        <v>471</v>
      </c>
      <c r="Q509">
        <v>1</v>
      </c>
      <c r="R509">
        <v>1</v>
      </c>
      <c r="S509">
        <v>48.72</v>
      </c>
      <c r="T509">
        <v>48.72</v>
      </c>
      <c r="U509" t="s">
        <v>1570</v>
      </c>
      <c r="V509">
        <v>0</v>
      </c>
      <c r="Y509" t="s">
        <v>1571</v>
      </c>
      <c r="Z509" t="s">
        <v>1572</v>
      </c>
      <c r="AC509" t="s">
        <v>1573</v>
      </c>
      <c r="AD509" t="s">
        <v>1574</v>
      </c>
      <c r="AF509">
        <v>0</v>
      </c>
      <c r="AG509">
        <v>0</v>
      </c>
      <c r="AH509">
        <v>71.62</v>
      </c>
      <c r="AI509">
        <v>2</v>
      </c>
      <c r="AJ509">
        <v>0</v>
      </c>
      <c r="AV509">
        <v>1.4700328</v>
      </c>
      <c r="AX509">
        <v>85.94</v>
      </c>
      <c r="AZ509">
        <v>1</v>
      </c>
      <c r="BE509">
        <v>100</v>
      </c>
      <c r="BF509">
        <v>100</v>
      </c>
      <c r="BH509">
        <v>0</v>
      </c>
      <c r="BL509">
        <v>0</v>
      </c>
      <c r="BM509">
        <v>0</v>
      </c>
      <c r="BP509">
        <v>0</v>
      </c>
      <c r="BR509">
        <v>0</v>
      </c>
      <c r="BS509">
        <v>0</v>
      </c>
      <c r="BT509">
        <v>0</v>
      </c>
      <c r="BW509">
        <v>0</v>
      </c>
      <c r="BX509">
        <v>0</v>
      </c>
    </row>
    <row r="510" spans="1:76" x14ac:dyDescent="0.25">
      <c r="B510" t="s">
        <v>3128</v>
      </c>
      <c r="C510" t="s">
        <v>3129</v>
      </c>
      <c r="D510" t="s">
        <v>3130</v>
      </c>
      <c r="E510">
        <v>6</v>
      </c>
      <c r="F510" t="s">
        <v>1743</v>
      </c>
      <c r="I510" t="s">
        <v>1744</v>
      </c>
      <c r="J510" t="s">
        <v>1745</v>
      </c>
      <c r="K510" t="s">
        <v>1746</v>
      </c>
      <c r="L510" t="s">
        <v>1747</v>
      </c>
      <c r="M510" t="s">
        <v>1637</v>
      </c>
      <c r="N510" t="s">
        <v>3128</v>
      </c>
      <c r="O510" t="s">
        <v>3131</v>
      </c>
      <c r="Q510">
        <v>1</v>
      </c>
      <c r="R510">
        <v>1</v>
      </c>
      <c r="S510">
        <v>727.31</v>
      </c>
      <c r="T510">
        <v>727.31</v>
      </c>
      <c r="U510" t="s">
        <v>1570</v>
      </c>
      <c r="V510">
        <v>0</v>
      </c>
      <c r="Y510" t="s">
        <v>1571</v>
      </c>
      <c r="Z510" t="s">
        <v>1572</v>
      </c>
      <c r="AC510" t="s">
        <v>1573</v>
      </c>
      <c r="AD510" t="s">
        <v>1574</v>
      </c>
      <c r="AF510">
        <v>0</v>
      </c>
      <c r="AG510">
        <v>0</v>
      </c>
      <c r="AH510">
        <v>960.04</v>
      </c>
      <c r="AI510">
        <v>2</v>
      </c>
      <c r="AJ510">
        <v>0</v>
      </c>
      <c r="AV510">
        <v>1.3199874</v>
      </c>
      <c r="AX510" s="2">
        <v>1152.05</v>
      </c>
      <c r="BE510">
        <v>100</v>
      </c>
      <c r="BF510">
        <v>100</v>
      </c>
      <c r="BH510">
        <v>0</v>
      </c>
      <c r="BL510">
        <v>0</v>
      </c>
      <c r="BM510">
        <v>0</v>
      </c>
      <c r="BP510">
        <v>0</v>
      </c>
      <c r="BR510">
        <v>0</v>
      </c>
      <c r="BS510">
        <v>0</v>
      </c>
      <c r="BT510">
        <v>0</v>
      </c>
      <c r="BW510">
        <v>0</v>
      </c>
      <c r="BX510">
        <v>0</v>
      </c>
    </row>
    <row r="511" spans="1:76" x14ac:dyDescent="0.25">
      <c r="A511">
        <v>537</v>
      </c>
      <c r="B511" t="s">
        <v>485</v>
      </c>
      <c r="C511" t="s">
        <v>3132</v>
      </c>
      <c r="D511" t="s">
        <v>3133</v>
      </c>
      <c r="E511">
        <v>8</v>
      </c>
      <c r="F511" t="s">
        <v>1611</v>
      </c>
      <c r="G511">
        <v>4</v>
      </c>
      <c r="H511" t="s">
        <v>1611</v>
      </c>
      <c r="K511">
        <v>3</v>
      </c>
      <c r="L511" t="s">
        <v>1672</v>
      </c>
      <c r="M511" t="s">
        <v>1642</v>
      </c>
      <c r="N511" t="s">
        <v>485</v>
      </c>
      <c r="O511" t="s">
        <v>3134</v>
      </c>
      <c r="Q511">
        <v>1</v>
      </c>
      <c r="R511">
        <v>1</v>
      </c>
      <c r="S511">
        <v>23.51</v>
      </c>
      <c r="T511">
        <v>23.51</v>
      </c>
      <c r="U511" t="s">
        <v>1570</v>
      </c>
      <c r="V511">
        <v>0</v>
      </c>
      <c r="Y511" t="s">
        <v>1571</v>
      </c>
      <c r="Z511" t="s">
        <v>1572</v>
      </c>
      <c r="AC511" t="s">
        <v>1573</v>
      </c>
      <c r="AD511" t="s">
        <v>1574</v>
      </c>
      <c r="AF511">
        <v>0</v>
      </c>
      <c r="AG511">
        <v>0</v>
      </c>
      <c r="AH511">
        <v>31</v>
      </c>
      <c r="AI511">
        <v>2</v>
      </c>
      <c r="AJ511">
        <v>0</v>
      </c>
      <c r="AV511">
        <v>1.3185878</v>
      </c>
      <c r="AX511">
        <v>37.200000000000003</v>
      </c>
      <c r="AZ511">
        <v>1</v>
      </c>
      <c r="BE511">
        <v>100</v>
      </c>
      <c r="BF511">
        <v>100</v>
      </c>
      <c r="BH511">
        <v>0</v>
      </c>
      <c r="BL511">
        <v>0</v>
      </c>
      <c r="BM511">
        <v>0</v>
      </c>
      <c r="BP511">
        <v>0</v>
      </c>
      <c r="BR511">
        <v>0</v>
      </c>
      <c r="BS511">
        <v>0</v>
      </c>
      <c r="BT511">
        <v>0</v>
      </c>
      <c r="BW511">
        <v>0</v>
      </c>
      <c r="BX511">
        <v>0</v>
      </c>
    </row>
    <row r="512" spans="1:76" x14ac:dyDescent="0.25">
      <c r="B512" t="s">
        <v>3135</v>
      </c>
      <c r="C512" t="s">
        <v>3136</v>
      </c>
      <c r="D512" t="s">
        <v>3137</v>
      </c>
      <c r="E512">
        <v>10</v>
      </c>
      <c r="F512" t="s">
        <v>1577</v>
      </c>
      <c r="G512">
        <v>8</v>
      </c>
      <c r="H512" t="s">
        <v>1577</v>
      </c>
      <c r="K512">
        <v>2</v>
      </c>
      <c r="L512" t="s">
        <v>1597</v>
      </c>
      <c r="M512" t="s">
        <v>1598</v>
      </c>
      <c r="N512" t="s">
        <v>3135</v>
      </c>
      <c r="O512" t="s">
        <v>3137</v>
      </c>
      <c r="Q512">
        <v>1</v>
      </c>
      <c r="R512">
        <v>1</v>
      </c>
      <c r="S512">
        <v>226.29</v>
      </c>
      <c r="T512">
        <v>226.29</v>
      </c>
      <c r="U512" t="s">
        <v>1570</v>
      </c>
      <c r="V512">
        <v>0</v>
      </c>
      <c r="Y512" t="s">
        <v>1571</v>
      </c>
      <c r="Z512" t="s">
        <v>1572</v>
      </c>
      <c r="AF512">
        <v>0</v>
      </c>
      <c r="AG512">
        <v>0</v>
      </c>
      <c r="AH512">
        <v>0</v>
      </c>
      <c r="AI512">
        <v>2</v>
      </c>
      <c r="AJ512">
        <v>0</v>
      </c>
      <c r="AV512">
        <v>0</v>
      </c>
      <c r="AW512">
        <v>1</v>
      </c>
      <c r="AX512">
        <v>0</v>
      </c>
      <c r="BE512">
        <v>100</v>
      </c>
      <c r="BF512">
        <v>100</v>
      </c>
      <c r="BH512">
        <v>0</v>
      </c>
      <c r="BL512">
        <v>0</v>
      </c>
      <c r="BM512">
        <v>0</v>
      </c>
      <c r="BP512">
        <v>0</v>
      </c>
      <c r="BR512">
        <v>0</v>
      </c>
      <c r="BS512">
        <v>0</v>
      </c>
      <c r="BT512">
        <v>0</v>
      </c>
      <c r="BW512">
        <v>0</v>
      </c>
      <c r="BX512">
        <v>0</v>
      </c>
    </row>
    <row r="513" spans="1:76" x14ac:dyDescent="0.25">
      <c r="B513" t="s">
        <v>3138</v>
      </c>
      <c r="C513" t="s">
        <v>3139</v>
      </c>
      <c r="D513" t="s">
        <v>3140</v>
      </c>
      <c r="E513">
        <v>9</v>
      </c>
      <c r="F513" t="s">
        <v>2016</v>
      </c>
      <c r="G513">
        <v>5</v>
      </c>
      <c r="H513" t="s">
        <v>2016</v>
      </c>
      <c r="K513">
        <v>3</v>
      </c>
      <c r="L513" t="s">
        <v>2017</v>
      </c>
      <c r="M513" t="s">
        <v>2715</v>
      </c>
      <c r="N513" t="s">
        <v>3138</v>
      </c>
      <c r="O513" t="s">
        <v>3140</v>
      </c>
      <c r="Q513">
        <v>1</v>
      </c>
      <c r="R513">
        <v>1</v>
      </c>
      <c r="S513">
        <v>5.52</v>
      </c>
      <c r="T513">
        <v>5.52</v>
      </c>
      <c r="U513" t="s">
        <v>1570</v>
      </c>
      <c r="V513">
        <v>0</v>
      </c>
      <c r="Y513" t="s">
        <v>1571</v>
      </c>
      <c r="Z513" t="s">
        <v>1572</v>
      </c>
      <c r="AC513" t="s">
        <v>1573</v>
      </c>
      <c r="AD513" t="s">
        <v>1574</v>
      </c>
      <c r="AF513">
        <v>0</v>
      </c>
      <c r="AG513">
        <v>0</v>
      </c>
      <c r="AH513">
        <v>7.73</v>
      </c>
      <c r="AI513">
        <v>2</v>
      </c>
      <c r="AJ513">
        <v>0</v>
      </c>
      <c r="AV513">
        <v>1.4003623000000001</v>
      </c>
      <c r="AX513">
        <v>9.2799999999999994</v>
      </c>
      <c r="BE513">
        <v>100</v>
      </c>
      <c r="BF513">
        <v>100</v>
      </c>
      <c r="BH513">
        <v>0</v>
      </c>
      <c r="BL513">
        <v>0</v>
      </c>
      <c r="BM513">
        <v>0</v>
      </c>
      <c r="BP513">
        <v>0</v>
      </c>
      <c r="BR513">
        <v>0</v>
      </c>
      <c r="BS513">
        <v>0</v>
      </c>
      <c r="BT513">
        <v>0</v>
      </c>
      <c r="BW513">
        <v>0</v>
      </c>
      <c r="BX513">
        <v>0</v>
      </c>
    </row>
    <row r="514" spans="1:76" x14ac:dyDescent="0.25">
      <c r="B514" t="s">
        <v>3141</v>
      </c>
      <c r="C514" t="s">
        <v>3142</v>
      </c>
      <c r="D514" t="s">
        <v>3143</v>
      </c>
      <c r="E514">
        <v>9</v>
      </c>
      <c r="F514" t="s">
        <v>2016</v>
      </c>
      <c r="G514">
        <v>5</v>
      </c>
      <c r="H514" t="s">
        <v>2016</v>
      </c>
      <c r="K514">
        <v>3</v>
      </c>
      <c r="L514" t="s">
        <v>2017</v>
      </c>
      <c r="M514" t="s">
        <v>2715</v>
      </c>
      <c r="N514">
        <v>264741</v>
      </c>
      <c r="O514" t="s">
        <v>3144</v>
      </c>
      <c r="Q514">
        <v>1</v>
      </c>
      <c r="R514">
        <v>1</v>
      </c>
      <c r="S514">
        <v>5.56</v>
      </c>
      <c r="T514">
        <v>5.56</v>
      </c>
      <c r="U514" t="s">
        <v>1570</v>
      </c>
      <c r="V514">
        <v>0</v>
      </c>
      <c r="Y514" t="s">
        <v>1571</v>
      </c>
      <c r="Z514" t="s">
        <v>1572</v>
      </c>
      <c r="AC514" t="s">
        <v>1573</v>
      </c>
      <c r="AD514" t="s">
        <v>1574</v>
      </c>
      <c r="AF514">
        <v>0</v>
      </c>
      <c r="AG514">
        <v>0</v>
      </c>
      <c r="AH514">
        <v>7.78</v>
      </c>
      <c r="AI514">
        <v>2</v>
      </c>
      <c r="AJ514">
        <v>0</v>
      </c>
      <c r="AV514">
        <v>1.3992806</v>
      </c>
      <c r="AX514">
        <v>9.34</v>
      </c>
      <c r="BE514">
        <v>100</v>
      </c>
      <c r="BF514">
        <v>100</v>
      </c>
      <c r="BH514">
        <v>0</v>
      </c>
      <c r="BL514">
        <v>0</v>
      </c>
      <c r="BM514">
        <v>0</v>
      </c>
      <c r="BP514">
        <v>0</v>
      </c>
      <c r="BR514">
        <v>0</v>
      </c>
      <c r="BS514">
        <v>0</v>
      </c>
      <c r="BT514">
        <v>0</v>
      </c>
      <c r="BW514">
        <v>0</v>
      </c>
      <c r="BX514">
        <v>0</v>
      </c>
    </row>
    <row r="515" spans="1:76" x14ac:dyDescent="0.25">
      <c r="A515">
        <v>540</v>
      </c>
      <c r="B515" t="s">
        <v>492</v>
      </c>
      <c r="C515" t="s">
        <v>3145</v>
      </c>
      <c r="D515" t="s">
        <v>3146</v>
      </c>
      <c r="E515">
        <v>8</v>
      </c>
      <c r="F515" t="s">
        <v>1611</v>
      </c>
      <c r="G515">
        <v>4</v>
      </c>
      <c r="H515" t="s">
        <v>1611</v>
      </c>
      <c r="K515">
        <v>3</v>
      </c>
      <c r="L515" t="s">
        <v>1672</v>
      </c>
      <c r="M515" t="s">
        <v>2664</v>
      </c>
      <c r="N515" t="s">
        <v>492</v>
      </c>
      <c r="O515" t="s">
        <v>3147</v>
      </c>
      <c r="Q515">
        <v>1</v>
      </c>
      <c r="R515">
        <v>1</v>
      </c>
      <c r="S515">
        <v>10.64</v>
      </c>
      <c r="T515">
        <v>10.64</v>
      </c>
      <c r="U515" t="s">
        <v>1570</v>
      </c>
      <c r="V515">
        <v>0</v>
      </c>
      <c r="Y515" t="s">
        <v>1571</v>
      </c>
      <c r="Z515" t="s">
        <v>1572</v>
      </c>
      <c r="AC515" t="s">
        <v>1573</v>
      </c>
      <c r="AD515" t="s">
        <v>1574</v>
      </c>
      <c r="AF515">
        <v>0</v>
      </c>
      <c r="AG515">
        <v>0</v>
      </c>
      <c r="AH515">
        <v>18</v>
      </c>
      <c r="AI515">
        <v>2</v>
      </c>
      <c r="AJ515">
        <v>0</v>
      </c>
      <c r="AV515">
        <v>1.6917293</v>
      </c>
      <c r="AX515">
        <v>21.6</v>
      </c>
      <c r="BE515">
        <v>100</v>
      </c>
      <c r="BF515">
        <v>100</v>
      </c>
      <c r="BH515">
        <v>0</v>
      </c>
      <c r="BL515">
        <v>0</v>
      </c>
      <c r="BM515">
        <v>0</v>
      </c>
      <c r="BP515">
        <v>0</v>
      </c>
      <c r="BR515">
        <v>0</v>
      </c>
      <c r="BS515">
        <v>0</v>
      </c>
      <c r="BT515">
        <v>0</v>
      </c>
      <c r="BW515">
        <v>0</v>
      </c>
      <c r="BX515">
        <v>0</v>
      </c>
    </row>
    <row r="516" spans="1:76" x14ac:dyDescent="0.25">
      <c r="B516" t="s">
        <v>3148</v>
      </c>
      <c r="C516" t="s">
        <v>3149</v>
      </c>
      <c r="D516" t="s">
        <v>3150</v>
      </c>
      <c r="E516">
        <v>12</v>
      </c>
      <c r="F516" t="s">
        <v>1995</v>
      </c>
      <c r="G516">
        <v>12</v>
      </c>
      <c r="H516" t="s">
        <v>1996</v>
      </c>
      <c r="K516">
        <v>3</v>
      </c>
      <c r="L516" t="s">
        <v>1578</v>
      </c>
      <c r="M516" t="s">
        <v>2664</v>
      </c>
      <c r="N516" t="s">
        <v>3148</v>
      </c>
      <c r="O516" t="s">
        <v>3150</v>
      </c>
      <c r="Q516">
        <v>1</v>
      </c>
      <c r="R516">
        <v>1</v>
      </c>
      <c r="S516">
        <v>1.73</v>
      </c>
      <c r="T516">
        <v>1.73</v>
      </c>
      <c r="U516" t="s">
        <v>1570</v>
      </c>
      <c r="V516">
        <v>0</v>
      </c>
      <c r="Y516" t="s">
        <v>1571</v>
      </c>
      <c r="Z516" t="s">
        <v>1572</v>
      </c>
      <c r="AC516" t="s">
        <v>1573</v>
      </c>
      <c r="AD516" t="s">
        <v>1574</v>
      </c>
      <c r="AF516">
        <v>0</v>
      </c>
      <c r="AG516">
        <v>0</v>
      </c>
      <c r="AH516">
        <v>2.6</v>
      </c>
      <c r="AI516">
        <v>2</v>
      </c>
      <c r="AJ516">
        <v>0</v>
      </c>
      <c r="AV516">
        <v>1.5028902</v>
      </c>
      <c r="AX516">
        <v>3.12</v>
      </c>
      <c r="BE516">
        <v>100</v>
      </c>
      <c r="BF516">
        <v>100</v>
      </c>
      <c r="BH516">
        <v>0</v>
      </c>
      <c r="BL516">
        <v>0</v>
      </c>
      <c r="BM516">
        <v>0</v>
      </c>
      <c r="BP516">
        <v>0</v>
      </c>
      <c r="BR516">
        <v>0</v>
      </c>
      <c r="BS516">
        <v>0</v>
      </c>
      <c r="BT516">
        <v>0</v>
      </c>
      <c r="BW516">
        <v>0</v>
      </c>
      <c r="BX516">
        <v>0</v>
      </c>
    </row>
    <row r="517" spans="1:76" x14ac:dyDescent="0.25">
      <c r="B517" t="s">
        <v>3151</v>
      </c>
      <c r="C517" t="s">
        <v>3152</v>
      </c>
      <c r="D517" t="s">
        <v>3153</v>
      </c>
      <c r="E517">
        <v>9</v>
      </c>
      <c r="F517" t="s">
        <v>2016</v>
      </c>
      <c r="G517">
        <v>5</v>
      </c>
      <c r="H517" t="s">
        <v>2016</v>
      </c>
      <c r="K517">
        <v>3</v>
      </c>
      <c r="L517" t="s">
        <v>2017</v>
      </c>
      <c r="M517" t="s">
        <v>2418</v>
      </c>
      <c r="N517" t="s">
        <v>3151</v>
      </c>
      <c r="O517" t="s">
        <v>3154</v>
      </c>
      <c r="Q517">
        <v>1</v>
      </c>
      <c r="R517">
        <v>1</v>
      </c>
      <c r="S517">
        <v>14.36</v>
      </c>
      <c r="T517">
        <v>14.36</v>
      </c>
      <c r="U517" t="s">
        <v>1570</v>
      </c>
      <c r="V517">
        <v>0</v>
      </c>
      <c r="Y517" t="s">
        <v>1571</v>
      </c>
      <c r="Z517" t="s">
        <v>1572</v>
      </c>
      <c r="AC517" t="s">
        <v>1573</v>
      </c>
      <c r="AD517" t="s">
        <v>1574</v>
      </c>
      <c r="AF517">
        <v>0</v>
      </c>
      <c r="AG517">
        <v>0</v>
      </c>
      <c r="AH517">
        <v>19.91</v>
      </c>
      <c r="AI517">
        <v>2</v>
      </c>
      <c r="AJ517">
        <v>0</v>
      </c>
      <c r="AV517">
        <v>1.3864903</v>
      </c>
      <c r="AX517">
        <v>23.89</v>
      </c>
      <c r="BE517">
        <v>100</v>
      </c>
      <c r="BF517">
        <v>100</v>
      </c>
      <c r="BH517">
        <v>0</v>
      </c>
      <c r="BL517">
        <v>0</v>
      </c>
      <c r="BM517">
        <v>0</v>
      </c>
      <c r="BP517">
        <v>0</v>
      </c>
      <c r="BR517">
        <v>0</v>
      </c>
      <c r="BS517">
        <v>0</v>
      </c>
      <c r="BT517">
        <v>0</v>
      </c>
      <c r="BW517">
        <v>0</v>
      </c>
      <c r="BX517">
        <v>0</v>
      </c>
    </row>
    <row r="518" spans="1:76" x14ac:dyDescent="0.25">
      <c r="B518" t="s">
        <v>3155</v>
      </c>
      <c r="C518" t="s">
        <v>3156</v>
      </c>
      <c r="D518" t="s">
        <v>3157</v>
      </c>
      <c r="E518">
        <v>9</v>
      </c>
      <c r="F518" t="s">
        <v>2016</v>
      </c>
      <c r="G518">
        <v>5</v>
      </c>
      <c r="H518" t="s">
        <v>2016</v>
      </c>
      <c r="K518">
        <v>3</v>
      </c>
      <c r="L518" t="s">
        <v>2017</v>
      </c>
      <c r="M518" t="s">
        <v>2418</v>
      </c>
      <c r="N518" t="s">
        <v>3155</v>
      </c>
      <c r="O518" t="s">
        <v>3157</v>
      </c>
      <c r="Q518">
        <v>1</v>
      </c>
      <c r="R518">
        <v>1</v>
      </c>
      <c r="S518">
        <v>2.99</v>
      </c>
      <c r="T518">
        <v>2.99</v>
      </c>
      <c r="U518" t="s">
        <v>1570</v>
      </c>
      <c r="V518">
        <v>0</v>
      </c>
      <c r="Y518" t="s">
        <v>1571</v>
      </c>
      <c r="Z518" t="s">
        <v>1572</v>
      </c>
      <c r="AC518" t="s">
        <v>1573</v>
      </c>
      <c r="AD518" t="s">
        <v>1574</v>
      </c>
      <c r="AF518">
        <v>0</v>
      </c>
      <c r="AG518">
        <v>0</v>
      </c>
      <c r="AH518">
        <v>4.1900000000000004</v>
      </c>
      <c r="AI518">
        <v>2</v>
      </c>
      <c r="AJ518">
        <v>0</v>
      </c>
      <c r="AV518">
        <v>1.4013378000000001</v>
      </c>
      <c r="AX518">
        <v>5.03</v>
      </c>
      <c r="BE518">
        <v>100</v>
      </c>
      <c r="BF518">
        <v>100</v>
      </c>
      <c r="BH518">
        <v>0</v>
      </c>
      <c r="BL518">
        <v>0</v>
      </c>
      <c r="BM518">
        <v>0</v>
      </c>
      <c r="BP518">
        <v>0</v>
      </c>
      <c r="BR518">
        <v>0</v>
      </c>
      <c r="BS518">
        <v>0</v>
      </c>
      <c r="BT518">
        <v>0</v>
      </c>
      <c r="BW518">
        <v>0</v>
      </c>
      <c r="BX518">
        <v>0</v>
      </c>
    </row>
    <row r="519" spans="1:76" x14ac:dyDescent="0.25">
      <c r="B519" t="s">
        <v>3158</v>
      </c>
      <c r="C519" t="s">
        <v>3159</v>
      </c>
      <c r="D519" t="s">
        <v>3160</v>
      </c>
      <c r="E519">
        <v>10</v>
      </c>
      <c r="F519" t="s">
        <v>1577</v>
      </c>
      <c r="M519" t="s">
        <v>1583</v>
      </c>
      <c r="N519" t="s">
        <v>1584</v>
      </c>
      <c r="O519" t="s">
        <v>1585</v>
      </c>
      <c r="Q519">
        <v>1</v>
      </c>
      <c r="R519">
        <v>0</v>
      </c>
      <c r="S519">
        <v>0</v>
      </c>
      <c r="T519">
        <v>0</v>
      </c>
      <c r="U519" t="s">
        <v>1570</v>
      </c>
      <c r="V519">
        <v>0</v>
      </c>
      <c r="Y519" t="s">
        <v>1571</v>
      </c>
      <c r="Z519" t="s">
        <v>1572</v>
      </c>
      <c r="AC519" t="s">
        <v>1573</v>
      </c>
      <c r="AD519" t="s">
        <v>1574</v>
      </c>
      <c r="AF519">
        <v>0</v>
      </c>
      <c r="AG519">
        <v>0</v>
      </c>
      <c r="AH519">
        <v>128.16</v>
      </c>
      <c r="AI519">
        <v>2</v>
      </c>
      <c r="AJ519">
        <v>0</v>
      </c>
      <c r="AK519">
        <v>1</v>
      </c>
      <c r="AM519">
        <v>1</v>
      </c>
      <c r="AN519">
        <v>1</v>
      </c>
      <c r="AO519">
        <v>1</v>
      </c>
      <c r="AP519">
        <v>1</v>
      </c>
      <c r="AV519">
        <v>0</v>
      </c>
      <c r="AW519">
        <v>1</v>
      </c>
      <c r="AX519">
        <v>153.79</v>
      </c>
      <c r="AZ519">
        <v>1</v>
      </c>
      <c r="BE519">
        <v>100</v>
      </c>
      <c r="BF519">
        <v>100</v>
      </c>
      <c r="BH519">
        <v>0</v>
      </c>
      <c r="BL519">
        <v>0</v>
      </c>
      <c r="BM519">
        <v>0</v>
      </c>
      <c r="BP519">
        <v>0</v>
      </c>
      <c r="BR519">
        <v>0</v>
      </c>
      <c r="BS519">
        <v>0</v>
      </c>
      <c r="BT519">
        <v>0</v>
      </c>
      <c r="BW519">
        <v>0</v>
      </c>
      <c r="BX519">
        <v>0</v>
      </c>
    </row>
    <row r="520" spans="1:76" x14ac:dyDescent="0.25">
      <c r="B520" t="s">
        <v>3161</v>
      </c>
      <c r="C520" t="s">
        <v>3162</v>
      </c>
      <c r="D520" t="s">
        <v>3163</v>
      </c>
      <c r="E520">
        <v>9</v>
      </c>
      <c r="F520" t="s">
        <v>2016</v>
      </c>
      <c r="G520">
        <v>5</v>
      </c>
      <c r="H520" t="s">
        <v>2016</v>
      </c>
      <c r="K520">
        <v>3</v>
      </c>
      <c r="L520" t="s">
        <v>2017</v>
      </c>
      <c r="M520" t="s">
        <v>1603</v>
      </c>
      <c r="N520" t="s">
        <v>3161</v>
      </c>
      <c r="O520" t="s">
        <v>3164</v>
      </c>
      <c r="Q520">
        <v>1</v>
      </c>
      <c r="R520">
        <v>1</v>
      </c>
      <c r="S520">
        <v>6.28</v>
      </c>
      <c r="T520">
        <v>6.28</v>
      </c>
      <c r="U520" t="s">
        <v>1570</v>
      </c>
      <c r="V520">
        <v>0</v>
      </c>
      <c r="Y520" t="s">
        <v>1571</v>
      </c>
      <c r="Z520" t="s">
        <v>1572</v>
      </c>
      <c r="AC520" t="s">
        <v>1573</v>
      </c>
      <c r="AD520" t="s">
        <v>1574</v>
      </c>
      <c r="AF520">
        <v>0</v>
      </c>
      <c r="AG520">
        <v>0</v>
      </c>
      <c r="AH520">
        <v>8.48</v>
      </c>
      <c r="AI520">
        <v>2</v>
      </c>
      <c r="AJ520">
        <v>0</v>
      </c>
      <c r="AV520">
        <v>1.3503185</v>
      </c>
      <c r="AX520">
        <v>10.18</v>
      </c>
      <c r="BE520">
        <v>100</v>
      </c>
      <c r="BF520">
        <v>100</v>
      </c>
      <c r="BH520">
        <v>0</v>
      </c>
      <c r="BL520">
        <v>0</v>
      </c>
      <c r="BM520">
        <v>0</v>
      </c>
      <c r="BP520">
        <v>0</v>
      </c>
      <c r="BR520">
        <v>0</v>
      </c>
      <c r="BS520">
        <v>0</v>
      </c>
      <c r="BT520">
        <v>0</v>
      </c>
      <c r="BW520">
        <v>0</v>
      </c>
      <c r="BX520">
        <v>0</v>
      </c>
    </row>
    <row r="521" spans="1:76" x14ac:dyDescent="0.25">
      <c r="B521" t="s">
        <v>3165</v>
      </c>
      <c r="C521" t="s">
        <v>3166</v>
      </c>
      <c r="D521" t="s">
        <v>3167</v>
      </c>
      <c r="M521" t="s">
        <v>1613</v>
      </c>
      <c r="N521" t="s">
        <v>3165</v>
      </c>
      <c r="O521" t="s">
        <v>3167</v>
      </c>
      <c r="Q521">
        <v>1</v>
      </c>
      <c r="R521">
        <v>1</v>
      </c>
      <c r="S521">
        <v>1.28</v>
      </c>
      <c r="T521">
        <v>1.28</v>
      </c>
      <c r="U521" t="s">
        <v>1570</v>
      </c>
      <c r="V521">
        <v>0</v>
      </c>
      <c r="Y521" t="s">
        <v>1571</v>
      </c>
      <c r="Z521" t="s">
        <v>1572</v>
      </c>
      <c r="AF521">
        <v>0</v>
      </c>
      <c r="AG521">
        <v>0</v>
      </c>
      <c r="AH521">
        <v>1.92</v>
      </c>
      <c r="AI521">
        <v>2</v>
      </c>
      <c r="AJ521">
        <v>0</v>
      </c>
      <c r="AV521">
        <v>1.5</v>
      </c>
      <c r="AW521">
        <v>1</v>
      </c>
      <c r="AX521">
        <v>2.2999999999999998</v>
      </c>
      <c r="BE521">
        <v>100</v>
      </c>
      <c r="BF521">
        <v>100</v>
      </c>
      <c r="BH521">
        <v>0</v>
      </c>
      <c r="BL521">
        <v>0</v>
      </c>
      <c r="BM521">
        <v>0</v>
      </c>
      <c r="BP521">
        <v>0</v>
      </c>
      <c r="BR521">
        <v>0</v>
      </c>
      <c r="BS521">
        <v>0</v>
      </c>
      <c r="BT521">
        <v>0</v>
      </c>
      <c r="BW521">
        <v>0</v>
      </c>
      <c r="BX521">
        <v>0</v>
      </c>
    </row>
    <row r="522" spans="1:76" x14ac:dyDescent="0.25">
      <c r="A522">
        <v>555</v>
      </c>
      <c r="B522" t="s">
        <v>553</v>
      </c>
      <c r="C522" t="s">
        <v>3168</v>
      </c>
      <c r="D522" t="s">
        <v>3169</v>
      </c>
      <c r="E522">
        <v>9</v>
      </c>
      <c r="F522" t="s">
        <v>2016</v>
      </c>
      <c r="G522">
        <v>5</v>
      </c>
      <c r="H522" t="s">
        <v>2016</v>
      </c>
      <c r="K522">
        <v>3</v>
      </c>
      <c r="L522" t="s">
        <v>2017</v>
      </c>
      <c r="M522" t="s">
        <v>3170</v>
      </c>
      <c r="N522" t="s">
        <v>553</v>
      </c>
      <c r="O522" t="s">
        <v>3171</v>
      </c>
      <c r="Q522">
        <v>1</v>
      </c>
      <c r="R522">
        <v>1</v>
      </c>
      <c r="S522">
        <v>24.91</v>
      </c>
      <c r="T522">
        <v>24.91</v>
      </c>
      <c r="U522" t="s">
        <v>1570</v>
      </c>
      <c r="V522">
        <v>0</v>
      </c>
      <c r="Y522" t="s">
        <v>1571</v>
      </c>
      <c r="Z522" t="s">
        <v>1572</v>
      </c>
      <c r="AC522" t="s">
        <v>1573</v>
      </c>
      <c r="AD522" t="s">
        <v>1574</v>
      </c>
      <c r="AF522">
        <v>0</v>
      </c>
      <c r="AG522">
        <v>0</v>
      </c>
      <c r="AH522">
        <v>38.61</v>
      </c>
      <c r="AI522">
        <v>2</v>
      </c>
      <c r="AJ522">
        <v>0</v>
      </c>
      <c r="AV522">
        <v>1.5499799000000001</v>
      </c>
      <c r="AX522">
        <v>46.33</v>
      </c>
      <c r="AZ522">
        <v>1</v>
      </c>
      <c r="BE522">
        <v>100</v>
      </c>
      <c r="BF522">
        <v>100</v>
      </c>
      <c r="BH522">
        <v>0</v>
      </c>
      <c r="BL522">
        <v>0</v>
      </c>
      <c r="BM522">
        <v>0</v>
      </c>
      <c r="BP522">
        <v>0</v>
      </c>
      <c r="BR522">
        <v>0</v>
      </c>
      <c r="BS522">
        <v>0</v>
      </c>
      <c r="BT522">
        <v>0</v>
      </c>
      <c r="BW522">
        <v>0</v>
      </c>
      <c r="BX522">
        <v>0</v>
      </c>
    </row>
    <row r="523" spans="1:76" x14ac:dyDescent="0.25">
      <c r="B523" t="s">
        <v>3172</v>
      </c>
      <c r="C523" t="s">
        <v>3173</v>
      </c>
      <c r="D523" t="s">
        <v>3174</v>
      </c>
      <c r="E523">
        <v>9</v>
      </c>
      <c r="F523" t="s">
        <v>2016</v>
      </c>
      <c r="G523">
        <v>5</v>
      </c>
      <c r="H523" t="s">
        <v>2016</v>
      </c>
      <c r="M523" t="s">
        <v>1568</v>
      </c>
      <c r="N523" t="s">
        <v>3175</v>
      </c>
      <c r="O523" t="s">
        <v>3174</v>
      </c>
      <c r="Q523">
        <v>1</v>
      </c>
      <c r="R523">
        <v>1</v>
      </c>
      <c r="S523">
        <v>139.5</v>
      </c>
      <c r="T523">
        <v>139.5</v>
      </c>
      <c r="U523" t="s">
        <v>1570</v>
      </c>
      <c r="V523">
        <v>0</v>
      </c>
      <c r="Y523" t="s">
        <v>1571</v>
      </c>
      <c r="Z523" t="s">
        <v>1572</v>
      </c>
      <c r="AC523" t="s">
        <v>1573</v>
      </c>
      <c r="AD523" t="s">
        <v>1574</v>
      </c>
      <c r="AF523">
        <v>0</v>
      </c>
      <c r="AG523">
        <v>0</v>
      </c>
      <c r="AH523">
        <v>213.44</v>
      </c>
      <c r="AI523">
        <v>2</v>
      </c>
      <c r="AJ523">
        <v>0</v>
      </c>
      <c r="AV523">
        <v>1.5300358000000001</v>
      </c>
      <c r="AX523">
        <v>256.13</v>
      </c>
      <c r="BE523">
        <v>100</v>
      </c>
      <c r="BF523">
        <v>100</v>
      </c>
      <c r="BH523">
        <v>0</v>
      </c>
      <c r="BL523">
        <v>0</v>
      </c>
      <c r="BM523">
        <v>0</v>
      </c>
      <c r="BP523">
        <v>0</v>
      </c>
      <c r="BR523">
        <v>0</v>
      </c>
      <c r="BS523">
        <v>0</v>
      </c>
      <c r="BT523">
        <v>0</v>
      </c>
      <c r="BW523">
        <v>0</v>
      </c>
      <c r="BX523">
        <v>0</v>
      </c>
    </row>
    <row r="524" spans="1:76" x14ac:dyDescent="0.25">
      <c r="B524" t="s">
        <v>3176</v>
      </c>
      <c r="C524" t="s">
        <v>3177</v>
      </c>
      <c r="D524" t="s">
        <v>3178</v>
      </c>
      <c r="E524">
        <v>9</v>
      </c>
      <c r="F524" t="s">
        <v>2016</v>
      </c>
      <c r="G524">
        <v>5</v>
      </c>
      <c r="H524" t="s">
        <v>2016</v>
      </c>
      <c r="M524" t="s">
        <v>1568</v>
      </c>
      <c r="N524" t="s">
        <v>3179</v>
      </c>
      <c r="O524" t="s">
        <v>3178</v>
      </c>
      <c r="Q524">
        <v>1</v>
      </c>
      <c r="R524">
        <v>1</v>
      </c>
      <c r="S524">
        <v>148</v>
      </c>
      <c r="T524">
        <v>148</v>
      </c>
      <c r="U524" t="s">
        <v>1570</v>
      </c>
      <c r="V524">
        <v>0</v>
      </c>
      <c r="Y524" t="s">
        <v>1571</v>
      </c>
      <c r="Z524" t="s">
        <v>1572</v>
      </c>
      <c r="AC524" t="s">
        <v>1573</v>
      </c>
      <c r="AD524" t="s">
        <v>1574</v>
      </c>
      <c r="AF524">
        <v>0</v>
      </c>
      <c r="AG524">
        <v>0</v>
      </c>
      <c r="AH524">
        <v>226.44</v>
      </c>
      <c r="AI524">
        <v>2</v>
      </c>
      <c r="AJ524">
        <v>0</v>
      </c>
      <c r="AV524">
        <v>1.53</v>
      </c>
      <c r="AX524">
        <v>271.73</v>
      </c>
      <c r="BE524">
        <v>100</v>
      </c>
      <c r="BF524">
        <v>100</v>
      </c>
      <c r="BH524">
        <v>0</v>
      </c>
      <c r="BL524">
        <v>0</v>
      </c>
      <c r="BM524">
        <v>0</v>
      </c>
      <c r="BP524">
        <v>0</v>
      </c>
      <c r="BR524">
        <v>0</v>
      </c>
      <c r="BS524">
        <v>0</v>
      </c>
      <c r="BT524">
        <v>0</v>
      </c>
      <c r="BW524">
        <v>0</v>
      </c>
      <c r="BX524">
        <v>0</v>
      </c>
    </row>
    <row r="525" spans="1:76" x14ac:dyDescent="0.25">
      <c r="B525" t="s">
        <v>3180</v>
      </c>
      <c r="C525" t="s">
        <v>3181</v>
      </c>
      <c r="D525" t="s">
        <v>3182</v>
      </c>
      <c r="E525">
        <v>9</v>
      </c>
      <c r="F525" t="s">
        <v>2016</v>
      </c>
      <c r="G525">
        <v>5</v>
      </c>
      <c r="H525" t="s">
        <v>2016</v>
      </c>
      <c r="M525" t="s">
        <v>1568</v>
      </c>
      <c r="N525" t="s">
        <v>3183</v>
      </c>
      <c r="O525" t="s">
        <v>3182</v>
      </c>
      <c r="Q525">
        <v>1</v>
      </c>
      <c r="R525">
        <v>1</v>
      </c>
      <c r="S525">
        <v>181.5</v>
      </c>
      <c r="T525">
        <v>181.5</v>
      </c>
      <c r="U525" t="s">
        <v>1570</v>
      </c>
      <c r="V525">
        <v>0</v>
      </c>
      <c r="Y525" t="s">
        <v>1571</v>
      </c>
      <c r="Z525" t="s">
        <v>1572</v>
      </c>
      <c r="AC525" t="s">
        <v>1573</v>
      </c>
      <c r="AD525" t="s">
        <v>1574</v>
      </c>
      <c r="AF525">
        <v>0</v>
      </c>
      <c r="AG525">
        <v>0</v>
      </c>
      <c r="AH525">
        <v>277.7</v>
      </c>
      <c r="AI525">
        <v>2</v>
      </c>
      <c r="AJ525">
        <v>0</v>
      </c>
      <c r="AV525">
        <v>1.5300275000000001</v>
      </c>
      <c r="AX525">
        <v>333.24</v>
      </c>
      <c r="BE525">
        <v>100</v>
      </c>
      <c r="BF525">
        <v>100</v>
      </c>
      <c r="BH525">
        <v>0</v>
      </c>
      <c r="BL525">
        <v>0</v>
      </c>
      <c r="BM525">
        <v>0</v>
      </c>
      <c r="BP525">
        <v>0</v>
      </c>
      <c r="BR525">
        <v>0</v>
      </c>
      <c r="BS525">
        <v>0</v>
      </c>
      <c r="BT525">
        <v>0</v>
      </c>
      <c r="BW525">
        <v>0</v>
      </c>
      <c r="BX525">
        <v>0</v>
      </c>
    </row>
    <row r="526" spans="1:76" x14ac:dyDescent="0.25">
      <c r="A526">
        <v>559</v>
      </c>
      <c r="B526" t="s">
        <v>557</v>
      </c>
      <c r="C526" t="s">
        <v>3184</v>
      </c>
      <c r="D526" t="s">
        <v>555</v>
      </c>
      <c r="E526">
        <v>9</v>
      </c>
      <c r="F526" t="s">
        <v>2016</v>
      </c>
      <c r="G526">
        <v>5</v>
      </c>
      <c r="H526" t="s">
        <v>2016</v>
      </c>
      <c r="K526">
        <v>3</v>
      </c>
      <c r="L526" t="s">
        <v>2017</v>
      </c>
      <c r="M526" t="s">
        <v>1568</v>
      </c>
      <c r="N526" t="s">
        <v>3185</v>
      </c>
      <c r="O526" t="s">
        <v>555</v>
      </c>
      <c r="Q526">
        <v>1</v>
      </c>
      <c r="R526">
        <v>1</v>
      </c>
      <c r="S526">
        <v>59</v>
      </c>
      <c r="T526">
        <v>59</v>
      </c>
      <c r="U526" t="s">
        <v>1570</v>
      </c>
      <c r="V526">
        <v>0</v>
      </c>
      <c r="Y526" t="s">
        <v>1571</v>
      </c>
      <c r="Z526" t="s">
        <v>1572</v>
      </c>
      <c r="AC526" t="s">
        <v>1573</v>
      </c>
      <c r="AD526" t="s">
        <v>1574</v>
      </c>
      <c r="AF526">
        <v>0</v>
      </c>
      <c r="AG526">
        <v>0</v>
      </c>
      <c r="AH526">
        <v>90.27</v>
      </c>
      <c r="AI526">
        <v>2</v>
      </c>
      <c r="AJ526">
        <v>0</v>
      </c>
      <c r="AV526">
        <v>1.53</v>
      </c>
      <c r="AX526">
        <v>108.32</v>
      </c>
      <c r="AZ526">
        <v>1</v>
      </c>
      <c r="BE526">
        <v>100</v>
      </c>
      <c r="BF526">
        <v>100</v>
      </c>
      <c r="BH526">
        <v>0</v>
      </c>
      <c r="BL526">
        <v>0</v>
      </c>
      <c r="BM526">
        <v>0</v>
      </c>
      <c r="BP526">
        <v>0</v>
      </c>
      <c r="BR526">
        <v>0</v>
      </c>
      <c r="BS526">
        <v>0</v>
      </c>
      <c r="BT526">
        <v>0</v>
      </c>
      <c r="BW526">
        <v>0</v>
      </c>
      <c r="BX526">
        <v>0</v>
      </c>
    </row>
    <row r="527" spans="1:76" x14ac:dyDescent="0.25">
      <c r="A527">
        <v>542</v>
      </c>
      <c r="B527" t="s">
        <v>501</v>
      </c>
      <c r="C527" t="s">
        <v>3186</v>
      </c>
      <c r="D527" t="s">
        <v>499</v>
      </c>
      <c r="E527">
        <v>3</v>
      </c>
      <c r="F527" t="s">
        <v>1666</v>
      </c>
      <c r="G527">
        <v>7</v>
      </c>
      <c r="H527" t="s">
        <v>1666</v>
      </c>
      <c r="K527">
        <v>3</v>
      </c>
      <c r="L527" t="s">
        <v>1667</v>
      </c>
      <c r="M527" t="s">
        <v>1637</v>
      </c>
      <c r="N527" t="s">
        <v>501</v>
      </c>
      <c r="O527" t="s">
        <v>3187</v>
      </c>
      <c r="Q527">
        <v>1</v>
      </c>
      <c r="R527">
        <v>1</v>
      </c>
      <c r="S527">
        <v>17.39</v>
      </c>
      <c r="T527">
        <v>17.39</v>
      </c>
      <c r="U527" t="s">
        <v>1570</v>
      </c>
      <c r="V527">
        <v>0</v>
      </c>
      <c r="Y527" t="s">
        <v>1571</v>
      </c>
      <c r="Z527" t="s">
        <v>1572</v>
      </c>
      <c r="AC527" t="s">
        <v>1573</v>
      </c>
      <c r="AD527" t="s">
        <v>1574</v>
      </c>
      <c r="AF527">
        <v>0</v>
      </c>
      <c r="AG527">
        <v>0</v>
      </c>
      <c r="AH527">
        <v>26.09</v>
      </c>
      <c r="AI527">
        <v>2</v>
      </c>
      <c r="AJ527">
        <v>0</v>
      </c>
      <c r="AV527">
        <v>1.5002875</v>
      </c>
      <c r="AX527">
        <v>31.31</v>
      </c>
      <c r="AZ527">
        <v>1</v>
      </c>
      <c r="BE527">
        <v>100</v>
      </c>
      <c r="BF527">
        <v>100</v>
      </c>
      <c r="BH527">
        <v>0</v>
      </c>
      <c r="BL527">
        <v>0</v>
      </c>
      <c r="BM527">
        <v>0</v>
      </c>
      <c r="BP527">
        <v>0</v>
      </c>
      <c r="BR527">
        <v>0</v>
      </c>
      <c r="BS527">
        <v>0</v>
      </c>
      <c r="BT527">
        <v>0</v>
      </c>
      <c r="BW527">
        <v>0</v>
      </c>
      <c r="BX527">
        <v>0</v>
      </c>
    </row>
    <row r="528" spans="1:76" x14ac:dyDescent="0.25">
      <c r="B528">
        <v>174222</v>
      </c>
      <c r="C528" t="s">
        <v>3188</v>
      </c>
      <c r="D528" t="s">
        <v>3189</v>
      </c>
      <c r="E528">
        <v>9</v>
      </c>
      <c r="F528" t="s">
        <v>2016</v>
      </c>
      <c r="G528">
        <v>5</v>
      </c>
      <c r="H528" t="s">
        <v>2016</v>
      </c>
      <c r="K528">
        <v>3</v>
      </c>
      <c r="L528" t="s">
        <v>2017</v>
      </c>
      <c r="M528" t="s">
        <v>2715</v>
      </c>
      <c r="N528">
        <v>174222</v>
      </c>
      <c r="O528" t="s">
        <v>3190</v>
      </c>
      <c r="Q528">
        <v>1</v>
      </c>
      <c r="R528">
        <v>1</v>
      </c>
      <c r="S528">
        <v>22.72</v>
      </c>
      <c r="T528">
        <v>22.72</v>
      </c>
      <c r="U528" t="s">
        <v>1570</v>
      </c>
      <c r="V528">
        <v>0</v>
      </c>
      <c r="Y528" t="s">
        <v>1571</v>
      </c>
      <c r="Z528" t="s">
        <v>1572</v>
      </c>
      <c r="AC528" t="s">
        <v>1573</v>
      </c>
      <c r="AD528" t="s">
        <v>1574</v>
      </c>
      <c r="AF528">
        <v>0</v>
      </c>
      <c r="AG528">
        <v>0</v>
      </c>
      <c r="AH528">
        <v>38.67</v>
      </c>
      <c r="AI528">
        <v>2</v>
      </c>
      <c r="AJ528">
        <v>0</v>
      </c>
      <c r="AV528">
        <v>1.7020246000000001</v>
      </c>
      <c r="AX528">
        <v>46.4</v>
      </c>
      <c r="BE528">
        <v>100</v>
      </c>
      <c r="BF528">
        <v>100</v>
      </c>
      <c r="BH528">
        <v>0</v>
      </c>
      <c r="BL528">
        <v>0</v>
      </c>
      <c r="BM528">
        <v>0</v>
      </c>
      <c r="BP528">
        <v>0</v>
      </c>
      <c r="BR528">
        <v>0</v>
      </c>
      <c r="BS528">
        <v>0</v>
      </c>
      <c r="BT528">
        <v>0</v>
      </c>
      <c r="BW528">
        <v>0</v>
      </c>
      <c r="BX528">
        <v>0</v>
      </c>
    </row>
    <row r="529" spans="1:76" x14ac:dyDescent="0.25">
      <c r="B529" t="s">
        <v>3191</v>
      </c>
      <c r="C529" t="s">
        <v>3192</v>
      </c>
      <c r="D529" t="s">
        <v>3193</v>
      </c>
      <c r="E529">
        <v>9</v>
      </c>
      <c r="F529" t="s">
        <v>2016</v>
      </c>
      <c r="G529">
        <v>5</v>
      </c>
      <c r="H529" t="s">
        <v>2016</v>
      </c>
      <c r="K529">
        <v>3</v>
      </c>
      <c r="L529" t="s">
        <v>2017</v>
      </c>
      <c r="M529" t="s">
        <v>2401</v>
      </c>
      <c r="N529" t="s">
        <v>3191</v>
      </c>
      <c r="O529" t="s">
        <v>3193</v>
      </c>
      <c r="Q529">
        <v>1</v>
      </c>
      <c r="R529">
        <v>1</v>
      </c>
      <c r="S529">
        <v>3.38</v>
      </c>
      <c r="T529">
        <v>3.38</v>
      </c>
      <c r="U529" t="s">
        <v>1570</v>
      </c>
      <c r="V529">
        <v>0</v>
      </c>
      <c r="Y529" t="s">
        <v>1571</v>
      </c>
      <c r="Z529" t="s">
        <v>1572</v>
      </c>
      <c r="AC529" t="s">
        <v>1573</v>
      </c>
      <c r="AD529" t="s">
        <v>1574</v>
      </c>
      <c r="AF529">
        <v>0</v>
      </c>
      <c r="AG529">
        <v>0</v>
      </c>
      <c r="AH529">
        <v>5.23</v>
      </c>
      <c r="AI529">
        <v>2</v>
      </c>
      <c r="AJ529">
        <v>0</v>
      </c>
      <c r="AV529">
        <v>1.5473372999999999</v>
      </c>
      <c r="AX529">
        <v>6.28</v>
      </c>
      <c r="BE529">
        <v>100</v>
      </c>
      <c r="BF529">
        <v>100</v>
      </c>
      <c r="BH529">
        <v>0</v>
      </c>
      <c r="BL529">
        <v>0</v>
      </c>
      <c r="BM529">
        <v>0</v>
      </c>
      <c r="BP529">
        <v>0</v>
      </c>
      <c r="BR529">
        <v>0</v>
      </c>
      <c r="BS529">
        <v>0</v>
      </c>
      <c r="BT529">
        <v>0</v>
      </c>
      <c r="BW529">
        <v>0</v>
      </c>
      <c r="BX529">
        <v>0</v>
      </c>
    </row>
    <row r="530" spans="1:76" x14ac:dyDescent="0.25">
      <c r="A530">
        <v>548</v>
      </c>
      <c r="B530" t="s">
        <v>524</v>
      </c>
      <c r="C530" t="s">
        <v>3194</v>
      </c>
      <c r="D530" t="s">
        <v>522</v>
      </c>
      <c r="E530">
        <v>9</v>
      </c>
      <c r="F530" t="s">
        <v>2016</v>
      </c>
      <c r="G530">
        <v>5</v>
      </c>
      <c r="H530" t="s">
        <v>2016</v>
      </c>
      <c r="K530">
        <v>3</v>
      </c>
      <c r="L530" t="s">
        <v>2017</v>
      </c>
      <c r="M530" t="s">
        <v>1583</v>
      </c>
      <c r="N530" t="s">
        <v>1584</v>
      </c>
      <c r="O530" t="s">
        <v>1585</v>
      </c>
      <c r="Q530">
        <v>1</v>
      </c>
      <c r="R530">
        <v>0</v>
      </c>
      <c r="S530">
        <v>0</v>
      </c>
      <c r="T530">
        <v>0</v>
      </c>
      <c r="U530" t="s">
        <v>1570</v>
      </c>
      <c r="V530">
        <v>0</v>
      </c>
      <c r="Y530" t="s">
        <v>1571</v>
      </c>
      <c r="Z530" t="s">
        <v>1572</v>
      </c>
      <c r="AF530">
        <v>0</v>
      </c>
      <c r="AG530">
        <v>0</v>
      </c>
      <c r="AH530">
        <v>139.16999999999999</v>
      </c>
      <c r="AI530">
        <v>2</v>
      </c>
      <c r="AJ530">
        <v>0</v>
      </c>
      <c r="AK530">
        <v>1</v>
      </c>
      <c r="AV530">
        <v>0</v>
      </c>
      <c r="AX530">
        <v>167</v>
      </c>
      <c r="AZ530">
        <v>1</v>
      </c>
      <c r="BE530">
        <v>100</v>
      </c>
      <c r="BF530">
        <v>100</v>
      </c>
      <c r="BH530">
        <v>0</v>
      </c>
      <c r="BL530">
        <v>0</v>
      </c>
      <c r="BM530">
        <v>0</v>
      </c>
      <c r="BP530">
        <v>0</v>
      </c>
      <c r="BR530">
        <v>0</v>
      </c>
      <c r="BS530">
        <v>0</v>
      </c>
      <c r="BT530">
        <v>0</v>
      </c>
      <c r="BW530">
        <v>0</v>
      </c>
      <c r="BX530">
        <v>0</v>
      </c>
    </row>
    <row r="531" spans="1:76" x14ac:dyDescent="0.25">
      <c r="B531" t="s">
        <v>3195</v>
      </c>
      <c r="C531" t="s">
        <v>3196</v>
      </c>
      <c r="D531" t="s">
        <v>3197</v>
      </c>
      <c r="E531">
        <v>9</v>
      </c>
      <c r="F531" t="s">
        <v>2016</v>
      </c>
      <c r="G531">
        <v>5</v>
      </c>
      <c r="H531" t="s">
        <v>2016</v>
      </c>
      <c r="K531">
        <v>3</v>
      </c>
      <c r="L531" t="s">
        <v>2017</v>
      </c>
      <c r="M531" t="s">
        <v>2401</v>
      </c>
      <c r="N531" t="s">
        <v>3195</v>
      </c>
      <c r="O531" t="s">
        <v>3197</v>
      </c>
      <c r="Q531">
        <v>1</v>
      </c>
      <c r="R531">
        <v>1</v>
      </c>
      <c r="S531">
        <v>0.83</v>
      </c>
      <c r="T531">
        <v>0.83</v>
      </c>
      <c r="U531" t="s">
        <v>1570</v>
      </c>
      <c r="V531">
        <v>0</v>
      </c>
      <c r="Y531" t="s">
        <v>1571</v>
      </c>
      <c r="Z531" t="s">
        <v>1572</v>
      </c>
      <c r="AC531" t="s">
        <v>1573</v>
      </c>
      <c r="AD531" t="s">
        <v>1574</v>
      </c>
      <c r="AF531">
        <v>0</v>
      </c>
      <c r="AG531">
        <v>0</v>
      </c>
      <c r="AH531">
        <v>1.29</v>
      </c>
      <c r="AI531">
        <v>2</v>
      </c>
      <c r="AJ531">
        <v>0</v>
      </c>
      <c r="AV531">
        <v>1.5542168999999999</v>
      </c>
      <c r="AX531">
        <v>1.55</v>
      </c>
      <c r="BE531">
        <v>100</v>
      </c>
      <c r="BF531">
        <v>100</v>
      </c>
      <c r="BH531">
        <v>0</v>
      </c>
      <c r="BL531">
        <v>0</v>
      </c>
      <c r="BM531">
        <v>0</v>
      </c>
      <c r="BP531">
        <v>0</v>
      </c>
      <c r="BR531">
        <v>0</v>
      </c>
      <c r="BS531">
        <v>0</v>
      </c>
      <c r="BT531">
        <v>0</v>
      </c>
      <c r="BW531">
        <v>0</v>
      </c>
      <c r="BX531">
        <v>0</v>
      </c>
    </row>
    <row r="532" spans="1:76" x14ac:dyDescent="0.25">
      <c r="B532" t="s">
        <v>3198</v>
      </c>
      <c r="C532" t="s">
        <v>3199</v>
      </c>
      <c r="D532" t="s">
        <v>3200</v>
      </c>
      <c r="E532">
        <v>9</v>
      </c>
      <c r="F532" t="s">
        <v>2016</v>
      </c>
      <c r="G532">
        <v>5</v>
      </c>
      <c r="H532" t="s">
        <v>2016</v>
      </c>
      <c r="K532">
        <v>3</v>
      </c>
      <c r="L532" t="s">
        <v>2017</v>
      </c>
      <c r="M532" t="s">
        <v>2401</v>
      </c>
      <c r="N532" t="s">
        <v>3198</v>
      </c>
      <c r="O532" t="s">
        <v>3201</v>
      </c>
      <c r="Q532">
        <v>1</v>
      </c>
      <c r="R532">
        <v>1</v>
      </c>
      <c r="S532">
        <v>0.24</v>
      </c>
      <c r="T532">
        <v>0.24</v>
      </c>
      <c r="U532" t="s">
        <v>1570</v>
      </c>
      <c r="V532">
        <v>0</v>
      </c>
      <c r="Y532" t="s">
        <v>1571</v>
      </c>
      <c r="Z532" t="s">
        <v>1572</v>
      </c>
      <c r="AC532" t="s">
        <v>1573</v>
      </c>
      <c r="AD532" t="s">
        <v>1574</v>
      </c>
      <c r="AF532">
        <v>0</v>
      </c>
      <c r="AG532">
        <v>0</v>
      </c>
      <c r="AH532">
        <v>0.37</v>
      </c>
      <c r="AI532">
        <v>2</v>
      </c>
      <c r="AJ532">
        <v>0</v>
      </c>
      <c r="AV532">
        <v>1.5416666999999999</v>
      </c>
      <c r="AX532">
        <v>0.44</v>
      </c>
      <c r="BE532">
        <v>100</v>
      </c>
      <c r="BF532">
        <v>100</v>
      </c>
      <c r="BH532">
        <v>0</v>
      </c>
      <c r="BL532">
        <v>0</v>
      </c>
      <c r="BM532">
        <v>0</v>
      </c>
      <c r="BP532">
        <v>0</v>
      </c>
      <c r="BR532">
        <v>0</v>
      </c>
      <c r="BS532">
        <v>0</v>
      </c>
      <c r="BT532">
        <v>0</v>
      </c>
      <c r="BW532">
        <v>0</v>
      </c>
      <c r="BX532">
        <v>0</v>
      </c>
    </row>
    <row r="533" spans="1:76" x14ac:dyDescent="0.25">
      <c r="B533" t="s">
        <v>3202</v>
      </c>
      <c r="C533" t="s">
        <v>3203</v>
      </c>
      <c r="D533" t="s">
        <v>3204</v>
      </c>
      <c r="E533">
        <v>9</v>
      </c>
      <c r="F533" t="s">
        <v>2016</v>
      </c>
      <c r="G533">
        <v>5</v>
      </c>
      <c r="H533" t="s">
        <v>2016</v>
      </c>
      <c r="K533">
        <v>3</v>
      </c>
      <c r="L533" t="s">
        <v>2017</v>
      </c>
      <c r="M533" t="s">
        <v>2401</v>
      </c>
      <c r="N533" t="s">
        <v>3202</v>
      </c>
      <c r="O533" t="s">
        <v>3205</v>
      </c>
      <c r="Q533">
        <v>1</v>
      </c>
      <c r="R533">
        <v>1</v>
      </c>
      <c r="S533">
        <v>0.24</v>
      </c>
      <c r="T533">
        <v>0.24</v>
      </c>
      <c r="U533" t="s">
        <v>1570</v>
      </c>
      <c r="V533">
        <v>0</v>
      </c>
      <c r="Y533" t="s">
        <v>1571</v>
      </c>
      <c r="Z533" t="s">
        <v>1572</v>
      </c>
      <c r="AC533" t="s">
        <v>1573</v>
      </c>
      <c r="AD533" t="s">
        <v>1574</v>
      </c>
      <c r="AF533">
        <v>0</v>
      </c>
      <c r="AG533">
        <v>0</v>
      </c>
      <c r="AH533">
        <v>0.37</v>
      </c>
      <c r="AI533">
        <v>2</v>
      </c>
      <c r="AJ533">
        <v>0</v>
      </c>
      <c r="AV533">
        <v>1.5416666999999999</v>
      </c>
      <c r="AX533">
        <v>0.44</v>
      </c>
      <c r="BE533">
        <v>100</v>
      </c>
      <c r="BF533">
        <v>100</v>
      </c>
      <c r="BH533">
        <v>0</v>
      </c>
      <c r="BL533">
        <v>0</v>
      </c>
      <c r="BM533">
        <v>0</v>
      </c>
      <c r="BP533">
        <v>0</v>
      </c>
      <c r="BR533">
        <v>0</v>
      </c>
      <c r="BS533">
        <v>0</v>
      </c>
      <c r="BT533">
        <v>0</v>
      </c>
      <c r="BW533">
        <v>0</v>
      </c>
      <c r="BX533">
        <v>0</v>
      </c>
    </row>
    <row r="534" spans="1:76" x14ac:dyDescent="0.25">
      <c r="B534" t="s">
        <v>3206</v>
      </c>
      <c r="C534" t="s">
        <v>3207</v>
      </c>
      <c r="D534" t="s">
        <v>3208</v>
      </c>
      <c r="M534" t="s">
        <v>3209</v>
      </c>
      <c r="N534" t="s">
        <v>3206</v>
      </c>
      <c r="O534" t="s">
        <v>3210</v>
      </c>
      <c r="Q534">
        <v>1</v>
      </c>
      <c r="R534">
        <v>1</v>
      </c>
      <c r="S534">
        <v>3.91</v>
      </c>
      <c r="T534">
        <v>3.91</v>
      </c>
      <c r="U534" t="s">
        <v>1570</v>
      </c>
      <c r="V534">
        <v>0</v>
      </c>
      <c r="Y534" t="s">
        <v>1571</v>
      </c>
      <c r="Z534" t="s">
        <v>1572</v>
      </c>
      <c r="AC534" t="s">
        <v>1573</v>
      </c>
      <c r="AD534" t="s">
        <v>1574</v>
      </c>
      <c r="AF534">
        <v>0</v>
      </c>
      <c r="AG534">
        <v>0</v>
      </c>
      <c r="AH534">
        <v>6.05</v>
      </c>
      <c r="AI534">
        <v>2</v>
      </c>
      <c r="AJ534">
        <v>0</v>
      </c>
      <c r="AV534">
        <v>1.5473146</v>
      </c>
      <c r="AX534">
        <v>7.26</v>
      </c>
      <c r="BE534">
        <v>100</v>
      </c>
      <c r="BF534">
        <v>100</v>
      </c>
      <c r="BH534">
        <v>0</v>
      </c>
      <c r="BL534">
        <v>0</v>
      </c>
      <c r="BM534">
        <v>0</v>
      </c>
      <c r="BP534">
        <v>0</v>
      </c>
      <c r="BR534">
        <v>0</v>
      </c>
      <c r="BS534">
        <v>0</v>
      </c>
      <c r="BT534">
        <v>0</v>
      </c>
      <c r="BW534">
        <v>0</v>
      </c>
      <c r="BX534">
        <v>0</v>
      </c>
    </row>
    <row r="535" spans="1:76" x14ac:dyDescent="0.25">
      <c r="B535" t="s">
        <v>1179</v>
      </c>
      <c r="C535" t="s">
        <v>3211</v>
      </c>
      <c r="D535" t="s">
        <v>3212</v>
      </c>
      <c r="E535">
        <v>9</v>
      </c>
      <c r="F535" t="s">
        <v>2016</v>
      </c>
      <c r="G535">
        <v>5</v>
      </c>
      <c r="H535" t="s">
        <v>2016</v>
      </c>
      <c r="I535" t="s">
        <v>2241</v>
      </c>
      <c r="J535" t="s">
        <v>2242</v>
      </c>
      <c r="K535">
        <v>1</v>
      </c>
      <c r="L535" t="s">
        <v>2243</v>
      </c>
      <c r="M535" t="s">
        <v>1583</v>
      </c>
      <c r="N535" t="s">
        <v>1584</v>
      </c>
      <c r="O535" t="s">
        <v>1585</v>
      </c>
      <c r="Q535">
        <v>1</v>
      </c>
      <c r="R535">
        <v>0</v>
      </c>
      <c r="S535">
        <v>0</v>
      </c>
      <c r="T535">
        <v>0</v>
      </c>
      <c r="U535" t="s">
        <v>1570</v>
      </c>
      <c r="V535">
        <v>0</v>
      </c>
      <c r="Y535" t="s">
        <v>1571</v>
      </c>
      <c r="Z535" t="s">
        <v>1572</v>
      </c>
      <c r="AF535">
        <v>0</v>
      </c>
      <c r="AG535">
        <v>0</v>
      </c>
      <c r="AH535">
        <v>889.52</v>
      </c>
      <c r="AI535">
        <v>2</v>
      </c>
      <c r="AJ535">
        <v>0</v>
      </c>
      <c r="AK535">
        <v>1</v>
      </c>
      <c r="AV535">
        <v>0</v>
      </c>
      <c r="AX535" s="2">
        <v>1067.42</v>
      </c>
      <c r="AZ535">
        <v>1</v>
      </c>
      <c r="BE535">
        <v>100</v>
      </c>
      <c r="BF535">
        <v>100</v>
      </c>
      <c r="BH535">
        <v>0</v>
      </c>
      <c r="BL535">
        <v>0</v>
      </c>
      <c r="BM535">
        <v>0</v>
      </c>
      <c r="BP535">
        <v>0</v>
      </c>
      <c r="BR535">
        <v>0</v>
      </c>
      <c r="BS535">
        <v>0</v>
      </c>
      <c r="BT535">
        <v>0</v>
      </c>
      <c r="BW535">
        <v>0</v>
      </c>
      <c r="BX535">
        <v>0</v>
      </c>
    </row>
    <row r="536" spans="1:76" x14ac:dyDescent="0.25">
      <c r="A536">
        <v>545</v>
      </c>
      <c r="B536" t="s">
        <v>513</v>
      </c>
      <c r="C536" t="s">
        <v>3213</v>
      </c>
      <c r="D536" t="s">
        <v>512</v>
      </c>
      <c r="E536">
        <v>16</v>
      </c>
      <c r="F536" t="s">
        <v>1706</v>
      </c>
      <c r="G536">
        <v>10</v>
      </c>
      <c r="H536" t="s">
        <v>1706</v>
      </c>
      <c r="I536" t="s">
        <v>1725</v>
      </c>
      <c r="J536" t="s">
        <v>1726</v>
      </c>
      <c r="M536" t="s">
        <v>1707</v>
      </c>
      <c r="N536" t="s">
        <v>513</v>
      </c>
      <c r="O536" t="s">
        <v>512</v>
      </c>
      <c r="Q536">
        <v>1</v>
      </c>
      <c r="R536">
        <v>0</v>
      </c>
      <c r="S536">
        <v>7.73</v>
      </c>
      <c r="T536">
        <v>7.73</v>
      </c>
      <c r="U536" t="s">
        <v>1570</v>
      </c>
      <c r="V536">
        <v>0</v>
      </c>
      <c r="Y536" t="s">
        <v>1571</v>
      </c>
      <c r="Z536" t="s">
        <v>1572</v>
      </c>
      <c r="AC536" t="s">
        <v>1573</v>
      </c>
      <c r="AD536" t="s">
        <v>1574</v>
      </c>
      <c r="AF536">
        <v>0</v>
      </c>
      <c r="AG536">
        <v>0</v>
      </c>
      <c r="AH536">
        <v>10.15</v>
      </c>
      <c r="AI536">
        <v>2</v>
      </c>
      <c r="AJ536">
        <v>0</v>
      </c>
      <c r="AV536">
        <v>1.3130660000000001</v>
      </c>
      <c r="AX536">
        <v>12.18</v>
      </c>
      <c r="AZ536">
        <v>1</v>
      </c>
      <c r="BE536">
        <v>100</v>
      </c>
      <c r="BF536">
        <v>100</v>
      </c>
      <c r="BH536">
        <v>0</v>
      </c>
      <c r="BL536">
        <v>0</v>
      </c>
      <c r="BM536">
        <v>0</v>
      </c>
      <c r="BP536">
        <v>0</v>
      </c>
      <c r="BR536">
        <v>0</v>
      </c>
      <c r="BS536">
        <v>0</v>
      </c>
      <c r="BT536">
        <v>0</v>
      </c>
      <c r="BW536">
        <v>0</v>
      </c>
      <c r="BX536">
        <v>0</v>
      </c>
    </row>
    <row r="537" spans="1:76" x14ac:dyDescent="0.25">
      <c r="B537" t="s">
        <v>3214</v>
      </c>
      <c r="C537" t="s">
        <v>3215</v>
      </c>
      <c r="D537" t="s">
        <v>3216</v>
      </c>
      <c r="M537" t="s">
        <v>1642</v>
      </c>
      <c r="N537" t="s">
        <v>3214</v>
      </c>
      <c r="O537" t="s">
        <v>3216</v>
      </c>
      <c r="Q537">
        <v>1</v>
      </c>
      <c r="R537">
        <v>1</v>
      </c>
      <c r="S537">
        <v>4.1100000000000003</v>
      </c>
      <c r="T537">
        <v>4.1100000000000003</v>
      </c>
      <c r="U537" t="s">
        <v>1570</v>
      </c>
      <c r="V537">
        <v>0</v>
      </c>
      <c r="Y537" t="s">
        <v>1571</v>
      </c>
      <c r="Z537" t="s">
        <v>1572</v>
      </c>
      <c r="AF537">
        <v>0</v>
      </c>
      <c r="AG537">
        <v>0</v>
      </c>
      <c r="AH537">
        <v>6.25</v>
      </c>
      <c r="AI537">
        <v>2</v>
      </c>
      <c r="AJ537">
        <v>0</v>
      </c>
      <c r="AV537">
        <v>1.5206812999999999</v>
      </c>
      <c r="AW537">
        <v>1</v>
      </c>
      <c r="AX537">
        <v>7.5</v>
      </c>
      <c r="BE537">
        <v>100</v>
      </c>
      <c r="BF537">
        <v>100</v>
      </c>
      <c r="BH537">
        <v>0</v>
      </c>
      <c r="BL537">
        <v>0</v>
      </c>
      <c r="BM537">
        <v>0</v>
      </c>
      <c r="BP537">
        <v>0</v>
      </c>
      <c r="BR537">
        <v>0</v>
      </c>
      <c r="BS537">
        <v>0</v>
      </c>
      <c r="BT537">
        <v>0</v>
      </c>
      <c r="BW537">
        <v>0</v>
      </c>
      <c r="BX537">
        <v>0</v>
      </c>
    </row>
    <row r="538" spans="1:76" x14ac:dyDescent="0.25">
      <c r="B538" t="s">
        <v>3217</v>
      </c>
      <c r="C538" t="s">
        <v>3218</v>
      </c>
      <c r="D538" t="s">
        <v>3219</v>
      </c>
      <c r="E538">
        <v>5</v>
      </c>
      <c r="F538" t="s">
        <v>1566</v>
      </c>
      <c r="G538">
        <v>1</v>
      </c>
      <c r="H538" t="s">
        <v>1566</v>
      </c>
      <c r="K538">
        <v>1</v>
      </c>
      <c r="L538" t="s">
        <v>1589</v>
      </c>
      <c r="M538" t="s">
        <v>1590</v>
      </c>
      <c r="N538" t="s">
        <v>3217</v>
      </c>
      <c r="O538" t="s">
        <v>3219</v>
      </c>
      <c r="Q538">
        <v>1</v>
      </c>
      <c r="R538">
        <v>1</v>
      </c>
      <c r="S538">
        <v>384</v>
      </c>
      <c r="T538">
        <v>384</v>
      </c>
      <c r="U538" t="s">
        <v>1570</v>
      </c>
      <c r="V538">
        <v>0</v>
      </c>
      <c r="Y538" t="s">
        <v>1571</v>
      </c>
      <c r="Z538" t="s">
        <v>1572</v>
      </c>
      <c r="AC538" t="s">
        <v>1573</v>
      </c>
      <c r="AD538" t="s">
        <v>1574</v>
      </c>
      <c r="AF538">
        <v>0</v>
      </c>
      <c r="AG538">
        <v>0</v>
      </c>
      <c r="AH538">
        <v>630</v>
      </c>
      <c r="AI538">
        <v>2</v>
      </c>
      <c r="AJ538">
        <v>0</v>
      </c>
      <c r="AV538">
        <v>1.640625</v>
      </c>
      <c r="AX538">
        <v>756</v>
      </c>
      <c r="BE538">
        <v>100</v>
      </c>
      <c r="BF538">
        <v>100</v>
      </c>
      <c r="BH538">
        <v>0</v>
      </c>
      <c r="BL538">
        <v>0</v>
      </c>
      <c r="BM538">
        <v>0</v>
      </c>
      <c r="BP538">
        <v>0</v>
      </c>
      <c r="BR538">
        <v>0</v>
      </c>
      <c r="BS538">
        <v>0</v>
      </c>
      <c r="BT538">
        <v>0</v>
      </c>
      <c r="BW538">
        <v>0</v>
      </c>
      <c r="BX538">
        <v>0</v>
      </c>
    </row>
    <row r="539" spans="1:76" x14ac:dyDescent="0.25">
      <c r="B539" t="s">
        <v>3220</v>
      </c>
      <c r="C539" t="s">
        <v>3221</v>
      </c>
      <c r="D539" t="s">
        <v>3222</v>
      </c>
      <c r="E539">
        <v>9</v>
      </c>
      <c r="F539" t="s">
        <v>2016</v>
      </c>
      <c r="G539">
        <v>5</v>
      </c>
      <c r="H539" t="s">
        <v>2016</v>
      </c>
      <c r="K539">
        <v>3</v>
      </c>
      <c r="L539" t="s">
        <v>2017</v>
      </c>
      <c r="M539" t="s">
        <v>2018</v>
      </c>
      <c r="N539" t="s">
        <v>3220</v>
      </c>
      <c r="O539" t="s">
        <v>3223</v>
      </c>
      <c r="Q539">
        <v>1</v>
      </c>
      <c r="R539">
        <v>1</v>
      </c>
      <c r="S539">
        <v>247</v>
      </c>
      <c r="T539">
        <v>247</v>
      </c>
      <c r="U539" t="s">
        <v>1570</v>
      </c>
      <c r="V539">
        <v>0</v>
      </c>
      <c r="Y539" t="s">
        <v>1571</v>
      </c>
      <c r="Z539" t="s">
        <v>1572</v>
      </c>
      <c r="AC539" t="s">
        <v>1573</v>
      </c>
      <c r="AD539" t="s">
        <v>1574</v>
      </c>
      <c r="AF539">
        <v>0</v>
      </c>
      <c r="AG539">
        <v>0</v>
      </c>
      <c r="AH539">
        <v>330.98</v>
      </c>
      <c r="AI539">
        <v>2</v>
      </c>
      <c r="AJ539">
        <v>0</v>
      </c>
      <c r="AV539">
        <v>1.34</v>
      </c>
      <c r="AX539">
        <v>397.18</v>
      </c>
      <c r="BE539">
        <v>100</v>
      </c>
      <c r="BF539">
        <v>100</v>
      </c>
      <c r="BH539">
        <v>0</v>
      </c>
      <c r="BL539">
        <v>0</v>
      </c>
      <c r="BM539">
        <v>0</v>
      </c>
      <c r="BP539">
        <v>0</v>
      </c>
      <c r="BR539">
        <v>0</v>
      </c>
      <c r="BS539">
        <v>0</v>
      </c>
      <c r="BT539">
        <v>0</v>
      </c>
      <c r="BW539">
        <v>0</v>
      </c>
      <c r="BX539">
        <v>0</v>
      </c>
    </row>
    <row r="540" spans="1:76" x14ac:dyDescent="0.25">
      <c r="B540" t="s">
        <v>3224</v>
      </c>
      <c r="C540" t="s">
        <v>3225</v>
      </c>
      <c r="D540" t="s">
        <v>3226</v>
      </c>
      <c r="E540">
        <v>8</v>
      </c>
      <c r="F540" t="s">
        <v>1611</v>
      </c>
      <c r="G540">
        <v>4</v>
      </c>
      <c r="H540" t="s">
        <v>1611</v>
      </c>
      <c r="M540" t="s">
        <v>1613</v>
      </c>
      <c r="N540" t="s">
        <v>3224</v>
      </c>
      <c r="O540" t="s">
        <v>3227</v>
      </c>
      <c r="Q540">
        <v>1</v>
      </c>
      <c r="R540">
        <v>1</v>
      </c>
      <c r="S540">
        <v>22.76</v>
      </c>
      <c r="T540">
        <v>22.76</v>
      </c>
      <c r="U540" t="s">
        <v>1570</v>
      </c>
      <c r="V540">
        <v>0</v>
      </c>
      <c r="Y540" t="s">
        <v>1571</v>
      </c>
      <c r="Z540" t="s">
        <v>1572</v>
      </c>
      <c r="AC540" t="s">
        <v>1573</v>
      </c>
      <c r="AD540" t="s">
        <v>1574</v>
      </c>
      <c r="AF540">
        <v>0</v>
      </c>
      <c r="AG540">
        <v>0</v>
      </c>
      <c r="AH540">
        <v>34.15</v>
      </c>
      <c r="AI540">
        <v>2</v>
      </c>
      <c r="AJ540">
        <v>0</v>
      </c>
      <c r="AV540">
        <v>1.5004394000000001</v>
      </c>
      <c r="AX540">
        <v>40.98</v>
      </c>
      <c r="BE540">
        <v>100</v>
      </c>
      <c r="BF540">
        <v>100</v>
      </c>
      <c r="BH540">
        <v>0</v>
      </c>
      <c r="BL540">
        <v>0</v>
      </c>
      <c r="BM540">
        <v>0</v>
      </c>
      <c r="BP540">
        <v>0</v>
      </c>
      <c r="BR540">
        <v>0</v>
      </c>
      <c r="BS540">
        <v>0</v>
      </c>
      <c r="BT540">
        <v>0</v>
      </c>
      <c r="BW540">
        <v>0</v>
      </c>
      <c r="BX540">
        <v>0</v>
      </c>
    </row>
    <row r="541" spans="1:76" x14ac:dyDescent="0.25">
      <c r="B541" t="s">
        <v>3228</v>
      </c>
      <c r="C541" t="s">
        <v>3229</v>
      </c>
      <c r="D541" t="s">
        <v>3230</v>
      </c>
      <c r="E541">
        <v>8</v>
      </c>
      <c r="F541" t="s">
        <v>1611</v>
      </c>
      <c r="G541">
        <v>4</v>
      </c>
      <c r="H541" t="s">
        <v>1611</v>
      </c>
      <c r="M541" t="s">
        <v>1613</v>
      </c>
      <c r="N541" t="s">
        <v>3228</v>
      </c>
      <c r="O541" t="s">
        <v>3231</v>
      </c>
      <c r="Q541">
        <v>1</v>
      </c>
      <c r="R541">
        <v>1</v>
      </c>
      <c r="S541">
        <v>5.93</v>
      </c>
      <c r="T541">
        <v>5.93</v>
      </c>
      <c r="U541" t="s">
        <v>1570</v>
      </c>
      <c r="V541">
        <v>0</v>
      </c>
      <c r="Y541" t="s">
        <v>1571</v>
      </c>
      <c r="Z541" t="s">
        <v>1572</v>
      </c>
      <c r="AC541" t="s">
        <v>1573</v>
      </c>
      <c r="AD541" t="s">
        <v>1574</v>
      </c>
      <c r="AF541">
        <v>0</v>
      </c>
      <c r="AG541">
        <v>0</v>
      </c>
      <c r="AH541">
        <v>8.9</v>
      </c>
      <c r="AI541">
        <v>2</v>
      </c>
      <c r="AJ541">
        <v>0</v>
      </c>
      <c r="AV541">
        <v>1.5008432</v>
      </c>
      <c r="AX541">
        <v>10.68</v>
      </c>
      <c r="BE541">
        <v>100</v>
      </c>
      <c r="BF541">
        <v>100</v>
      </c>
      <c r="BH541">
        <v>0</v>
      </c>
      <c r="BL541">
        <v>0</v>
      </c>
      <c r="BM541">
        <v>0</v>
      </c>
      <c r="BP541">
        <v>0</v>
      </c>
      <c r="BR541">
        <v>0</v>
      </c>
      <c r="BS541">
        <v>0</v>
      </c>
      <c r="BT541">
        <v>0</v>
      </c>
      <c r="BW541">
        <v>0</v>
      </c>
      <c r="BX541">
        <v>0</v>
      </c>
    </row>
    <row r="542" spans="1:76" x14ac:dyDescent="0.25">
      <c r="B542" t="s">
        <v>3232</v>
      </c>
      <c r="C542" t="s">
        <v>3233</v>
      </c>
      <c r="D542" t="s">
        <v>3234</v>
      </c>
      <c r="E542">
        <v>8</v>
      </c>
      <c r="F542" t="s">
        <v>1611</v>
      </c>
      <c r="G542">
        <v>4</v>
      </c>
      <c r="H542" t="s">
        <v>1611</v>
      </c>
      <c r="M542" t="s">
        <v>1613</v>
      </c>
      <c r="N542" t="s">
        <v>3232</v>
      </c>
      <c r="O542" t="s">
        <v>3234</v>
      </c>
      <c r="Q542">
        <v>1</v>
      </c>
      <c r="R542">
        <v>1</v>
      </c>
      <c r="S542">
        <v>8.86</v>
      </c>
      <c r="T542">
        <v>8.86</v>
      </c>
      <c r="U542" t="s">
        <v>1570</v>
      </c>
      <c r="V542">
        <v>0</v>
      </c>
      <c r="Y542" t="s">
        <v>1571</v>
      </c>
      <c r="Z542" t="s">
        <v>1572</v>
      </c>
      <c r="AC542" t="s">
        <v>1573</v>
      </c>
      <c r="AD542" t="s">
        <v>1574</v>
      </c>
      <c r="AF542">
        <v>0</v>
      </c>
      <c r="AG542">
        <v>0</v>
      </c>
      <c r="AH542">
        <v>13.29</v>
      </c>
      <c r="AI542">
        <v>2</v>
      </c>
      <c r="AJ542">
        <v>0</v>
      </c>
      <c r="AV542">
        <v>1.5</v>
      </c>
      <c r="AX542">
        <v>15.95</v>
      </c>
      <c r="BE542">
        <v>100</v>
      </c>
      <c r="BF542">
        <v>100</v>
      </c>
      <c r="BH542">
        <v>0</v>
      </c>
      <c r="BL542">
        <v>0</v>
      </c>
      <c r="BM542">
        <v>0</v>
      </c>
      <c r="BP542">
        <v>0</v>
      </c>
      <c r="BR542">
        <v>0</v>
      </c>
      <c r="BS542">
        <v>0</v>
      </c>
      <c r="BT542">
        <v>0</v>
      </c>
      <c r="BW542">
        <v>0</v>
      </c>
      <c r="BX542">
        <v>0</v>
      </c>
    </row>
    <row r="543" spans="1:76" x14ac:dyDescent="0.25">
      <c r="B543" t="s">
        <v>3235</v>
      </c>
      <c r="C543" t="s">
        <v>3236</v>
      </c>
      <c r="D543" t="s">
        <v>3237</v>
      </c>
      <c r="E543">
        <v>8</v>
      </c>
      <c r="F543" t="s">
        <v>1611</v>
      </c>
      <c r="G543">
        <v>4</v>
      </c>
      <c r="H543" t="s">
        <v>1611</v>
      </c>
      <c r="M543" t="s">
        <v>1613</v>
      </c>
      <c r="N543" t="s">
        <v>3235</v>
      </c>
      <c r="O543" t="s">
        <v>3237</v>
      </c>
      <c r="Q543">
        <v>1</v>
      </c>
      <c r="R543">
        <v>1</v>
      </c>
      <c r="S543">
        <v>3.21</v>
      </c>
      <c r="T543">
        <v>3.21</v>
      </c>
      <c r="U543" t="s">
        <v>1570</v>
      </c>
      <c r="V543">
        <v>0</v>
      </c>
      <c r="Y543" t="s">
        <v>1571</v>
      </c>
      <c r="Z543" t="s">
        <v>1572</v>
      </c>
      <c r="AC543" t="s">
        <v>1573</v>
      </c>
      <c r="AD543" t="s">
        <v>1574</v>
      </c>
      <c r="AF543">
        <v>0</v>
      </c>
      <c r="AG543">
        <v>0</v>
      </c>
      <c r="AH543">
        <v>4.82</v>
      </c>
      <c r="AI543">
        <v>2</v>
      </c>
      <c r="AJ543">
        <v>0</v>
      </c>
      <c r="AV543">
        <v>1.5015575999999999</v>
      </c>
      <c r="AX543">
        <v>5.78</v>
      </c>
      <c r="BE543">
        <v>100</v>
      </c>
      <c r="BF543">
        <v>100</v>
      </c>
      <c r="BH543">
        <v>0</v>
      </c>
      <c r="BL543">
        <v>0</v>
      </c>
      <c r="BM543">
        <v>0</v>
      </c>
      <c r="BP543">
        <v>0</v>
      </c>
      <c r="BR543">
        <v>0</v>
      </c>
      <c r="BS543">
        <v>0</v>
      </c>
      <c r="BT543">
        <v>0</v>
      </c>
      <c r="BW543">
        <v>0</v>
      </c>
      <c r="BX543">
        <v>0</v>
      </c>
    </row>
    <row r="544" spans="1:76" x14ac:dyDescent="0.25">
      <c r="B544" t="s">
        <v>3238</v>
      </c>
      <c r="C544" t="s">
        <v>3239</v>
      </c>
      <c r="D544" t="s">
        <v>3240</v>
      </c>
      <c r="E544">
        <v>8</v>
      </c>
      <c r="F544" t="s">
        <v>1611</v>
      </c>
      <c r="G544">
        <v>4</v>
      </c>
      <c r="H544" t="s">
        <v>1611</v>
      </c>
      <c r="M544" t="s">
        <v>1613</v>
      </c>
      <c r="N544" t="s">
        <v>3238</v>
      </c>
      <c r="O544" t="s">
        <v>3240</v>
      </c>
      <c r="Q544">
        <v>1</v>
      </c>
      <c r="R544">
        <v>1</v>
      </c>
      <c r="S544">
        <v>10.5</v>
      </c>
      <c r="T544">
        <v>10.5</v>
      </c>
      <c r="U544" t="s">
        <v>1570</v>
      </c>
      <c r="V544">
        <v>0</v>
      </c>
      <c r="Y544" t="s">
        <v>1571</v>
      </c>
      <c r="Z544" t="s">
        <v>1572</v>
      </c>
      <c r="AC544" t="s">
        <v>1573</v>
      </c>
      <c r="AD544" t="s">
        <v>1574</v>
      </c>
      <c r="AF544">
        <v>0</v>
      </c>
      <c r="AG544">
        <v>0</v>
      </c>
      <c r="AH544">
        <v>15.75</v>
      </c>
      <c r="AI544">
        <v>2</v>
      </c>
      <c r="AJ544">
        <v>0</v>
      </c>
      <c r="AV544">
        <v>1.5</v>
      </c>
      <c r="AX544">
        <v>18.899999999999999</v>
      </c>
      <c r="BE544">
        <v>100</v>
      </c>
      <c r="BF544">
        <v>100</v>
      </c>
      <c r="BH544">
        <v>0</v>
      </c>
      <c r="BL544">
        <v>0</v>
      </c>
      <c r="BM544">
        <v>0</v>
      </c>
      <c r="BP544">
        <v>0</v>
      </c>
      <c r="BR544">
        <v>0</v>
      </c>
      <c r="BS544">
        <v>0</v>
      </c>
      <c r="BT544">
        <v>0</v>
      </c>
      <c r="BW544">
        <v>0</v>
      </c>
      <c r="BX544">
        <v>0</v>
      </c>
    </row>
    <row r="545" spans="1:76" x14ac:dyDescent="0.25">
      <c r="A545">
        <v>554</v>
      </c>
      <c r="B545" t="s">
        <v>549</v>
      </c>
      <c r="C545" t="s">
        <v>3241</v>
      </c>
      <c r="D545" t="s">
        <v>547</v>
      </c>
      <c r="E545">
        <v>5</v>
      </c>
      <c r="F545" t="s">
        <v>1566</v>
      </c>
      <c r="G545">
        <v>1</v>
      </c>
      <c r="H545" t="s">
        <v>1566</v>
      </c>
      <c r="I545" t="s">
        <v>2689</v>
      </c>
      <c r="J545" t="s">
        <v>2690</v>
      </c>
      <c r="K545">
        <v>1</v>
      </c>
      <c r="L545" t="s">
        <v>1589</v>
      </c>
      <c r="M545" t="s">
        <v>1583</v>
      </c>
      <c r="N545" t="s">
        <v>1584</v>
      </c>
      <c r="O545" t="s">
        <v>1585</v>
      </c>
      <c r="Q545">
        <v>1</v>
      </c>
      <c r="R545">
        <v>0</v>
      </c>
      <c r="S545">
        <v>0</v>
      </c>
      <c r="T545">
        <v>0</v>
      </c>
      <c r="U545" t="s">
        <v>1570</v>
      </c>
      <c r="V545">
        <v>0</v>
      </c>
      <c r="Y545" t="s">
        <v>1571</v>
      </c>
      <c r="Z545" t="s">
        <v>1572</v>
      </c>
      <c r="AF545">
        <v>0</v>
      </c>
      <c r="AG545">
        <v>0</v>
      </c>
      <c r="AH545">
        <v>920</v>
      </c>
      <c r="AI545">
        <v>2</v>
      </c>
      <c r="AJ545">
        <v>0</v>
      </c>
      <c r="AK545">
        <v>1</v>
      </c>
      <c r="AV545">
        <v>0</v>
      </c>
      <c r="AX545" s="2">
        <v>1104</v>
      </c>
      <c r="AZ545">
        <v>1</v>
      </c>
      <c r="BE545">
        <v>100</v>
      </c>
      <c r="BF545">
        <v>100</v>
      </c>
      <c r="BH545">
        <v>0</v>
      </c>
      <c r="BL545">
        <v>0</v>
      </c>
      <c r="BM545">
        <v>0</v>
      </c>
      <c r="BP545">
        <v>0</v>
      </c>
      <c r="BR545">
        <v>0</v>
      </c>
      <c r="BS545">
        <v>0</v>
      </c>
      <c r="BT545">
        <v>0</v>
      </c>
      <c r="BW545">
        <v>0</v>
      </c>
      <c r="BX545">
        <v>0</v>
      </c>
    </row>
    <row r="546" spans="1:76" x14ac:dyDescent="0.25">
      <c r="A546">
        <v>532</v>
      </c>
      <c r="B546" t="s">
        <v>1172</v>
      </c>
      <c r="C546" t="s">
        <v>3242</v>
      </c>
      <c r="D546" t="s">
        <v>3243</v>
      </c>
      <c r="E546">
        <v>9</v>
      </c>
      <c r="F546" t="s">
        <v>2016</v>
      </c>
      <c r="G546">
        <v>5</v>
      </c>
      <c r="H546" t="s">
        <v>2016</v>
      </c>
      <c r="I546" t="s">
        <v>2241</v>
      </c>
      <c r="J546" t="s">
        <v>2242</v>
      </c>
      <c r="K546">
        <v>1</v>
      </c>
      <c r="L546" t="s">
        <v>2243</v>
      </c>
      <c r="M546" t="s">
        <v>1583</v>
      </c>
      <c r="N546" t="s">
        <v>1584</v>
      </c>
      <c r="O546" t="s">
        <v>1585</v>
      </c>
      <c r="Q546">
        <v>1</v>
      </c>
      <c r="R546">
        <v>0</v>
      </c>
      <c r="S546">
        <v>0</v>
      </c>
      <c r="T546">
        <v>0</v>
      </c>
      <c r="U546" t="s">
        <v>1570</v>
      </c>
      <c r="V546">
        <v>0</v>
      </c>
      <c r="Y546" t="s">
        <v>1571</v>
      </c>
      <c r="Z546" t="s">
        <v>1572</v>
      </c>
      <c r="AF546">
        <v>0</v>
      </c>
      <c r="AG546">
        <v>0</v>
      </c>
      <c r="AH546">
        <v>884.97</v>
      </c>
      <c r="AI546">
        <v>2</v>
      </c>
      <c r="AJ546">
        <v>0</v>
      </c>
      <c r="AK546">
        <v>1</v>
      </c>
      <c r="AV546">
        <v>0</v>
      </c>
      <c r="AX546" s="2">
        <v>1061.96</v>
      </c>
      <c r="AZ546">
        <v>1</v>
      </c>
      <c r="BE546">
        <v>100</v>
      </c>
      <c r="BF546">
        <v>100</v>
      </c>
      <c r="BH546">
        <v>0</v>
      </c>
      <c r="BL546">
        <v>0</v>
      </c>
      <c r="BM546">
        <v>0</v>
      </c>
      <c r="BP546">
        <v>0</v>
      </c>
      <c r="BR546">
        <v>0</v>
      </c>
      <c r="BS546">
        <v>0</v>
      </c>
      <c r="BT546">
        <v>0</v>
      </c>
      <c r="BW546">
        <v>0</v>
      </c>
      <c r="BX546">
        <v>0</v>
      </c>
    </row>
    <row r="547" spans="1:76" x14ac:dyDescent="0.25">
      <c r="B547" t="s">
        <v>1185</v>
      </c>
      <c r="C547" t="s">
        <v>3244</v>
      </c>
      <c r="D547" t="s">
        <v>3245</v>
      </c>
      <c r="E547">
        <v>9</v>
      </c>
      <c r="F547" t="s">
        <v>2016</v>
      </c>
      <c r="G547">
        <v>5</v>
      </c>
      <c r="H547" t="s">
        <v>2016</v>
      </c>
      <c r="I547" t="s">
        <v>2241</v>
      </c>
      <c r="J547" t="s">
        <v>2242</v>
      </c>
      <c r="K547">
        <v>1</v>
      </c>
      <c r="L547" t="s">
        <v>2243</v>
      </c>
      <c r="M547" t="s">
        <v>1583</v>
      </c>
      <c r="N547" t="s">
        <v>1584</v>
      </c>
      <c r="O547" t="s">
        <v>1585</v>
      </c>
      <c r="Q547">
        <v>1</v>
      </c>
      <c r="R547">
        <v>0</v>
      </c>
      <c r="S547">
        <v>0</v>
      </c>
      <c r="T547">
        <v>0</v>
      </c>
      <c r="U547" t="s">
        <v>1570</v>
      </c>
      <c r="V547">
        <v>0</v>
      </c>
      <c r="Y547" t="s">
        <v>1571</v>
      </c>
      <c r="Z547" t="s">
        <v>1572</v>
      </c>
      <c r="AF547">
        <v>0</v>
      </c>
      <c r="AG547">
        <v>0</v>
      </c>
      <c r="AH547">
        <v>937.89</v>
      </c>
      <c r="AI547">
        <v>2</v>
      </c>
      <c r="AJ547">
        <v>0</v>
      </c>
      <c r="AK547">
        <v>1</v>
      </c>
      <c r="AV547">
        <v>0</v>
      </c>
      <c r="AX547" s="2">
        <v>1125.47</v>
      </c>
      <c r="AZ547">
        <v>1</v>
      </c>
      <c r="BE547">
        <v>100</v>
      </c>
      <c r="BF547">
        <v>100</v>
      </c>
      <c r="BH547">
        <v>0</v>
      </c>
      <c r="BL547">
        <v>0</v>
      </c>
      <c r="BM547">
        <v>0</v>
      </c>
      <c r="BP547">
        <v>0</v>
      </c>
      <c r="BR547">
        <v>0</v>
      </c>
      <c r="BS547">
        <v>0</v>
      </c>
      <c r="BT547">
        <v>0</v>
      </c>
      <c r="BW547">
        <v>0</v>
      </c>
      <c r="BX547">
        <v>0</v>
      </c>
    </row>
    <row r="548" spans="1:76" x14ac:dyDescent="0.25">
      <c r="B548" t="s">
        <v>1176</v>
      </c>
      <c r="C548" t="s">
        <v>3246</v>
      </c>
      <c r="D548" t="s">
        <v>3247</v>
      </c>
      <c r="E548">
        <v>9</v>
      </c>
      <c r="F548" t="s">
        <v>2016</v>
      </c>
      <c r="G548">
        <v>5</v>
      </c>
      <c r="H548" t="s">
        <v>2016</v>
      </c>
      <c r="I548" t="s">
        <v>2241</v>
      </c>
      <c r="J548" t="s">
        <v>2242</v>
      </c>
      <c r="K548">
        <v>1</v>
      </c>
      <c r="L548" t="s">
        <v>2243</v>
      </c>
      <c r="M548" t="s">
        <v>1583</v>
      </c>
      <c r="N548" t="s">
        <v>1584</v>
      </c>
      <c r="O548" t="s">
        <v>1585</v>
      </c>
      <c r="Q548">
        <v>1</v>
      </c>
      <c r="R548">
        <v>0</v>
      </c>
      <c r="S548">
        <v>0</v>
      </c>
      <c r="T548">
        <v>0</v>
      </c>
      <c r="U548" t="s">
        <v>1570</v>
      </c>
      <c r="V548">
        <v>0</v>
      </c>
      <c r="Y548" t="s">
        <v>1571</v>
      </c>
      <c r="Z548" t="s">
        <v>1572</v>
      </c>
      <c r="AF548">
        <v>0</v>
      </c>
      <c r="AG548">
        <v>0</v>
      </c>
      <c r="AH548">
        <v>978.97</v>
      </c>
      <c r="AI548">
        <v>2</v>
      </c>
      <c r="AJ548">
        <v>0</v>
      </c>
      <c r="AK548">
        <v>1</v>
      </c>
      <c r="AV548">
        <v>0</v>
      </c>
      <c r="AX548" s="2">
        <v>1174.76</v>
      </c>
      <c r="AZ548">
        <v>1</v>
      </c>
      <c r="BE548">
        <v>100</v>
      </c>
      <c r="BF548">
        <v>100</v>
      </c>
      <c r="BH548">
        <v>0</v>
      </c>
      <c r="BL548">
        <v>0</v>
      </c>
      <c r="BM548">
        <v>0</v>
      </c>
      <c r="BP548">
        <v>0</v>
      </c>
      <c r="BR548">
        <v>0</v>
      </c>
      <c r="BS548">
        <v>0</v>
      </c>
      <c r="BT548">
        <v>0</v>
      </c>
      <c r="BW548">
        <v>0</v>
      </c>
      <c r="BX548">
        <v>0</v>
      </c>
    </row>
    <row r="549" spans="1:76" x14ac:dyDescent="0.25">
      <c r="B549" t="s">
        <v>1181</v>
      </c>
      <c r="C549" t="s">
        <v>3248</v>
      </c>
      <c r="D549" t="s">
        <v>3249</v>
      </c>
      <c r="E549">
        <v>9</v>
      </c>
      <c r="F549" t="s">
        <v>2016</v>
      </c>
      <c r="G549">
        <v>5</v>
      </c>
      <c r="H549" t="s">
        <v>2016</v>
      </c>
      <c r="I549" t="s">
        <v>2241</v>
      </c>
      <c r="J549" t="s">
        <v>2242</v>
      </c>
      <c r="K549">
        <v>1</v>
      </c>
      <c r="L549" t="s">
        <v>2243</v>
      </c>
      <c r="M549" t="s">
        <v>1583</v>
      </c>
      <c r="N549" t="s">
        <v>1584</v>
      </c>
      <c r="O549" t="s">
        <v>1585</v>
      </c>
      <c r="Q549">
        <v>1</v>
      </c>
      <c r="R549">
        <v>0</v>
      </c>
      <c r="S549">
        <v>0</v>
      </c>
      <c r="T549">
        <v>0</v>
      </c>
      <c r="U549" t="s">
        <v>1570</v>
      </c>
      <c r="V549">
        <v>0</v>
      </c>
      <c r="Y549" t="s">
        <v>1571</v>
      </c>
      <c r="Z549" t="s">
        <v>1572</v>
      </c>
      <c r="AF549">
        <v>0</v>
      </c>
      <c r="AG549">
        <v>0</v>
      </c>
      <c r="AH549">
        <v>997.44</v>
      </c>
      <c r="AI549">
        <v>2</v>
      </c>
      <c r="AJ549">
        <v>0</v>
      </c>
      <c r="AK549">
        <v>1</v>
      </c>
      <c r="AV549">
        <v>0</v>
      </c>
      <c r="AX549" s="2">
        <v>1196.93</v>
      </c>
      <c r="AZ549">
        <v>1</v>
      </c>
      <c r="BE549">
        <v>100</v>
      </c>
      <c r="BF549">
        <v>100</v>
      </c>
      <c r="BH549">
        <v>0</v>
      </c>
      <c r="BL549">
        <v>0</v>
      </c>
      <c r="BM549">
        <v>0</v>
      </c>
      <c r="BP549">
        <v>0</v>
      </c>
      <c r="BR549">
        <v>0</v>
      </c>
      <c r="BS549">
        <v>0</v>
      </c>
      <c r="BT549">
        <v>0</v>
      </c>
      <c r="BW549">
        <v>0</v>
      </c>
      <c r="BX549">
        <v>0</v>
      </c>
    </row>
    <row r="550" spans="1:76" x14ac:dyDescent="0.25">
      <c r="B550">
        <v>9600000618</v>
      </c>
      <c r="C550" t="s">
        <v>3250</v>
      </c>
      <c r="D550" t="s">
        <v>3251</v>
      </c>
      <c r="M550" t="s">
        <v>2653</v>
      </c>
      <c r="N550">
        <v>9600000618</v>
      </c>
      <c r="O550" t="s">
        <v>3252</v>
      </c>
      <c r="Q550">
        <v>1</v>
      </c>
      <c r="R550">
        <v>1</v>
      </c>
      <c r="S550">
        <v>0.88</v>
      </c>
      <c r="T550">
        <v>0.88</v>
      </c>
      <c r="U550" t="s">
        <v>1570</v>
      </c>
      <c r="V550">
        <v>0</v>
      </c>
      <c r="Y550" t="s">
        <v>1571</v>
      </c>
      <c r="Z550" t="s">
        <v>1572</v>
      </c>
      <c r="AC550" t="s">
        <v>1573</v>
      </c>
      <c r="AD550" t="s">
        <v>1574</v>
      </c>
      <c r="AF550">
        <v>0</v>
      </c>
      <c r="AG550">
        <v>0</v>
      </c>
      <c r="AH550">
        <v>1.36</v>
      </c>
      <c r="AI550">
        <v>2</v>
      </c>
      <c r="AJ550">
        <v>0</v>
      </c>
      <c r="AV550">
        <v>1.5454545</v>
      </c>
      <c r="AX550">
        <v>1.63</v>
      </c>
      <c r="BE550">
        <v>100</v>
      </c>
      <c r="BF550">
        <v>100</v>
      </c>
      <c r="BH550">
        <v>0</v>
      </c>
      <c r="BL550">
        <v>0</v>
      </c>
      <c r="BM550">
        <v>0</v>
      </c>
      <c r="BP550">
        <v>0</v>
      </c>
      <c r="BR550">
        <v>0</v>
      </c>
      <c r="BS550">
        <v>0</v>
      </c>
      <c r="BT550">
        <v>0</v>
      </c>
      <c r="BW550">
        <v>0</v>
      </c>
      <c r="BX550">
        <v>0</v>
      </c>
    </row>
    <row r="551" spans="1:76" x14ac:dyDescent="0.25">
      <c r="B551" t="s">
        <v>520</v>
      </c>
      <c r="C551" t="s">
        <v>3253</v>
      </c>
      <c r="D551" t="s">
        <v>519</v>
      </c>
      <c r="E551">
        <v>16</v>
      </c>
      <c r="F551" t="s">
        <v>1706</v>
      </c>
      <c r="M551" t="s">
        <v>3254</v>
      </c>
      <c r="N551" t="s">
        <v>520</v>
      </c>
      <c r="O551" t="s">
        <v>519</v>
      </c>
      <c r="Q551">
        <v>1</v>
      </c>
      <c r="R551">
        <v>0</v>
      </c>
      <c r="S551">
        <v>3.2</v>
      </c>
      <c r="T551">
        <v>3.2</v>
      </c>
      <c r="U551" t="s">
        <v>1570</v>
      </c>
      <c r="V551">
        <v>0</v>
      </c>
      <c r="Y551" t="s">
        <v>1571</v>
      </c>
      <c r="Z551" t="s">
        <v>1572</v>
      </c>
      <c r="AC551" t="s">
        <v>1573</v>
      </c>
      <c r="AD551" t="s">
        <v>1574</v>
      </c>
      <c r="AF551">
        <v>0</v>
      </c>
      <c r="AG551">
        <v>0</v>
      </c>
      <c r="AH551">
        <v>4.16</v>
      </c>
      <c r="AI551">
        <v>2</v>
      </c>
      <c r="AJ551">
        <v>0</v>
      </c>
      <c r="AV551">
        <v>1.3</v>
      </c>
      <c r="AX551">
        <v>4.99</v>
      </c>
      <c r="BE551">
        <v>100</v>
      </c>
      <c r="BF551">
        <v>100</v>
      </c>
      <c r="BH551">
        <v>0</v>
      </c>
      <c r="BL551">
        <v>0</v>
      </c>
      <c r="BM551">
        <v>0</v>
      </c>
      <c r="BP551">
        <v>0</v>
      </c>
      <c r="BR551">
        <v>0</v>
      </c>
      <c r="BS551">
        <v>0</v>
      </c>
      <c r="BT551">
        <v>0</v>
      </c>
      <c r="BW551">
        <v>0</v>
      </c>
      <c r="BX551">
        <v>0</v>
      </c>
    </row>
    <row r="552" spans="1:76" x14ac:dyDescent="0.25">
      <c r="B552" t="s">
        <v>1187</v>
      </c>
      <c r="C552" t="s">
        <v>3255</v>
      </c>
      <c r="D552" t="s">
        <v>3256</v>
      </c>
      <c r="E552">
        <v>9</v>
      </c>
      <c r="F552" t="s">
        <v>2016</v>
      </c>
      <c r="G552">
        <v>5</v>
      </c>
      <c r="H552" t="s">
        <v>2016</v>
      </c>
      <c r="I552" t="s">
        <v>2241</v>
      </c>
      <c r="J552" t="s">
        <v>2242</v>
      </c>
      <c r="K552">
        <v>1</v>
      </c>
      <c r="L552" t="s">
        <v>2243</v>
      </c>
      <c r="M552" t="s">
        <v>1583</v>
      </c>
      <c r="N552" t="s">
        <v>1584</v>
      </c>
      <c r="O552" t="s">
        <v>1585</v>
      </c>
      <c r="Q552">
        <v>1</v>
      </c>
      <c r="R552">
        <v>0</v>
      </c>
      <c r="S552">
        <v>0</v>
      </c>
      <c r="T552">
        <v>0</v>
      </c>
      <c r="U552" t="s">
        <v>1570</v>
      </c>
      <c r="V552">
        <v>0</v>
      </c>
      <c r="Y552" t="s">
        <v>1571</v>
      </c>
      <c r="Z552" t="s">
        <v>1572</v>
      </c>
      <c r="AF552">
        <v>0</v>
      </c>
      <c r="AG552">
        <v>0</v>
      </c>
      <c r="AH552" s="2">
        <v>1043.23</v>
      </c>
      <c r="AI552">
        <v>2</v>
      </c>
      <c r="AJ552">
        <v>0</v>
      </c>
      <c r="AK552">
        <v>1</v>
      </c>
      <c r="AV552">
        <v>0</v>
      </c>
      <c r="AX552" s="2">
        <v>1251.8800000000001</v>
      </c>
      <c r="AZ552">
        <v>1</v>
      </c>
      <c r="BE552">
        <v>100</v>
      </c>
      <c r="BF552">
        <v>100</v>
      </c>
      <c r="BH552">
        <v>0</v>
      </c>
      <c r="BL552">
        <v>0</v>
      </c>
      <c r="BM552">
        <v>0</v>
      </c>
      <c r="BP552">
        <v>0</v>
      </c>
      <c r="BR552">
        <v>0</v>
      </c>
      <c r="BS552">
        <v>0</v>
      </c>
      <c r="BT552">
        <v>0</v>
      </c>
      <c r="BW552">
        <v>0</v>
      </c>
      <c r="BX552">
        <v>0</v>
      </c>
    </row>
    <row r="553" spans="1:76" x14ac:dyDescent="0.25">
      <c r="B553" t="s">
        <v>1214</v>
      </c>
      <c r="C553" t="s">
        <v>3257</v>
      </c>
      <c r="D553" t="s">
        <v>3258</v>
      </c>
      <c r="E553">
        <v>9</v>
      </c>
      <c r="F553" t="s">
        <v>2016</v>
      </c>
      <c r="G553">
        <v>5</v>
      </c>
      <c r="H553" t="s">
        <v>2016</v>
      </c>
      <c r="I553" t="s">
        <v>2241</v>
      </c>
      <c r="J553" t="s">
        <v>2242</v>
      </c>
      <c r="K553">
        <v>1</v>
      </c>
      <c r="L553" t="s">
        <v>2243</v>
      </c>
      <c r="M553" t="s">
        <v>1583</v>
      </c>
      <c r="N553" t="s">
        <v>1584</v>
      </c>
      <c r="O553" t="s">
        <v>1585</v>
      </c>
      <c r="Q553">
        <v>1</v>
      </c>
      <c r="R553">
        <v>0</v>
      </c>
      <c r="S553">
        <v>0</v>
      </c>
      <c r="T553">
        <v>0</v>
      </c>
      <c r="U553" t="s">
        <v>1570</v>
      </c>
      <c r="V553">
        <v>0</v>
      </c>
      <c r="Y553" t="s">
        <v>1571</v>
      </c>
      <c r="Z553" t="s">
        <v>1572</v>
      </c>
      <c r="AF553">
        <v>0</v>
      </c>
      <c r="AG553">
        <v>0</v>
      </c>
      <c r="AH553" s="2">
        <v>1248.6600000000001</v>
      </c>
      <c r="AI553">
        <v>2</v>
      </c>
      <c r="AJ553">
        <v>0</v>
      </c>
      <c r="AK553">
        <v>1</v>
      </c>
      <c r="AV553">
        <v>0</v>
      </c>
      <c r="AX553" s="2">
        <v>1498.39</v>
      </c>
      <c r="AZ553">
        <v>1</v>
      </c>
      <c r="BE553">
        <v>100</v>
      </c>
      <c r="BF553">
        <v>100</v>
      </c>
      <c r="BH553">
        <v>0</v>
      </c>
      <c r="BL553">
        <v>0</v>
      </c>
      <c r="BM553">
        <v>0</v>
      </c>
      <c r="BP553">
        <v>0</v>
      </c>
      <c r="BR553">
        <v>0</v>
      </c>
      <c r="BS553">
        <v>0</v>
      </c>
      <c r="BT553">
        <v>0</v>
      </c>
      <c r="BW553">
        <v>0</v>
      </c>
      <c r="BX553">
        <v>0</v>
      </c>
    </row>
    <row r="554" spans="1:76" x14ac:dyDescent="0.25">
      <c r="A554">
        <v>549</v>
      </c>
      <c r="B554" t="s">
        <v>528</v>
      </c>
      <c r="C554" t="s">
        <v>3259</v>
      </c>
      <c r="D554" t="s">
        <v>3942</v>
      </c>
      <c r="E554">
        <v>3</v>
      </c>
      <c r="F554" t="s">
        <v>1666</v>
      </c>
      <c r="G554">
        <v>7</v>
      </c>
      <c r="H554" t="s">
        <v>1666</v>
      </c>
      <c r="K554">
        <v>3</v>
      </c>
      <c r="L554" t="s">
        <v>1667</v>
      </c>
      <c r="M554" t="s">
        <v>3260</v>
      </c>
      <c r="N554" t="s">
        <v>528</v>
      </c>
      <c r="O554" t="s">
        <v>3261</v>
      </c>
      <c r="P554" t="s">
        <v>3262</v>
      </c>
      <c r="Q554">
        <v>1.8</v>
      </c>
      <c r="R554">
        <v>1</v>
      </c>
      <c r="S554">
        <v>7.06</v>
      </c>
      <c r="T554">
        <v>7.06</v>
      </c>
      <c r="U554" t="s">
        <v>1570</v>
      </c>
      <c r="V554">
        <v>0</v>
      </c>
      <c r="Y554" t="s">
        <v>1571</v>
      </c>
      <c r="Z554" t="s">
        <v>1572</v>
      </c>
      <c r="AC554" t="s">
        <v>1573</v>
      </c>
      <c r="AD554" t="s">
        <v>1574</v>
      </c>
      <c r="AE554" t="s">
        <v>3263</v>
      </c>
      <c r="AF554">
        <v>0</v>
      </c>
      <c r="AG554">
        <v>0</v>
      </c>
      <c r="AH554">
        <v>11.27</v>
      </c>
      <c r="AI554">
        <v>2</v>
      </c>
      <c r="AJ554">
        <v>0</v>
      </c>
      <c r="AV554">
        <v>2.8744898000000001</v>
      </c>
      <c r="AX554">
        <v>7.51</v>
      </c>
      <c r="AZ554">
        <v>1</v>
      </c>
      <c r="BE554">
        <v>100</v>
      </c>
      <c r="BF554">
        <v>100</v>
      </c>
      <c r="BH554">
        <v>0</v>
      </c>
      <c r="BL554">
        <v>0</v>
      </c>
      <c r="BM554">
        <v>0</v>
      </c>
      <c r="BP554">
        <v>0</v>
      </c>
      <c r="BR554">
        <v>0</v>
      </c>
      <c r="BS554">
        <v>0</v>
      </c>
      <c r="BT554">
        <v>0</v>
      </c>
      <c r="BW554">
        <v>0</v>
      </c>
      <c r="BX554">
        <v>0</v>
      </c>
    </row>
    <row r="555" spans="1:76" x14ac:dyDescent="0.25">
      <c r="A555">
        <v>550</v>
      </c>
      <c r="B555" t="s">
        <v>532</v>
      </c>
      <c r="C555" t="s">
        <v>3264</v>
      </c>
      <c r="D555" t="s">
        <v>530</v>
      </c>
      <c r="E555">
        <v>3</v>
      </c>
      <c r="F555" t="s">
        <v>1666</v>
      </c>
      <c r="G555">
        <v>7</v>
      </c>
      <c r="H555" t="s">
        <v>1666</v>
      </c>
      <c r="K555">
        <v>3</v>
      </c>
      <c r="L555" t="s">
        <v>1667</v>
      </c>
      <c r="M555" t="s">
        <v>3260</v>
      </c>
      <c r="N555" t="s">
        <v>532</v>
      </c>
      <c r="O555" t="s">
        <v>3265</v>
      </c>
      <c r="Q555">
        <v>1</v>
      </c>
      <c r="R555">
        <v>1</v>
      </c>
      <c r="S555">
        <v>8.7899999999999991</v>
      </c>
      <c r="T555">
        <v>8.7899999999999991</v>
      </c>
      <c r="U555" t="s">
        <v>1570</v>
      </c>
      <c r="V555">
        <v>0</v>
      </c>
      <c r="Y555" t="s">
        <v>1571</v>
      </c>
      <c r="Z555" t="s">
        <v>1572</v>
      </c>
      <c r="AC555" t="s">
        <v>1573</v>
      </c>
      <c r="AD555" t="s">
        <v>1574</v>
      </c>
      <c r="AF555">
        <v>0</v>
      </c>
      <c r="AG555">
        <v>0</v>
      </c>
      <c r="AH555">
        <v>13.19</v>
      </c>
      <c r="AI555">
        <v>2</v>
      </c>
      <c r="AJ555">
        <v>0</v>
      </c>
      <c r="AV555">
        <v>1.5005687999999999</v>
      </c>
      <c r="AX555">
        <v>15.83</v>
      </c>
      <c r="AZ555">
        <v>1</v>
      </c>
      <c r="BE555">
        <v>100</v>
      </c>
      <c r="BF555">
        <v>100</v>
      </c>
      <c r="BH555">
        <v>0</v>
      </c>
      <c r="BL555">
        <v>0</v>
      </c>
      <c r="BM555">
        <v>0</v>
      </c>
      <c r="BP555">
        <v>0</v>
      </c>
      <c r="BR555">
        <v>0</v>
      </c>
      <c r="BS555">
        <v>0</v>
      </c>
      <c r="BT555">
        <v>0</v>
      </c>
      <c r="BW555">
        <v>0</v>
      </c>
      <c r="BX555">
        <v>0</v>
      </c>
    </row>
    <row r="556" spans="1:76" x14ac:dyDescent="0.25">
      <c r="A556">
        <v>551</v>
      </c>
      <c r="B556" t="s">
        <v>536</v>
      </c>
      <c r="C556" t="s">
        <v>3266</v>
      </c>
      <c r="D556" t="s">
        <v>3941</v>
      </c>
      <c r="E556">
        <v>3</v>
      </c>
      <c r="F556" t="s">
        <v>1666</v>
      </c>
      <c r="G556">
        <v>7</v>
      </c>
      <c r="H556" t="s">
        <v>1666</v>
      </c>
      <c r="K556">
        <v>3</v>
      </c>
      <c r="L556" t="s">
        <v>1667</v>
      </c>
      <c r="M556" t="s">
        <v>3260</v>
      </c>
      <c r="N556" t="s">
        <v>536</v>
      </c>
      <c r="O556" t="s">
        <v>3267</v>
      </c>
      <c r="P556" t="s">
        <v>3268</v>
      </c>
      <c r="Q556">
        <v>1.8</v>
      </c>
      <c r="R556">
        <v>1</v>
      </c>
      <c r="S556">
        <v>8.24</v>
      </c>
      <c r="T556">
        <v>8.24</v>
      </c>
      <c r="U556" t="s">
        <v>1570</v>
      </c>
      <c r="V556">
        <v>0</v>
      </c>
      <c r="Y556" t="s">
        <v>1571</v>
      </c>
      <c r="Z556" t="s">
        <v>1572</v>
      </c>
      <c r="AC556" t="s">
        <v>1573</v>
      </c>
      <c r="AD556" t="s">
        <v>1574</v>
      </c>
      <c r="AE556" t="s">
        <v>3263</v>
      </c>
      <c r="AF556">
        <v>0</v>
      </c>
      <c r="AG556">
        <v>0</v>
      </c>
      <c r="AH556">
        <v>13.19</v>
      </c>
      <c r="AI556">
        <v>2</v>
      </c>
      <c r="AJ556">
        <v>0</v>
      </c>
      <c r="AV556">
        <v>2.8807860000000001</v>
      </c>
      <c r="AX556">
        <v>8.8000000000000007</v>
      </c>
      <c r="AZ556">
        <v>1</v>
      </c>
      <c r="BE556">
        <v>100</v>
      </c>
      <c r="BF556">
        <v>100</v>
      </c>
      <c r="BH556">
        <v>0</v>
      </c>
      <c r="BL556">
        <v>0</v>
      </c>
      <c r="BM556">
        <v>0</v>
      </c>
      <c r="BP556">
        <v>0</v>
      </c>
      <c r="BR556">
        <v>0</v>
      </c>
      <c r="BS556">
        <v>0</v>
      </c>
      <c r="BT556">
        <v>0</v>
      </c>
      <c r="BW556">
        <v>0</v>
      </c>
      <c r="BX556">
        <v>0</v>
      </c>
    </row>
    <row r="557" spans="1:76" x14ac:dyDescent="0.25">
      <c r="A557">
        <v>552</v>
      </c>
      <c r="B557" t="s">
        <v>540</v>
      </c>
      <c r="C557" t="s">
        <v>3269</v>
      </c>
      <c r="D557" t="s">
        <v>538</v>
      </c>
      <c r="E557">
        <v>3</v>
      </c>
      <c r="F557" t="s">
        <v>1666</v>
      </c>
      <c r="G557">
        <v>7</v>
      </c>
      <c r="H557" t="s">
        <v>1666</v>
      </c>
      <c r="K557">
        <v>3</v>
      </c>
      <c r="L557" t="s">
        <v>1667</v>
      </c>
      <c r="M557" t="s">
        <v>3260</v>
      </c>
      <c r="N557" t="s">
        <v>540</v>
      </c>
      <c r="O557" t="s">
        <v>3270</v>
      </c>
      <c r="Q557">
        <v>1</v>
      </c>
      <c r="R557">
        <v>1</v>
      </c>
      <c r="S557">
        <v>19.850000000000001</v>
      </c>
      <c r="T557">
        <v>19.850000000000001</v>
      </c>
      <c r="U557" t="s">
        <v>1570</v>
      </c>
      <c r="V557">
        <v>0</v>
      </c>
      <c r="Y557" t="s">
        <v>1571</v>
      </c>
      <c r="Z557" t="s">
        <v>1572</v>
      </c>
      <c r="AC557" t="s">
        <v>1573</v>
      </c>
      <c r="AD557" t="s">
        <v>1574</v>
      </c>
      <c r="AF557">
        <v>0</v>
      </c>
      <c r="AG557">
        <v>0</v>
      </c>
      <c r="AH557">
        <v>29.78</v>
      </c>
      <c r="AI557">
        <v>2</v>
      </c>
      <c r="AJ557">
        <v>0</v>
      </c>
      <c r="AV557">
        <v>1.5002519000000001</v>
      </c>
      <c r="AX557">
        <v>35.74</v>
      </c>
      <c r="AZ557">
        <v>1</v>
      </c>
      <c r="BE557">
        <v>100</v>
      </c>
      <c r="BF557">
        <v>100</v>
      </c>
      <c r="BH557">
        <v>0</v>
      </c>
      <c r="BL557">
        <v>0</v>
      </c>
      <c r="BM557">
        <v>0</v>
      </c>
      <c r="BP557">
        <v>0</v>
      </c>
      <c r="BR557">
        <v>0</v>
      </c>
      <c r="BS557">
        <v>0</v>
      </c>
      <c r="BT557">
        <v>0</v>
      </c>
      <c r="BW557">
        <v>0</v>
      </c>
      <c r="BX557">
        <v>0</v>
      </c>
    </row>
    <row r="558" spans="1:76" x14ac:dyDescent="0.25">
      <c r="B558">
        <v>80540</v>
      </c>
      <c r="C558" t="s">
        <v>3271</v>
      </c>
      <c r="D558" t="s">
        <v>3272</v>
      </c>
      <c r="M558" t="s">
        <v>2653</v>
      </c>
      <c r="N558" t="s">
        <v>3273</v>
      </c>
      <c r="O558" t="s">
        <v>3274</v>
      </c>
      <c r="Q558">
        <v>1</v>
      </c>
      <c r="R558">
        <v>1</v>
      </c>
      <c r="S558">
        <v>0.55000000000000004</v>
      </c>
      <c r="T558">
        <v>0.55000000000000004</v>
      </c>
      <c r="U558" t="s">
        <v>1570</v>
      </c>
      <c r="V558">
        <v>0</v>
      </c>
      <c r="Y558" t="s">
        <v>1571</v>
      </c>
      <c r="Z558" t="s">
        <v>1572</v>
      </c>
      <c r="AC558" t="s">
        <v>1573</v>
      </c>
      <c r="AD558" t="s">
        <v>1574</v>
      </c>
      <c r="AF558">
        <v>0</v>
      </c>
      <c r="AG558">
        <v>0</v>
      </c>
      <c r="AH558">
        <v>0.83</v>
      </c>
      <c r="AI558">
        <v>2</v>
      </c>
      <c r="AJ558">
        <v>0</v>
      </c>
      <c r="AV558">
        <v>1.5090908999999999</v>
      </c>
      <c r="AX558">
        <v>1</v>
      </c>
      <c r="BE558">
        <v>100</v>
      </c>
      <c r="BF558">
        <v>100</v>
      </c>
      <c r="BH558">
        <v>0</v>
      </c>
      <c r="BL558">
        <v>0</v>
      </c>
      <c r="BM558">
        <v>0</v>
      </c>
      <c r="BP558">
        <v>0</v>
      </c>
      <c r="BR558">
        <v>0</v>
      </c>
      <c r="BS558">
        <v>0</v>
      </c>
      <c r="BT558">
        <v>0</v>
      </c>
      <c r="BW558">
        <v>0</v>
      </c>
      <c r="BX558">
        <v>0</v>
      </c>
    </row>
    <row r="559" spans="1:76" x14ac:dyDescent="0.25">
      <c r="B559" t="s">
        <v>3275</v>
      </c>
      <c r="C559" t="s">
        <v>3276</v>
      </c>
      <c r="D559" t="s">
        <v>3277</v>
      </c>
      <c r="E559">
        <v>5</v>
      </c>
      <c r="F559" t="s">
        <v>1566</v>
      </c>
      <c r="G559">
        <v>1</v>
      </c>
      <c r="H559" t="s">
        <v>1566</v>
      </c>
      <c r="K559">
        <v>1</v>
      </c>
      <c r="L559" t="s">
        <v>1589</v>
      </c>
      <c r="M559" t="s">
        <v>1568</v>
      </c>
      <c r="N559" t="s">
        <v>3278</v>
      </c>
      <c r="O559" t="s">
        <v>3279</v>
      </c>
      <c r="Q559">
        <v>1</v>
      </c>
      <c r="R559">
        <v>1</v>
      </c>
      <c r="S559">
        <v>16</v>
      </c>
      <c r="T559">
        <v>16</v>
      </c>
      <c r="U559" t="s">
        <v>1570</v>
      </c>
      <c r="V559">
        <v>0</v>
      </c>
      <c r="Y559" t="s">
        <v>1571</v>
      </c>
      <c r="Z559" t="s">
        <v>1572</v>
      </c>
      <c r="AC559" t="s">
        <v>1573</v>
      </c>
      <c r="AD559" t="s">
        <v>1574</v>
      </c>
      <c r="AF559">
        <v>0</v>
      </c>
      <c r="AG559">
        <v>0</v>
      </c>
      <c r="AH559">
        <v>24</v>
      </c>
      <c r="AI559">
        <v>2</v>
      </c>
      <c r="AJ559">
        <v>0</v>
      </c>
      <c r="AV559">
        <v>1.5</v>
      </c>
      <c r="AX559">
        <v>28.8</v>
      </c>
      <c r="BE559">
        <v>100</v>
      </c>
      <c r="BF559">
        <v>100</v>
      </c>
      <c r="BH559">
        <v>0</v>
      </c>
      <c r="BL559">
        <v>0</v>
      </c>
      <c r="BM559">
        <v>0</v>
      </c>
      <c r="BP559">
        <v>0</v>
      </c>
      <c r="BR559">
        <v>0</v>
      </c>
      <c r="BS559">
        <v>0</v>
      </c>
      <c r="BT559">
        <v>0</v>
      </c>
      <c r="BW559">
        <v>0</v>
      </c>
      <c r="BX559">
        <v>0</v>
      </c>
    </row>
    <row r="560" spans="1:76" x14ac:dyDescent="0.25">
      <c r="B560" t="s">
        <v>3280</v>
      </c>
      <c r="C560" t="s">
        <v>3281</v>
      </c>
      <c r="D560" t="s">
        <v>3282</v>
      </c>
      <c r="E560">
        <v>5</v>
      </c>
      <c r="F560" t="s">
        <v>1566</v>
      </c>
      <c r="G560">
        <v>1</v>
      </c>
      <c r="H560" t="s">
        <v>1566</v>
      </c>
      <c r="K560">
        <v>1</v>
      </c>
      <c r="L560" t="s">
        <v>1589</v>
      </c>
      <c r="M560" t="s">
        <v>3283</v>
      </c>
      <c r="N560" t="s">
        <v>3284</v>
      </c>
      <c r="O560" t="s">
        <v>3285</v>
      </c>
      <c r="Q560">
        <v>1</v>
      </c>
      <c r="R560">
        <v>1</v>
      </c>
      <c r="S560">
        <v>60</v>
      </c>
      <c r="T560">
        <v>60</v>
      </c>
      <c r="U560" t="s">
        <v>1570</v>
      </c>
      <c r="V560">
        <v>0</v>
      </c>
      <c r="Y560" t="s">
        <v>1571</v>
      </c>
      <c r="Z560" t="s">
        <v>1572</v>
      </c>
      <c r="AC560" t="s">
        <v>1573</v>
      </c>
      <c r="AD560" t="s">
        <v>1574</v>
      </c>
      <c r="AF560">
        <v>0</v>
      </c>
      <c r="AG560">
        <v>0</v>
      </c>
      <c r="AH560">
        <v>90</v>
      </c>
      <c r="AI560">
        <v>2</v>
      </c>
      <c r="AJ560">
        <v>0</v>
      </c>
      <c r="AV560">
        <v>1.5</v>
      </c>
      <c r="AX560">
        <v>108</v>
      </c>
      <c r="BE560">
        <v>100</v>
      </c>
      <c r="BF560">
        <v>100</v>
      </c>
      <c r="BH560">
        <v>0</v>
      </c>
      <c r="BL560">
        <v>0</v>
      </c>
      <c r="BM560">
        <v>0</v>
      </c>
      <c r="BP560">
        <v>0</v>
      </c>
      <c r="BR560">
        <v>0</v>
      </c>
      <c r="BS560">
        <v>0</v>
      </c>
      <c r="BT560">
        <v>0</v>
      </c>
      <c r="BW560">
        <v>0</v>
      </c>
      <c r="BX560">
        <v>0</v>
      </c>
    </row>
    <row r="561" spans="1:76" x14ac:dyDescent="0.25">
      <c r="A561">
        <v>553</v>
      </c>
      <c r="B561" t="s">
        <v>544</v>
      </c>
      <c r="C561" t="s">
        <v>3286</v>
      </c>
      <c r="D561" t="s">
        <v>542</v>
      </c>
      <c r="E561">
        <v>16</v>
      </c>
      <c r="F561" t="s">
        <v>1706</v>
      </c>
      <c r="G561">
        <v>10</v>
      </c>
      <c r="H561" t="s">
        <v>1706</v>
      </c>
      <c r="M561" t="s">
        <v>3287</v>
      </c>
      <c r="N561" t="s">
        <v>544</v>
      </c>
      <c r="O561" t="s">
        <v>542</v>
      </c>
      <c r="Q561">
        <v>1</v>
      </c>
      <c r="R561">
        <v>0</v>
      </c>
      <c r="S561">
        <v>48.49</v>
      </c>
      <c r="T561">
        <v>48.49</v>
      </c>
      <c r="U561" t="s">
        <v>1570</v>
      </c>
      <c r="V561">
        <v>0</v>
      </c>
      <c r="Y561" t="s">
        <v>1571</v>
      </c>
      <c r="Z561" t="s">
        <v>1572</v>
      </c>
      <c r="AC561" t="s">
        <v>1573</v>
      </c>
      <c r="AD561" t="s">
        <v>1574</v>
      </c>
      <c r="AF561">
        <v>0</v>
      </c>
      <c r="AG561">
        <v>0</v>
      </c>
      <c r="AH561">
        <v>63.03</v>
      </c>
      <c r="AI561">
        <v>2</v>
      </c>
      <c r="AJ561">
        <v>0</v>
      </c>
      <c r="AV561">
        <v>1.2998556000000001</v>
      </c>
      <c r="AX561">
        <v>75.64</v>
      </c>
      <c r="AZ561">
        <v>1</v>
      </c>
      <c r="BE561">
        <v>100</v>
      </c>
      <c r="BF561">
        <v>100</v>
      </c>
      <c r="BH561">
        <v>0</v>
      </c>
      <c r="BL561">
        <v>0</v>
      </c>
      <c r="BM561">
        <v>0</v>
      </c>
      <c r="BP561">
        <v>0</v>
      </c>
      <c r="BR561">
        <v>0</v>
      </c>
      <c r="BS561">
        <v>0</v>
      </c>
      <c r="BT561">
        <v>0</v>
      </c>
      <c r="BW561">
        <v>0</v>
      </c>
      <c r="BX561">
        <v>0</v>
      </c>
    </row>
    <row r="562" spans="1:76" x14ac:dyDescent="0.25">
      <c r="B562" t="s">
        <v>3288</v>
      </c>
      <c r="C562" t="s">
        <v>3289</v>
      </c>
      <c r="D562" t="s">
        <v>3290</v>
      </c>
      <c r="M562" t="s">
        <v>3291</v>
      </c>
      <c r="N562">
        <v>913207509</v>
      </c>
      <c r="O562" t="s">
        <v>3292</v>
      </c>
      <c r="P562" t="s">
        <v>3293</v>
      </c>
      <c r="Q562">
        <v>1</v>
      </c>
      <c r="R562">
        <v>0</v>
      </c>
      <c r="S562">
        <v>4.62</v>
      </c>
      <c r="T562">
        <v>4.62</v>
      </c>
      <c r="U562" t="s">
        <v>1570</v>
      </c>
      <c r="V562">
        <v>0</v>
      </c>
      <c r="Y562" t="s">
        <v>1571</v>
      </c>
      <c r="Z562" t="s">
        <v>1572</v>
      </c>
      <c r="AC562" t="s">
        <v>1573</v>
      </c>
      <c r="AD562" t="s">
        <v>1574</v>
      </c>
      <c r="AF562">
        <v>0</v>
      </c>
      <c r="AG562">
        <v>0</v>
      </c>
      <c r="AH562">
        <v>7.4</v>
      </c>
      <c r="AI562">
        <v>2</v>
      </c>
      <c r="AJ562">
        <v>0</v>
      </c>
      <c r="AV562">
        <v>1.6017315999999999</v>
      </c>
      <c r="AX562">
        <v>8.8800000000000008</v>
      </c>
      <c r="BE562">
        <v>100</v>
      </c>
      <c r="BF562">
        <v>100</v>
      </c>
      <c r="BH562">
        <v>0</v>
      </c>
      <c r="BL562">
        <v>0</v>
      </c>
      <c r="BM562">
        <v>0</v>
      </c>
      <c r="BP562">
        <v>0</v>
      </c>
      <c r="BR562">
        <v>0</v>
      </c>
      <c r="BS562">
        <v>0</v>
      </c>
      <c r="BT562">
        <v>0</v>
      </c>
      <c r="BW562">
        <v>0</v>
      </c>
      <c r="BX562">
        <v>0</v>
      </c>
    </row>
    <row r="563" spans="1:76" x14ac:dyDescent="0.25">
      <c r="B563" t="s">
        <v>3294</v>
      </c>
      <c r="C563" t="s">
        <v>3295</v>
      </c>
      <c r="D563" t="s">
        <v>3296</v>
      </c>
      <c r="M563" t="s">
        <v>3297</v>
      </c>
      <c r="N563" t="s">
        <v>3294</v>
      </c>
      <c r="O563" t="s">
        <v>3296</v>
      </c>
      <c r="Q563">
        <v>1</v>
      </c>
      <c r="R563">
        <v>1</v>
      </c>
      <c r="S563">
        <v>3.04</v>
      </c>
      <c r="T563">
        <v>3.04</v>
      </c>
      <c r="U563" t="s">
        <v>1570</v>
      </c>
      <c r="V563">
        <v>0</v>
      </c>
      <c r="Y563" t="s">
        <v>1571</v>
      </c>
      <c r="Z563" t="s">
        <v>1572</v>
      </c>
      <c r="AF563">
        <v>0</v>
      </c>
      <c r="AG563">
        <v>0</v>
      </c>
      <c r="AH563">
        <v>4.5599999999999996</v>
      </c>
      <c r="AI563">
        <v>2</v>
      </c>
      <c r="AJ563">
        <v>0</v>
      </c>
      <c r="AV563">
        <v>1.5</v>
      </c>
      <c r="AW563">
        <v>1</v>
      </c>
      <c r="AX563">
        <v>5.47</v>
      </c>
      <c r="BE563">
        <v>100</v>
      </c>
      <c r="BF563">
        <v>100</v>
      </c>
      <c r="BH563">
        <v>0</v>
      </c>
      <c r="BL563">
        <v>0</v>
      </c>
      <c r="BM563">
        <v>0</v>
      </c>
      <c r="BP563">
        <v>0</v>
      </c>
      <c r="BR563">
        <v>0</v>
      </c>
      <c r="BS563">
        <v>0</v>
      </c>
      <c r="BT563">
        <v>0</v>
      </c>
      <c r="BW563">
        <v>0</v>
      </c>
      <c r="BX563">
        <v>0</v>
      </c>
    </row>
    <row r="564" spans="1:76" x14ac:dyDescent="0.25">
      <c r="B564" t="s">
        <v>3298</v>
      </c>
      <c r="C564" t="s">
        <v>3299</v>
      </c>
      <c r="D564" t="s">
        <v>3300</v>
      </c>
      <c r="E564">
        <v>12</v>
      </c>
      <c r="F564" t="s">
        <v>1995</v>
      </c>
      <c r="G564">
        <v>3</v>
      </c>
      <c r="H564" t="s">
        <v>2583</v>
      </c>
      <c r="K564">
        <v>3</v>
      </c>
      <c r="L564" t="s">
        <v>1578</v>
      </c>
      <c r="M564" t="s">
        <v>3291</v>
      </c>
      <c r="N564">
        <v>940100981</v>
      </c>
      <c r="O564" t="s">
        <v>3301</v>
      </c>
      <c r="P564" t="s">
        <v>3293</v>
      </c>
      <c r="Q564">
        <v>1</v>
      </c>
      <c r="R564">
        <v>0</v>
      </c>
      <c r="S564">
        <v>2.68</v>
      </c>
      <c r="T564">
        <v>2.68</v>
      </c>
      <c r="U564" t="s">
        <v>1570</v>
      </c>
      <c r="V564">
        <v>0</v>
      </c>
      <c r="Y564" t="s">
        <v>1571</v>
      </c>
      <c r="Z564" t="s">
        <v>1572</v>
      </c>
      <c r="AC564" t="s">
        <v>1573</v>
      </c>
      <c r="AD564" t="s">
        <v>1574</v>
      </c>
      <c r="AF564">
        <v>0</v>
      </c>
      <c r="AG564">
        <v>0</v>
      </c>
      <c r="AH564">
        <v>7.03</v>
      </c>
      <c r="AI564">
        <v>2</v>
      </c>
      <c r="AJ564">
        <v>0</v>
      </c>
      <c r="AV564">
        <v>2.6231342999999998</v>
      </c>
      <c r="AX564">
        <v>8.44</v>
      </c>
      <c r="BE564">
        <v>100</v>
      </c>
      <c r="BF564">
        <v>100</v>
      </c>
      <c r="BH564">
        <v>0</v>
      </c>
      <c r="BL564">
        <v>0</v>
      </c>
      <c r="BM564">
        <v>0</v>
      </c>
      <c r="BP564">
        <v>0</v>
      </c>
      <c r="BR564">
        <v>0</v>
      </c>
      <c r="BS564">
        <v>0</v>
      </c>
      <c r="BT564">
        <v>0</v>
      </c>
      <c r="BW564">
        <v>0</v>
      </c>
      <c r="BX564">
        <v>0</v>
      </c>
    </row>
    <row r="565" spans="1:76" x14ac:dyDescent="0.25">
      <c r="B565" t="s">
        <v>1208</v>
      </c>
      <c r="C565" t="s">
        <v>3302</v>
      </c>
      <c r="D565" t="s">
        <v>3303</v>
      </c>
      <c r="E565">
        <v>9</v>
      </c>
      <c r="F565" t="s">
        <v>2016</v>
      </c>
      <c r="G565">
        <v>5</v>
      </c>
      <c r="H565" t="s">
        <v>2016</v>
      </c>
      <c r="I565" t="s">
        <v>2241</v>
      </c>
      <c r="J565" t="s">
        <v>2242</v>
      </c>
      <c r="K565">
        <v>1</v>
      </c>
      <c r="L565" t="s">
        <v>2243</v>
      </c>
      <c r="M565" t="s">
        <v>1583</v>
      </c>
      <c r="N565" t="s">
        <v>1584</v>
      </c>
      <c r="O565" t="s">
        <v>1585</v>
      </c>
      <c r="Q565">
        <v>1</v>
      </c>
      <c r="R565">
        <v>0</v>
      </c>
      <c r="S565">
        <v>0</v>
      </c>
      <c r="T565">
        <v>0</v>
      </c>
      <c r="U565" t="s">
        <v>1570</v>
      </c>
      <c r="V565">
        <v>0</v>
      </c>
      <c r="Y565" t="s">
        <v>1571</v>
      </c>
      <c r="Z565" t="s">
        <v>1572</v>
      </c>
      <c r="AF565">
        <v>0</v>
      </c>
      <c r="AG565">
        <v>0</v>
      </c>
      <c r="AH565" s="2">
        <v>1106.28</v>
      </c>
      <c r="AI565">
        <v>2</v>
      </c>
      <c r="AJ565">
        <v>0</v>
      </c>
      <c r="AK565">
        <v>1</v>
      </c>
      <c r="AV565">
        <v>0</v>
      </c>
      <c r="AX565" s="2">
        <v>1327.54</v>
      </c>
      <c r="AZ565">
        <v>1</v>
      </c>
      <c r="BE565">
        <v>100</v>
      </c>
      <c r="BF565">
        <v>100</v>
      </c>
      <c r="BH565">
        <v>0</v>
      </c>
      <c r="BL565">
        <v>0</v>
      </c>
      <c r="BM565">
        <v>0</v>
      </c>
      <c r="BP565">
        <v>0</v>
      </c>
      <c r="BR565">
        <v>0</v>
      </c>
      <c r="BS565">
        <v>0</v>
      </c>
      <c r="BT565">
        <v>0</v>
      </c>
      <c r="BW565">
        <v>0</v>
      </c>
      <c r="BX565">
        <v>0</v>
      </c>
    </row>
    <row r="566" spans="1:76" x14ac:dyDescent="0.25">
      <c r="B566" t="s">
        <v>1195</v>
      </c>
      <c r="C566" t="s">
        <v>3304</v>
      </c>
      <c r="D566" t="s">
        <v>3305</v>
      </c>
      <c r="E566">
        <v>9</v>
      </c>
      <c r="F566" t="s">
        <v>2016</v>
      </c>
      <c r="G566">
        <v>5</v>
      </c>
      <c r="H566" t="s">
        <v>2016</v>
      </c>
      <c r="I566" t="s">
        <v>2241</v>
      </c>
      <c r="J566" t="s">
        <v>2242</v>
      </c>
      <c r="K566">
        <v>1</v>
      </c>
      <c r="L566" t="s">
        <v>2243</v>
      </c>
      <c r="M566" t="s">
        <v>1583</v>
      </c>
      <c r="N566" t="s">
        <v>1584</v>
      </c>
      <c r="O566" t="s">
        <v>1585</v>
      </c>
      <c r="Q566">
        <v>1</v>
      </c>
      <c r="R566">
        <v>0</v>
      </c>
      <c r="S566">
        <v>0</v>
      </c>
      <c r="T566">
        <v>0</v>
      </c>
      <c r="U566" t="s">
        <v>1570</v>
      </c>
      <c r="V566">
        <v>0</v>
      </c>
      <c r="Y566" t="s">
        <v>1571</v>
      </c>
      <c r="Z566" t="s">
        <v>1572</v>
      </c>
      <c r="AF566">
        <v>0</v>
      </c>
      <c r="AG566">
        <v>0</v>
      </c>
      <c r="AH566">
        <v>964.56</v>
      </c>
      <c r="AI566">
        <v>2</v>
      </c>
      <c r="AJ566">
        <v>0</v>
      </c>
      <c r="AK566">
        <v>1</v>
      </c>
      <c r="AV566">
        <v>0</v>
      </c>
      <c r="AX566" s="2">
        <v>1157.47</v>
      </c>
      <c r="AZ566">
        <v>1</v>
      </c>
      <c r="BE566">
        <v>100</v>
      </c>
      <c r="BF566">
        <v>100</v>
      </c>
      <c r="BH566">
        <v>0</v>
      </c>
      <c r="BL566">
        <v>0</v>
      </c>
      <c r="BM566">
        <v>0</v>
      </c>
      <c r="BP566">
        <v>0</v>
      </c>
      <c r="BR566">
        <v>0</v>
      </c>
      <c r="BS566">
        <v>0</v>
      </c>
      <c r="BT566">
        <v>0</v>
      </c>
      <c r="BW566">
        <v>0</v>
      </c>
      <c r="BX566">
        <v>0</v>
      </c>
    </row>
    <row r="567" spans="1:76" x14ac:dyDescent="0.25">
      <c r="B567" t="s">
        <v>1197</v>
      </c>
      <c r="C567" t="s">
        <v>3306</v>
      </c>
      <c r="D567" t="s">
        <v>3307</v>
      </c>
      <c r="E567">
        <v>9</v>
      </c>
      <c r="F567" t="s">
        <v>2016</v>
      </c>
      <c r="G567">
        <v>5</v>
      </c>
      <c r="H567" t="s">
        <v>2016</v>
      </c>
      <c r="I567" t="s">
        <v>2241</v>
      </c>
      <c r="J567" t="s">
        <v>2242</v>
      </c>
      <c r="K567">
        <v>1</v>
      </c>
      <c r="L567" t="s">
        <v>2243</v>
      </c>
      <c r="M567" t="s">
        <v>1583</v>
      </c>
      <c r="N567" t="s">
        <v>1584</v>
      </c>
      <c r="O567" t="s">
        <v>1585</v>
      </c>
      <c r="Q567">
        <v>1</v>
      </c>
      <c r="R567">
        <v>0</v>
      </c>
      <c r="S567">
        <v>0</v>
      </c>
      <c r="T567">
        <v>0</v>
      </c>
      <c r="U567" t="s">
        <v>1570</v>
      </c>
      <c r="V567">
        <v>0</v>
      </c>
      <c r="Y567" t="s">
        <v>1571</v>
      </c>
      <c r="Z567" t="s">
        <v>1572</v>
      </c>
      <c r="AF567">
        <v>0</v>
      </c>
      <c r="AG567">
        <v>0</v>
      </c>
      <c r="AH567" s="2">
        <v>1095.27</v>
      </c>
      <c r="AI567">
        <v>2</v>
      </c>
      <c r="AJ567">
        <v>0</v>
      </c>
      <c r="AK567">
        <v>1</v>
      </c>
      <c r="AV567">
        <v>0</v>
      </c>
      <c r="AX567" s="2">
        <v>1314.32</v>
      </c>
      <c r="AZ567">
        <v>1</v>
      </c>
      <c r="BE567">
        <v>100</v>
      </c>
      <c r="BF567">
        <v>100</v>
      </c>
      <c r="BH567">
        <v>0</v>
      </c>
      <c r="BL567">
        <v>0</v>
      </c>
      <c r="BM567">
        <v>0</v>
      </c>
      <c r="BP567">
        <v>0</v>
      </c>
      <c r="BR567">
        <v>0</v>
      </c>
      <c r="BS567">
        <v>0</v>
      </c>
      <c r="BT567">
        <v>0</v>
      </c>
      <c r="BW567">
        <v>0</v>
      </c>
      <c r="BX567">
        <v>0</v>
      </c>
    </row>
    <row r="568" spans="1:76" x14ac:dyDescent="0.25">
      <c r="B568" t="s">
        <v>1200</v>
      </c>
      <c r="C568" t="s">
        <v>3308</v>
      </c>
      <c r="D568" t="s">
        <v>3309</v>
      </c>
      <c r="E568">
        <v>9</v>
      </c>
      <c r="F568" t="s">
        <v>2016</v>
      </c>
      <c r="G568">
        <v>5</v>
      </c>
      <c r="H568" t="s">
        <v>2016</v>
      </c>
      <c r="I568" t="s">
        <v>2241</v>
      </c>
      <c r="J568" t="s">
        <v>2242</v>
      </c>
      <c r="K568">
        <v>1</v>
      </c>
      <c r="L568" t="s">
        <v>2243</v>
      </c>
      <c r="M568" t="s">
        <v>1583</v>
      </c>
      <c r="N568" t="s">
        <v>1584</v>
      </c>
      <c r="O568" t="s">
        <v>1585</v>
      </c>
      <c r="Q568">
        <v>1</v>
      </c>
      <c r="R568">
        <v>0</v>
      </c>
      <c r="S568">
        <v>0</v>
      </c>
      <c r="T568">
        <v>0</v>
      </c>
      <c r="U568" t="s">
        <v>1570</v>
      </c>
      <c r="V568">
        <v>0</v>
      </c>
      <c r="Y568" t="s">
        <v>1571</v>
      </c>
      <c r="Z568" t="s">
        <v>1572</v>
      </c>
      <c r="AF568">
        <v>0</v>
      </c>
      <c r="AG568">
        <v>0</v>
      </c>
      <c r="AH568" s="2">
        <v>1143.9000000000001</v>
      </c>
      <c r="AI568">
        <v>2</v>
      </c>
      <c r="AJ568">
        <v>0</v>
      </c>
      <c r="AK568">
        <v>1</v>
      </c>
      <c r="AV568">
        <v>0</v>
      </c>
      <c r="AX568" s="2">
        <v>1372.68</v>
      </c>
      <c r="AZ568">
        <v>1</v>
      </c>
      <c r="BE568">
        <v>100</v>
      </c>
      <c r="BF568">
        <v>100</v>
      </c>
      <c r="BH568">
        <v>0</v>
      </c>
      <c r="BL568">
        <v>0</v>
      </c>
      <c r="BM568">
        <v>0</v>
      </c>
      <c r="BP568">
        <v>0</v>
      </c>
      <c r="BR568">
        <v>0</v>
      </c>
      <c r="BS568">
        <v>0</v>
      </c>
      <c r="BT568">
        <v>0</v>
      </c>
      <c r="BW568">
        <v>0</v>
      </c>
      <c r="BX568">
        <v>0</v>
      </c>
    </row>
    <row r="569" spans="1:76" x14ac:dyDescent="0.25">
      <c r="B569" t="s">
        <v>1212</v>
      </c>
      <c r="C569" t="s">
        <v>3310</v>
      </c>
      <c r="D569" t="s">
        <v>3311</v>
      </c>
      <c r="E569">
        <v>9</v>
      </c>
      <c r="F569" t="s">
        <v>2016</v>
      </c>
      <c r="G569">
        <v>5</v>
      </c>
      <c r="H569" t="s">
        <v>2016</v>
      </c>
      <c r="I569" t="s">
        <v>2241</v>
      </c>
      <c r="J569" t="s">
        <v>2242</v>
      </c>
      <c r="K569">
        <v>1</v>
      </c>
      <c r="L569" t="s">
        <v>2243</v>
      </c>
      <c r="M569" t="s">
        <v>1583</v>
      </c>
      <c r="N569" t="s">
        <v>1584</v>
      </c>
      <c r="O569" t="s">
        <v>1585</v>
      </c>
      <c r="Q569">
        <v>1</v>
      </c>
      <c r="R569">
        <v>0</v>
      </c>
      <c r="S569">
        <v>0</v>
      </c>
      <c r="T569">
        <v>0</v>
      </c>
      <c r="U569" t="s">
        <v>1570</v>
      </c>
      <c r="V569">
        <v>0</v>
      </c>
      <c r="Y569" t="s">
        <v>1571</v>
      </c>
      <c r="Z569" t="s">
        <v>1572</v>
      </c>
      <c r="AF569">
        <v>0</v>
      </c>
      <c r="AG569">
        <v>0</v>
      </c>
      <c r="AH569" s="2">
        <v>1145.32</v>
      </c>
      <c r="AI569">
        <v>2</v>
      </c>
      <c r="AJ569">
        <v>0</v>
      </c>
      <c r="AK569">
        <v>1</v>
      </c>
      <c r="AV569">
        <v>0</v>
      </c>
      <c r="AX569" s="2">
        <v>1374.38</v>
      </c>
      <c r="AZ569">
        <v>1</v>
      </c>
      <c r="BE569">
        <v>100</v>
      </c>
      <c r="BF569">
        <v>100</v>
      </c>
      <c r="BH569">
        <v>0</v>
      </c>
      <c r="BL569">
        <v>0</v>
      </c>
      <c r="BM569">
        <v>0</v>
      </c>
      <c r="BP569">
        <v>0</v>
      </c>
      <c r="BR569">
        <v>0</v>
      </c>
      <c r="BS569">
        <v>0</v>
      </c>
      <c r="BT569">
        <v>0</v>
      </c>
      <c r="BW569">
        <v>0</v>
      </c>
      <c r="BX569">
        <v>0</v>
      </c>
    </row>
    <row r="570" spans="1:76" x14ac:dyDescent="0.25">
      <c r="B570" t="s">
        <v>1216</v>
      </c>
      <c r="C570" t="s">
        <v>3312</v>
      </c>
      <c r="D570" t="s">
        <v>3313</v>
      </c>
      <c r="E570">
        <v>9</v>
      </c>
      <c r="F570" t="s">
        <v>2016</v>
      </c>
      <c r="G570">
        <v>5</v>
      </c>
      <c r="H570" t="s">
        <v>2016</v>
      </c>
      <c r="I570" t="s">
        <v>2241</v>
      </c>
      <c r="J570" t="s">
        <v>2242</v>
      </c>
      <c r="K570">
        <v>1</v>
      </c>
      <c r="L570" t="s">
        <v>2243</v>
      </c>
      <c r="M570" t="s">
        <v>1583</v>
      </c>
      <c r="N570" t="s">
        <v>1584</v>
      </c>
      <c r="O570" t="s">
        <v>1585</v>
      </c>
      <c r="Q570">
        <v>1</v>
      </c>
      <c r="R570">
        <v>0</v>
      </c>
      <c r="S570">
        <v>0</v>
      </c>
      <c r="T570">
        <v>0</v>
      </c>
      <c r="U570" t="s">
        <v>1570</v>
      </c>
      <c r="V570">
        <v>0</v>
      </c>
      <c r="Y570" t="s">
        <v>1571</v>
      </c>
      <c r="Z570" t="s">
        <v>1572</v>
      </c>
      <c r="AF570">
        <v>0</v>
      </c>
      <c r="AG570">
        <v>0</v>
      </c>
      <c r="AH570" s="2">
        <v>1348.01</v>
      </c>
      <c r="AI570">
        <v>2</v>
      </c>
      <c r="AJ570">
        <v>0</v>
      </c>
      <c r="AK570">
        <v>1</v>
      </c>
      <c r="AV570">
        <v>0</v>
      </c>
      <c r="AX570" s="2">
        <v>1617.61</v>
      </c>
      <c r="AZ570">
        <v>1</v>
      </c>
      <c r="BE570">
        <v>100</v>
      </c>
      <c r="BF570">
        <v>100</v>
      </c>
      <c r="BH570">
        <v>0</v>
      </c>
      <c r="BL570">
        <v>0</v>
      </c>
      <c r="BM570">
        <v>0</v>
      </c>
      <c r="BP570">
        <v>0</v>
      </c>
      <c r="BR570">
        <v>0</v>
      </c>
      <c r="BS570">
        <v>0</v>
      </c>
      <c r="BT570">
        <v>0</v>
      </c>
      <c r="BW570">
        <v>0</v>
      </c>
      <c r="BX570">
        <v>0</v>
      </c>
    </row>
    <row r="571" spans="1:76" x14ac:dyDescent="0.25">
      <c r="B571" t="s">
        <v>1218</v>
      </c>
      <c r="C571" t="s">
        <v>3314</v>
      </c>
      <c r="D571" t="s">
        <v>3315</v>
      </c>
      <c r="E571">
        <v>9</v>
      </c>
      <c r="F571" t="s">
        <v>2016</v>
      </c>
      <c r="G571">
        <v>5</v>
      </c>
      <c r="H571" t="s">
        <v>2016</v>
      </c>
      <c r="I571" t="s">
        <v>2241</v>
      </c>
      <c r="J571" t="s">
        <v>2242</v>
      </c>
      <c r="K571">
        <v>1</v>
      </c>
      <c r="L571" t="s">
        <v>2243</v>
      </c>
      <c r="M571" t="s">
        <v>1583</v>
      </c>
      <c r="N571" t="s">
        <v>1584</v>
      </c>
      <c r="O571" t="s">
        <v>1585</v>
      </c>
      <c r="Q571">
        <v>1</v>
      </c>
      <c r="R571">
        <v>0</v>
      </c>
      <c r="S571">
        <v>0</v>
      </c>
      <c r="T571">
        <v>0</v>
      </c>
      <c r="U571" t="s">
        <v>1570</v>
      </c>
      <c r="V571">
        <v>0</v>
      </c>
      <c r="Y571" t="s">
        <v>1571</v>
      </c>
      <c r="Z571" t="s">
        <v>1572</v>
      </c>
      <c r="AF571">
        <v>0</v>
      </c>
      <c r="AG571">
        <v>0</v>
      </c>
      <c r="AH571" s="2">
        <v>1343.64</v>
      </c>
      <c r="AI571">
        <v>2</v>
      </c>
      <c r="AJ571">
        <v>0</v>
      </c>
      <c r="AK571">
        <v>1</v>
      </c>
      <c r="AV571">
        <v>0</v>
      </c>
      <c r="AX571" s="2">
        <v>1612.37</v>
      </c>
      <c r="AZ571">
        <v>1</v>
      </c>
      <c r="BE571">
        <v>100</v>
      </c>
      <c r="BF571">
        <v>100</v>
      </c>
      <c r="BH571">
        <v>0</v>
      </c>
      <c r="BL571">
        <v>0</v>
      </c>
      <c r="BM571">
        <v>0</v>
      </c>
      <c r="BP571">
        <v>0</v>
      </c>
      <c r="BR571">
        <v>0</v>
      </c>
      <c r="BS571">
        <v>0</v>
      </c>
      <c r="BT571">
        <v>0</v>
      </c>
      <c r="BW571">
        <v>0</v>
      </c>
      <c r="BX571">
        <v>0</v>
      </c>
    </row>
    <row r="572" spans="1:76" x14ac:dyDescent="0.25">
      <c r="B572" t="s">
        <v>1189</v>
      </c>
      <c r="C572" t="s">
        <v>3316</v>
      </c>
      <c r="D572" t="s">
        <v>3317</v>
      </c>
      <c r="E572">
        <v>9</v>
      </c>
      <c r="F572" t="s">
        <v>2016</v>
      </c>
      <c r="G572">
        <v>5</v>
      </c>
      <c r="H572" t="s">
        <v>2016</v>
      </c>
      <c r="I572" t="s">
        <v>2241</v>
      </c>
      <c r="J572" t="s">
        <v>2242</v>
      </c>
      <c r="K572">
        <v>1</v>
      </c>
      <c r="L572" t="s">
        <v>2243</v>
      </c>
      <c r="M572" t="s">
        <v>1583</v>
      </c>
      <c r="N572" t="s">
        <v>1584</v>
      </c>
      <c r="O572" t="s">
        <v>1585</v>
      </c>
      <c r="Q572">
        <v>1</v>
      </c>
      <c r="R572">
        <v>0</v>
      </c>
      <c r="S572">
        <v>0</v>
      </c>
      <c r="T572">
        <v>0</v>
      </c>
      <c r="U572" t="s">
        <v>1570</v>
      </c>
      <c r="V572">
        <v>0</v>
      </c>
      <c r="Y572" t="s">
        <v>1571</v>
      </c>
      <c r="Z572" t="s">
        <v>1572</v>
      </c>
      <c r="AF572">
        <v>0</v>
      </c>
      <c r="AG572">
        <v>0</v>
      </c>
      <c r="AH572">
        <v>966.1</v>
      </c>
      <c r="AI572">
        <v>2</v>
      </c>
      <c r="AJ572">
        <v>0</v>
      </c>
      <c r="AK572">
        <v>1</v>
      </c>
      <c r="AV572">
        <v>0</v>
      </c>
      <c r="AX572" s="2">
        <v>1159.32</v>
      </c>
      <c r="AZ572">
        <v>1</v>
      </c>
      <c r="BE572">
        <v>100</v>
      </c>
      <c r="BF572">
        <v>100</v>
      </c>
      <c r="BH572">
        <v>0</v>
      </c>
      <c r="BL572">
        <v>0</v>
      </c>
      <c r="BM572">
        <v>0</v>
      </c>
      <c r="BP572">
        <v>0</v>
      </c>
      <c r="BR572">
        <v>0</v>
      </c>
      <c r="BS572">
        <v>0</v>
      </c>
      <c r="BT572">
        <v>0</v>
      </c>
      <c r="BW572">
        <v>0</v>
      </c>
      <c r="BX572">
        <v>0</v>
      </c>
    </row>
    <row r="573" spans="1:76" x14ac:dyDescent="0.25">
      <c r="B573" t="s">
        <v>1201</v>
      </c>
      <c r="C573" t="s">
        <v>3318</v>
      </c>
      <c r="D573" t="s">
        <v>3319</v>
      </c>
      <c r="E573">
        <v>9</v>
      </c>
      <c r="F573" t="s">
        <v>2016</v>
      </c>
      <c r="G573">
        <v>5</v>
      </c>
      <c r="H573" t="s">
        <v>2016</v>
      </c>
      <c r="I573" t="s">
        <v>2241</v>
      </c>
      <c r="J573" t="s">
        <v>2242</v>
      </c>
      <c r="K573">
        <v>1</v>
      </c>
      <c r="L573" t="s">
        <v>2243</v>
      </c>
      <c r="M573" t="s">
        <v>1583</v>
      </c>
      <c r="N573" t="s">
        <v>1584</v>
      </c>
      <c r="O573" t="s">
        <v>1585</v>
      </c>
      <c r="Q573">
        <v>1</v>
      </c>
      <c r="R573">
        <v>0</v>
      </c>
      <c r="S573">
        <v>0</v>
      </c>
      <c r="T573">
        <v>0</v>
      </c>
      <c r="U573" t="s">
        <v>1570</v>
      </c>
      <c r="V573">
        <v>0</v>
      </c>
      <c r="Y573" t="s">
        <v>1571</v>
      </c>
      <c r="Z573" t="s">
        <v>1572</v>
      </c>
      <c r="AF573">
        <v>0</v>
      </c>
      <c r="AG573">
        <v>0</v>
      </c>
      <c r="AH573">
        <v>979.1</v>
      </c>
      <c r="AI573">
        <v>2</v>
      </c>
      <c r="AJ573">
        <v>0</v>
      </c>
      <c r="AK573">
        <v>1</v>
      </c>
      <c r="AV573">
        <v>0</v>
      </c>
      <c r="AX573" s="2">
        <v>1174.92</v>
      </c>
      <c r="AZ573">
        <v>1</v>
      </c>
      <c r="BE573">
        <v>100</v>
      </c>
      <c r="BF573">
        <v>100</v>
      </c>
      <c r="BH573">
        <v>0</v>
      </c>
      <c r="BL573">
        <v>0</v>
      </c>
      <c r="BM573">
        <v>0</v>
      </c>
      <c r="BP573">
        <v>0</v>
      </c>
      <c r="BR573">
        <v>0</v>
      </c>
      <c r="BS573">
        <v>0</v>
      </c>
      <c r="BT573">
        <v>0</v>
      </c>
      <c r="BW573">
        <v>0</v>
      </c>
      <c r="BX573">
        <v>0</v>
      </c>
    </row>
    <row r="574" spans="1:76" x14ac:dyDescent="0.25">
      <c r="B574" t="s">
        <v>1206</v>
      </c>
      <c r="C574" t="s">
        <v>3320</v>
      </c>
      <c r="D574" t="s">
        <v>3321</v>
      </c>
      <c r="E574">
        <v>9</v>
      </c>
      <c r="F574" t="s">
        <v>2016</v>
      </c>
      <c r="G574">
        <v>5</v>
      </c>
      <c r="H574" t="s">
        <v>2016</v>
      </c>
      <c r="I574" t="s">
        <v>2241</v>
      </c>
      <c r="J574" t="s">
        <v>2242</v>
      </c>
      <c r="K574">
        <v>1</v>
      </c>
      <c r="L574" t="s">
        <v>2243</v>
      </c>
      <c r="M574" t="s">
        <v>1583</v>
      </c>
      <c r="N574" t="s">
        <v>1584</v>
      </c>
      <c r="O574" t="s">
        <v>1585</v>
      </c>
      <c r="Q574">
        <v>1</v>
      </c>
      <c r="R574">
        <v>0</v>
      </c>
      <c r="S574">
        <v>0</v>
      </c>
      <c r="T574">
        <v>0</v>
      </c>
      <c r="U574" t="s">
        <v>1570</v>
      </c>
      <c r="V574">
        <v>0</v>
      </c>
      <c r="Y574" t="s">
        <v>1571</v>
      </c>
      <c r="Z574" t="s">
        <v>1572</v>
      </c>
      <c r="AF574">
        <v>0</v>
      </c>
      <c r="AG574">
        <v>0</v>
      </c>
      <c r="AH574">
        <v>994.44</v>
      </c>
      <c r="AI574">
        <v>2</v>
      </c>
      <c r="AJ574">
        <v>0</v>
      </c>
      <c r="AK574">
        <v>1</v>
      </c>
      <c r="AV574">
        <v>0</v>
      </c>
      <c r="AX574" s="2">
        <v>1193.33</v>
      </c>
      <c r="AZ574">
        <v>1</v>
      </c>
      <c r="BE574">
        <v>100</v>
      </c>
      <c r="BF574">
        <v>100</v>
      </c>
      <c r="BH574">
        <v>0</v>
      </c>
      <c r="BL574">
        <v>0</v>
      </c>
      <c r="BM574">
        <v>0</v>
      </c>
      <c r="BP574">
        <v>0</v>
      </c>
      <c r="BR574">
        <v>0</v>
      </c>
      <c r="BS574">
        <v>0</v>
      </c>
      <c r="BT574">
        <v>0</v>
      </c>
      <c r="BW574">
        <v>0</v>
      </c>
      <c r="BX574">
        <v>0</v>
      </c>
    </row>
    <row r="575" spans="1:76" x14ac:dyDescent="0.25">
      <c r="B575" t="s">
        <v>1198</v>
      </c>
      <c r="C575" t="s">
        <v>3322</v>
      </c>
      <c r="D575" t="s">
        <v>3323</v>
      </c>
      <c r="E575">
        <v>9</v>
      </c>
      <c r="F575" t="s">
        <v>2016</v>
      </c>
      <c r="G575">
        <v>5</v>
      </c>
      <c r="H575" t="s">
        <v>2016</v>
      </c>
      <c r="I575" t="s">
        <v>2241</v>
      </c>
      <c r="J575" t="s">
        <v>2242</v>
      </c>
      <c r="K575">
        <v>1</v>
      </c>
      <c r="L575" t="s">
        <v>2243</v>
      </c>
      <c r="M575" t="s">
        <v>1583</v>
      </c>
      <c r="N575" t="s">
        <v>1584</v>
      </c>
      <c r="O575" t="s">
        <v>1585</v>
      </c>
      <c r="Q575">
        <v>1</v>
      </c>
      <c r="R575">
        <v>0</v>
      </c>
      <c r="S575">
        <v>0</v>
      </c>
      <c r="T575">
        <v>0</v>
      </c>
      <c r="U575" t="s">
        <v>1570</v>
      </c>
      <c r="V575">
        <v>0</v>
      </c>
      <c r="Y575" t="s">
        <v>1571</v>
      </c>
      <c r="Z575" t="s">
        <v>1572</v>
      </c>
      <c r="AF575">
        <v>0</v>
      </c>
      <c r="AG575">
        <v>0</v>
      </c>
      <c r="AH575" s="2">
        <v>1038.25</v>
      </c>
      <c r="AI575">
        <v>2</v>
      </c>
      <c r="AJ575">
        <v>0</v>
      </c>
      <c r="AK575">
        <v>1</v>
      </c>
      <c r="AV575">
        <v>0</v>
      </c>
      <c r="AX575" s="2">
        <v>1245.9000000000001</v>
      </c>
      <c r="AZ575">
        <v>1</v>
      </c>
      <c r="BE575">
        <v>100</v>
      </c>
      <c r="BF575">
        <v>100</v>
      </c>
      <c r="BH575">
        <v>0</v>
      </c>
      <c r="BL575">
        <v>0</v>
      </c>
      <c r="BM575">
        <v>0</v>
      </c>
      <c r="BP575">
        <v>0</v>
      </c>
      <c r="BR575">
        <v>0</v>
      </c>
      <c r="BS575">
        <v>0</v>
      </c>
      <c r="BT575">
        <v>0</v>
      </c>
      <c r="BW575">
        <v>0</v>
      </c>
      <c r="BX575">
        <v>0</v>
      </c>
    </row>
    <row r="576" spans="1:76" x14ac:dyDescent="0.25">
      <c r="B576" t="s">
        <v>1210</v>
      </c>
      <c r="C576" t="s">
        <v>3324</v>
      </c>
      <c r="D576" t="s">
        <v>3325</v>
      </c>
      <c r="E576">
        <v>9</v>
      </c>
      <c r="F576" t="s">
        <v>2016</v>
      </c>
      <c r="G576">
        <v>5</v>
      </c>
      <c r="H576" t="s">
        <v>2016</v>
      </c>
      <c r="I576" t="s">
        <v>2241</v>
      </c>
      <c r="J576" t="s">
        <v>2242</v>
      </c>
      <c r="K576">
        <v>1</v>
      </c>
      <c r="L576" t="s">
        <v>2243</v>
      </c>
      <c r="M576" t="s">
        <v>1583</v>
      </c>
      <c r="N576" t="s">
        <v>1584</v>
      </c>
      <c r="O576" t="s">
        <v>1585</v>
      </c>
      <c r="Q576">
        <v>1</v>
      </c>
      <c r="R576">
        <v>0</v>
      </c>
      <c r="S576">
        <v>0</v>
      </c>
      <c r="T576">
        <v>0</v>
      </c>
      <c r="U576" t="s">
        <v>1570</v>
      </c>
      <c r="V576">
        <v>0</v>
      </c>
      <c r="Y576" t="s">
        <v>1571</v>
      </c>
      <c r="Z576" t="s">
        <v>1572</v>
      </c>
      <c r="AF576">
        <v>0</v>
      </c>
      <c r="AG576">
        <v>0</v>
      </c>
      <c r="AH576" s="2">
        <v>1048.32</v>
      </c>
      <c r="AI576">
        <v>2</v>
      </c>
      <c r="AJ576">
        <v>0</v>
      </c>
      <c r="AK576">
        <v>1</v>
      </c>
      <c r="AV576">
        <v>0</v>
      </c>
      <c r="AX576" s="2">
        <v>1257.98</v>
      </c>
      <c r="AZ576">
        <v>1</v>
      </c>
      <c r="BE576">
        <v>100</v>
      </c>
      <c r="BF576">
        <v>100</v>
      </c>
      <c r="BH576">
        <v>0</v>
      </c>
      <c r="BL576">
        <v>0</v>
      </c>
      <c r="BM576">
        <v>0</v>
      </c>
      <c r="BP576">
        <v>0</v>
      </c>
      <c r="BR576">
        <v>0</v>
      </c>
      <c r="BS576">
        <v>0</v>
      </c>
      <c r="BT576">
        <v>0</v>
      </c>
      <c r="BW576">
        <v>0</v>
      </c>
      <c r="BX576">
        <v>0</v>
      </c>
    </row>
    <row r="577" spans="1:76" x14ac:dyDescent="0.25">
      <c r="B577" t="s">
        <v>973</v>
      </c>
      <c r="C577" t="s">
        <v>3326</v>
      </c>
      <c r="D577" t="s">
        <v>3327</v>
      </c>
      <c r="E577">
        <v>3</v>
      </c>
      <c r="F577" t="s">
        <v>1666</v>
      </c>
      <c r="G577">
        <v>7</v>
      </c>
      <c r="H577" t="s">
        <v>1666</v>
      </c>
      <c r="K577">
        <v>1</v>
      </c>
      <c r="L577" t="s">
        <v>1713</v>
      </c>
      <c r="M577" t="s">
        <v>1583</v>
      </c>
      <c r="N577" t="s">
        <v>1584</v>
      </c>
      <c r="O577" t="s">
        <v>1585</v>
      </c>
      <c r="Q577">
        <v>1</v>
      </c>
      <c r="R577">
        <v>0</v>
      </c>
      <c r="S577">
        <v>0</v>
      </c>
      <c r="T577">
        <v>0</v>
      </c>
      <c r="U577" t="s">
        <v>1570</v>
      </c>
      <c r="V577">
        <v>0</v>
      </c>
      <c r="Y577" t="s">
        <v>1571</v>
      </c>
      <c r="Z577" t="s">
        <v>1572</v>
      </c>
      <c r="AC577" t="s">
        <v>1573</v>
      </c>
      <c r="AD577" t="s">
        <v>1574</v>
      </c>
      <c r="AF577">
        <v>0</v>
      </c>
      <c r="AG577">
        <v>0</v>
      </c>
      <c r="AH577">
        <v>876</v>
      </c>
      <c r="AI577">
        <v>2</v>
      </c>
      <c r="AJ577">
        <v>0</v>
      </c>
      <c r="AK577">
        <v>1</v>
      </c>
      <c r="AM577">
        <v>1</v>
      </c>
      <c r="AN577">
        <v>1</v>
      </c>
      <c r="AO577">
        <v>1</v>
      </c>
      <c r="AP577">
        <v>1</v>
      </c>
      <c r="AV577">
        <v>0</v>
      </c>
      <c r="AW577">
        <v>1</v>
      </c>
      <c r="AX577" s="2">
        <v>1051.2</v>
      </c>
      <c r="AZ577">
        <v>1</v>
      </c>
      <c r="BE577">
        <v>100</v>
      </c>
      <c r="BF577">
        <v>100</v>
      </c>
      <c r="BH577">
        <v>0</v>
      </c>
      <c r="BL577">
        <v>0</v>
      </c>
      <c r="BM577">
        <v>0</v>
      </c>
      <c r="BP577">
        <v>0</v>
      </c>
      <c r="BR577">
        <v>0</v>
      </c>
      <c r="BS577">
        <v>0</v>
      </c>
      <c r="BT577">
        <v>0</v>
      </c>
      <c r="BW577">
        <v>0</v>
      </c>
      <c r="BX577">
        <v>0</v>
      </c>
    </row>
    <row r="578" spans="1:76" x14ac:dyDescent="0.25">
      <c r="B578" t="s">
        <v>978</v>
      </c>
      <c r="C578" t="s">
        <v>3328</v>
      </c>
      <c r="D578" t="s">
        <v>3329</v>
      </c>
      <c r="E578">
        <v>3</v>
      </c>
      <c r="F578" t="s">
        <v>1666</v>
      </c>
      <c r="G578">
        <v>7</v>
      </c>
      <c r="H578" t="s">
        <v>1666</v>
      </c>
      <c r="K578">
        <v>1</v>
      </c>
      <c r="L578" t="s">
        <v>1713</v>
      </c>
      <c r="M578" t="s">
        <v>1583</v>
      </c>
      <c r="N578" t="s">
        <v>1584</v>
      </c>
      <c r="O578" t="s">
        <v>1585</v>
      </c>
      <c r="Q578">
        <v>1</v>
      </c>
      <c r="R578">
        <v>0</v>
      </c>
      <c r="S578">
        <v>0</v>
      </c>
      <c r="T578">
        <v>0</v>
      </c>
      <c r="U578" t="s">
        <v>1570</v>
      </c>
      <c r="V578">
        <v>0</v>
      </c>
      <c r="Y578" t="s">
        <v>1571</v>
      </c>
      <c r="Z578" t="s">
        <v>1572</v>
      </c>
      <c r="AC578" t="s">
        <v>1573</v>
      </c>
      <c r="AD578" t="s">
        <v>1574</v>
      </c>
      <c r="AF578">
        <v>0</v>
      </c>
      <c r="AG578">
        <v>0</v>
      </c>
      <c r="AH578">
        <v>748</v>
      </c>
      <c r="AI578">
        <v>2</v>
      </c>
      <c r="AJ578">
        <v>0</v>
      </c>
      <c r="AK578">
        <v>1</v>
      </c>
      <c r="AM578">
        <v>1</v>
      </c>
      <c r="AN578">
        <v>1</v>
      </c>
      <c r="AO578">
        <v>1</v>
      </c>
      <c r="AP578">
        <v>1</v>
      </c>
      <c r="AV578">
        <v>0</v>
      </c>
      <c r="AW578">
        <v>1</v>
      </c>
      <c r="AX578">
        <v>897.6</v>
      </c>
      <c r="AZ578">
        <v>1</v>
      </c>
      <c r="BE578">
        <v>100</v>
      </c>
      <c r="BF578">
        <v>100</v>
      </c>
      <c r="BH578">
        <v>0</v>
      </c>
      <c r="BL578">
        <v>0</v>
      </c>
      <c r="BM578">
        <v>0</v>
      </c>
      <c r="BP578">
        <v>0</v>
      </c>
      <c r="BR578">
        <v>0</v>
      </c>
      <c r="BS578">
        <v>0</v>
      </c>
      <c r="BT578">
        <v>0</v>
      </c>
      <c r="BW578">
        <v>0</v>
      </c>
      <c r="BX578">
        <v>0</v>
      </c>
    </row>
    <row r="579" spans="1:76" x14ac:dyDescent="0.25">
      <c r="B579" t="s">
        <v>988</v>
      </c>
      <c r="C579" t="s">
        <v>3330</v>
      </c>
      <c r="D579" t="s">
        <v>3331</v>
      </c>
      <c r="E579">
        <v>3</v>
      </c>
      <c r="F579" t="s">
        <v>1666</v>
      </c>
      <c r="G579">
        <v>7</v>
      </c>
      <c r="H579" t="s">
        <v>1666</v>
      </c>
      <c r="K579">
        <v>1</v>
      </c>
      <c r="L579" t="s">
        <v>1713</v>
      </c>
      <c r="M579" t="s">
        <v>1583</v>
      </c>
      <c r="N579" t="s">
        <v>1584</v>
      </c>
      <c r="O579" t="s">
        <v>1585</v>
      </c>
      <c r="Q579">
        <v>1</v>
      </c>
      <c r="R579">
        <v>0</v>
      </c>
      <c r="S579">
        <v>0</v>
      </c>
      <c r="T579">
        <v>0</v>
      </c>
      <c r="U579" t="s">
        <v>1570</v>
      </c>
      <c r="V579">
        <v>0</v>
      </c>
      <c r="Y579" t="s">
        <v>1571</v>
      </c>
      <c r="Z579" t="s">
        <v>1572</v>
      </c>
      <c r="AC579" t="s">
        <v>1573</v>
      </c>
      <c r="AD579" t="s">
        <v>1574</v>
      </c>
      <c r="AF579">
        <v>0</v>
      </c>
      <c r="AG579">
        <v>0</v>
      </c>
      <c r="AH579" s="2">
        <v>1690</v>
      </c>
      <c r="AI579">
        <v>2</v>
      </c>
      <c r="AJ579">
        <v>0</v>
      </c>
      <c r="AK579">
        <v>1</v>
      </c>
      <c r="AM579">
        <v>1</v>
      </c>
      <c r="AN579">
        <v>1</v>
      </c>
      <c r="AO579">
        <v>1</v>
      </c>
      <c r="AP579">
        <v>1</v>
      </c>
      <c r="AV579">
        <v>0</v>
      </c>
      <c r="AW579">
        <v>1</v>
      </c>
      <c r="AX579" s="2">
        <v>2028</v>
      </c>
      <c r="AZ579">
        <v>1</v>
      </c>
      <c r="BE579">
        <v>100</v>
      </c>
      <c r="BF579">
        <v>100</v>
      </c>
      <c r="BH579">
        <v>0</v>
      </c>
      <c r="BL579">
        <v>0</v>
      </c>
      <c r="BM579">
        <v>0</v>
      </c>
      <c r="BP579">
        <v>0</v>
      </c>
      <c r="BR579">
        <v>0</v>
      </c>
      <c r="BS579">
        <v>0</v>
      </c>
      <c r="BT579">
        <v>0</v>
      </c>
      <c r="BW579">
        <v>0</v>
      </c>
      <c r="BX579">
        <v>0</v>
      </c>
    </row>
    <row r="580" spans="1:76" x14ac:dyDescent="0.25">
      <c r="B580" t="s">
        <v>992</v>
      </c>
      <c r="C580" t="s">
        <v>3332</v>
      </c>
      <c r="D580" t="s">
        <v>3333</v>
      </c>
      <c r="E580">
        <v>3</v>
      </c>
      <c r="F580" t="s">
        <v>1666</v>
      </c>
      <c r="G580">
        <v>7</v>
      </c>
      <c r="H580" t="s">
        <v>1666</v>
      </c>
      <c r="K580">
        <v>1</v>
      </c>
      <c r="L580" t="s">
        <v>1713</v>
      </c>
      <c r="M580" t="s">
        <v>1583</v>
      </c>
      <c r="N580" t="s">
        <v>1584</v>
      </c>
      <c r="O580" t="s">
        <v>1585</v>
      </c>
      <c r="Q580">
        <v>1</v>
      </c>
      <c r="R580">
        <v>0</v>
      </c>
      <c r="S580">
        <v>0</v>
      </c>
      <c r="T580">
        <v>0</v>
      </c>
      <c r="U580" t="s">
        <v>1570</v>
      </c>
      <c r="V580">
        <v>0</v>
      </c>
      <c r="Y580" t="s">
        <v>1571</v>
      </c>
      <c r="Z580" t="s">
        <v>1572</v>
      </c>
      <c r="AC580" t="s">
        <v>1573</v>
      </c>
      <c r="AD580" t="s">
        <v>1574</v>
      </c>
      <c r="AF580">
        <v>0</v>
      </c>
      <c r="AG580">
        <v>0</v>
      </c>
      <c r="AH580" s="2">
        <v>1886</v>
      </c>
      <c r="AI580">
        <v>2</v>
      </c>
      <c r="AJ580">
        <v>0</v>
      </c>
      <c r="AK580">
        <v>1</v>
      </c>
      <c r="AM580">
        <v>1</v>
      </c>
      <c r="AN580">
        <v>1</v>
      </c>
      <c r="AO580">
        <v>1</v>
      </c>
      <c r="AP580">
        <v>1</v>
      </c>
      <c r="AV580">
        <v>0</v>
      </c>
      <c r="AW580">
        <v>1</v>
      </c>
      <c r="AX580" s="2">
        <v>2263.1999999999998</v>
      </c>
      <c r="AZ580">
        <v>1</v>
      </c>
      <c r="BE580">
        <v>100</v>
      </c>
      <c r="BF580">
        <v>100</v>
      </c>
      <c r="BH580">
        <v>0</v>
      </c>
      <c r="BL580">
        <v>0</v>
      </c>
      <c r="BM580">
        <v>0</v>
      </c>
      <c r="BP580">
        <v>0</v>
      </c>
      <c r="BR580">
        <v>0</v>
      </c>
      <c r="BS580">
        <v>0</v>
      </c>
      <c r="BT580">
        <v>0</v>
      </c>
      <c r="BW580">
        <v>0</v>
      </c>
      <c r="BX580">
        <v>0</v>
      </c>
    </row>
    <row r="581" spans="1:76" x14ac:dyDescent="0.25">
      <c r="B581">
        <v>8110608018</v>
      </c>
      <c r="C581" t="s">
        <v>3334</v>
      </c>
      <c r="D581" t="s">
        <v>3335</v>
      </c>
      <c r="E581">
        <v>19</v>
      </c>
      <c r="F581" t="s">
        <v>3336</v>
      </c>
      <c r="G581">
        <v>3</v>
      </c>
      <c r="H581" t="s">
        <v>2583</v>
      </c>
      <c r="K581" t="s">
        <v>3337</v>
      </c>
      <c r="L581" t="s">
        <v>3338</v>
      </c>
      <c r="M581" t="s">
        <v>2653</v>
      </c>
      <c r="N581">
        <v>8110608018</v>
      </c>
      <c r="O581" t="s">
        <v>3339</v>
      </c>
      <c r="Q581">
        <v>100</v>
      </c>
      <c r="R581">
        <v>1</v>
      </c>
      <c r="S581">
        <v>0.21</v>
      </c>
      <c r="T581">
        <v>0.21</v>
      </c>
      <c r="U581" t="s">
        <v>1570</v>
      </c>
      <c r="V581">
        <v>0</v>
      </c>
      <c r="Y581" t="s">
        <v>1571</v>
      </c>
      <c r="Z581" t="s">
        <v>1572</v>
      </c>
      <c r="AC581" t="s">
        <v>1573</v>
      </c>
      <c r="AD581" t="s">
        <v>1574</v>
      </c>
      <c r="AF581">
        <v>0</v>
      </c>
      <c r="AG581">
        <v>0</v>
      </c>
      <c r="AH581">
        <v>0.33</v>
      </c>
      <c r="AI581">
        <v>2</v>
      </c>
      <c r="AJ581">
        <v>0</v>
      </c>
      <c r="AV581">
        <v>157.14285709999999</v>
      </c>
      <c r="AX581">
        <v>0.4</v>
      </c>
      <c r="BE581">
        <v>100</v>
      </c>
      <c r="BF581">
        <v>100</v>
      </c>
      <c r="BH581">
        <v>0</v>
      </c>
      <c r="BL581">
        <v>0</v>
      </c>
      <c r="BM581">
        <v>0</v>
      </c>
      <c r="BP581">
        <v>0</v>
      </c>
      <c r="BR581">
        <v>0</v>
      </c>
      <c r="BS581">
        <v>0</v>
      </c>
      <c r="BT581">
        <v>0</v>
      </c>
      <c r="BW581">
        <v>0</v>
      </c>
      <c r="BX581">
        <v>0</v>
      </c>
    </row>
    <row r="582" spans="1:76" x14ac:dyDescent="0.25">
      <c r="B582">
        <v>8210603018</v>
      </c>
      <c r="C582" t="s">
        <v>3340</v>
      </c>
      <c r="D582" t="s">
        <v>3341</v>
      </c>
      <c r="E582">
        <v>19</v>
      </c>
      <c r="F582" t="s">
        <v>3336</v>
      </c>
      <c r="G582">
        <v>3</v>
      </c>
      <c r="H582" t="s">
        <v>2583</v>
      </c>
      <c r="K582" t="s">
        <v>3337</v>
      </c>
      <c r="L582" t="s">
        <v>3338</v>
      </c>
      <c r="M582" t="s">
        <v>2653</v>
      </c>
      <c r="N582">
        <v>8210603018</v>
      </c>
      <c r="O582" t="s">
        <v>3342</v>
      </c>
      <c r="Q582">
        <v>30</v>
      </c>
      <c r="R582">
        <v>1</v>
      </c>
      <c r="S582">
        <v>6.48</v>
      </c>
      <c r="T582">
        <v>6.48</v>
      </c>
      <c r="U582" t="s">
        <v>1570</v>
      </c>
      <c r="V582">
        <v>0</v>
      </c>
      <c r="Y582" t="s">
        <v>1571</v>
      </c>
      <c r="Z582" t="s">
        <v>1572</v>
      </c>
      <c r="AC582" t="s">
        <v>1573</v>
      </c>
      <c r="AD582" t="s">
        <v>1574</v>
      </c>
      <c r="AF582">
        <v>0</v>
      </c>
      <c r="AG582">
        <v>0</v>
      </c>
      <c r="AH582">
        <v>0.35</v>
      </c>
      <c r="AI582">
        <v>2</v>
      </c>
      <c r="AJ582">
        <v>0</v>
      </c>
      <c r="AV582">
        <v>1.6203704000000001</v>
      </c>
      <c r="AX582">
        <v>0.42</v>
      </c>
      <c r="BE582">
        <v>100</v>
      </c>
      <c r="BF582">
        <v>100</v>
      </c>
      <c r="BH582">
        <v>0</v>
      </c>
      <c r="BL582">
        <v>0</v>
      </c>
      <c r="BM582">
        <v>0</v>
      </c>
      <c r="BP582">
        <v>0</v>
      </c>
      <c r="BR582">
        <v>0</v>
      </c>
      <c r="BS582">
        <v>0</v>
      </c>
      <c r="BT582">
        <v>0</v>
      </c>
      <c r="BW582">
        <v>0</v>
      </c>
      <c r="BX582">
        <v>0</v>
      </c>
    </row>
    <row r="583" spans="1:76" x14ac:dyDescent="0.25">
      <c r="B583">
        <v>8210707018</v>
      </c>
      <c r="C583" t="s">
        <v>3343</v>
      </c>
      <c r="D583" t="s">
        <v>3344</v>
      </c>
      <c r="E583">
        <v>12</v>
      </c>
      <c r="F583" t="s">
        <v>1995</v>
      </c>
      <c r="G583">
        <v>3</v>
      </c>
      <c r="H583" t="s">
        <v>2583</v>
      </c>
      <c r="K583">
        <v>3</v>
      </c>
      <c r="L583" t="s">
        <v>1578</v>
      </c>
      <c r="M583" t="s">
        <v>2653</v>
      </c>
      <c r="N583">
        <v>8210707018</v>
      </c>
      <c r="O583" t="s">
        <v>3345</v>
      </c>
      <c r="P583" t="s">
        <v>3346</v>
      </c>
      <c r="Q583">
        <v>100</v>
      </c>
      <c r="R583">
        <v>1</v>
      </c>
      <c r="S583">
        <v>6.98</v>
      </c>
      <c r="T583">
        <v>6.98</v>
      </c>
      <c r="U583" t="s">
        <v>1570</v>
      </c>
      <c r="V583">
        <v>0</v>
      </c>
      <c r="Y583" t="s">
        <v>1571</v>
      </c>
      <c r="Z583" t="s">
        <v>1572</v>
      </c>
      <c r="AC583" t="s">
        <v>1573</v>
      </c>
      <c r="AD583" t="s">
        <v>1574</v>
      </c>
      <c r="AF583">
        <v>0</v>
      </c>
      <c r="AG583">
        <v>0</v>
      </c>
      <c r="AH583">
        <v>0.11</v>
      </c>
      <c r="AI583">
        <v>2</v>
      </c>
      <c r="AJ583">
        <v>0</v>
      </c>
      <c r="AV583">
        <v>1.5759312000000001</v>
      </c>
      <c r="AX583">
        <v>0.13</v>
      </c>
      <c r="BE583">
        <v>100</v>
      </c>
      <c r="BF583">
        <v>100</v>
      </c>
      <c r="BH583">
        <v>0</v>
      </c>
      <c r="BL583">
        <v>0</v>
      </c>
      <c r="BM583">
        <v>0</v>
      </c>
      <c r="BP583">
        <v>0</v>
      </c>
      <c r="BR583">
        <v>0</v>
      </c>
      <c r="BS583">
        <v>0</v>
      </c>
      <c r="BT583">
        <v>0</v>
      </c>
      <c r="BW583">
        <v>0</v>
      </c>
      <c r="BX583">
        <v>0</v>
      </c>
    </row>
    <row r="584" spans="1:76" x14ac:dyDescent="0.25">
      <c r="B584">
        <v>8110614018</v>
      </c>
      <c r="C584" t="s">
        <v>3347</v>
      </c>
      <c r="D584" t="s">
        <v>3348</v>
      </c>
      <c r="E584">
        <v>19</v>
      </c>
      <c r="F584" t="s">
        <v>3336</v>
      </c>
      <c r="G584">
        <v>3</v>
      </c>
      <c r="H584" t="s">
        <v>2583</v>
      </c>
      <c r="K584" t="s">
        <v>3337</v>
      </c>
      <c r="L584" t="s">
        <v>3338</v>
      </c>
      <c r="M584" t="s">
        <v>2653</v>
      </c>
      <c r="N584">
        <v>81106014018</v>
      </c>
      <c r="O584" t="s">
        <v>3349</v>
      </c>
      <c r="Q584">
        <v>100</v>
      </c>
      <c r="R584">
        <v>1</v>
      </c>
      <c r="S584">
        <v>0.35</v>
      </c>
      <c r="T584">
        <v>0.35</v>
      </c>
      <c r="U584" t="s">
        <v>1570</v>
      </c>
      <c r="V584">
        <v>0</v>
      </c>
      <c r="Y584" t="s">
        <v>1571</v>
      </c>
      <c r="Z584" t="s">
        <v>1572</v>
      </c>
      <c r="AC584" t="s">
        <v>1573</v>
      </c>
      <c r="AD584" t="s">
        <v>1574</v>
      </c>
      <c r="AF584">
        <v>0</v>
      </c>
      <c r="AG584">
        <v>0</v>
      </c>
      <c r="AH584">
        <v>0.56000000000000005</v>
      </c>
      <c r="AI584">
        <v>2</v>
      </c>
      <c r="AJ584">
        <v>0</v>
      </c>
      <c r="AV584">
        <v>160</v>
      </c>
      <c r="AX584">
        <v>0.67</v>
      </c>
      <c r="BE584">
        <v>100</v>
      </c>
      <c r="BF584">
        <v>100</v>
      </c>
      <c r="BH584">
        <v>0</v>
      </c>
      <c r="BL584">
        <v>0</v>
      </c>
      <c r="BM584">
        <v>0</v>
      </c>
      <c r="BP584">
        <v>0</v>
      </c>
      <c r="BR584">
        <v>0</v>
      </c>
      <c r="BS584">
        <v>0</v>
      </c>
      <c r="BT584">
        <v>0</v>
      </c>
      <c r="BW584">
        <v>0</v>
      </c>
      <c r="BX584">
        <v>0</v>
      </c>
    </row>
    <row r="585" spans="1:76" x14ac:dyDescent="0.25">
      <c r="A585">
        <v>563</v>
      </c>
      <c r="B585" t="s">
        <v>1363</v>
      </c>
      <c r="C585" t="s">
        <v>3350</v>
      </c>
      <c r="D585" t="s">
        <v>3351</v>
      </c>
      <c r="E585">
        <v>12</v>
      </c>
      <c r="F585" t="s">
        <v>1995</v>
      </c>
      <c r="G585">
        <v>3</v>
      </c>
      <c r="H585" t="s">
        <v>2583</v>
      </c>
      <c r="I585" t="s">
        <v>3352</v>
      </c>
      <c r="J585" t="s">
        <v>3353</v>
      </c>
      <c r="K585">
        <v>1</v>
      </c>
      <c r="L585" t="s">
        <v>2221</v>
      </c>
      <c r="M585" t="s">
        <v>1583</v>
      </c>
      <c r="N585" t="s">
        <v>1584</v>
      </c>
      <c r="O585" t="s">
        <v>1585</v>
      </c>
      <c r="Q585">
        <v>1</v>
      </c>
      <c r="R585">
        <v>0</v>
      </c>
      <c r="S585">
        <v>0</v>
      </c>
      <c r="T585">
        <v>0</v>
      </c>
      <c r="U585" t="s">
        <v>1570</v>
      </c>
      <c r="V585">
        <v>0</v>
      </c>
      <c r="Y585" t="s">
        <v>1571</v>
      </c>
      <c r="Z585" t="s">
        <v>1572</v>
      </c>
      <c r="AF585">
        <v>0</v>
      </c>
      <c r="AG585">
        <v>0</v>
      </c>
      <c r="AH585">
        <v>697</v>
      </c>
      <c r="AI585">
        <v>2</v>
      </c>
      <c r="AJ585">
        <v>0</v>
      </c>
      <c r="AK585">
        <v>1</v>
      </c>
      <c r="AP585">
        <v>1</v>
      </c>
      <c r="AV585">
        <v>0</v>
      </c>
      <c r="AX585">
        <v>836.4</v>
      </c>
      <c r="AZ585">
        <v>1</v>
      </c>
      <c r="BE585">
        <v>100</v>
      </c>
      <c r="BF585">
        <v>100</v>
      </c>
      <c r="BH585">
        <v>0</v>
      </c>
      <c r="BL585">
        <v>0</v>
      </c>
      <c r="BM585">
        <v>0</v>
      </c>
      <c r="BP585">
        <v>0</v>
      </c>
      <c r="BR585">
        <v>0</v>
      </c>
      <c r="BS585">
        <v>0</v>
      </c>
      <c r="BT585">
        <v>0</v>
      </c>
      <c r="BW585">
        <v>0</v>
      </c>
      <c r="BX585">
        <v>0</v>
      </c>
    </row>
    <row r="586" spans="1:76" x14ac:dyDescent="0.25">
      <c r="B586">
        <v>96625</v>
      </c>
      <c r="C586" t="s">
        <v>3354</v>
      </c>
      <c r="D586" t="s">
        <v>3355</v>
      </c>
      <c r="M586" t="s">
        <v>2653</v>
      </c>
      <c r="N586" t="s">
        <v>3356</v>
      </c>
      <c r="O586" t="s">
        <v>3355</v>
      </c>
      <c r="Q586">
        <v>1</v>
      </c>
      <c r="R586">
        <v>1</v>
      </c>
      <c r="S586">
        <v>0.33</v>
      </c>
      <c r="T586">
        <v>0.33</v>
      </c>
      <c r="U586" t="s">
        <v>1570</v>
      </c>
      <c r="V586">
        <v>0</v>
      </c>
      <c r="Y586" t="s">
        <v>1571</v>
      </c>
      <c r="Z586" t="s">
        <v>1572</v>
      </c>
      <c r="AC586" t="s">
        <v>1573</v>
      </c>
      <c r="AD586" t="s">
        <v>1574</v>
      </c>
      <c r="AF586">
        <v>0</v>
      </c>
      <c r="AG586">
        <v>0</v>
      </c>
      <c r="AH586">
        <v>0.5</v>
      </c>
      <c r="AI586">
        <v>2</v>
      </c>
      <c r="AJ586">
        <v>0</v>
      </c>
      <c r="AV586">
        <v>1.5151515</v>
      </c>
      <c r="AX586">
        <v>0.6</v>
      </c>
      <c r="BE586">
        <v>100</v>
      </c>
      <c r="BF586">
        <v>100</v>
      </c>
      <c r="BH586">
        <v>0</v>
      </c>
      <c r="BL586">
        <v>0</v>
      </c>
      <c r="BM586">
        <v>0</v>
      </c>
      <c r="BP586">
        <v>0</v>
      </c>
      <c r="BR586">
        <v>0</v>
      </c>
      <c r="BS586">
        <v>0</v>
      </c>
      <c r="BT586">
        <v>0</v>
      </c>
      <c r="BW586">
        <v>0</v>
      </c>
      <c r="BX586">
        <v>0</v>
      </c>
    </row>
    <row r="587" spans="1:76" x14ac:dyDescent="0.25">
      <c r="B587">
        <v>3916</v>
      </c>
      <c r="C587" t="s">
        <v>3357</v>
      </c>
      <c r="D587" t="s">
        <v>3358</v>
      </c>
      <c r="M587" t="s">
        <v>2653</v>
      </c>
      <c r="N587" t="s">
        <v>3359</v>
      </c>
      <c r="O587" t="s">
        <v>3358</v>
      </c>
      <c r="Q587">
        <v>1</v>
      </c>
      <c r="R587">
        <v>1</v>
      </c>
      <c r="S587">
        <v>0.33</v>
      </c>
      <c r="T587">
        <v>0.33</v>
      </c>
      <c r="U587" t="s">
        <v>1570</v>
      </c>
      <c r="V587">
        <v>0</v>
      </c>
      <c r="Y587" t="s">
        <v>1571</v>
      </c>
      <c r="Z587" t="s">
        <v>1572</v>
      </c>
      <c r="AC587" t="s">
        <v>1573</v>
      </c>
      <c r="AD587" t="s">
        <v>1574</v>
      </c>
      <c r="AF587">
        <v>0</v>
      </c>
      <c r="AG587">
        <v>0</v>
      </c>
      <c r="AH587">
        <v>0.5</v>
      </c>
      <c r="AI587">
        <v>2</v>
      </c>
      <c r="AJ587">
        <v>0</v>
      </c>
      <c r="AV587">
        <v>1.5151515</v>
      </c>
      <c r="AX587">
        <v>0.6</v>
      </c>
      <c r="BE587">
        <v>100</v>
      </c>
      <c r="BF587">
        <v>100</v>
      </c>
      <c r="BH587">
        <v>0</v>
      </c>
      <c r="BL587">
        <v>0</v>
      </c>
      <c r="BM587">
        <v>0</v>
      </c>
      <c r="BP587">
        <v>0</v>
      </c>
      <c r="BR587">
        <v>0</v>
      </c>
      <c r="BS587">
        <v>0</v>
      </c>
      <c r="BT587">
        <v>0</v>
      </c>
      <c r="BW587">
        <v>0</v>
      </c>
      <c r="BX587">
        <v>0</v>
      </c>
    </row>
    <row r="588" spans="1:76" x14ac:dyDescent="0.25">
      <c r="B588" t="s">
        <v>1367</v>
      </c>
      <c r="C588" t="s">
        <v>3360</v>
      </c>
      <c r="D588" t="s">
        <v>3361</v>
      </c>
      <c r="E588">
        <v>12</v>
      </c>
      <c r="F588" t="s">
        <v>1995</v>
      </c>
      <c r="G588">
        <v>3</v>
      </c>
      <c r="H588" t="s">
        <v>2583</v>
      </c>
      <c r="I588" t="s">
        <v>3352</v>
      </c>
      <c r="J588" t="s">
        <v>3353</v>
      </c>
      <c r="K588">
        <v>1</v>
      </c>
      <c r="L588" t="s">
        <v>2221</v>
      </c>
      <c r="M588" t="s">
        <v>1583</v>
      </c>
      <c r="N588" t="s">
        <v>1584</v>
      </c>
      <c r="O588" t="s">
        <v>1585</v>
      </c>
      <c r="Q588">
        <v>1</v>
      </c>
      <c r="R588">
        <v>0</v>
      </c>
      <c r="S588">
        <v>0</v>
      </c>
      <c r="T588">
        <v>0</v>
      </c>
      <c r="U588" t="s">
        <v>1570</v>
      </c>
      <c r="V588">
        <v>0</v>
      </c>
      <c r="Y588" t="s">
        <v>1571</v>
      </c>
      <c r="Z588" t="s">
        <v>1572</v>
      </c>
      <c r="AF588">
        <v>0</v>
      </c>
      <c r="AG588">
        <v>0</v>
      </c>
      <c r="AH588">
        <v>892.5</v>
      </c>
      <c r="AI588">
        <v>2</v>
      </c>
      <c r="AJ588">
        <v>0</v>
      </c>
      <c r="AK588">
        <v>1</v>
      </c>
      <c r="AP588">
        <v>1</v>
      </c>
      <c r="AV588">
        <v>0</v>
      </c>
      <c r="AX588" s="2">
        <v>1071</v>
      </c>
      <c r="AZ588">
        <v>1</v>
      </c>
      <c r="BE588">
        <v>100</v>
      </c>
      <c r="BF588">
        <v>100</v>
      </c>
      <c r="BH588">
        <v>0</v>
      </c>
      <c r="BL588">
        <v>0</v>
      </c>
      <c r="BM588">
        <v>0</v>
      </c>
      <c r="BP588">
        <v>0</v>
      </c>
      <c r="BR588">
        <v>0</v>
      </c>
      <c r="BS588">
        <v>0</v>
      </c>
      <c r="BT588">
        <v>0</v>
      </c>
      <c r="BW588">
        <v>0</v>
      </c>
      <c r="BX588">
        <v>0</v>
      </c>
    </row>
    <row r="589" spans="1:76" x14ac:dyDescent="0.25">
      <c r="B589" t="s">
        <v>1371</v>
      </c>
      <c r="C589" t="s">
        <v>3362</v>
      </c>
      <c r="D589" t="s">
        <v>3363</v>
      </c>
      <c r="E589">
        <v>12</v>
      </c>
      <c r="F589" t="s">
        <v>1995</v>
      </c>
      <c r="G589">
        <v>3</v>
      </c>
      <c r="H589" t="s">
        <v>2583</v>
      </c>
      <c r="I589" t="s">
        <v>3352</v>
      </c>
      <c r="J589" t="s">
        <v>3353</v>
      </c>
      <c r="K589">
        <v>1</v>
      </c>
      <c r="L589" t="s">
        <v>2221</v>
      </c>
      <c r="M589" t="s">
        <v>1583</v>
      </c>
      <c r="N589" t="s">
        <v>1584</v>
      </c>
      <c r="O589" t="s">
        <v>1585</v>
      </c>
      <c r="Q589">
        <v>1</v>
      </c>
      <c r="R589">
        <v>0</v>
      </c>
      <c r="S589">
        <v>0</v>
      </c>
      <c r="T589">
        <v>0</v>
      </c>
      <c r="U589" t="s">
        <v>1570</v>
      </c>
      <c r="V589">
        <v>0</v>
      </c>
      <c r="Y589" t="s">
        <v>1571</v>
      </c>
      <c r="Z589" t="s">
        <v>1572</v>
      </c>
      <c r="AF589">
        <v>0</v>
      </c>
      <c r="AG589">
        <v>0</v>
      </c>
      <c r="AH589">
        <v>959</v>
      </c>
      <c r="AI589">
        <v>2</v>
      </c>
      <c r="AJ589">
        <v>0</v>
      </c>
      <c r="AK589">
        <v>1</v>
      </c>
      <c r="AV589">
        <v>0</v>
      </c>
      <c r="AX589" s="2">
        <v>1150.8</v>
      </c>
      <c r="AZ589">
        <v>1</v>
      </c>
      <c r="BE589">
        <v>100</v>
      </c>
      <c r="BF589">
        <v>100</v>
      </c>
      <c r="BH589">
        <v>0</v>
      </c>
      <c r="BL589">
        <v>0</v>
      </c>
      <c r="BM589">
        <v>0</v>
      </c>
      <c r="BP589">
        <v>0</v>
      </c>
      <c r="BR589">
        <v>0</v>
      </c>
      <c r="BS589">
        <v>0</v>
      </c>
      <c r="BT589">
        <v>0</v>
      </c>
      <c r="BW589">
        <v>0</v>
      </c>
      <c r="BX589">
        <v>0</v>
      </c>
    </row>
    <row r="590" spans="1:76" x14ac:dyDescent="0.25">
      <c r="B590" t="s">
        <v>1375</v>
      </c>
      <c r="C590" t="s">
        <v>3364</v>
      </c>
      <c r="D590" t="s">
        <v>3365</v>
      </c>
      <c r="E590">
        <v>12</v>
      </c>
      <c r="F590" t="s">
        <v>1995</v>
      </c>
      <c r="G590">
        <v>3</v>
      </c>
      <c r="H590" t="s">
        <v>2583</v>
      </c>
      <c r="I590" t="s">
        <v>3352</v>
      </c>
      <c r="J590" t="s">
        <v>3353</v>
      </c>
      <c r="K590">
        <v>1</v>
      </c>
      <c r="L590" t="s">
        <v>2221</v>
      </c>
      <c r="M590" t="s">
        <v>1583</v>
      </c>
      <c r="N590" t="s">
        <v>1584</v>
      </c>
      <c r="O590" t="s">
        <v>1585</v>
      </c>
      <c r="Q590">
        <v>1</v>
      </c>
      <c r="R590">
        <v>0</v>
      </c>
      <c r="S590">
        <v>0</v>
      </c>
      <c r="T590">
        <v>0</v>
      </c>
      <c r="U590" t="s">
        <v>1570</v>
      </c>
      <c r="V590">
        <v>0</v>
      </c>
      <c r="Y590" t="s">
        <v>1571</v>
      </c>
      <c r="Z590" t="s">
        <v>1572</v>
      </c>
      <c r="AF590">
        <v>0</v>
      </c>
      <c r="AG590">
        <v>0</v>
      </c>
      <c r="AH590" s="2">
        <v>1107</v>
      </c>
      <c r="AI590">
        <v>2</v>
      </c>
      <c r="AJ590">
        <v>0</v>
      </c>
      <c r="AK590">
        <v>1</v>
      </c>
      <c r="AV590">
        <v>0</v>
      </c>
      <c r="AX590" s="2">
        <v>1328.4</v>
      </c>
      <c r="AZ590">
        <v>1</v>
      </c>
      <c r="BE590">
        <v>100</v>
      </c>
      <c r="BF590">
        <v>100</v>
      </c>
      <c r="BH590">
        <v>0</v>
      </c>
      <c r="BL590">
        <v>0</v>
      </c>
      <c r="BM590">
        <v>0</v>
      </c>
      <c r="BP590">
        <v>0</v>
      </c>
      <c r="BR590">
        <v>0</v>
      </c>
      <c r="BS590">
        <v>0</v>
      </c>
      <c r="BT590">
        <v>0</v>
      </c>
      <c r="BW590">
        <v>0</v>
      </c>
      <c r="BX590">
        <v>0</v>
      </c>
    </row>
    <row r="591" spans="1:76" x14ac:dyDescent="0.25">
      <c r="B591" t="s">
        <v>1379</v>
      </c>
      <c r="C591" t="s">
        <v>3366</v>
      </c>
      <c r="D591" t="s">
        <v>3367</v>
      </c>
      <c r="E591">
        <v>12</v>
      </c>
      <c r="F591" t="s">
        <v>1995</v>
      </c>
      <c r="G591">
        <v>3</v>
      </c>
      <c r="H591" t="s">
        <v>2583</v>
      </c>
      <c r="I591" t="s">
        <v>3352</v>
      </c>
      <c r="J591" t="s">
        <v>3353</v>
      </c>
      <c r="K591">
        <v>1</v>
      </c>
      <c r="L591" t="s">
        <v>2221</v>
      </c>
      <c r="M591" t="s">
        <v>1583</v>
      </c>
      <c r="N591" t="s">
        <v>1584</v>
      </c>
      <c r="O591" t="s">
        <v>1585</v>
      </c>
      <c r="Q591">
        <v>1</v>
      </c>
      <c r="R591">
        <v>0</v>
      </c>
      <c r="S591">
        <v>0</v>
      </c>
      <c r="T591">
        <v>0</v>
      </c>
      <c r="U591" t="s">
        <v>1570</v>
      </c>
      <c r="V591">
        <v>0</v>
      </c>
      <c r="Y591" t="s">
        <v>1571</v>
      </c>
      <c r="Z591" t="s">
        <v>1572</v>
      </c>
      <c r="AF591">
        <v>0</v>
      </c>
      <c r="AG591">
        <v>0</v>
      </c>
      <c r="AH591" s="2">
        <v>1202</v>
      </c>
      <c r="AI591">
        <v>2</v>
      </c>
      <c r="AJ591">
        <v>0</v>
      </c>
      <c r="AK591">
        <v>1</v>
      </c>
      <c r="AV591">
        <v>0</v>
      </c>
      <c r="AX591" s="2">
        <v>1442.4</v>
      </c>
      <c r="AZ591">
        <v>1</v>
      </c>
      <c r="BE591">
        <v>100</v>
      </c>
      <c r="BF591">
        <v>100</v>
      </c>
      <c r="BH591">
        <v>0</v>
      </c>
      <c r="BL591">
        <v>0</v>
      </c>
      <c r="BM591">
        <v>0</v>
      </c>
      <c r="BP591">
        <v>0</v>
      </c>
      <c r="BR591">
        <v>0</v>
      </c>
      <c r="BS591">
        <v>0</v>
      </c>
      <c r="BT591">
        <v>0</v>
      </c>
      <c r="BW591">
        <v>0</v>
      </c>
      <c r="BX591">
        <v>0</v>
      </c>
    </row>
    <row r="592" spans="1:76" x14ac:dyDescent="0.25">
      <c r="B592" t="s">
        <v>1383</v>
      </c>
      <c r="C592" t="s">
        <v>3368</v>
      </c>
      <c r="D592" t="s">
        <v>3369</v>
      </c>
      <c r="E592">
        <v>12</v>
      </c>
      <c r="F592" t="s">
        <v>1995</v>
      </c>
      <c r="G592">
        <v>3</v>
      </c>
      <c r="H592" t="s">
        <v>2583</v>
      </c>
      <c r="I592" t="s">
        <v>3352</v>
      </c>
      <c r="J592" t="s">
        <v>3353</v>
      </c>
      <c r="K592">
        <v>1</v>
      </c>
      <c r="L592" t="s">
        <v>2221</v>
      </c>
      <c r="M592" t="s">
        <v>1583</v>
      </c>
      <c r="N592" t="s">
        <v>1584</v>
      </c>
      <c r="O592" t="s">
        <v>1585</v>
      </c>
      <c r="Q592">
        <v>1</v>
      </c>
      <c r="R592">
        <v>0</v>
      </c>
      <c r="S592">
        <v>0</v>
      </c>
      <c r="T592">
        <v>0</v>
      </c>
      <c r="U592" t="s">
        <v>1570</v>
      </c>
      <c r="V592">
        <v>0</v>
      </c>
      <c r="Y592" t="s">
        <v>1571</v>
      </c>
      <c r="Z592" t="s">
        <v>1572</v>
      </c>
      <c r="AF592">
        <v>0</v>
      </c>
      <c r="AG592">
        <v>0</v>
      </c>
      <c r="AH592" s="2">
        <v>1240</v>
      </c>
      <c r="AI592">
        <v>2</v>
      </c>
      <c r="AJ592">
        <v>0</v>
      </c>
      <c r="AK592">
        <v>1</v>
      </c>
      <c r="AV592">
        <v>0</v>
      </c>
      <c r="AX592" s="2">
        <v>1488</v>
      </c>
      <c r="AZ592">
        <v>1</v>
      </c>
      <c r="BE592">
        <v>100</v>
      </c>
      <c r="BF592">
        <v>100</v>
      </c>
      <c r="BH592">
        <v>0</v>
      </c>
      <c r="BL592">
        <v>0</v>
      </c>
      <c r="BM592">
        <v>0</v>
      </c>
      <c r="BP592">
        <v>0</v>
      </c>
      <c r="BR592">
        <v>0</v>
      </c>
      <c r="BS592">
        <v>0</v>
      </c>
      <c r="BT592">
        <v>0</v>
      </c>
      <c r="BW592">
        <v>0</v>
      </c>
      <c r="BX592">
        <v>0</v>
      </c>
    </row>
    <row r="593" spans="1:76" x14ac:dyDescent="0.25">
      <c r="B593" t="s">
        <v>3370</v>
      </c>
      <c r="C593" t="s">
        <v>3371</v>
      </c>
      <c r="D593" t="s">
        <v>3372</v>
      </c>
      <c r="E593">
        <v>12</v>
      </c>
      <c r="F593" t="s">
        <v>1995</v>
      </c>
      <c r="G593">
        <v>3</v>
      </c>
      <c r="H593" t="s">
        <v>2583</v>
      </c>
      <c r="I593" t="s">
        <v>3352</v>
      </c>
      <c r="J593" t="s">
        <v>3353</v>
      </c>
      <c r="K593">
        <v>1</v>
      </c>
      <c r="L593" t="s">
        <v>2221</v>
      </c>
      <c r="M593" t="s">
        <v>1583</v>
      </c>
      <c r="N593" t="s">
        <v>1584</v>
      </c>
      <c r="O593" t="s">
        <v>1585</v>
      </c>
      <c r="Q593">
        <v>1</v>
      </c>
      <c r="R593">
        <v>0</v>
      </c>
      <c r="S593">
        <v>0</v>
      </c>
      <c r="T593">
        <v>0</v>
      </c>
      <c r="U593" t="s">
        <v>1570</v>
      </c>
      <c r="V593">
        <v>0</v>
      </c>
      <c r="Y593" t="s">
        <v>1571</v>
      </c>
      <c r="Z593" t="s">
        <v>1572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1</v>
      </c>
      <c r="AV593">
        <v>0</v>
      </c>
      <c r="AW593">
        <v>1</v>
      </c>
      <c r="AX593">
        <v>0</v>
      </c>
      <c r="BE593">
        <v>100</v>
      </c>
      <c r="BF593">
        <v>100</v>
      </c>
      <c r="BH593">
        <v>0</v>
      </c>
      <c r="BL593">
        <v>0</v>
      </c>
      <c r="BM593">
        <v>0</v>
      </c>
      <c r="BP593">
        <v>0</v>
      </c>
      <c r="BR593">
        <v>0</v>
      </c>
      <c r="BS593">
        <v>0</v>
      </c>
      <c r="BT593">
        <v>0</v>
      </c>
      <c r="BW593">
        <v>0</v>
      </c>
      <c r="BX593">
        <v>0</v>
      </c>
    </row>
    <row r="594" spans="1:76" x14ac:dyDescent="0.25">
      <c r="B594" t="s">
        <v>3373</v>
      </c>
      <c r="C594" t="s">
        <v>3374</v>
      </c>
      <c r="D594" t="s">
        <v>3375</v>
      </c>
      <c r="E594">
        <v>12</v>
      </c>
      <c r="F594" t="s">
        <v>1995</v>
      </c>
      <c r="G594">
        <v>3</v>
      </c>
      <c r="H594" t="s">
        <v>2583</v>
      </c>
      <c r="I594" t="s">
        <v>3352</v>
      </c>
      <c r="J594" t="s">
        <v>3353</v>
      </c>
      <c r="K594">
        <v>1</v>
      </c>
      <c r="L594" t="s">
        <v>2221</v>
      </c>
      <c r="M594" t="s">
        <v>1583</v>
      </c>
      <c r="N594" t="s">
        <v>1584</v>
      </c>
      <c r="O594" t="s">
        <v>1585</v>
      </c>
      <c r="Q594">
        <v>1</v>
      </c>
      <c r="R594">
        <v>0</v>
      </c>
      <c r="S594">
        <v>0</v>
      </c>
      <c r="T594">
        <v>0</v>
      </c>
      <c r="U594" t="s">
        <v>1570</v>
      </c>
      <c r="V594">
        <v>0</v>
      </c>
      <c r="Y594" t="s">
        <v>1571</v>
      </c>
      <c r="Z594" t="s">
        <v>1572</v>
      </c>
      <c r="AF594">
        <v>0</v>
      </c>
      <c r="AG594">
        <v>0</v>
      </c>
      <c r="AH594">
        <v>0</v>
      </c>
      <c r="AI594">
        <v>2</v>
      </c>
      <c r="AJ594">
        <v>0</v>
      </c>
      <c r="AK594">
        <v>1</v>
      </c>
      <c r="AV594">
        <v>0</v>
      </c>
      <c r="AW594">
        <v>1</v>
      </c>
      <c r="AX594">
        <v>0</v>
      </c>
      <c r="BE594">
        <v>100</v>
      </c>
      <c r="BF594">
        <v>100</v>
      </c>
      <c r="BH594">
        <v>0</v>
      </c>
      <c r="BL594">
        <v>0</v>
      </c>
      <c r="BM594">
        <v>0</v>
      </c>
      <c r="BP594">
        <v>0</v>
      </c>
      <c r="BR594">
        <v>0</v>
      </c>
      <c r="BS594">
        <v>0</v>
      </c>
      <c r="BT594">
        <v>0</v>
      </c>
      <c r="BW594">
        <v>0</v>
      </c>
      <c r="BX594">
        <v>0</v>
      </c>
    </row>
    <row r="595" spans="1:76" x14ac:dyDescent="0.25">
      <c r="B595" t="s">
        <v>1390</v>
      </c>
      <c r="C595" t="s">
        <v>3376</v>
      </c>
      <c r="D595" t="s">
        <v>3377</v>
      </c>
      <c r="E595">
        <v>12</v>
      </c>
      <c r="F595" t="s">
        <v>1995</v>
      </c>
      <c r="G595">
        <v>3</v>
      </c>
      <c r="H595" t="s">
        <v>2583</v>
      </c>
      <c r="I595" t="s">
        <v>3352</v>
      </c>
      <c r="J595" t="s">
        <v>3353</v>
      </c>
      <c r="K595">
        <v>1</v>
      </c>
      <c r="L595" t="s">
        <v>2221</v>
      </c>
      <c r="M595" t="s">
        <v>1583</v>
      </c>
      <c r="N595" t="s">
        <v>1584</v>
      </c>
      <c r="O595" t="s">
        <v>1585</v>
      </c>
      <c r="Q595">
        <v>1</v>
      </c>
      <c r="R595">
        <v>0</v>
      </c>
      <c r="S595">
        <v>0</v>
      </c>
      <c r="T595">
        <v>0</v>
      </c>
      <c r="U595" t="s">
        <v>1570</v>
      </c>
      <c r="V595">
        <v>0</v>
      </c>
      <c r="Y595" t="s">
        <v>1571</v>
      </c>
      <c r="Z595" t="s">
        <v>1572</v>
      </c>
      <c r="AF595">
        <v>0</v>
      </c>
      <c r="AG595">
        <v>0</v>
      </c>
      <c r="AH595" s="2">
        <v>1375</v>
      </c>
      <c r="AI595">
        <v>2</v>
      </c>
      <c r="AJ595">
        <v>0</v>
      </c>
      <c r="AK595">
        <v>1</v>
      </c>
      <c r="AV595">
        <v>0</v>
      </c>
      <c r="AX595" s="2">
        <v>1650</v>
      </c>
      <c r="AZ595">
        <v>1</v>
      </c>
      <c r="BE595">
        <v>100</v>
      </c>
      <c r="BF595">
        <v>100</v>
      </c>
      <c r="BH595">
        <v>0</v>
      </c>
      <c r="BL595">
        <v>0</v>
      </c>
      <c r="BM595">
        <v>0</v>
      </c>
      <c r="BP595">
        <v>0</v>
      </c>
      <c r="BR595">
        <v>0</v>
      </c>
      <c r="BS595">
        <v>0</v>
      </c>
      <c r="BT595">
        <v>0</v>
      </c>
      <c r="BW595">
        <v>0</v>
      </c>
      <c r="BX595">
        <v>0</v>
      </c>
    </row>
    <row r="596" spans="1:76" x14ac:dyDescent="0.25">
      <c r="B596" t="s">
        <v>3378</v>
      </c>
      <c r="C596" t="s">
        <v>3379</v>
      </c>
      <c r="D596" t="s">
        <v>3380</v>
      </c>
      <c r="E596">
        <v>12</v>
      </c>
      <c r="F596" t="s">
        <v>1995</v>
      </c>
      <c r="G596">
        <v>3</v>
      </c>
      <c r="H596" t="s">
        <v>2583</v>
      </c>
      <c r="I596" t="s">
        <v>3352</v>
      </c>
      <c r="J596" t="s">
        <v>3353</v>
      </c>
      <c r="K596">
        <v>1</v>
      </c>
      <c r="L596" t="s">
        <v>2221</v>
      </c>
      <c r="M596" t="s">
        <v>1583</v>
      </c>
      <c r="N596" t="s">
        <v>1584</v>
      </c>
      <c r="O596" t="s">
        <v>1585</v>
      </c>
      <c r="Q596">
        <v>1</v>
      </c>
      <c r="R596">
        <v>0</v>
      </c>
      <c r="S596">
        <v>0</v>
      </c>
      <c r="T596">
        <v>0</v>
      </c>
      <c r="U596" t="s">
        <v>1570</v>
      </c>
      <c r="V596">
        <v>0</v>
      </c>
      <c r="Y596" t="s">
        <v>1571</v>
      </c>
      <c r="Z596" t="s">
        <v>1572</v>
      </c>
      <c r="AF596">
        <v>0</v>
      </c>
      <c r="AG596">
        <v>0</v>
      </c>
      <c r="AH596">
        <v>0</v>
      </c>
      <c r="AI596">
        <v>2</v>
      </c>
      <c r="AJ596">
        <v>0</v>
      </c>
      <c r="AK596">
        <v>1</v>
      </c>
      <c r="AV596">
        <v>0</v>
      </c>
      <c r="AW596">
        <v>1</v>
      </c>
      <c r="AX596">
        <v>0</v>
      </c>
      <c r="BE596">
        <v>100</v>
      </c>
      <c r="BF596">
        <v>100</v>
      </c>
      <c r="BH596">
        <v>0</v>
      </c>
      <c r="BL596">
        <v>0</v>
      </c>
      <c r="BM596">
        <v>0</v>
      </c>
      <c r="BP596">
        <v>0</v>
      </c>
      <c r="BR596">
        <v>0</v>
      </c>
      <c r="BS596">
        <v>0</v>
      </c>
      <c r="BT596">
        <v>0</v>
      </c>
      <c r="BW596">
        <v>0</v>
      </c>
      <c r="BX596">
        <v>0</v>
      </c>
    </row>
    <row r="597" spans="1:76" x14ac:dyDescent="0.25">
      <c r="B597" t="s">
        <v>3381</v>
      </c>
      <c r="C597" t="s">
        <v>3382</v>
      </c>
      <c r="D597" t="s">
        <v>3383</v>
      </c>
      <c r="E597">
        <v>12</v>
      </c>
      <c r="F597" t="s">
        <v>1995</v>
      </c>
      <c r="G597">
        <v>3</v>
      </c>
      <c r="H597" t="s">
        <v>2583</v>
      </c>
      <c r="I597" t="s">
        <v>3352</v>
      </c>
      <c r="J597" t="s">
        <v>3353</v>
      </c>
      <c r="K597">
        <v>1</v>
      </c>
      <c r="L597" t="s">
        <v>2221</v>
      </c>
      <c r="M597" t="s">
        <v>1583</v>
      </c>
      <c r="N597" t="s">
        <v>1584</v>
      </c>
      <c r="O597" t="s">
        <v>1585</v>
      </c>
      <c r="Q597">
        <v>1</v>
      </c>
      <c r="R597">
        <v>0</v>
      </c>
      <c r="S597">
        <v>0</v>
      </c>
      <c r="T597">
        <v>0</v>
      </c>
      <c r="U597" t="s">
        <v>1570</v>
      </c>
      <c r="V597">
        <v>0</v>
      </c>
      <c r="Y597" t="s">
        <v>1571</v>
      </c>
      <c r="Z597" t="s">
        <v>1572</v>
      </c>
      <c r="AF597">
        <v>0</v>
      </c>
      <c r="AG597">
        <v>0</v>
      </c>
      <c r="AH597">
        <v>0</v>
      </c>
      <c r="AI597">
        <v>2</v>
      </c>
      <c r="AJ597">
        <v>0</v>
      </c>
      <c r="AK597">
        <v>1</v>
      </c>
      <c r="AV597">
        <v>0</v>
      </c>
      <c r="AW597">
        <v>1</v>
      </c>
      <c r="AX597">
        <v>0</v>
      </c>
      <c r="BE597">
        <v>100</v>
      </c>
      <c r="BF597">
        <v>100</v>
      </c>
      <c r="BH597">
        <v>0</v>
      </c>
      <c r="BL597">
        <v>0</v>
      </c>
      <c r="BM597">
        <v>0</v>
      </c>
      <c r="BP597">
        <v>0</v>
      </c>
      <c r="BR597">
        <v>0</v>
      </c>
      <c r="BS597">
        <v>0</v>
      </c>
      <c r="BT597">
        <v>0</v>
      </c>
      <c r="BW597">
        <v>0</v>
      </c>
      <c r="BX597">
        <v>0</v>
      </c>
    </row>
    <row r="598" spans="1:76" x14ac:dyDescent="0.25">
      <c r="B598" t="s">
        <v>1398</v>
      </c>
      <c r="C598" t="s">
        <v>3384</v>
      </c>
      <c r="D598" t="s">
        <v>3385</v>
      </c>
      <c r="E598">
        <v>12</v>
      </c>
      <c r="F598" t="s">
        <v>1995</v>
      </c>
      <c r="G598">
        <v>3</v>
      </c>
      <c r="H598" t="s">
        <v>2583</v>
      </c>
      <c r="I598" t="s">
        <v>3352</v>
      </c>
      <c r="J598" t="s">
        <v>3353</v>
      </c>
      <c r="K598">
        <v>1</v>
      </c>
      <c r="L598" t="s">
        <v>2221</v>
      </c>
      <c r="M598" t="s">
        <v>1583</v>
      </c>
      <c r="N598" t="s">
        <v>1584</v>
      </c>
      <c r="O598" t="s">
        <v>1585</v>
      </c>
      <c r="Q598">
        <v>1</v>
      </c>
      <c r="R598">
        <v>0</v>
      </c>
      <c r="S598">
        <v>0</v>
      </c>
      <c r="T598">
        <v>0</v>
      </c>
      <c r="U598" t="s">
        <v>1570</v>
      </c>
      <c r="V598">
        <v>0</v>
      </c>
      <c r="Y598" t="s">
        <v>1571</v>
      </c>
      <c r="Z598" t="s">
        <v>1572</v>
      </c>
      <c r="AF598">
        <v>0</v>
      </c>
      <c r="AG598">
        <v>0</v>
      </c>
      <c r="AH598" s="2">
        <v>1716</v>
      </c>
      <c r="AI598">
        <v>2</v>
      </c>
      <c r="AJ598">
        <v>0</v>
      </c>
      <c r="AK598">
        <v>1</v>
      </c>
      <c r="AV598">
        <v>0</v>
      </c>
      <c r="AX598" s="2">
        <v>2059.1999999999998</v>
      </c>
      <c r="AZ598">
        <v>1</v>
      </c>
      <c r="BE598">
        <v>100</v>
      </c>
      <c r="BF598">
        <v>100</v>
      </c>
      <c r="BH598">
        <v>0</v>
      </c>
      <c r="BL598">
        <v>0</v>
      </c>
      <c r="BM598">
        <v>0</v>
      </c>
      <c r="BP598">
        <v>0</v>
      </c>
      <c r="BR598">
        <v>0</v>
      </c>
      <c r="BS598">
        <v>0</v>
      </c>
      <c r="BT598">
        <v>0</v>
      </c>
      <c r="BW598">
        <v>0</v>
      </c>
      <c r="BX598">
        <v>0</v>
      </c>
    </row>
    <row r="599" spans="1:76" x14ac:dyDescent="0.25">
      <c r="B599" t="s">
        <v>1402</v>
      </c>
      <c r="C599" t="s">
        <v>3386</v>
      </c>
      <c r="D599" t="s">
        <v>3387</v>
      </c>
      <c r="E599">
        <v>12</v>
      </c>
      <c r="F599" t="s">
        <v>1995</v>
      </c>
      <c r="G599">
        <v>3</v>
      </c>
      <c r="H599" t="s">
        <v>2583</v>
      </c>
      <c r="I599" t="s">
        <v>3352</v>
      </c>
      <c r="J599" t="s">
        <v>3353</v>
      </c>
      <c r="K599">
        <v>1</v>
      </c>
      <c r="L599" t="s">
        <v>2221</v>
      </c>
      <c r="M599" t="s">
        <v>1583</v>
      </c>
      <c r="N599" t="s">
        <v>1584</v>
      </c>
      <c r="O599" t="s">
        <v>1585</v>
      </c>
      <c r="Q599">
        <v>1</v>
      </c>
      <c r="R599">
        <v>0</v>
      </c>
      <c r="S599">
        <v>0</v>
      </c>
      <c r="T599">
        <v>0</v>
      </c>
      <c r="U599" t="s">
        <v>1570</v>
      </c>
      <c r="V599">
        <v>0</v>
      </c>
      <c r="Y599" t="s">
        <v>1571</v>
      </c>
      <c r="Z599" t="s">
        <v>1572</v>
      </c>
      <c r="AF599">
        <v>0</v>
      </c>
      <c r="AG599">
        <v>0</v>
      </c>
      <c r="AH599" s="2">
        <v>1860</v>
      </c>
      <c r="AI599">
        <v>2</v>
      </c>
      <c r="AJ599">
        <v>0</v>
      </c>
      <c r="AK599">
        <v>1</v>
      </c>
      <c r="AV599">
        <v>0</v>
      </c>
      <c r="AX599" s="2">
        <v>2232</v>
      </c>
      <c r="AZ599">
        <v>1</v>
      </c>
      <c r="BE599">
        <v>100</v>
      </c>
      <c r="BF599">
        <v>100</v>
      </c>
      <c r="BH599">
        <v>0</v>
      </c>
      <c r="BL599">
        <v>0</v>
      </c>
      <c r="BM599">
        <v>0</v>
      </c>
      <c r="BP599">
        <v>0</v>
      </c>
      <c r="BR599">
        <v>0</v>
      </c>
      <c r="BS599">
        <v>0</v>
      </c>
      <c r="BT599">
        <v>0</v>
      </c>
      <c r="BW599">
        <v>0</v>
      </c>
      <c r="BX599">
        <v>0</v>
      </c>
    </row>
    <row r="600" spans="1:76" x14ac:dyDescent="0.25">
      <c r="B600" t="s">
        <v>1406</v>
      </c>
      <c r="C600" t="s">
        <v>3388</v>
      </c>
      <c r="D600" t="s">
        <v>3389</v>
      </c>
      <c r="E600">
        <v>12</v>
      </c>
      <c r="F600" t="s">
        <v>1995</v>
      </c>
      <c r="G600">
        <v>3</v>
      </c>
      <c r="H600" t="s">
        <v>2583</v>
      </c>
      <c r="I600" t="s">
        <v>3352</v>
      </c>
      <c r="J600" t="s">
        <v>3353</v>
      </c>
      <c r="K600">
        <v>1</v>
      </c>
      <c r="L600" t="s">
        <v>2221</v>
      </c>
      <c r="M600" t="s">
        <v>1583</v>
      </c>
      <c r="N600" t="s">
        <v>1584</v>
      </c>
      <c r="O600" t="s">
        <v>1585</v>
      </c>
      <c r="Q600">
        <v>1</v>
      </c>
      <c r="R600">
        <v>0</v>
      </c>
      <c r="S600">
        <v>0</v>
      </c>
      <c r="T600">
        <v>0</v>
      </c>
      <c r="U600" t="s">
        <v>1570</v>
      </c>
      <c r="V600">
        <v>0</v>
      </c>
      <c r="Y600" t="s">
        <v>1571</v>
      </c>
      <c r="Z600" t="s">
        <v>1572</v>
      </c>
      <c r="AF600">
        <v>0</v>
      </c>
      <c r="AG600">
        <v>0</v>
      </c>
      <c r="AH600" s="2">
        <v>1976</v>
      </c>
      <c r="AI600">
        <v>2</v>
      </c>
      <c r="AJ600">
        <v>0</v>
      </c>
      <c r="AK600">
        <v>1</v>
      </c>
      <c r="AV600">
        <v>0</v>
      </c>
      <c r="AX600" s="2">
        <v>2371.1999999999998</v>
      </c>
      <c r="AZ600">
        <v>1</v>
      </c>
      <c r="BE600">
        <v>100</v>
      </c>
      <c r="BF600">
        <v>100</v>
      </c>
      <c r="BH600">
        <v>0</v>
      </c>
      <c r="BL600">
        <v>0</v>
      </c>
      <c r="BM600">
        <v>0</v>
      </c>
      <c r="BP600">
        <v>0</v>
      </c>
      <c r="BR600">
        <v>0</v>
      </c>
      <c r="BS600">
        <v>0</v>
      </c>
      <c r="BT600">
        <v>0</v>
      </c>
      <c r="BW600">
        <v>0</v>
      </c>
      <c r="BX600">
        <v>0</v>
      </c>
    </row>
    <row r="601" spans="1:76" x14ac:dyDescent="0.25">
      <c r="B601" t="s">
        <v>1410</v>
      </c>
      <c r="C601" t="s">
        <v>3390</v>
      </c>
      <c r="D601" t="s">
        <v>3391</v>
      </c>
      <c r="E601">
        <v>12</v>
      </c>
      <c r="F601" t="s">
        <v>1995</v>
      </c>
      <c r="G601">
        <v>3</v>
      </c>
      <c r="H601" t="s">
        <v>2583</v>
      </c>
      <c r="I601" t="s">
        <v>3352</v>
      </c>
      <c r="J601" t="s">
        <v>3353</v>
      </c>
      <c r="K601">
        <v>1</v>
      </c>
      <c r="L601" t="s">
        <v>2221</v>
      </c>
      <c r="M601" t="s">
        <v>1583</v>
      </c>
      <c r="N601" t="s">
        <v>1584</v>
      </c>
      <c r="O601" t="s">
        <v>1585</v>
      </c>
      <c r="Q601">
        <v>1</v>
      </c>
      <c r="R601">
        <v>0</v>
      </c>
      <c r="S601">
        <v>0</v>
      </c>
      <c r="T601">
        <v>0</v>
      </c>
      <c r="U601" t="s">
        <v>1570</v>
      </c>
      <c r="V601">
        <v>0</v>
      </c>
      <c r="Y601" t="s">
        <v>1571</v>
      </c>
      <c r="Z601" t="s">
        <v>1572</v>
      </c>
      <c r="AF601">
        <v>0</v>
      </c>
      <c r="AG601">
        <v>0</v>
      </c>
      <c r="AH601" s="2">
        <v>1840</v>
      </c>
      <c r="AI601">
        <v>2</v>
      </c>
      <c r="AJ601">
        <v>0</v>
      </c>
      <c r="AK601">
        <v>1</v>
      </c>
      <c r="AV601">
        <v>0</v>
      </c>
      <c r="AX601" s="2">
        <v>2208</v>
      </c>
      <c r="AZ601">
        <v>1</v>
      </c>
      <c r="BE601">
        <v>100</v>
      </c>
      <c r="BF601">
        <v>100</v>
      </c>
      <c r="BH601">
        <v>0</v>
      </c>
      <c r="BL601">
        <v>0</v>
      </c>
      <c r="BM601">
        <v>0</v>
      </c>
      <c r="BP601">
        <v>0</v>
      </c>
      <c r="BR601">
        <v>0</v>
      </c>
      <c r="BS601">
        <v>0</v>
      </c>
      <c r="BT601">
        <v>0</v>
      </c>
      <c r="BW601">
        <v>0</v>
      </c>
      <c r="BX601">
        <v>0</v>
      </c>
    </row>
    <row r="602" spans="1:76" x14ac:dyDescent="0.25">
      <c r="B602" t="s">
        <v>1414</v>
      </c>
      <c r="C602" t="s">
        <v>3392</v>
      </c>
      <c r="D602" t="s">
        <v>3393</v>
      </c>
      <c r="E602">
        <v>12</v>
      </c>
      <c r="F602" t="s">
        <v>1995</v>
      </c>
      <c r="G602">
        <v>3</v>
      </c>
      <c r="H602" t="s">
        <v>2583</v>
      </c>
      <c r="I602" t="s">
        <v>3352</v>
      </c>
      <c r="J602" t="s">
        <v>3353</v>
      </c>
      <c r="K602">
        <v>1</v>
      </c>
      <c r="L602" t="s">
        <v>2221</v>
      </c>
      <c r="M602" t="s">
        <v>1583</v>
      </c>
      <c r="N602" t="s">
        <v>1584</v>
      </c>
      <c r="O602" t="s">
        <v>1585</v>
      </c>
      <c r="Q602">
        <v>1</v>
      </c>
      <c r="R602">
        <v>0</v>
      </c>
      <c r="S602">
        <v>0</v>
      </c>
      <c r="T602">
        <v>0</v>
      </c>
      <c r="U602" t="s">
        <v>1570</v>
      </c>
      <c r="V602">
        <v>0</v>
      </c>
      <c r="Y602" t="s">
        <v>1571</v>
      </c>
      <c r="Z602" t="s">
        <v>1572</v>
      </c>
      <c r="AF602">
        <v>0</v>
      </c>
      <c r="AG602">
        <v>0</v>
      </c>
      <c r="AH602" s="2">
        <v>2251</v>
      </c>
      <c r="AI602">
        <v>2</v>
      </c>
      <c r="AJ602">
        <v>0</v>
      </c>
      <c r="AK602">
        <v>1</v>
      </c>
      <c r="AV602">
        <v>0</v>
      </c>
      <c r="AX602" s="2">
        <v>2701.2</v>
      </c>
      <c r="AZ602">
        <v>1</v>
      </c>
      <c r="BE602">
        <v>100</v>
      </c>
      <c r="BF602">
        <v>100</v>
      </c>
      <c r="BH602">
        <v>0</v>
      </c>
      <c r="BL602">
        <v>0</v>
      </c>
      <c r="BM602">
        <v>0</v>
      </c>
      <c r="BP602">
        <v>0</v>
      </c>
      <c r="BR602">
        <v>0</v>
      </c>
      <c r="BS602">
        <v>0</v>
      </c>
      <c r="BT602">
        <v>0</v>
      </c>
      <c r="BW602">
        <v>0</v>
      </c>
      <c r="BX602">
        <v>0</v>
      </c>
    </row>
    <row r="603" spans="1:76" x14ac:dyDescent="0.25">
      <c r="B603" t="s">
        <v>1418</v>
      </c>
      <c r="C603" t="s">
        <v>3394</v>
      </c>
      <c r="D603" t="s">
        <v>3395</v>
      </c>
      <c r="E603">
        <v>12</v>
      </c>
      <c r="F603" t="s">
        <v>1995</v>
      </c>
      <c r="G603">
        <v>3</v>
      </c>
      <c r="H603" t="s">
        <v>2583</v>
      </c>
      <c r="I603" t="s">
        <v>3352</v>
      </c>
      <c r="J603" t="s">
        <v>3353</v>
      </c>
      <c r="K603">
        <v>1</v>
      </c>
      <c r="L603" t="s">
        <v>2221</v>
      </c>
      <c r="M603" t="s">
        <v>1583</v>
      </c>
      <c r="N603" t="s">
        <v>1584</v>
      </c>
      <c r="O603" t="s">
        <v>1585</v>
      </c>
      <c r="Q603">
        <v>1</v>
      </c>
      <c r="R603">
        <v>0</v>
      </c>
      <c r="S603">
        <v>0</v>
      </c>
      <c r="T603">
        <v>0</v>
      </c>
      <c r="U603" t="s">
        <v>1570</v>
      </c>
      <c r="V603">
        <v>0</v>
      </c>
      <c r="Y603" t="s">
        <v>1571</v>
      </c>
      <c r="Z603" t="s">
        <v>1572</v>
      </c>
      <c r="AF603">
        <v>0</v>
      </c>
      <c r="AG603">
        <v>0</v>
      </c>
      <c r="AH603" s="2">
        <v>2328</v>
      </c>
      <c r="AI603">
        <v>2</v>
      </c>
      <c r="AJ603">
        <v>0</v>
      </c>
      <c r="AK603">
        <v>1</v>
      </c>
      <c r="AV603">
        <v>0</v>
      </c>
      <c r="AX603" s="2">
        <v>2793.6</v>
      </c>
      <c r="AZ603">
        <v>1</v>
      </c>
      <c r="BE603">
        <v>100</v>
      </c>
      <c r="BF603">
        <v>100</v>
      </c>
      <c r="BH603">
        <v>0</v>
      </c>
      <c r="BL603">
        <v>0</v>
      </c>
      <c r="BM603">
        <v>0</v>
      </c>
      <c r="BP603">
        <v>0</v>
      </c>
      <c r="BR603">
        <v>0</v>
      </c>
      <c r="BS603">
        <v>0</v>
      </c>
      <c r="BT603">
        <v>0</v>
      </c>
      <c r="BW603">
        <v>0</v>
      </c>
      <c r="BX603">
        <v>0</v>
      </c>
    </row>
    <row r="604" spans="1:76" x14ac:dyDescent="0.25">
      <c r="B604" t="s">
        <v>3396</v>
      </c>
      <c r="C604" t="s">
        <v>3397</v>
      </c>
      <c r="D604" t="s">
        <v>3398</v>
      </c>
      <c r="E604">
        <v>12</v>
      </c>
      <c r="F604" t="s">
        <v>1995</v>
      </c>
      <c r="G604">
        <v>3</v>
      </c>
      <c r="H604" t="s">
        <v>2583</v>
      </c>
      <c r="I604" t="s">
        <v>3352</v>
      </c>
      <c r="J604" t="s">
        <v>3353</v>
      </c>
      <c r="K604">
        <v>1</v>
      </c>
      <c r="L604" t="s">
        <v>2221</v>
      </c>
      <c r="M604" t="s">
        <v>1583</v>
      </c>
      <c r="N604" t="s">
        <v>1584</v>
      </c>
      <c r="O604" t="s">
        <v>1585</v>
      </c>
      <c r="Q604">
        <v>1</v>
      </c>
      <c r="R604">
        <v>0</v>
      </c>
      <c r="S604">
        <v>0</v>
      </c>
      <c r="T604">
        <v>0</v>
      </c>
      <c r="U604" t="s">
        <v>1570</v>
      </c>
      <c r="V604">
        <v>0</v>
      </c>
      <c r="Y604" t="s">
        <v>1571</v>
      </c>
      <c r="Z604" t="s">
        <v>1572</v>
      </c>
      <c r="AF604">
        <v>0</v>
      </c>
      <c r="AG604">
        <v>0</v>
      </c>
      <c r="AH604">
        <v>0</v>
      </c>
      <c r="AI604">
        <v>2</v>
      </c>
      <c r="AJ604">
        <v>0</v>
      </c>
      <c r="AK604">
        <v>1</v>
      </c>
      <c r="AO604">
        <v>1</v>
      </c>
      <c r="AP604">
        <v>1</v>
      </c>
      <c r="AV604">
        <v>0</v>
      </c>
      <c r="AW604">
        <v>1</v>
      </c>
      <c r="AX604">
        <v>0</v>
      </c>
      <c r="BE604">
        <v>100</v>
      </c>
      <c r="BF604">
        <v>100</v>
      </c>
      <c r="BH604">
        <v>0</v>
      </c>
      <c r="BL604">
        <v>0</v>
      </c>
      <c r="BM604">
        <v>0</v>
      </c>
      <c r="BP604">
        <v>0</v>
      </c>
      <c r="BR604">
        <v>0</v>
      </c>
      <c r="BS604">
        <v>0</v>
      </c>
      <c r="BT604">
        <v>0</v>
      </c>
      <c r="BW604">
        <v>0</v>
      </c>
      <c r="BX604">
        <v>0</v>
      </c>
    </row>
    <row r="605" spans="1:76" x14ac:dyDescent="0.25">
      <c r="B605" t="s">
        <v>1422</v>
      </c>
      <c r="C605" t="s">
        <v>3399</v>
      </c>
      <c r="D605" t="s">
        <v>3400</v>
      </c>
      <c r="E605">
        <v>12</v>
      </c>
      <c r="F605" t="s">
        <v>1995</v>
      </c>
      <c r="G605">
        <v>3</v>
      </c>
      <c r="H605" t="s">
        <v>2583</v>
      </c>
      <c r="I605" t="s">
        <v>3352</v>
      </c>
      <c r="J605" t="s">
        <v>3353</v>
      </c>
      <c r="K605">
        <v>1</v>
      </c>
      <c r="L605" t="s">
        <v>2221</v>
      </c>
      <c r="M605" t="s">
        <v>1583</v>
      </c>
      <c r="N605" t="s">
        <v>1584</v>
      </c>
      <c r="O605" t="s">
        <v>1585</v>
      </c>
      <c r="Q605">
        <v>1</v>
      </c>
      <c r="R605">
        <v>0</v>
      </c>
      <c r="S605">
        <v>0</v>
      </c>
      <c r="T605">
        <v>0</v>
      </c>
      <c r="U605" t="s">
        <v>1570</v>
      </c>
      <c r="V605">
        <v>0</v>
      </c>
      <c r="Y605" t="s">
        <v>1571</v>
      </c>
      <c r="Z605" t="s">
        <v>1572</v>
      </c>
      <c r="AF605">
        <v>0</v>
      </c>
      <c r="AG605">
        <v>0</v>
      </c>
      <c r="AH605" s="2">
        <v>2425</v>
      </c>
      <c r="AI605">
        <v>2</v>
      </c>
      <c r="AJ605">
        <v>0</v>
      </c>
      <c r="AK605">
        <v>1</v>
      </c>
      <c r="AV605">
        <v>0</v>
      </c>
      <c r="AX605" s="2">
        <v>2910</v>
      </c>
      <c r="AZ605">
        <v>1</v>
      </c>
      <c r="BE605">
        <v>100</v>
      </c>
      <c r="BF605">
        <v>100</v>
      </c>
      <c r="BH605">
        <v>0</v>
      </c>
      <c r="BL605">
        <v>0</v>
      </c>
      <c r="BM605">
        <v>0</v>
      </c>
      <c r="BP605">
        <v>0</v>
      </c>
      <c r="BR605">
        <v>0</v>
      </c>
      <c r="BS605">
        <v>0</v>
      </c>
      <c r="BT605">
        <v>0</v>
      </c>
      <c r="BW605">
        <v>0</v>
      </c>
      <c r="BX605">
        <v>0</v>
      </c>
    </row>
    <row r="606" spans="1:76" x14ac:dyDescent="0.25">
      <c r="B606" t="s">
        <v>3401</v>
      </c>
      <c r="C606" t="s">
        <v>3402</v>
      </c>
      <c r="D606" t="s">
        <v>3403</v>
      </c>
      <c r="E606">
        <v>12</v>
      </c>
      <c r="F606" t="s">
        <v>1995</v>
      </c>
      <c r="G606">
        <v>3</v>
      </c>
      <c r="H606" t="s">
        <v>2583</v>
      </c>
      <c r="I606" t="s">
        <v>3352</v>
      </c>
      <c r="J606" t="s">
        <v>3353</v>
      </c>
      <c r="K606">
        <v>1</v>
      </c>
      <c r="L606" t="s">
        <v>2221</v>
      </c>
      <c r="M606" t="s">
        <v>1583</v>
      </c>
      <c r="N606" t="s">
        <v>1584</v>
      </c>
      <c r="O606" t="s">
        <v>1585</v>
      </c>
      <c r="Q606">
        <v>1</v>
      </c>
      <c r="R606">
        <v>0</v>
      </c>
      <c r="S606">
        <v>0</v>
      </c>
      <c r="T606">
        <v>0</v>
      </c>
      <c r="U606" t="s">
        <v>1570</v>
      </c>
      <c r="V606">
        <v>0</v>
      </c>
      <c r="Y606" t="s">
        <v>1571</v>
      </c>
      <c r="Z606" t="s">
        <v>1572</v>
      </c>
      <c r="AF606">
        <v>0</v>
      </c>
      <c r="AG606">
        <v>0</v>
      </c>
      <c r="AH606">
        <v>0</v>
      </c>
      <c r="AI606">
        <v>2</v>
      </c>
      <c r="AJ606">
        <v>0</v>
      </c>
      <c r="AK606">
        <v>1</v>
      </c>
      <c r="AO606">
        <v>1</v>
      </c>
      <c r="AP606">
        <v>1</v>
      </c>
      <c r="AV606">
        <v>0</v>
      </c>
      <c r="AW606">
        <v>1</v>
      </c>
      <c r="AX606">
        <v>0</v>
      </c>
      <c r="BE606">
        <v>100</v>
      </c>
      <c r="BF606">
        <v>100</v>
      </c>
      <c r="BH606">
        <v>0</v>
      </c>
      <c r="BL606">
        <v>0</v>
      </c>
      <c r="BM606">
        <v>0</v>
      </c>
      <c r="BP606">
        <v>0</v>
      </c>
      <c r="BR606">
        <v>0</v>
      </c>
      <c r="BS606">
        <v>0</v>
      </c>
      <c r="BT606">
        <v>0</v>
      </c>
      <c r="BW606">
        <v>0</v>
      </c>
      <c r="BX606">
        <v>0</v>
      </c>
    </row>
    <row r="607" spans="1:76" x14ac:dyDescent="0.25">
      <c r="A607">
        <v>558</v>
      </c>
      <c r="B607" t="s">
        <v>1230</v>
      </c>
      <c r="C607" t="s">
        <v>3404</v>
      </c>
      <c r="D607" t="s">
        <v>3405</v>
      </c>
      <c r="E607">
        <v>12</v>
      </c>
      <c r="F607" t="s">
        <v>1995</v>
      </c>
      <c r="G607">
        <v>3</v>
      </c>
      <c r="H607" t="s">
        <v>2583</v>
      </c>
      <c r="I607" t="s">
        <v>3352</v>
      </c>
      <c r="J607" t="s">
        <v>3353</v>
      </c>
      <c r="K607">
        <v>1</v>
      </c>
      <c r="L607" t="s">
        <v>2221</v>
      </c>
      <c r="M607" t="s">
        <v>1583</v>
      </c>
      <c r="N607" t="s">
        <v>1584</v>
      </c>
      <c r="O607" t="s">
        <v>1585</v>
      </c>
      <c r="Q607">
        <v>1</v>
      </c>
      <c r="R607">
        <v>0</v>
      </c>
      <c r="S607">
        <v>0</v>
      </c>
      <c r="T607">
        <v>0</v>
      </c>
      <c r="U607" t="s">
        <v>1570</v>
      </c>
      <c r="V607">
        <v>0</v>
      </c>
      <c r="Y607" t="s">
        <v>1571</v>
      </c>
      <c r="Z607" t="s">
        <v>1572</v>
      </c>
      <c r="AF607">
        <v>0</v>
      </c>
      <c r="AG607">
        <v>0</v>
      </c>
      <c r="AH607">
        <v>838.6</v>
      </c>
      <c r="AI607">
        <v>2</v>
      </c>
      <c r="AJ607">
        <v>0</v>
      </c>
      <c r="AK607">
        <v>1</v>
      </c>
      <c r="AP607">
        <v>1</v>
      </c>
      <c r="AV607">
        <v>0</v>
      </c>
      <c r="AX607" s="2">
        <v>1006.32</v>
      </c>
      <c r="AZ607">
        <v>1</v>
      </c>
      <c r="BE607">
        <v>100</v>
      </c>
      <c r="BF607">
        <v>100</v>
      </c>
      <c r="BH607">
        <v>0</v>
      </c>
      <c r="BL607">
        <v>0</v>
      </c>
      <c r="BM607">
        <v>0</v>
      </c>
      <c r="BP607">
        <v>0</v>
      </c>
      <c r="BR607">
        <v>0</v>
      </c>
      <c r="BS607">
        <v>0</v>
      </c>
      <c r="BT607">
        <v>0</v>
      </c>
      <c r="BW607">
        <v>0</v>
      </c>
      <c r="BX607">
        <v>0</v>
      </c>
    </row>
    <row r="608" spans="1:76" x14ac:dyDescent="0.25">
      <c r="B608" t="s">
        <v>1234</v>
      </c>
      <c r="C608" t="s">
        <v>3406</v>
      </c>
      <c r="D608" t="s">
        <v>3407</v>
      </c>
      <c r="E608">
        <v>12</v>
      </c>
      <c r="F608" t="s">
        <v>1995</v>
      </c>
      <c r="G608">
        <v>3</v>
      </c>
      <c r="H608" t="s">
        <v>2583</v>
      </c>
      <c r="I608" t="s">
        <v>3352</v>
      </c>
      <c r="J608" t="s">
        <v>3353</v>
      </c>
      <c r="K608">
        <v>1</v>
      </c>
      <c r="L608" t="s">
        <v>2221</v>
      </c>
      <c r="M608" t="s">
        <v>1583</v>
      </c>
      <c r="N608" t="s">
        <v>1584</v>
      </c>
      <c r="O608" t="s">
        <v>1585</v>
      </c>
      <c r="Q608">
        <v>1</v>
      </c>
      <c r="R608">
        <v>0</v>
      </c>
      <c r="S608">
        <v>0</v>
      </c>
      <c r="T608">
        <v>0</v>
      </c>
      <c r="U608" t="s">
        <v>1570</v>
      </c>
      <c r="V608">
        <v>0</v>
      </c>
      <c r="Y608" t="s">
        <v>1571</v>
      </c>
      <c r="Z608" t="s">
        <v>1572</v>
      </c>
      <c r="AF608">
        <v>0</v>
      </c>
      <c r="AG608">
        <v>0</v>
      </c>
      <c r="AH608">
        <v>838.67</v>
      </c>
      <c r="AI608">
        <v>2</v>
      </c>
      <c r="AJ608">
        <v>0</v>
      </c>
      <c r="AK608">
        <v>1</v>
      </c>
      <c r="AP608">
        <v>1</v>
      </c>
      <c r="AV608">
        <v>0</v>
      </c>
      <c r="AX608" s="2">
        <v>1006.4</v>
      </c>
      <c r="AZ608">
        <v>1</v>
      </c>
      <c r="BE608">
        <v>100</v>
      </c>
      <c r="BF608">
        <v>100</v>
      </c>
      <c r="BH608">
        <v>0</v>
      </c>
      <c r="BL608">
        <v>0</v>
      </c>
      <c r="BM608">
        <v>0</v>
      </c>
      <c r="BP608">
        <v>0</v>
      </c>
      <c r="BR608">
        <v>0</v>
      </c>
      <c r="BS608">
        <v>0</v>
      </c>
      <c r="BT608">
        <v>0</v>
      </c>
      <c r="BW608">
        <v>0</v>
      </c>
      <c r="BX608">
        <v>0</v>
      </c>
    </row>
    <row r="609" spans="2:76" x14ac:dyDescent="0.25">
      <c r="B609" t="s">
        <v>1238</v>
      </c>
      <c r="C609" t="s">
        <v>3408</v>
      </c>
      <c r="D609" t="s">
        <v>3409</v>
      </c>
      <c r="E609">
        <v>12</v>
      </c>
      <c r="F609" t="s">
        <v>1995</v>
      </c>
      <c r="G609">
        <v>3</v>
      </c>
      <c r="H609" t="s">
        <v>2583</v>
      </c>
      <c r="I609" t="s">
        <v>3352</v>
      </c>
      <c r="J609" t="s">
        <v>3353</v>
      </c>
      <c r="K609">
        <v>1</v>
      </c>
      <c r="L609" t="s">
        <v>2221</v>
      </c>
      <c r="M609" t="s">
        <v>1583</v>
      </c>
      <c r="N609" t="s">
        <v>1584</v>
      </c>
      <c r="O609" t="s">
        <v>1585</v>
      </c>
      <c r="Q609">
        <v>1</v>
      </c>
      <c r="R609">
        <v>0</v>
      </c>
      <c r="S609">
        <v>0</v>
      </c>
      <c r="T609">
        <v>0</v>
      </c>
      <c r="U609" t="s">
        <v>1570</v>
      </c>
      <c r="V609">
        <v>0</v>
      </c>
      <c r="Y609" t="s">
        <v>1571</v>
      </c>
      <c r="Z609" t="s">
        <v>1572</v>
      </c>
      <c r="AF609">
        <v>0</v>
      </c>
      <c r="AG609">
        <v>0</v>
      </c>
      <c r="AH609" s="2">
        <v>1064</v>
      </c>
      <c r="AI609">
        <v>2</v>
      </c>
      <c r="AJ609">
        <v>0</v>
      </c>
      <c r="AK609">
        <v>1</v>
      </c>
      <c r="AV609">
        <v>0</v>
      </c>
      <c r="AX609" s="2">
        <v>1276.8</v>
      </c>
      <c r="AZ609">
        <v>1</v>
      </c>
      <c r="BE609">
        <v>100</v>
      </c>
      <c r="BF609">
        <v>100</v>
      </c>
      <c r="BH609">
        <v>0</v>
      </c>
      <c r="BL609">
        <v>0</v>
      </c>
      <c r="BM609">
        <v>0</v>
      </c>
      <c r="BP609">
        <v>0</v>
      </c>
      <c r="BR609">
        <v>0</v>
      </c>
      <c r="BS609">
        <v>0</v>
      </c>
      <c r="BT609">
        <v>0</v>
      </c>
      <c r="BW609">
        <v>0</v>
      </c>
      <c r="BX609">
        <v>0</v>
      </c>
    </row>
    <row r="610" spans="2:76" x14ac:dyDescent="0.25">
      <c r="B610" t="s">
        <v>1242</v>
      </c>
      <c r="C610" t="s">
        <v>3410</v>
      </c>
      <c r="D610" t="s">
        <v>3411</v>
      </c>
      <c r="E610">
        <v>12</v>
      </c>
      <c r="F610" t="s">
        <v>1995</v>
      </c>
      <c r="G610">
        <v>3</v>
      </c>
      <c r="H610" t="s">
        <v>2583</v>
      </c>
      <c r="I610" t="s">
        <v>3352</v>
      </c>
      <c r="J610" t="s">
        <v>3353</v>
      </c>
      <c r="K610">
        <v>1</v>
      </c>
      <c r="L610" t="s">
        <v>2221</v>
      </c>
      <c r="M610" t="s">
        <v>1583</v>
      </c>
      <c r="N610" t="s">
        <v>1584</v>
      </c>
      <c r="O610" t="s">
        <v>1585</v>
      </c>
      <c r="Q610">
        <v>1</v>
      </c>
      <c r="R610">
        <v>0</v>
      </c>
      <c r="S610">
        <v>0</v>
      </c>
      <c r="T610">
        <v>0</v>
      </c>
      <c r="U610" t="s">
        <v>1570</v>
      </c>
      <c r="V610">
        <v>0</v>
      </c>
      <c r="Y610" t="s">
        <v>1571</v>
      </c>
      <c r="Z610" t="s">
        <v>1572</v>
      </c>
      <c r="AF610">
        <v>0</v>
      </c>
      <c r="AG610">
        <v>0</v>
      </c>
      <c r="AH610" s="2">
        <v>1182</v>
      </c>
      <c r="AI610">
        <v>2</v>
      </c>
      <c r="AJ610">
        <v>0</v>
      </c>
      <c r="AK610">
        <v>1</v>
      </c>
      <c r="AV610">
        <v>0</v>
      </c>
      <c r="AX610" s="2">
        <v>1418.4</v>
      </c>
      <c r="AZ610">
        <v>1</v>
      </c>
      <c r="BE610">
        <v>100</v>
      </c>
      <c r="BF610">
        <v>100</v>
      </c>
      <c r="BH610">
        <v>0</v>
      </c>
      <c r="BL610">
        <v>0</v>
      </c>
      <c r="BM610">
        <v>0</v>
      </c>
      <c r="BP610">
        <v>0</v>
      </c>
      <c r="BR610">
        <v>0</v>
      </c>
      <c r="BS610">
        <v>0</v>
      </c>
      <c r="BT610">
        <v>0</v>
      </c>
      <c r="BW610">
        <v>0</v>
      </c>
      <c r="BX610">
        <v>0</v>
      </c>
    </row>
    <row r="611" spans="2:76" x14ac:dyDescent="0.25">
      <c r="B611" t="s">
        <v>1246</v>
      </c>
      <c r="C611" t="s">
        <v>3412</v>
      </c>
      <c r="D611" t="s">
        <v>3413</v>
      </c>
      <c r="E611">
        <v>12</v>
      </c>
      <c r="F611" t="s">
        <v>1995</v>
      </c>
      <c r="G611">
        <v>3</v>
      </c>
      <c r="H611" t="s">
        <v>2583</v>
      </c>
      <c r="I611" t="s">
        <v>3352</v>
      </c>
      <c r="J611" t="s">
        <v>3353</v>
      </c>
      <c r="K611">
        <v>1</v>
      </c>
      <c r="L611" t="s">
        <v>2221</v>
      </c>
      <c r="M611" t="s">
        <v>1583</v>
      </c>
      <c r="N611" t="s">
        <v>1584</v>
      </c>
      <c r="O611" t="s">
        <v>1585</v>
      </c>
      <c r="Q611">
        <v>1</v>
      </c>
      <c r="R611">
        <v>0</v>
      </c>
      <c r="S611">
        <v>0</v>
      </c>
      <c r="T611">
        <v>0</v>
      </c>
      <c r="U611" t="s">
        <v>1570</v>
      </c>
      <c r="V611">
        <v>0</v>
      </c>
      <c r="Y611" t="s">
        <v>1571</v>
      </c>
      <c r="Z611" t="s">
        <v>1572</v>
      </c>
      <c r="AF611">
        <v>0</v>
      </c>
      <c r="AG611">
        <v>0</v>
      </c>
      <c r="AH611" s="2">
        <v>1297</v>
      </c>
      <c r="AI611">
        <v>2</v>
      </c>
      <c r="AJ611">
        <v>0</v>
      </c>
      <c r="AK611">
        <v>1</v>
      </c>
      <c r="AV611">
        <v>0</v>
      </c>
      <c r="AX611" s="2">
        <v>1556.4</v>
      </c>
      <c r="AZ611">
        <v>1</v>
      </c>
      <c r="BE611">
        <v>100</v>
      </c>
      <c r="BF611">
        <v>100</v>
      </c>
      <c r="BH611">
        <v>0</v>
      </c>
      <c r="BL611">
        <v>0</v>
      </c>
      <c r="BM611">
        <v>0</v>
      </c>
      <c r="BP611">
        <v>0</v>
      </c>
      <c r="BR611">
        <v>0</v>
      </c>
      <c r="BS611">
        <v>0</v>
      </c>
      <c r="BT611">
        <v>0</v>
      </c>
      <c r="BW611">
        <v>0</v>
      </c>
      <c r="BX611">
        <v>0</v>
      </c>
    </row>
    <row r="612" spans="2:76" x14ac:dyDescent="0.25">
      <c r="B612" t="s">
        <v>1250</v>
      </c>
      <c r="C612" t="s">
        <v>3414</v>
      </c>
      <c r="D612" t="s">
        <v>3415</v>
      </c>
      <c r="E612">
        <v>12</v>
      </c>
      <c r="F612" t="s">
        <v>1995</v>
      </c>
      <c r="G612">
        <v>3</v>
      </c>
      <c r="H612" t="s">
        <v>2583</v>
      </c>
      <c r="I612" t="s">
        <v>3352</v>
      </c>
      <c r="J612" t="s">
        <v>3353</v>
      </c>
      <c r="K612">
        <v>1</v>
      </c>
      <c r="L612" t="s">
        <v>2221</v>
      </c>
      <c r="M612" t="s">
        <v>1583</v>
      </c>
      <c r="N612" t="s">
        <v>1584</v>
      </c>
      <c r="O612" t="s">
        <v>1585</v>
      </c>
      <c r="Q612">
        <v>1</v>
      </c>
      <c r="R612">
        <v>0</v>
      </c>
      <c r="S612">
        <v>0</v>
      </c>
      <c r="T612">
        <v>0</v>
      </c>
      <c r="U612" t="s">
        <v>1570</v>
      </c>
      <c r="V612">
        <v>0</v>
      </c>
      <c r="Y612" t="s">
        <v>1571</v>
      </c>
      <c r="Z612" t="s">
        <v>1572</v>
      </c>
      <c r="AF612">
        <v>0</v>
      </c>
      <c r="AG612">
        <v>0</v>
      </c>
      <c r="AH612" s="2">
        <v>1328</v>
      </c>
      <c r="AI612">
        <v>2</v>
      </c>
      <c r="AJ612">
        <v>0</v>
      </c>
      <c r="AK612">
        <v>1</v>
      </c>
      <c r="AV612">
        <v>0</v>
      </c>
      <c r="AX612" s="2">
        <v>1593.6</v>
      </c>
      <c r="AZ612">
        <v>1</v>
      </c>
      <c r="BE612">
        <v>100</v>
      </c>
      <c r="BF612">
        <v>100</v>
      </c>
      <c r="BH612">
        <v>0</v>
      </c>
      <c r="BL612">
        <v>0</v>
      </c>
      <c r="BM612">
        <v>0</v>
      </c>
      <c r="BP612">
        <v>0</v>
      </c>
      <c r="BR612">
        <v>0</v>
      </c>
      <c r="BS612">
        <v>0</v>
      </c>
      <c r="BT612">
        <v>0</v>
      </c>
      <c r="BW612">
        <v>0</v>
      </c>
      <c r="BX612">
        <v>0</v>
      </c>
    </row>
    <row r="613" spans="2:76" x14ac:dyDescent="0.25">
      <c r="B613" t="s">
        <v>3416</v>
      </c>
      <c r="C613" t="s">
        <v>3417</v>
      </c>
      <c r="D613" t="s">
        <v>3418</v>
      </c>
      <c r="E613">
        <v>12</v>
      </c>
      <c r="F613" t="s">
        <v>1995</v>
      </c>
      <c r="G613">
        <v>3</v>
      </c>
      <c r="H613" t="s">
        <v>2583</v>
      </c>
      <c r="I613" t="s">
        <v>3352</v>
      </c>
      <c r="J613" t="s">
        <v>3353</v>
      </c>
      <c r="K613">
        <v>1</v>
      </c>
      <c r="L613" t="s">
        <v>2221</v>
      </c>
      <c r="M613" t="s">
        <v>1583</v>
      </c>
      <c r="N613" t="s">
        <v>1584</v>
      </c>
      <c r="O613" t="s">
        <v>1585</v>
      </c>
      <c r="Q613">
        <v>1</v>
      </c>
      <c r="R613">
        <v>0</v>
      </c>
      <c r="S613">
        <v>0</v>
      </c>
      <c r="T613">
        <v>0</v>
      </c>
      <c r="U613" t="s">
        <v>1570</v>
      </c>
      <c r="V613">
        <v>0</v>
      </c>
      <c r="Y613" t="s">
        <v>1571</v>
      </c>
      <c r="Z613" t="s">
        <v>1572</v>
      </c>
      <c r="AF613">
        <v>0</v>
      </c>
      <c r="AG613">
        <v>0</v>
      </c>
      <c r="AH613">
        <v>0</v>
      </c>
      <c r="AI613">
        <v>2</v>
      </c>
      <c r="AJ613">
        <v>0</v>
      </c>
      <c r="AK613">
        <v>1</v>
      </c>
      <c r="AV613">
        <v>0</v>
      </c>
      <c r="AW613">
        <v>1</v>
      </c>
      <c r="AX613">
        <v>0</v>
      </c>
      <c r="BE613">
        <v>100</v>
      </c>
      <c r="BF613">
        <v>100</v>
      </c>
      <c r="BH613">
        <v>0</v>
      </c>
      <c r="BL613">
        <v>0</v>
      </c>
      <c r="BM613">
        <v>0</v>
      </c>
      <c r="BP613">
        <v>0</v>
      </c>
      <c r="BR613">
        <v>0</v>
      </c>
      <c r="BS613">
        <v>0</v>
      </c>
      <c r="BT613">
        <v>0</v>
      </c>
      <c r="BW613">
        <v>0</v>
      </c>
      <c r="BX613">
        <v>0</v>
      </c>
    </row>
    <row r="614" spans="2:76" x14ac:dyDescent="0.25">
      <c r="B614" t="s">
        <v>3419</v>
      </c>
      <c r="C614" t="s">
        <v>3420</v>
      </c>
      <c r="D614" t="s">
        <v>3421</v>
      </c>
      <c r="E614">
        <v>12</v>
      </c>
      <c r="F614" t="s">
        <v>1995</v>
      </c>
      <c r="G614">
        <v>3</v>
      </c>
      <c r="H614" t="s">
        <v>2583</v>
      </c>
      <c r="I614" t="s">
        <v>3352</v>
      </c>
      <c r="J614" t="s">
        <v>3353</v>
      </c>
      <c r="K614">
        <v>1</v>
      </c>
      <c r="L614" t="s">
        <v>2221</v>
      </c>
      <c r="M614" t="s">
        <v>1583</v>
      </c>
      <c r="N614" t="s">
        <v>1584</v>
      </c>
      <c r="O614" t="s">
        <v>1585</v>
      </c>
      <c r="Q614">
        <v>1</v>
      </c>
      <c r="R614">
        <v>0</v>
      </c>
      <c r="S614">
        <v>0</v>
      </c>
      <c r="T614">
        <v>0</v>
      </c>
      <c r="U614" t="s">
        <v>1570</v>
      </c>
      <c r="V614">
        <v>0</v>
      </c>
      <c r="Y614" t="s">
        <v>1571</v>
      </c>
      <c r="Z614" t="s">
        <v>1572</v>
      </c>
      <c r="AF614">
        <v>0</v>
      </c>
      <c r="AG614">
        <v>0</v>
      </c>
      <c r="AH614">
        <v>0</v>
      </c>
      <c r="AI614">
        <v>2</v>
      </c>
      <c r="AJ614">
        <v>0</v>
      </c>
      <c r="AK614">
        <v>1</v>
      </c>
      <c r="AO614">
        <v>1</v>
      </c>
      <c r="AP614">
        <v>1</v>
      </c>
      <c r="AV614">
        <v>0</v>
      </c>
      <c r="AW614">
        <v>1</v>
      </c>
      <c r="AX614">
        <v>0</v>
      </c>
      <c r="BE614">
        <v>100</v>
      </c>
      <c r="BF614">
        <v>100</v>
      </c>
      <c r="BH614">
        <v>0</v>
      </c>
      <c r="BL614">
        <v>0</v>
      </c>
      <c r="BM614">
        <v>0</v>
      </c>
      <c r="BP614">
        <v>0</v>
      </c>
      <c r="BR614">
        <v>0</v>
      </c>
      <c r="BS614">
        <v>0</v>
      </c>
      <c r="BT614">
        <v>0</v>
      </c>
      <c r="BW614">
        <v>0</v>
      </c>
      <c r="BX614">
        <v>0</v>
      </c>
    </row>
    <row r="615" spans="2:76" x14ac:dyDescent="0.25">
      <c r="B615" t="s">
        <v>1258</v>
      </c>
      <c r="C615" t="s">
        <v>3422</v>
      </c>
      <c r="D615" t="s">
        <v>3423</v>
      </c>
      <c r="E615">
        <v>12</v>
      </c>
      <c r="F615" t="s">
        <v>1995</v>
      </c>
      <c r="G615">
        <v>3</v>
      </c>
      <c r="H615" t="s">
        <v>2583</v>
      </c>
      <c r="I615" t="s">
        <v>3352</v>
      </c>
      <c r="J615" t="s">
        <v>3353</v>
      </c>
      <c r="K615">
        <v>1</v>
      </c>
      <c r="L615" t="s">
        <v>2221</v>
      </c>
      <c r="M615" t="s">
        <v>1583</v>
      </c>
      <c r="N615" t="s">
        <v>1584</v>
      </c>
      <c r="O615" t="s">
        <v>1585</v>
      </c>
      <c r="Q615">
        <v>1</v>
      </c>
      <c r="R615">
        <v>0</v>
      </c>
      <c r="S615">
        <v>0</v>
      </c>
      <c r="T615">
        <v>0</v>
      </c>
      <c r="U615" t="s">
        <v>1570</v>
      </c>
      <c r="V615">
        <v>0</v>
      </c>
      <c r="Y615" t="s">
        <v>1571</v>
      </c>
      <c r="Z615" t="s">
        <v>1572</v>
      </c>
      <c r="AF615">
        <v>0</v>
      </c>
      <c r="AG615">
        <v>0</v>
      </c>
      <c r="AH615" s="2">
        <v>1475</v>
      </c>
      <c r="AI615">
        <v>2</v>
      </c>
      <c r="AJ615">
        <v>0</v>
      </c>
      <c r="AK615">
        <v>1</v>
      </c>
      <c r="AV615">
        <v>0</v>
      </c>
      <c r="AX615" s="2">
        <v>1770</v>
      </c>
      <c r="AZ615">
        <v>1</v>
      </c>
      <c r="BE615">
        <v>100</v>
      </c>
      <c r="BF615">
        <v>100</v>
      </c>
      <c r="BH615">
        <v>0</v>
      </c>
      <c r="BL615">
        <v>0</v>
      </c>
      <c r="BM615">
        <v>0</v>
      </c>
      <c r="BP615">
        <v>0</v>
      </c>
      <c r="BR615">
        <v>0</v>
      </c>
      <c r="BS615">
        <v>0</v>
      </c>
      <c r="BT615">
        <v>0</v>
      </c>
      <c r="BW615">
        <v>0</v>
      </c>
      <c r="BX615">
        <v>0</v>
      </c>
    </row>
    <row r="616" spans="2:76" x14ac:dyDescent="0.25">
      <c r="B616" t="s">
        <v>3424</v>
      </c>
      <c r="C616" t="s">
        <v>3425</v>
      </c>
      <c r="D616" t="s">
        <v>3426</v>
      </c>
      <c r="E616">
        <v>12</v>
      </c>
      <c r="F616" t="s">
        <v>1995</v>
      </c>
      <c r="G616">
        <v>3</v>
      </c>
      <c r="H616" t="s">
        <v>2583</v>
      </c>
      <c r="I616" t="s">
        <v>3352</v>
      </c>
      <c r="J616" t="s">
        <v>3353</v>
      </c>
      <c r="K616">
        <v>1</v>
      </c>
      <c r="L616" t="s">
        <v>2221</v>
      </c>
      <c r="M616" t="s">
        <v>1583</v>
      </c>
      <c r="N616" t="s">
        <v>1584</v>
      </c>
      <c r="O616" t="s">
        <v>1585</v>
      </c>
      <c r="Q616">
        <v>1</v>
      </c>
      <c r="R616">
        <v>0</v>
      </c>
      <c r="S616">
        <v>0</v>
      </c>
      <c r="T616">
        <v>0</v>
      </c>
      <c r="U616" t="s">
        <v>1570</v>
      </c>
      <c r="V616">
        <v>0</v>
      </c>
      <c r="Y616" t="s">
        <v>1571</v>
      </c>
      <c r="Z616" t="s">
        <v>1572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1</v>
      </c>
      <c r="AV616">
        <v>0</v>
      </c>
      <c r="AW616">
        <v>1</v>
      </c>
      <c r="AX616">
        <v>0</v>
      </c>
      <c r="BE616">
        <v>100</v>
      </c>
      <c r="BF616">
        <v>100</v>
      </c>
      <c r="BH616">
        <v>0</v>
      </c>
      <c r="BL616">
        <v>0</v>
      </c>
      <c r="BM616">
        <v>0</v>
      </c>
      <c r="BP616">
        <v>0</v>
      </c>
      <c r="BR616">
        <v>0</v>
      </c>
      <c r="BS616">
        <v>0</v>
      </c>
      <c r="BT616">
        <v>0</v>
      </c>
      <c r="BW616">
        <v>0</v>
      </c>
      <c r="BX616">
        <v>0</v>
      </c>
    </row>
    <row r="617" spans="2:76" x14ac:dyDescent="0.25">
      <c r="B617" t="s">
        <v>3427</v>
      </c>
      <c r="C617" t="s">
        <v>3428</v>
      </c>
      <c r="D617" t="s">
        <v>3429</v>
      </c>
      <c r="E617">
        <v>12</v>
      </c>
      <c r="F617" t="s">
        <v>1995</v>
      </c>
      <c r="G617">
        <v>3</v>
      </c>
      <c r="H617" t="s">
        <v>2583</v>
      </c>
      <c r="I617" t="s">
        <v>3352</v>
      </c>
      <c r="J617" t="s">
        <v>3353</v>
      </c>
      <c r="K617">
        <v>1</v>
      </c>
      <c r="L617" t="s">
        <v>2221</v>
      </c>
      <c r="M617" t="s">
        <v>1583</v>
      </c>
      <c r="N617" t="s">
        <v>1584</v>
      </c>
      <c r="O617" t="s">
        <v>1585</v>
      </c>
      <c r="Q617">
        <v>1</v>
      </c>
      <c r="R617">
        <v>0</v>
      </c>
      <c r="S617">
        <v>0</v>
      </c>
      <c r="T617">
        <v>0</v>
      </c>
      <c r="U617" t="s">
        <v>1570</v>
      </c>
      <c r="V617">
        <v>0</v>
      </c>
      <c r="Y617" t="s">
        <v>1571</v>
      </c>
      <c r="Z617" t="s">
        <v>1572</v>
      </c>
      <c r="AF617">
        <v>0</v>
      </c>
      <c r="AG617">
        <v>0</v>
      </c>
      <c r="AH617">
        <v>0</v>
      </c>
      <c r="AI617">
        <v>2</v>
      </c>
      <c r="AJ617">
        <v>0</v>
      </c>
      <c r="AK617">
        <v>1</v>
      </c>
      <c r="AO617">
        <v>1</v>
      </c>
      <c r="AP617">
        <v>1</v>
      </c>
      <c r="AV617">
        <v>0</v>
      </c>
      <c r="AW617">
        <v>1</v>
      </c>
      <c r="AX617">
        <v>0</v>
      </c>
      <c r="BE617">
        <v>100</v>
      </c>
      <c r="BF617">
        <v>100</v>
      </c>
      <c r="BH617">
        <v>0</v>
      </c>
      <c r="BL617">
        <v>0</v>
      </c>
      <c r="BM617">
        <v>0</v>
      </c>
      <c r="BP617">
        <v>0</v>
      </c>
      <c r="BR617">
        <v>0</v>
      </c>
      <c r="BS617">
        <v>0</v>
      </c>
      <c r="BT617">
        <v>0</v>
      </c>
      <c r="BW617">
        <v>0</v>
      </c>
      <c r="BX617">
        <v>0</v>
      </c>
    </row>
    <row r="618" spans="2:76" x14ac:dyDescent="0.25">
      <c r="B618" t="s">
        <v>1266</v>
      </c>
      <c r="C618" t="s">
        <v>3430</v>
      </c>
      <c r="D618" t="s">
        <v>3431</v>
      </c>
      <c r="E618">
        <v>12</v>
      </c>
      <c r="F618" t="s">
        <v>1995</v>
      </c>
      <c r="G618">
        <v>3</v>
      </c>
      <c r="H618" t="s">
        <v>2583</v>
      </c>
      <c r="I618" t="s">
        <v>3352</v>
      </c>
      <c r="J618" t="s">
        <v>3353</v>
      </c>
      <c r="K618">
        <v>1</v>
      </c>
      <c r="L618" t="s">
        <v>2221</v>
      </c>
      <c r="M618" t="s">
        <v>1583</v>
      </c>
      <c r="N618" t="s">
        <v>1584</v>
      </c>
      <c r="O618" t="s">
        <v>1585</v>
      </c>
      <c r="Q618">
        <v>1</v>
      </c>
      <c r="R618">
        <v>0</v>
      </c>
      <c r="S618">
        <v>0</v>
      </c>
      <c r="T618">
        <v>0</v>
      </c>
      <c r="U618" t="s">
        <v>1570</v>
      </c>
      <c r="V618">
        <v>0</v>
      </c>
      <c r="Y618" t="s">
        <v>1571</v>
      </c>
      <c r="Z618" t="s">
        <v>1572</v>
      </c>
      <c r="AF618">
        <v>0</v>
      </c>
      <c r="AG618">
        <v>0</v>
      </c>
      <c r="AH618" s="2">
        <v>1814</v>
      </c>
      <c r="AI618">
        <v>2</v>
      </c>
      <c r="AJ618">
        <v>0</v>
      </c>
      <c r="AK618">
        <v>1</v>
      </c>
      <c r="AV618">
        <v>0</v>
      </c>
      <c r="AX618" s="2">
        <v>2176.8000000000002</v>
      </c>
      <c r="AZ618">
        <v>1</v>
      </c>
      <c r="BE618">
        <v>100</v>
      </c>
      <c r="BF618">
        <v>100</v>
      </c>
      <c r="BH618">
        <v>0</v>
      </c>
      <c r="BL618">
        <v>0</v>
      </c>
      <c r="BM618">
        <v>0</v>
      </c>
      <c r="BP618">
        <v>0</v>
      </c>
      <c r="BR618">
        <v>0</v>
      </c>
      <c r="BS618">
        <v>0</v>
      </c>
      <c r="BT618">
        <v>0</v>
      </c>
      <c r="BW618">
        <v>0</v>
      </c>
      <c r="BX618">
        <v>0</v>
      </c>
    </row>
    <row r="619" spans="2:76" x14ac:dyDescent="0.25">
      <c r="B619" t="s">
        <v>1270</v>
      </c>
      <c r="C619" t="s">
        <v>3432</v>
      </c>
      <c r="D619" t="s">
        <v>3433</v>
      </c>
      <c r="E619">
        <v>12</v>
      </c>
      <c r="F619" t="s">
        <v>1995</v>
      </c>
      <c r="G619">
        <v>3</v>
      </c>
      <c r="H619" t="s">
        <v>2583</v>
      </c>
      <c r="I619" t="s">
        <v>3352</v>
      </c>
      <c r="J619" t="s">
        <v>3353</v>
      </c>
      <c r="K619">
        <v>1</v>
      </c>
      <c r="L619" t="s">
        <v>2221</v>
      </c>
      <c r="M619" t="s">
        <v>1583</v>
      </c>
      <c r="N619" t="s">
        <v>1584</v>
      </c>
      <c r="O619" t="s">
        <v>1585</v>
      </c>
      <c r="Q619">
        <v>1</v>
      </c>
      <c r="R619">
        <v>0</v>
      </c>
      <c r="S619">
        <v>0</v>
      </c>
      <c r="T619">
        <v>0</v>
      </c>
      <c r="U619" t="s">
        <v>1570</v>
      </c>
      <c r="V619">
        <v>0</v>
      </c>
      <c r="Y619" t="s">
        <v>1571</v>
      </c>
      <c r="Z619" t="s">
        <v>1572</v>
      </c>
      <c r="AF619">
        <v>0</v>
      </c>
      <c r="AG619">
        <v>0</v>
      </c>
      <c r="AH619" s="2">
        <v>1933</v>
      </c>
      <c r="AI619">
        <v>2</v>
      </c>
      <c r="AJ619">
        <v>0</v>
      </c>
      <c r="AK619">
        <v>1</v>
      </c>
      <c r="AV619">
        <v>0</v>
      </c>
      <c r="AX619" s="2">
        <v>2319.6</v>
      </c>
      <c r="AZ619">
        <v>1</v>
      </c>
      <c r="BE619">
        <v>100</v>
      </c>
      <c r="BF619">
        <v>100</v>
      </c>
      <c r="BH619">
        <v>0</v>
      </c>
      <c r="BL619">
        <v>0</v>
      </c>
      <c r="BM619">
        <v>0</v>
      </c>
      <c r="BP619">
        <v>0</v>
      </c>
      <c r="BR619">
        <v>0</v>
      </c>
      <c r="BS619">
        <v>0</v>
      </c>
      <c r="BT619">
        <v>0</v>
      </c>
      <c r="BW619">
        <v>0</v>
      </c>
      <c r="BX619">
        <v>0</v>
      </c>
    </row>
    <row r="620" spans="2:76" x14ac:dyDescent="0.25">
      <c r="B620" t="s">
        <v>1274</v>
      </c>
      <c r="C620" t="s">
        <v>3434</v>
      </c>
      <c r="D620" t="s">
        <v>3435</v>
      </c>
      <c r="E620">
        <v>12</v>
      </c>
      <c r="F620" t="s">
        <v>1995</v>
      </c>
      <c r="G620">
        <v>3</v>
      </c>
      <c r="H620" t="s">
        <v>2583</v>
      </c>
      <c r="I620" t="s">
        <v>3352</v>
      </c>
      <c r="J620" t="s">
        <v>3353</v>
      </c>
      <c r="K620">
        <v>1</v>
      </c>
      <c r="L620" t="s">
        <v>2221</v>
      </c>
      <c r="M620" t="s">
        <v>1583</v>
      </c>
      <c r="N620" t="s">
        <v>1584</v>
      </c>
      <c r="O620" t="s">
        <v>1585</v>
      </c>
      <c r="Q620">
        <v>1</v>
      </c>
      <c r="R620">
        <v>0</v>
      </c>
      <c r="S620">
        <v>0</v>
      </c>
      <c r="T620">
        <v>0</v>
      </c>
      <c r="U620" t="s">
        <v>1570</v>
      </c>
      <c r="V620">
        <v>0</v>
      </c>
      <c r="Y620" t="s">
        <v>1571</v>
      </c>
      <c r="Z620" t="s">
        <v>1572</v>
      </c>
      <c r="AF620">
        <v>0</v>
      </c>
      <c r="AG620">
        <v>0</v>
      </c>
      <c r="AH620" s="2">
        <v>2066</v>
      </c>
      <c r="AI620">
        <v>2</v>
      </c>
      <c r="AJ620">
        <v>0</v>
      </c>
      <c r="AK620">
        <v>1</v>
      </c>
      <c r="AV620">
        <v>0</v>
      </c>
      <c r="AX620" s="2">
        <v>2479.1999999999998</v>
      </c>
      <c r="AZ620">
        <v>1</v>
      </c>
      <c r="BE620">
        <v>100</v>
      </c>
      <c r="BF620">
        <v>100</v>
      </c>
      <c r="BH620">
        <v>0</v>
      </c>
      <c r="BL620">
        <v>0</v>
      </c>
      <c r="BM620">
        <v>0</v>
      </c>
      <c r="BP620">
        <v>0</v>
      </c>
      <c r="BR620">
        <v>0</v>
      </c>
      <c r="BS620">
        <v>0</v>
      </c>
      <c r="BT620">
        <v>0</v>
      </c>
      <c r="BW620">
        <v>0</v>
      </c>
      <c r="BX620">
        <v>0</v>
      </c>
    </row>
    <row r="621" spans="2:76" x14ac:dyDescent="0.25">
      <c r="B621" t="s">
        <v>1278</v>
      </c>
      <c r="C621" t="s">
        <v>3436</v>
      </c>
      <c r="D621" t="s">
        <v>3437</v>
      </c>
      <c r="E621">
        <v>12</v>
      </c>
      <c r="F621" t="s">
        <v>1995</v>
      </c>
      <c r="G621">
        <v>3</v>
      </c>
      <c r="H621" t="s">
        <v>2583</v>
      </c>
      <c r="I621" t="s">
        <v>3352</v>
      </c>
      <c r="J621" t="s">
        <v>3353</v>
      </c>
      <c r="K621">
        <v>1</v>
      </c>
      <c r="L621" t="s">
        <v>2221</v>
      </c>
      <c r="M621" t="s">
        <v>1583</v>
      </c>
      <c r="N621" t="s">
        <v>1584</v>
      </c>
      <c r="O621" t="s">
        <v>1585</v>
      </c>
      <c r="Q621">
        <v>1</v>
      </c>
      <c r="R621">
        <v>0</v>
      </c>
      <c r="S621">
        <v>0</v>
      </c>
      <c r="T621">
        <v>0</v>
      </c>
      <c r="U621" t="s">
        <v>1570</v>
      </c>
      <c r="V621">
        <v>0</v>
      </c>
      <c r="Y621" t="s">
        <v>1571</v>
      </c>
      <c r="Z621" t="s">
        <v>1572</v>
      </c>
      <c r="AF621">
        <v>0</v>
      </c>
      <c r="AG621">
        <v>0</v>
      </c>
      <c r="AH621" s="2">
        <v>1947</v>
      </c>
      <c r="AI621">
        <v>2</v>
      </c>
      <c r="AJ621">
        <v>0</v>
      </c>
      <c r="AK621">
        <v>1</v>
      </c>
      <c r="AV621">
        <v>0</v>
      </c>
      <c r="AX621" s="2">
        <v>2336.4</v>
      </c>
      <c r="AZ621">
        <v>1</v>
      </c>
      <c r="BE621">
        <v>100</v>
      </c>
      <c r="BF621">
        <v>100</v>
      </c>
      <c r="BH621">
        <v>0</v>
      </c>
      <c r="BL621">
        <v>0</v>
      </c>
      <c r="BM621">
        <v>0</v>
      </c>
      <c r="BP621">
        <v>0</v>
      </c>
      <c r="BR621">
        <v>0</v>
      </c>
      <c r="BS621">
        <v>0</v>
      </c>
      <c r="BT621">
        <v>0</v>
      </c>
      <c r="BW621">
        <v>0</v>
      </c>
      <c r="BX621">
        <v>0</v>
      </c>
    </row>
    <row r="622" spans="2:76" x14ac:dyDescent="0.25">
      <c r="B622" t="s">
        <v>1282</v>
      </c>
      <c r="C622" t="s">
        <v>3438</v>
      </c>
      <c r="D622" t="s">
        <v>3439</v>
      </c>
      <c r="E622">
        <v>12</v>
      </c>
      <c r="F622" t="s">
        <v>1995</v>
      </c>
      <c r="G622">
        <v>3</v>
      </c>
      <c r="H622" t="s">
        <v>2583</v>
      </c>
      <c r="I622" t="s">
        <v>3352</v>
      </c>
      <c r="J622" t="s">
        <v>3353</v>
      </c>
      <c r="K622">
        <v>1</v>
      </c>
      <c r="L622" t="s">
        <v>2221</v>
      </c>
      <c r="M622" t="s">
        <v>1583</v>
      </c>
      <c r="N622" t="s">
        <v>1584</v>
      </c>
      <c r="O622" t="s">
        <v>1585</v>
      </c>
      <c r="Q622">
        <v>1</v>
      </c>
      <c r="R622">
        <v>0</v>
      </c>
      <c r="S622">
        <v>0</v>
      </c>
      <c r="T622">
        <v>0</v>
      </c>
      <c r="U622" t="s">
        <v>1570</v>
      </c>
      <c r="V622">
        <v>0</v>
      </c>
      <c r="Y622" t="s">
        <v>1571</v>
      </c>
      <c r="Z622" t="s">
        <v>1572</v>
      </c>
      <c r="AF622">
        <v>0</v>
      </c>
      <c r="AG622">
        <v>0</v>
      </c>
      <c r="AH622" s="2">
        <v>2342</v>
      </c>
      <c r="AI622">
        <v>2</v>
      </c>
      <c r="AJ622">
        <v>0</v>
      </c>
      <c r="AK622">
        <v>1</v>
      </c>
      <c r="AV622">
        <v>0</v>
      </c>
      <c r="AX622" s="2">
        <v>2810.4</v>
      </c>
      <c r="AZ622">
        <v>1</v>
      </c>
      <c r="BE622">
        <v>100</v>
      </c>
      <c r="BF622">
        <v>100</v>
      </c>
      <c r="BH622">
        <v>0</v>
      </c>
      <c r="BL622">
        <v>0</v>
      </c>
      <c r="BM622">
        <v>0</v>
      </c>
      <c r="BP622">
        <v>0</v>
      </c>
      <c r="BR622">
        <v>0</v>
      </c>
      <c r="BS622">
        <v>0</v>
      </c>
      <c r="BT622">
        <v>0</v>
      </c>
      <c r="BW622">
        <v>0</v>
      </c>
      <c r="BX622">
        <v>0</v>
      </c>
    </row>
    <row r="623" spans="2:76" x14ac:dyDescent="0.25">
      <c r="B623" t="s">
        <v>1286</v>
      </c>
      <c r="C623" t="s">
        <v>3440</v>
      </c>
      <c r="D623" t="s">
        <v>3441</v>
      </c>
      <c r="E623">
        <v>12</v>
      </c>
      <c r="F623" t="s">
        <v>1995</v>
      </c>
      <c r="G623">
        <v>3</v>
      </c>
      <c r="H623" t="s">
        <v>2583</v>
      </c>
      <c r="I623" t="s">
        <v>3352</v>
      </c>
      <c r="J623" t="s">
        <v>3353</v>
      </c>
      <c r="K623">
        <v>1</v>
      </c>
      <c r="L623" t="s">
        <v>2221</v>
      </c>
      <c r="M623" t="s">
        <v>1583</v>
      </c>
      <c r="N623" t="s">
        <v>1584</v>
      </c>
      <c r="O623" t="s">
        <v>1585</v>
      </c>
      <c r="Q623">
        <v>1</v>
      </c>
      <c r="R623">
        <v>0</v>
      </c>
      <c r="S623">
        <v>0</v>
      </c>
      <c r="T623">
        <v>0</v>
      </c>
      <c r="U623" t="s">
        <v>1570</v>
      </c>
      <c r="V623">
        <v>0</v>
      </c>
      <c r="Y623" t="s">
        <v>1571</v>
      </c>
      <c r="Z623" t="s">
        <v>1572</v>
      </c>
      <c r="AF623">
        <v>0</v>
      </c>
      <c r="AG623">
        <v>0</v>
      </c>
      <c r="AH623" s="2">
        <v>2430</v>
      </c>
      <c r="AI623">
        <v>2</v>
      </c>
      <c r="AJ623">
        <v>0</v>
      </c>
      <c r="AK623">
        <v>1</v>
      </c>
      <c r="AV623">
        <v>0</v>
      </c>
      <c r="AX623" s="2">
        <v>2916</v>
      </c>
      <c r="AZ623">
        <v>1</v>
      </c>
      <c r="BE623">
        <v>100</v>
      </c>
      <c r="BF623">
        <v>100</v>
      </c>
      <c r="BH623">
        <v>0</v>
      </c>
      <c r="BL623">
        <v>0</v>
      </c>
      <c r="BM623">
        <v>0</v>
      </c>
      <c r="BP623">
        <v>0</v>
      </c>
      <c r="BR623">
        <v>0</v>
      </c>
      <c r="BS623">
        <v>0</v>
      </c>
      <c r="BT623">
        <v>0</v>
      </c>
      <c r="BW623">
        <v>0</v>
      </c>
      <c r="BX623">
        <v>0</v>
      </c>
    </row>
    <row r="624" spans="2:76" x14ac:dyDescent="0.25">
      <c r="B624" t="s">
        <v>3442</v>
      </c>
      <c r="C624" t="s">
        <v>3443</v>
      </c>
      <c r="D624" t="s">
        <v>3444</v>
      </c>
      <c r="E624">
        <v>12</v>
      </c>
      <c r="F624" t="s">
        <v>1995</v>
      </c>
      <c r="G624">
        <v>3</v>
      </c>
      <c r="H624" t="s">
        <v>2583</v>
      </c>
      <c r="I624" t="s">
        <v>3352</v>
      </c>
      <c r="J624" t="s">
        <v>3353</v>
      </c>
      <c r="K624">
        <v>1</v>
      </c>
      <c r="L624" t="s">
        <v>2221</v>
      </c>
      <c r="M624" t="s">
        <v>1583</v>
      </c>
      <c r="N624" t="s">
        <v>1584</v>
      </c>
      <c r="O624" t="s">
        <v>1585</v>
      </c>
      <c r="Q624">
        <v>1</v>
      </c>
      <c r="R624">
        <v>0</v>
      </c>
      <c r="S624">
        <v>0</v>
      </c>
      <c r="T624">
        <v>0</v>
      </c>
      <c r="U624" t="s">
        <v>1570</v>
      </c>
      <c r="V624">
        <v>0</v>
      </c>
      <c r="Y624" t="s">
        <v>1571</v>
      </c>
      <c r="Z624" t="s">
        <v>1572</v>
      </c>
      <c r="AF624">
        <v>0</v>
      </c>
      <c r="AG624">
        <v>0</v>
      </c>
      <c r="AH624">
        <v>0</v>
      </c>
      <c r="AI624">
        <v>2</v>
      </c>
      <c r="AJ624">
        <v>0</v>
      </c>
      <c r="AK624">
        <v>1</v>
      </c>
      <c r="AO624">
        <v>1</v>
      </c>
      <c r="AP624">
        <v>1</v>
      </c>
      <c r="AV624">
        <v>0</v>
      </c>
      <c r="AW624">
        <v>1</v>
      </c>
      <c r="AX624">
        <v>0</v>
      </c>
      <c r="AZ624">
        <v>1</v>
      </c>
      <c r="BE624">
        <v>100</v>
      </c>
      <c r="BF624">
        <v>100</v>
      </c>
      <c r="BH624">
        <v>0</v>
      </c>
      <c r="BL624">
        <v>0</v>
      </c>
      <c r="BM624">
        <v>0</v>
      </c>
      <c r="BP624">
        <v>0</v>
      </c>
      <c r="BR624">
        <v>0</v>
      </c>
      <c r="BS624">
        <v>0</v>
      </c>
      <c r="BT624">
        <v>0</v>
      </c>
      <c r="BW624">
        <v>0</v>
      </c>
      <c r="BX624">
        <v>0</v>
      </c>
    </row>
    <row r="625" spans="2:76" x14ac:dyDescent="0.25">
      <c r="B625" t="s">
        <v>1290</v>
      </c>
      <c r="C625" t="s">
        <v>3445</v>
      </c>
      <c r="D625" t="s">
        <v>3446</v>
      </c>
      <c r="E625">
        <v>12</v>
      </c>
      <c r="F625" t="s">
        <v>1995</v>
      </c>
      <c r="G625">
        <v>3</v>
      </c>
      <c r="H625" t="s">
        <v>2583</v>
      </c>
      <c r="I625" t="s">
        <v>3352</v>
      </c>
      <c r="J625" t="s">
        <v>3353</v>
      </c>
      <c r="K625">
        <v>1</v>
      </c>
      <c r="L625" t="s">
        <v>2221</v>
      </c>
      <c r="M625" t="s">
        <v>1583</v>
      </c>
      <c r="N625" t="s">
        <v>1584</v>
      </c>
      <c r="O625" t="s">
        <v>1585</v>
      </c>
      <c r="Q625">
        <v>1</v>
      </c>
      <c r="R625">
        <v>0</v>
      </c>
      <c r="S625">
        <v>0</v>
      </c>
      <c r="T625">
        <v>0</v>
      </c>
      <c r="U625" t="s">
        <v>1570</v>
      </c>
      <c r="V625">
        <v>0</v>
      </c>
      <c r="Y625" t="s">
        <v>1571</v>
      </c>
      <c r="Z625" t="s">
        <v>1572</v>
      </c>
      <c r="AF625">
        <v>0</v>
      </c>
      <c r="AG625">
        <v>0</v>
      </c>
      <c r="AH625" s="2">
        <v>2543</v>
      </c>
      <c r="AI625">
        <v>2</v>
      </c>
      <c r="AJ625">
        <v>0</v>
      </c>
      <c r="AK625">
        <v>1</v>
      </c>
      <c r="AV625">
        <v>0</v>
      </c>
      <c r="AX625" s="2">
        <v>3051.6</v>
      </c>
      <c r="AZ625">
        <v>1</v>
      </c>
      <c r="BE625">
        <v>100</v>
      </c>
      <c r="BF625">
        <v>100</v>
      </c>
      <c r="BH625">
        <v>0</v>
      </c>
      <c r="BL625">
        <v>0</v>
      </c>
      <c r="BM625">
        <v>0</v>
      </c>
      <c r="BP625">
        <v>0</v>
      </c>
      <c r="BR625">
        <v>0</v>
      </c>
      <c r="BS625">
        <v>0</v>
      </c>
      <c r="BT625">
        <v>0</v>
      </c>
      <c r="BW625">
        <v>0</v>
      </c>
      <c r="BX625">
        <v>0</v>
      </c>
    </row>
    <row r="626" spans="2:76" x14ac:dyDescent="0.25">
      <c r="B626" t="s">
        <v>3447</v>
      </c>
      <c r="C626" t="s">
        <v>3448</v>
      </c>
      <c r="D626" t="s">
        <v>3449</v>
      </c>
      <c r="E626">
        <v>12</v>
      </c>
      <c r="F626" t="s">
        <v>1995</v>
      </c>
      <c r="G626">
        <v>3</v>
      </c>
      <c r="H626" t="s">
        <v>2583</v>
      </c>
      <c r="I626" t="s">
        <v>3352</v>
      </c>
      <c r="J626" t="s">
        <v>3353</v>
      </c>
      <c r="K626">
        <v>1</v>
      </c>
      <c r="L626" t="s">
        <v>2221</v>
      </c>
      <c r="M626" t="s">
        <v>1583</v>
      </c>
      <c r="N626" t="s">
        <v>1584</v>
      </c>
      <c r="O626" t="s">
        <v>1585</v>
      </c>
      <c r="Q626">
        <v>1</v>
      </c>
      <c r="R626">
        <v>0</v>
      </c>
      <c r="S626">
        <v>0</v>
      </c>
      <c r="T626">
        <v>0</v>
      </c>
      <c r="U626" t="s">
        <v>1570</v>
      </c>
      <c r="V626">
        <v>0</v>
      </c>
      <c r="Y626" t="s">
        <v>1571</v>
      </c>
      <c r="Z626" t="s">
        <v>1572</v>
      </c>
      <c r="AF626">
        <v>0</v>
      </c>
      <c r="AG626">
        <v>0</v>
      </c>
      <c r="AH626">
        <v>0</v>
      </c>
      <c r="AI626">
        <v>2</v>
      </c>
      <c r="AJ626">
        <v>0</v>
      </c>
      <c r="AK626">
        <v>1</v>
      </c>
      <c r="AO626">
        <v>1</v>
      </c>
      <c r="AP626">
        <v>1</v>
      </c>
      <c r="AV626">
        <v>0</v>
      </c>
      <c r="AW626">
        <v>1</v>
      </c>
      <c r="AX626">
        <v>0</v>
      </c>
      <c r="AZ626">
        <v>1</v>
      </c>
      <c r="BE626">
        <v>100</v>
      </c>
      <c r="BF626">
        <v>100</v>
      </c>
      <c r="BH626">
        <v>0</v>
      </c>
      <c r="BL626">
        <v>0</v>
      </c>
      <c r="BM626">
        <v>0</v>
      </c>
      <c r="BP626">
        <v>0</v>
      </c>
      <c r="BR626">
        <v>0</v>
      </c>
      <c r="BS626">
        <v>0</v>
      </c>
      <c r="BT626">
        <v>0</v>
      </c>
      <c r="BW626">
        <v>0</v>
      </c>
      <c r="BX626">
        <v>0</v>
      </c>
    </row>
    <row r="627" spans="2:76" x14ac:dyDescent="0.25">
      <c r="B627" t="s">
        <v>1307</v>
      </c>
      <c r="C627" t="s">
        <v>3450</v>
      </c>
      <c r="D627" t="s">
        <v>3451</v>
      </c>
      <c r="E627">
        <v>1</v>
      </c>
      <c r="F627" t="s">
        <v>1626</v>
      </c>
      <c r="G627">
        <v>11</v>
      </c>
      <c r="H627" t="s">
        <v>3452</v>
      </c>
      <c r="K627">
        <v>1</v>
      </c>
      <c r="L627" t="s">
        <v>1803</v>
      </c>
      <c r="M627" t="s">
        <v>1583</v>
      </c>
      <c r="N627" t="s">
        <v>1584</v>
      </c>
      <c r="O627" t="s">
        <v>1585</v>
      </c>
      <c r="Q627">
        <v>1</v>
      </c>
      <c r="R627">
        <v>0</v>
      </c>
      <c r="S627">
        <v>0</v>
      </c>
      <c r="T627">
        <v>0</v>
      </c>
      <c r="U627" t="s">
        <v>1570</v>
      </c>
      <c r="V627">
        <v>0</v>
      </c>
      <c r="Y627" t="s">
        <v>1571</v>
      </c>
      <c r="Z627" t="s">
        <v>1572</v>
      </c>
      <c r="AF627">
        <v>0</v>
      </c>
      <c r="AG627">
        <v>0</v>
      </c>
      <c r="AH627">
        <v>35</v>
      </c>
      <c r="AI627">
        <v>2</v>
      </c>
      <c r="AJ627">
        <v>0</v>
      </c>
      <c r="AK627">
        <v>1</v>
      </c>
      <c r="AV627">
        <v>0</v>
      </c>
      <c r="AX627">
        <v>42</v>
      </c>
      <c r="AZ627">
        <v>1</v>
      </c>
      <c r="BE627">
        <v>100</v>
      </c>
      <c r="BF627">
        <v>100</v>
      </c>
      <c r="BH627">
        <v>0</v>
      </c>
      <c r="BL627">
        <v>0</v>
      </c>
      <c r="BM627">
        <v>0</v>
      </c>
      <c r="BP627">
        <v>0</v>
      </c>
      <c r="BR627">
        <v>0</v>
      </c>
      <c r="BS627">
        <v>0</v>
      </c>
      <c r="BT627">
        <v>0</v>
      </c>
      <c r="BW627">
        <v>0</v>
      </c>
      <c r="BX627">
        <v>0</v>
      </c>
    </row>
    <row r="628" spans="2:76" x14ac:dyDescent="0.25">
      <c r="B628" t="s">
        <v>1310</v>
      </c>
      <c r="C628" t="s">
        <v>3453</v>
      </c>
      <c r="D628" t="s">
        <v>3454</v>
      </c>
      <c r="E628">
        <v>1</v>
      </c>
      <c r="F628" t="s">
        <v>1626</v>
      </c>
      <c r="G628">
        <v>11</v>
      </c>
      <c r="H628" t="s">
        <v>3452</v>
      </c>
      <c r="K628">
        <v>1</v>
      </c>
      <c r="L628" t="s">
        <v>1803</v>
      </c>
      <c r="M628" t="s">
        <v>1583</v>
      </c>
      <c r="N628" t="s">
        <v>1584</v>
      </c>
      <c r="O628" t="s">
        <v>1585</v>
      </c>
      <c r="Q628">
        <v>1</v>
      </c>
      <c r="R628">
        <v>0</v>
      </c>
      <c r="S628">
        <v>0</v>
      </c>
      <c r="T628">
        <v>0</v>
      </c>
      <c r="U628" t="s">
        <v>1570</v>
      </c>
      <c r="V628">
        <v>0</v>
      </c>
      <c r="Y628" t="s">
        <v>1571</v>
      </c>
      <c r="Z628" t="s">
        <v>1572</v>
      </c>
      <c r="AF628">
        <v>0</v>
      </c>
      <c r="AG628">
        <v>0</v>
      </c>
      <c r="AH628">
        <v>35</v>
      </c>
      <c r="AI628">
        <v>2</v>
      </c>
      <c r="AJ628">
        <v>0</v>
      </c>
      <c r="AK628">
        <v>1</v>
      </c>
      <c r="AV628">
        <v>0</v>
      </c>
      <c r="AX628">
        <v>42</v>
      </c>
      <c r="AZ628">
        <v>1</v>
      </c>
      <c r="BE628">
        <v>100</v>
      </c>
      <c r="BF628">
        <v>100</v>
      </c>
      <c r="BH628">
        <v>0</v>
      </c>
      <c r="BL628">
        <v>0</v>
      </c>
      <c r="BM628">
        <v>0</v>
      </c>
      <c r="BP628">
        <v>0</v>
      </c>
      <c r="BR628">
        <v>0</v>
      </c>
      <c r="BS628">
        <v>0</v>
      </c>
      <c r="BT628">
        <v>0</v>
      </c>
      <c r="BW628">
        <v>0</v>
      </c>
      <c r="BX628">
        <v>0</v>
      </c>
    </row>
    <row r="629" spans="2:76" x14ac:dyDescent="0.25">
      <c r="B629" t="s">
        <v>1313</v>
      </c>
      <c r="C629" t="s">
        <v>3455</v>
      </c>
      <c r="D629" t="s">
        <v>3456</v>
      </c>
      <c r="E629">
        <v>1</v>
      </c>
      <c r="F629" t="s">
        <v>1626</v>
      </c>
      <c r="G629">
        <v>11</v>
      </c>
      <c r="H629" t="s">
        <v>3452</v>
      </c>
      <c r="K629">
        <v>1</v>
      </c>
      <c r="L629" t="s">
        <v>1803</v>
      </c>
      <c r="M629" t="s">
        <v>1583</v>
      </c>
      <c r="N629" t="s">
        <v>1584</v>
      </c>
      <c r="O629" t="s">
        <v>1585</v>
      </c>
      <c r="Q629">
        <v>1</v>
      </c>
      <c r="R629">
        <v>0</v>
      </c>
      <c r="S629">
        <v>0</v>
      </c>
      <c r="T629">
        <v>0</v>
      </c>
      <c r="U629" t="s">
        <v>1570</v>
      </c>
      <c r="V629">
        <v>0</v>
      </c>
      <c r="Y629" t="s">
        <v>1571</v>
      </c>
      <c r="Z629" t="s">
        <v>1572</v>
      </c>
      <c r="AF629">
        <v>0</v>
      </c>
      <c r="AG629">
        <v>0</v>
      </c>
      <c r="AH629">
        <v>40</v>
      </c>
      <c r="AI629">
        <v>2</v>
      </c>
      <c r="AJ629">
        <v>0</v>
      </c>
      <c r="AK629">
        <v>1</v>
      </c>
      <c r="AV629">
        <v>0</v>
      </c>
      <c r="AX629">
        <v>48</v>
      </c>
      <c r="AZ629">
        <v>1</v>
      </c>
      <c r="BE629">
        <v>100</v>
      </c>
      <c r="BF629">
        <v>100</v>
      </c>
      <c r="BH629">
        <v>0</v>
      </c>
      <c r="BL629">
        <v>0</v>
      </c>
      <c r="BM629">
        <v>0</v>
      </c>
      <c r="BP629">
        <v>0</v>
      </c>
      <c r="BR629">
        <v>0</v>
      </c>
      <c r="BS629">
        <v>0</v>
      </c>
      <c r="BT629">
        <v>0</v>
      </c>
      <c r="BW629">
        <v>0</v>
      </c>
      <c r="BX629">
        <v>0</v>
      </c>
    </row>
    <row r="630" spans="2:76" x14ac:dyDescent="0.25">
      <c r="B630" t="s">
        <v>1316</v>
      </c>
      <c r="C630" t="s">
        <v>3457</v>
      </c>
      <c r="D630" t="s">
        <v>3458</v>
      </c>
      <c r="E630">
        <v>1</v>
      </c>
      <c r="F630" t="s">
        <v>1626</v>
      </c>
      <c r="G630">
        <v>11</v>
      </c>
      <c r="H630" t="s">
        <v>3452</v>
      </c>
      <c r="K630">
        <v>1</v>
      </c>
      <c r="L630" t="s">
        <v>1803</v>
      </c>
      <c r="M630" t="s">
        <v>1583</v>
      </c>
      <c r="N630" t="s">
        <v>1584</v>
      </c>
      <c r="O630" t="s">
        <v>1585</v>
      </c>
      <c r="Q630">
        <v>1</v>
      </c>
      <c r="R630">
        <v>0</v>
      </c>
      <c r="S630">
        <v>0</v>
      </c>
      <c r="T630">
        <v>0</v>
      </c>
      <c r="U630" t="s">
        <v>1570</v>
      </c>
      <c r="V630">
        <v>0</v>
      </c>
      <c r="Y630" t="s">
        <v>1571</v>
      </c>
      <c r="Z630" t="s">
        <v>1572</v>
      </c>
      <c r="AF630">
        <v>0</v>
      </c>
      <c r="AG630">
        <v>0</v>
      </c>
      <c r="AH630">
        <v>51</v>
      </c>
      <c r="AI630">
        <v>2</v>
      </c>
      <c r="AJ630">
        <v>0</v>
      </c>
      <c r="AK630">
        <v>1</v>
      </c>
      <c r="AV630">
        <v>0</v>
      </c>
      <c r="AX630">
        <v>61.2</v>
      </c>
      <c r="AZ630">
        <v>1</v>
      </c>
      <c r="BE630">
        <v>100</v>
      </c>
      <c r="BF630">
        <v>100</v>
      </c>
      <c r="BH630">
        <v>0</v>
      </c>
      <c r="BL630">
        <v>0</v>
      </c>
      <c r="BM630">
        <v>0</v>
      </c>
      <c r="BP630">
        <v>0</v>
      </c>
      <c r="BR630">
        <v>0</v>
      </c>
      <c r="BS630">
        <v>0</v>
      </c>
      <c r="BT630">
        <v>0</v>
      </c>
      <c r="BW630">
        <v>0</v>
      </c>
      <c r="BX630">
        <v>0</v>
      </c>
    </row>
    <row r="631" spans="2:76" x14ac:dyDescent="0.25">
      <c r="B631" t="s">
        <v>1319</v>
      </c>
      <c r="C631" t="s">
        <v>3459</v>
      </c>
      <c r="D631" t="s">
        <v>3460</v>
      </c>
      <c r="E631">
        <v>1</v>
      </c>
      <c r="F631" t="s">
        <v>1626</v>
      </c>
      <c r="G631">
        <v>11</v>
      </c>
      <c r="H631" t="s">
        <v>3452</v>
      </c>
      <c r="K631">
        <v>1</v>
      </c>
      <c r="L631" t="s">
        <v>1803</v>
      </c>
      <c r="M631" t="s">
        <v>1583</v>
      </c>
      <c r="N631" t="s">
        <v>1584</v>
      </c>
      <c r="O631" t="s">
        <v>1585</v>
      </c>
      <c r="Q631">
        <v>1</v>
      </c>
      <c r="R631">
        <v>0</v>
      </c>
      <c r="S631">
        <v>0</v>
      </c>
      <c r="T631">
        <v>0</v>
      </c>
      <c r="U631" t="s">
        <v>1570</v>
      </c>
      <c r="V631">
        <v>0</v>
      </c>
      <c r="Y631" t="s">
        <v>1571</v>
      </c>
      <c r="Z631" t="s">
        <v>1572</v>
      </c>
      <c r="AF631">
        <v>0</v>
      </c>
      <c r="AG631">
        <v>0</v>
      </c>
      <c r="AH631">
        <v>40</v>
      </c>
      <c r="AI631">
        <v>2</v>
      </c>
      <c r="AJ631">
        <v>0</v>
      </c>
      <c r="AK631">
        <v>1</v>
      </c>
      <c r="AV631">
        <v>0</v>
      </c>
      <c r="AX631">
        <v>48</v>
      </c>
      <c r="AZ631">
        <v>1</v>
      </c>
      <c r="BE631">
        <v>100</v>
      </c>
      <c r="BF631">
        <v>100</v>
      </c>
      <c r="BH631">
        <v>0</v>
      </c>
      <c r="BL631">
        <v>0</v>
      </c>
      <c r="BM631">
        <v>0</v>
      </c>
      <c r="BP631">
        <v>0</v>
      </c>
      <c r="BR631">
        <v>0</v>
      </c>
      <c r="BS631">
        <v>0</v>
      </c>
      <c r="BT631">
        <v>0</v>
      </c>
      <c r="BW631">
        <v>0</v>
      </c>
      <c r="BX631">
        <v>0</v>
      </c>
    </row>
    <row r="632" spans="2:76" x14ac:dyDescent="0.25">
      <c r="B632" t="s">
        <v>1323</v>
      </c>
      <c r="C632" t="s">
        <v>3461</v>
      </c>
      <c r="D632" t="s">
        <v>3462</v>
      </c>
      <c r="E632">
        <v>1</v>
      </c>
      <c r="F632" t="s">
        <v>1626</v>
      </c>
      <c r="G632">
        <v>11</v>
      </c>
      <c r="H632" t="s">
        <v>3452</v>
      </c>
      <c r="K632">
        <v>1</v>
      </c>
      <c r="L632" t="s">
        <v>1803</v>
      </c>
      <c r="M632" t="s">
        <v>1583</v>
      </c>
      <c r="N632" t="s">
        <v>1584</v>
      </c>
      <c r="O632" t="s">
        <v>1585</v>
      </c>
      <c r="Q632">
        <v>1</v>
      </c>
      <c r="R632">
        <v>0</v>
      </c>
      <c r="S632">
        <v>0</v>
      </c>
      <c r="T632">
        <v>0</v>
      </c>
      <c r="U632" t="s">
        <v>1570</v>
      </c>
      <c r="V632">
        <v>0</v>
      </c>
      <c r="Y632" t="s">
        <v>1571</v>
      </c>
      <c r="Z632" t="s">
        <v>1572</v>
      </c>
      <c r="AF632">
        <v>0</v>
      </c>
      <c r="AG632">
        <v>0</v>
      </c>
      <c r="AH632">
        <v>61</v>
      </c>
      <c r="AI632">
        <v>2</v>
      </c>
      <c r="AJ632">
        <v>0</v>
      </c>
      <c r="AK632">
        <v>1</v>
      </c>
      <c r="AV632">
        <v>0</v>
      </c>
      <c r="AX632">
        <v>73.2</v>
      </c>
      <c r="AZ632">
        <v>1</v>
      </c>
      <c r="BE632">
        <v>100</v>
      </c>
      <c r="BF632">
        <v>100</v>
      </c>
      <c r="BH632">
        <v>0</v>
      </c>
      <c r="BL632">
        <v>0</v>
      </c>
      <c r="BM632">
        <v>0</v>
      </c>
      <c r="BP632">
        <v>0</v>
      </c>
      <c r="BR632">
        <v>0</v>
      </c>
      <c r="BS632">
        <v>0</v>
      </c>
      <c r="BT632">
        <v>0</v>
      </c>
      <c r="BW632">
        <v>0</v>
      </c>
      <c r="BX632">
        <v>0</v>
      </c>
    </row>
    <row r="633" spans="2:76" x14ac:dyDescent="0.25">
      <c r="B633" t="s">
        <v>3463</v>
      </c>
      <c r="C633" t="s">
        <v>3464</v>
      </c>
      <c r="D633" t="s">
        <v>3465</v>
      </c>
      <c r="E633">
        <v>1</v>
      </c>
      <c r="F633" t="s">
        <v>1626</v>
      </c>
      <c r="G633">
        <v>11</v>
      </c>
      <c r="H633" t="s">
        <v>3452</v>
      </c>
      <c r="K633">
        <v>1</v>
      </c>
      <c r="L633" t="s">
        <v>1803</v>
      </c>
      <c r="M633" t="s">
        <v>1583</v>
      </c>
      <c r="N633" t="s">
        <v>1584</v>
      </c>
      <c r="O633" t="s">
        <v>1585</v>
      </c>
      <c r="Q633">
        <v>1</v>
      </c>
      <c r="R633">
        <v>0</v>
      </c>
      <c r="S633">
        <v>0</v>
      </c>
      <c r="T633">
        <v>0</v>
      </c>
      <c r="U633" t="s">
        <v>1570</v>
      </c>
      <c r="V633">
        <v>0</v>
      </c>
      <c r="Y633" t="s">
        <v>1571</v>
      </c>
      <c r="Z633" t="s">
        <v>1572</v>
      </c>
      <c r="AF633">
        <v>0</v>
      </c>
      <c r="AG633">
        <v>0</v>
      </c>
      <c r="AH633">
        <v>0</v>
      </c>
      <c r="AI633">
        <v>2</v>
      </c>
      <c r="AJ633">
        <v>0</v>
      </c>
      <c r="AK633">
        <v>1</v>
      </c>
      <c r="AV633">
        <v>0</v>
      </c>
      <c r="AW633">
        <v>1</v>
      </c>
      <c r="AX633">
        <v>0</v>
      </c>
      <c r="BE633">
        <v>100</v>
      </c>
      <c r="BF633">
        <v>100</v>
      </c>
      <c r="BH633">
        <v>0</v>
      </c>
      <c r="BL633">
        <v>0</v>
      </c>
      <c r="BM633">
        <v>0</v>
      </c>
      <c r="BP633">
        <v>0</v>
      </c>
      <c r="BR633">
        <v>0</v>
      </c>
      <c r="BS633">
        <v>0</v>
      </c>
      <c r="BT633">
        <v>0</v>
      </c>
      <c r="BW633">
        <v>0</v>
      </c>
      <c r="BX633">
        <v>0</v>
      </c>
    </row>
    <row r="634" spans="2:76" x14ac:dyDescent="0.25">
      <c r="B634" t="s">
        <v>3466</v>
      </c>
      <c r="C634" t="s">
        <v>3467</v>
      </c>
      <c r="D634" t="s">
        <v>3468</v>
      </c>
      <c r="E634">
        <v>1</v>
      </c>
      <c r="F634" t="s">
        <v>1626</v>
      </c>
      <c r="G634">
        <v>11</v>
      </c>
      <c r="H634" t="s">
        <v>3452</v>
      </c>
      <c r="K634">
        <v>1</v>
      </c>
      <c r="L634" t="s">
        <v>1803</v>
      </c>
      <c r="M634" t="s">
        <v>1583</v>
      </c>
      <c r="N634" t="s">
        <v>1584</v>
      </c>
      <c r="O634" t="s">
        <v>1585</v>
      </c>
      <c r="Q634">
        <v>1</v>
      </c>
      <c r="R634">
        <v>0</v>
      </c>
      <c r="S634">
        <v>0</v>
      </c>
      <c r="T634">
        <v>0</v>
      </c>
      <c r="U634" t="s">
        <v>1570</v>
      </c>
      <c r="V634">
        <v>0</v>
      </c>
      <c r="Y634" t="s">
        <v>1571</v>
      </c>
      <c r="Z634" t="s">
        <v>1572</v>
      </c>
      <c r="AF634">
        <v>0</v>
      </c>
      <c r="AG634">
        <v>0</v>
      </c>
      <c r="AH634">
        <v>0</v>
      </c>
      <c r="AI634">
        <v>2</v>
      </c>
      <c r="AJ634">
        <v>0</v>
      </c>
      <c r="AK634">
        <v>1</v>
      </c>
      <c r="AV634">
        <v>0</v>
      </c>
      <c r="AW634">
        <v>1</v>
      </c>
      <c r="AX634">
        <v>0</v>
      </c>
      <c r="BE634">
        <v>100</v>
      </c>
      <c r="BF634">
        <v>100</v>
      </c>
      <c r="BH634">
        <v>0</v>
      </c>
      <c r="BL634">
        <v>0</v>
      </c>
      <c r="BM634">
        <v>0</v>
      </c>
      <c r="BP634">
        <v>0</v>
      </c>
      <c r="BR634">
        <v>0</v>
      </c>
      <c r="BS634">
        <v>0</v>
      </c>
      <c r="BT634">
        <v>0</v>
      </c>
      <c r="BW634">
        <v>0</v>
      </c>
      <c r="BX634">
        <v>0</v>
      </c>
    </row>
    <row r="635" spans="2:76" x14ac:dyDescent="0.25">
      <c r="B635" t="s">
        <v>1330</v>
      </c>
      <c r="C635" t="s">
        <v>3469</v>
      </c>
      <c r="D635" t="s">
        <v>3470</v>
      </c>
      <c r="E635">
        <v>1</v>
      </c>
      <c r="F635" t="s">
        <v>1626</v>
      </c>
      <c r="G635">
        <v>11</v>
      </c>
      <c r="H635" t="s">
        <v>3452</v>
      </c>
      <c r="K635">
        <v>1</v>
      </c>
      <c r="L635" t="s">
        <v>1803</v>
      </c>
      <c r="M635" t="s">
        <v>1583</v>
      </c>
      <c r="N635" t="s">
        <v>1584</v>
      </c>
      <c r="O635" t="s">
        <v>1585</v>
      </c>
      <c r="Q635">
        <v>1</v>
      </c>
      <c r="R635">
        <v>0</v>
      </c>
      <c r="S635">
        <v>0</v>
      </c>
      <c r="T635">
        <v>0</v>
      </c>
      <c r="U635" t="s">
        <v>1570</v>
      </c>
      <c r="V635">
        <v>0</v>
      </c>
      <c r="Y635" t="s">
        <v>1571</v>
      </c>
      <c r="Z635" t="s">
        <v>1572</v>
      </c>
      <c r="AF635">
        <v>0</v>
      </c>
      <c r="AG635">
        <v>0</v>
      </c>
      <c r="AH635">
        <v>71</v>
      </c>
      <c r="AI635">
        <v>2</v>
      </c>
      <c r="AJ635">
        <v>0</v>
      </c>
      <c r="AK635">
        <v>1</v>
      </c>
      <c r="AV635">
        <v>0</v>
      </c>
      <c r="AX635">
        <v>85.2</v>
      </c>
      <c r="AZ635">
        <v>1</v>
      </c>
      <c r="BE635">
        <v>100</v>
      </c>
      <c r="BF635">
        <v>100</v>
      </c>
      <c r="BH635">
        <v>0</v>
      </c>
      <c r="BL635">
        <v>0</v>
      </c>
      <c r="BM635">
        <v>0</v>
      </c>
      <c r="BP635">
        <v>0</v>
      </c>
      <c r="BR635">
        <v>0</v>
      </c>
      <c r="BS635">
        <v>0</v>
      </c>
      <c r="BT635">
        <v>0</v>
      </c>
      <c r="BW635">
        <v>0</v>
      </c>
      <c r="BX635">
        <v>0</v>
      </c>
    </row>
    <row r="636" spans="2:76" x14ac:dyDescent="0.25">
      <c r="B636" t="s">
        <v>3471</v>
      </c>
      <c r="C636" t="s">
        <v>3472</v>
      </c>
      <c r="D636" t="s">
        <v>3473</v>
      </c>
      <c r="E636">
        <v>1</v>
      </c>
      <c r="F636" t="s">
        <v>1626</v>
      </c>
      <c r="G636">
        <v>11</v>
      </c>
      <c r="H636" t="s">
        <v>3452</v>
      </c>
      <c r="K636">
        <v>1</v>
      </c>
      <c r="L636" t="s">
        <v>1803</v>
      </c>
      <c r="M636" t="s">
        <v>1583</v>
      </c>
      <c r="N636" t="s">
        <v>1584</v>
      </c>
      <c r="O636" t="s">
        <v>1585</v>
      </c>
      <c r="Q636">
        <v>1</v>
      </c>
      <c r="R636">
        <v>0</v>
      </c>
      <c r="S636">
        <v>0</v>
      </c>
      <c r="T636">
        <v>0</v>
      </c>
      <c r="U636" t="s">
        <v>1570</v>
      </c>
      <c r="V636">
        <v>0</v>
      </c>
      <c r="Y636" t="s">
        <v>1571</v>
      </c>
      <c r="Z636" t="s">
        <v>1572</v>
      </c>
      <c r="AF636">
        <v>0</v>
      </c>
      <c r="AG636">
        <v>0</v>
      </c>
      <c r="AH636">
        <v>0</v>
      </c>
      <c r="AI636">
        <v>2</v>
      </c>
      <c r="AJ636">
        <v>0</v>
      </c>
      <c r="AK636">
        <v>1</v>
      </c>
      <c r="AV636">
        <v>0</v>
      </c>
      <c r="AW636">
        <v>1</v>
      </c>
      <c r="AX636">
        <v>0</v>
      </c>
      <c r="BE636">
        <v>100</v>
      </c>
      <c r="BF636">
        <v>100</v>
      </c>
      <c r="BH636">
        <v>0</v>
      </c>
      <c r="BL636">
        <v>0</v>
      </c>
      <c r="BM636">
        <v>0</v>
      </c>
      <c r="BP636">
        <v>0</v>
      </c>
      <c r="BR636">
        <v>0</v>
      </c>
      <c r="BS636">
        <v>0</v>
      </c>
      <c r="BT636">
        <v>0</v>
      </c>
      <c r="BW636">
        <v>0</v>
      </c>
      <c r="BX636">
        <v>0</v>
      </c>
    </row>
    <row r="637" spans="2:76" x14ac:dyDescent="0.25">
      <c r="B637" t="s">
        <v>3474</v>
      </c>
      <c r="C637" t="s">
        <v>3475</v>
      </c>
      <c r="D637" t="s">
        <v>3476</v>
      </c>
      <c r="E637">
        <v>1</v>
      </c>
      <c r="F637" t="s">
        <v>1626</v>
      </c>
      <c r="G637">
        <v>11</v>
      </c>
      <c r="H637" t="s">
        <v>3452</v>
      </c>
      <c r="K637">
        <v>1</v>
      </c>
      <c r="L637" t="s">
        <v>1803</v>
      </c>
      <c r="M637" t="s">
        <v>1583</v>
      </c>
      <c r="N637" t="s">
        <v>1584</v>
      </c>
      <c r="O637" t="s">
        <v>1585</v>
      </c>
      <c r="Q637">
        <v>1</v>
      </c>
      <c r="R637">
        <v>0</v>
      </c>
      <c r="S637">
        <v>0</v>
      </c>
      <c r="T637">
        <v>0</v>
      </c>
      <c r="U637" t="s">
        <v>1570</v>
      </c>
      <c r="V637">
        <v>0</v>
      </c>
      <c r="Y637" t="s">
        <v>1571</v>
      </c>
      <c r="Z637" t="s">
        <v>1572</v>
      </c>
      <c r="AF637">
        <v>0</v>
      </c>
      <c r="AG637">
        <v>0</v>
      </c>
      <c r="AH637">
        <v>40</v>
      </c>
      <c r="AI637">
        <v>2</v>
      </c>
      <c r="AJ637">
        <v>0</v>
      </c>
      <c r="AK637">
        <v>1</v>
      </c>
      <c r="AV637">
        <v>0</v>
      </c>
      <c r="AX637">
        <v>48</v>
      </c>
      <c r="AZ637">
        <v>1</v>
      </c>
      <c r="BE637">
        <v>100</v>
      </c>
      <c r="BF637">
        <v>100</v>
      </c>
      <c r="BH637">
        <v>0</v>
      </c>
      <c r="BL637">
        <v>0</v>
      </c>
      <c r="BM637">
        <v>0</v>
      </c>
      <c r="BP637">
        <v>0</v>
      </c>
      <c r="BR637">
        <v>0</v>
      </c>
      <c r="BS637">
        <v>0</v>
      </c>
      <c r="BT637">
        <v>0</v>
      </c>
      <c r="BW637">
        <v>0</v>
      </c>
      <c r="BX637">
        <v>0</v>
      </c>
    </row>
    <row r="638" spans="2:76" x14ac:dyDescent="0.25">
      <c r="B638" t="s">
        <v>1338</v>
      </c>
      <c r="C638" t="s">
        <v>3477</v>
      </c>
      <c r="D638" t="s">
        <v>3478</v>
      </c>
      <c r="E638">
        <v>1</v>
      </c>
      <c r="F638" t="s">
        <v>1626</v>
      </c>
      <c r="G638">
        <v>11</v>
      </c>
      <c r="H638" t="s">
        <v>3452</v>
      </c>
      <c r="K638">
        <v>1</v>
      </c>
      <c r="L638" t="s">
        <v>1803</v>
      </c>
      <c r="M638" t="s">
        <v>1583</v>
      </c>
      <c r="N638" t="s">
        <v>1584</v>
      </c>
      <c r="O638" t="s">
        <v>1585</v>
      </c>
      <c r="Q638">
        <v>1</v>
      </c>
      <c r="R638">
        <v>0</v>
      </c>
      <c r="S638">
        <v>0</v>
      </c>
      <c r="T638">
        <v>0</v>
      </c>
      <c r="U638" t="s">
        <v>1570</v>
      </c>
      <c r="V638">
        <v>0</v>
      </c>
      <c r="Y638" t="s">
        <v>1571</v>
      </c>
      <c r="Z638" t="s">
        <v>1572</v>
      </c>
      <c r="AF638">
        <v>0</v>
      </c>
      <c r="AG638">
        <v>0</v>
      </c>
      <c r="AH638">
        <v>100</v>
      </c>
      <c r="AI638">
        <v>2</v>
      </c>
      <c r="AJ638">
        <v>0</v>
      </c>
      <c r="AK638">
        <v>1</v>
      </c>
      <c r="AV638">
        <v>0</v>
      </c>
      <c r="AX638">
        <v>120</v>
      </c>
      <c r="AZ638">
        <v>1</v>
      </c>
      <c r="BE638">
        <v>100</v>
      </c>
      <c r="BF638">
        <v>100</v>
      </c>
      <c r="BH638">
        <v>0</v>
      </c>
      <c r="BL638">
        <v>0</v>
      </c>
      <c r="BM638">
        <v>0</v>
      </c>
      <c r="BP638">
        <v>0</v>
      </c>
      <c r="BR638">
        <v>0</v>
      </c>
      <c r="BS638">
        <v>0</v>
      </c>
      <c r="BT638">
        <v>0</v>
      </c>
      <c r="BW638">
        <v>0</v>
      </c>
      <c r="BX638">
        <v>0</v>
      </c>
    </row>
    <row r="639" spans="2:76" x14ac:dyDescent="0.25">
      <c r="B639" t="s">
        <v>1341</v>
      </c>
      <c r="C639" t="s">
        <v>3479</v>
      </c>
      <c r="D639" t="s">
        <v>3480</v>
      </c>
      <c r="E639">
        <v>1</v>
      </c>
      <c r="F639" t="s">
        <v>1626</v>
      </c>
      <c r="G639">
        <v>11</v>
      </c>
      <c r="H639" t="s">
        <v>3452</v>
      </c>
      <c r="K639">
        <v>1</v>
      </c>
      <c r="L639" t="s">
        <v>1803</v>
      </c>
      <c r="M639" t="s">
        <v>1583</v>
      </c>
      <c r="N639" t="s">
        <v>1584</v>
      </c>
      <c r="O639" t="s">
        <v>1585</v>
      </c>
      <c r="Q639">
        <v>1</v>
      </c>
      <c r="R639">
        <v>0</v>
      </c>
      <c r="S639">
        <v>0</v>
      </c>
      <c r="T639">
        <v>0</v>
      </c>
      <c r="U639" t="s">
        <v>1570</v>
      </c>
      <c r="V639">
        <v>0</v>
      </c>
      <c r="Y639" t="s">
        <v>1571</v>
      </c>
      <c r="Z639" t="s">
        <v>1572</v>
      </c>
      <c r="AF639">
        <v>0</v>
      </c>
      <c r="AG639">
        <v>0</v>
      </c>
      <c r="AH639">
        <v>51</v>
      </c>
      <c r="AI639">
        <v>2</v>
      </c>
      <c r="AJ639">
        <v>0</v>
      </c>
      <c r="AK639">
        <v>1</v>
      </c>
      <c r="AV639">
        <v>0</v>
      </c>
      <c r="AX639">
        <v>61.2</v>
      </c>
      <c r="AZ639">
        <v>1</v>
      </c>
      <c r="BE639">
        <v>100</v>
      </c>
      <c r="BF639">
        <v>100</v>
      </c>
      <c r="BH639">
        <v>0</v>
      </c>
      <c r="BL639">
        <v>0</v>
      </c>
      <c r="BM639">
        <v>0</v>
      </c>
      <c r="BP639">
        <v>0</v>
      </c>
      <c r="BR639">
        <v>0</v>
      </c>
      <c r="BS639">
        <v>0</v>
      </c>
      <c r="BT639">
        <v>0</v>
      </c>
      <c r="BW639">
        <v>0</v>
      </c>
      <c r="BX639">
        <v>0</v>
      </c>
    </row>
    <row r="640" spans="2:76" x14ac:dyDescent="0.25">
      <c r="B640" t="s">
        <v>1345</v>
      </c>
      <c r="C640" t="s">
        <v>3481</v>
      </c>
      <c r="D640" t="s">
        <v>3482</v>
      </c>
      <c r="E640">
        <v>1</v>
      </c>
      <c r="F640" t="s">
        <v>1626</v>
      </c>
      <c r="G640">
        <v>11</v>
      </c>
      <c r="H640" t="s">
        <v>3452</v>
      </c>
      <c r="K640">
        <v>1</v>
      </c>
      <c r="L640" t="s">
        <v>1803</v>
      </c>
      <c r="M640" t="s">
        <v>1583</v>
      </c>
      <c r="N640" t="s">
        <v>1584</v>
      </c>
      <c r="O640" t="s">
        <v>1585</v>
      </c>
      <c r="Q640">
        <v>1</v>
      </c>
      <c r="R640">
        <v>0</v>
      </c>
      <c r="S640">
        <v>0</v>
      </c>
      <c r="T640">
        <v>0</v>
      </c>
      <c r="U640" t="s">
        <v>1570</v>
      </c>
      <c r="V640">
        <v>0</v>
      </c>
      <c r="Y640" t="s">
        <v>1571</v>
      </c>
      <c r="Z640" t="s">
        <v>1572</v>
      </c>
      <c r="AF640">
        <v>0</v>
      </c>
      <c r="AG640">
        <v>0</v>
      </c>
      <c r="AH640">
        <v>94</v>
      </c>
      <c r="AI640">
        <v>2</v>
      </c>
      <c r="AJ640">
        <v>0</v>
      </c>
      <c r="AK640">
        <v>1</v>
      </c>
      <c r="AV640">
        <v>0</v>
      </c>
      <c r="AX640">
        <v>112.8</v>
      </c>
      <c r="AZ640">
        <v>1</v>
      </c>
      <c r="BE640">
        <v>100</v>
      </c>
      <c r="BF640">
        <v>100</v>
      </c>
      <c r="BH640">
        <v>0</v>
      </c>
      <c r="BL640">
        <v>0</v>
      </c>
      <c r="BM640">
        <v>0</v>
      </c>
      <c r="BP640">
        <v>0</v>
      </c>
      <c r="BR640">
        <v>0</v>
      </c>
      <c r="BS640">
        <v>0</v>
      </c>
      <c r="BT640">
        <v>0</v>
      </c>
      <c r="BW640">
        <v>0</v>
      </c>
      <c r="BX640">
        <v>0</v>
      </c>
    </row>
    <row r="641" spans="1:76" x14ac:dyDescent="0.25">
      <c r="B641" t="s">
        <v>1348</v>
      </c>
      <c r="C641" t="s">
        <v>3483</v>
      </c>
      <c r="D641" t="s">
        <v>3484</v>
      </c>
      <c r="E641">
        <v>1</v>
      </c>
      <c r="F641" t="s">
        <v>1626</v>
      </c>
      <c r="G641">
        <v>11</v>
      </c>
      <c r="H641" t="s">
        <v>3452</v>
      </c>
      <c r="K641">
        <v>1</v>
      </c>
      <c r="L641" t="s">
        <v>1803</v>
      </c>
      <c r="M641" t="s">
        <v>1583</v>
      </c>
      <c r="N641" t="s">
        <v>1584</v>
      </c>
      <c r="O641" t="s">
        <v>1585</v>
      </c>
      <c r="Q641">
        <v>1</v>
      </c>
      <c r="R641">
        <v>0</v>
      </c>
      <c r="S641">
        <v>0</v>
      </c>
      <c r="T641">
        <v>0</v>
      </c>
      <c r="U641" t="s">
        <v>1570</v>
      </c>
      <c r="V641">
        <v>0</v>
      </c>
      <c r="Y641" t="s">
        <v>1571</v>
      </c>
      <c r="Z641" t="s">
        <v>1572</v>
      </c>
      <c r="AF641">
        <v>0</v>
      </c>
      <c r="AG641">
        <v>0</v>
      </c>
      <c r="AH641">
        <v>100</v>
      </c>
      <c r="AI641">
        <v>2</v>
      </c>
      <c r="AJ641">
        <v>0</v>
      </c>
      <c r="AK641">
        <v>1</v>
      </c>
      <c r="AV641">
        <v>0</v>
      </c>
      <c r="AX641">
        <v>120</v>
      </c>
      <c r="AZ641">
        <v>1</v>
      </c>
      <c r="BE641">
        <v>100</v>
      </c>
      <c r="BF641">
        <v>100</v>
      </c>
      <c r="BH641">
        <v>0</v>
      </c>
      <c r="BL641">
        <v>0</v>
      </c>
      <c r="BM641">
        <v>0</v>
      </c>
      <c r="BP641">
        <v>0</v>
      </c>
      <c r="BR641">
        <v>0</v>
      </c>
      <c r="BS641">
        <v>0</v>
      </c>
      <c r="BT641">
        <v>0</v>
      </c>
      <c r="BW641">
        <v>0</v>
      </c>
      <c r="BX641">
        <v>0</v>
      </c>
    </row>
    <row r="642" spans="1:76" x14ac:dyDescent="0.25">
      <c r="B642" t="s">
        <v>1351</v>
      </c>
      <c r="C642" t="s">
        <v>3485</v>
      </c>
      <c r="D642" t="s">
        <v>3486</v>
      </c>
      <c r="E642">
        <v>1</v>
      </c>
      <c r="F642" t="s">
        <v>1626</v>
      </c>
      <c r="G642">
        <v>11</v>
      </c>
      <c r="H642" t="s">
        <v>3452</v>
      </c>
      <c r="K642">
        <v>1</v>
      </c>
      <c r="L642" t="s">
        <v>1803</v>
      </c>
      <c r="M642" t="s">
        <v>1583</v>
      </c>
      <c r="N642" t="s">
        <v>1584</v>
      </c>
      <c r="O642" t="s">
        <v>1585</v>
      </c>
      <c r="Q642">
        <v>1</v>
      </c>
      <c r="R642">
        <v>0</v>
      </c>
      <c r="S642">
        <v>0</v>
      </c>
      <c r="T642">
        <v>0</v>
      </c>
      <c r="U642" t="s">
        <v>1570</v>
      </c>
      <c r="V642">
        <v>0</v>
      </c>
      <c r="Y642" t="s">
        <v>1571</v>
      </c>
      <c r="Z642" t="s">
        <v>1572</v>
      </c>
      <c r="AF642">
        <v>0</v>
      </c>
      <c r="AG642">
        <v>0</v>
      </c>
      <c r="AH642">
        <v>100</v>
      </c>
      <c r="AI642">
        <v>2</v>
      </c>
      <c r="AJ642">
        <v>0</v>
      </c>
      <c r="AK642">
        <v>1</v>
      </c>
      <c r="AV642">
        <v>0</v>
      </c>
      <c r="AX642">
        <v>120</v>
      </c>
      <c r="AZ642">
        <v>1</v>
      </c>
      <c r="BE642">
        <v>100</v>
      </c>
      <c r="BF642">
        <v>100</v>
      </c>
      <c r="BH642">
        <v>0</v>
      </c>
      <c r="BL642">
        <v>0</v>
      </c>
      <c r="BM642">
        <v>0</v>
      </c>
      <c r="BP642">
        <v>0</v>
      </c>
      <c r="BR642">
        <v>0</v>
      </c>
      <c r="BS642">
        <v>0</v>
      </c>
      <c r="BT642">
        <v>0</v>
      </c>
      <c r="BW642">
        <v>0</v>
      </c>
      <c r="BX642">
        <v>0</v>
      </c>
    </row>
    <row r="643" spans="1:76" x14ac:dyDescent="0.25">
      <c r="B643" t="s">
        <v>1355</v>
      </c>
      <c r="C643" t="s">
        <v>3487</v>
      </c>
      <c r="D643" t="s">
        <v>3488</v>
      </c>
      <c r="E643">
        <v>1</v>
      </c>
      <c r="F643" t="s">
        <v>1626</v>
      </c>
      <c r="G643">
        <v>11</v>
      </c>
      <c r="H643" t="s">
        <v>3452</v>
      </c>
      <c r="K643">
        <v>1</v>
      </c>
      <c r="L643" t="s">
        <v>1803</v>
      </c>
      <c r="M643" t="s">
        <v>1583</v>
      </c>
      <c r="N643" t="s">
        <v>1584</v>
      </c>
      <c r="O643" t="s">
        <v>1585</v>
      </c>
      <c r="Q643">
        <v>1</v>
      </c>
      <c r="R643">
        <v>0</v>
      </c>
      <c r="S643">
        <v>0</v>
      </c>
      <c r="T643">
        <v>0</v>
      </c>
      <c r="U643" t="s">
        <v>1570</v>
      </c>
      <c r="V643">
        <v>0</v>
      </c>
      <c r="Y643" t="s">
        <v>1571</v>
      </c>
      <c r="Z643" t="s">
        <v>1572</v>
      </c>
      <c r="AF643">
        <v>0</v>
      </c>
      <c r="AG643">
        <v>0</v>
      </c>
      <c r="AH643">
        <v>105</v>
      </c>
      <c r="AI643">
        <v>2</v>
      </c>
      <c r="AJ643">
        <v>0</v>
      </c>
      <c r="AK643">
        <v>1</v>
      </c>
      <c r="AV643">
        <v>0</v>
      </c>
      <c r="AX643">
        <v>126</v>
      </c>
      <c r="AZ643">
        <v>1</v>
      </c>
      <c r="BE643">
        <v>100</v>
      </c>
      <c r="BF643">
        <v>100</v>
      </c>
      <c r="BH643">
        <v>0</v>
      </c>
      <c r="BL643">
        <v>0</v>
      </c>
      <c r="BM643">
        <v>0</v>
      </c>
      <c r="BP643">
        <v>0</v>
      </c>
      <c r="BR643">
        <v>0</v>
      </c>
      <c r="BS643">
        <v>0</v>
      </c>
      <c r="BT643">
        <v>0</v>
      </c>
      <c r="BW643">
        <v>0</v>
      </c>
      <c r="BX643">
        <v>0</v>
      </c>
    </row>
    <row r="644" spans="1:76" x14ac:dyDescent="0.25">
      <c r="B644" t="s">
        <v>3489</v>
      </c>
      <c r="C644" t="s">
        <v>3490</v>
      </c>
      <c r="D644" t="s">
        <v>3491</v>
      </c>
      <c r="E644">
        <v>1</v>
      </c>
      <c r="F644" t="s">
        <v>1626</v>
      </c>
      <c r="G644">
        <v>11</v>
      </c>
      <c r="H644" t="s">
        <v>3452</v>
      </c>
      <c r="K644">
        <v>1</v>
      </c>
      <c r="L644" t="s">
        <v>1803</v>
      </c>
      <c r="M644" t="s">
        <v>1583</v>
      </c>
      <c r="N644" t="s">
        <v>1584</v>
      </c>
      <c r="O644" t="s">
        <v>1585</v>
      </c>
      <c r="Q644">
        <v>1</v>
      </c>
      <c r="R644">
        <v>0</v>
      </c>
      <c r="S644">
        <v>0</v>
      </c>
      <c r="T644">
        <v>0</v>
      </c>
      <c r="U644" t="s">
        <v>1570</v>
      </c>
      <c r="V644">
        <v>0</v>
      </c>
      <c r="Y644" t="s">
        <v>1571</v>
      </c>
      <c r="Z644" t="s">
        <v>1572</v>
      </c>
      <c r="AF644">
        <v>0</v>
      </c>
      <c r="AG644">
        <v>0</v>
      </c>
      <c r="AH644">
        <v>0</v>
      </c>
      <c r="AI644">
        <v>2</v>
      </c>
      <c r="AJ644">
        <v>0</v>
      </c>
      <c r="AK644">
        <v>1</v>
      </c>
      <c r="AV644">
        <v>0</v>
      </c>
      <c r="AW644">
        <v>1</v>
      </c>
      <c r="AX644">
        <v>0</v>
      </c>
      <c r="BE644">
        <v>100</v>
      </c>
      <c r="BF644">
        <v>100</v>
      </c>
      <c r="BH644">
        <v>0</v>
      </c>
      <c r="BL644">
        <v>0</v>
      </c>
      <c r="BM644">
        <v>0</v>
      </c>
      <c r="BP644">
        <v>0</v>
      </c>
      <c r="BR644">
        <v>0</v>
      </c>
      <c r="BS644">
        <v>0</v>
      </c>
      <c r="BT644">
        <v>0</v>
      </c>
      <c r="BW644">
        <v>0</v>
      </c>
      <c r="BX644">
        <v>0</v>
      </c>
    </row>
    <row r="645" spans="1:76" x14ac:dyDescent="0.25">
      <c r="B645" t="s">
        <v>1359</v>
      </c>
      <c r="C645" t="s">
        <v>3492</v>
      </c>
      <c r="D645" t="s">
        <v>3493</v>
      </c>
      <c r="E645">
        <v>1</v>
      </c>
      <c r="F645" t="s">
        <v>1626</v>
      </c>
      <c r="G645">
        <v>11</v>
      </c>
      <c r="H645" t="s">
        <v>3452</v>
      </c>
      <c r="K645">
        <v>1</v>
      </c>
      <c r="L645" t="s">
        <v>1803</v>
      </c>
      <c r="M645" t="s">
        <v>1583</v>
      </c>
      <c r="N645" t="s">
        <v>1584</v>
      </c>
      <c r="O645" t="s">
        <v>1585</v>
      </c>
      <c r="Q645">
        <v>1</v>
      </c>
      <c r="R645">
        <v>0</v>
      </c>
      <c r="S645">
        <v>0</v>
      </c>
      <c r="T645">
        <v>0</v>
      </c>
      <c r="U645" t="s">
        <v>1570</v>
      </c>
      <c r="V645">
        <v>0</v>
      </c>
      <c r="Y645" t="s">
        <v>1571</v>
      </c>
      <c r="Z645" t="s">
        <v>1572</v>
      </c>
      <c r="AF645">
        <v>0</v>
      </c>
      <c r="AG645">
        <v>0</v>
      </c>
      <c r="AH645">
        <v>115</v>
      </c>
      <c r="AI645">
        <v>2</v>
      </c>
      <c r="AJ645">
        <v>0</v>
      </c>
      <c r="AK645">
        <v>1</v>
      </c>
      <c r="AV645">
        <v>0</v>
      </c>
      <c r="AX645">
        <v>138</v>
      </c>
      <c r="AZ645">
        <v>1</v>
      </c>
      <c r="BE645">
        <v>100</v>
      </c>
      <c r="BF645">
        <v>100</v>
      </c>
      <c r="BH645">
        <v>0</v>
      </c>
      <c r="BL645">
        <v>0</v>
      </c>
      <c r="BM645">
        <v>0</v>
      </c>
      <c r="BP645">
        <v>0</v>
      </c>
      <c r="BR645">
        <v>0</v>
      </c>
      <c r="BS645">
        <v>0</v>
      </c>
      <c r="BT645">
        <v>0</v>
      </c>
      <c r="BW645">
        <v>0</v>
      </c>
      <c r="BX645">
        <v>0</v>
      </c>
    </row>
    <row r="646" spans="1:76" x14ac:dyDescent="0.25">
      <c r="B646" t="s">
        <v>3494</v>
      </c>
      <c r="C646" t="s">
        <v>3495</v>
      </c>
      <c r="D646" t="s">
        <v>3496</v>
      </c>
      <c r="E646">
        <v>1</v>
      </c>
      <c r="F646" t="s">
        <v>1626</v>
      </c>
      <c r="G646">
        <v>11</v>
      </c>
      <c r="H646" t="s">
        <v>3452</v>
      </c>
      <c r="K646">
        <v>1</v>
      </c>
      <c r="L646" t="s">
        <v>1803</v>
      </c>
      <c r="M646" t="s">
        <v>1583</v>
      </c>
      <c r="N646" t="s">
        <v>1584</v>
      </c>
      <c r="O646" t="s">
        <v>1585</v>
      </c>
      <c r="Q646">
        <v>1</v>
      </c>
      <c r="R646">
        <v>0</v>
      </c>
      <c r="S646">
        <v>0</v>
      </c>
      <c r="T646">
        <v>0</v>
      </c>
      <c r="U646" t="s">
        <v>1570</v>
      </c>
      <c r="V646">
        <v>0</v>
      </c>
      <c r="Y646" t="s">
        <v>1571</v>
      </c>
      <c r="Z646" t="s">
        <v>1572</v>
      </c>
      <c r="AF646">
        <v>0</v>
      </c>
      <c r="AG646">
        <v>0</v>
      </c>
      <c r="AH646">
        <v>0</v>
      </c>
      <c r="AI646">
        <v>2</v>
      </c>
      <c r="AJ646">
        <v>0</v>
      </c>
      <c r="AK646">
        <v>1</v>
      </c>
      <c r="AV646">
        <v>0</v>
      </c>
      <c r="AW646">
        <v>1</v>
      </c>
      <c r="AX646">
        <v>0</v>
      </c>
      <c r="BE646">
        <v>100</v>
      </c>
      <c r="BF646">
        <v>100</v>
      </c>
      <c r="BH646">
        <v>0</v>
      </c>
      <c r="BL646">
        <v>0</v>
      </c>
      <c r="BM646">
        <v>0</v>
      </c>
      <c r="BP646">
        <v>0</v>
      </c>
      <c r="BR646">
        <v>0</v>
      </c>
      <c r="BS646">
        <v>0</v>
      </c>
      <c r="BT646">
        <v>0</v>
      </c>
      <c r="BW646">
        <v>0</v>
      </c>
      <c r="BX646">
        <v>0</v>
      </c>
    </row>
    <row r="647" spans="1:76" x14ac:dyDescent="0.25">
      <c r="A647">
        <v>561</v>
      </c>
      <c r="B647" t="s">
        <v>560</v>
      </c>
      <c r="C647" t="s">
        <v>3497</v>
      </c>
      <c r="D647" t="s">
        <v>559</v>
      </c>
      <c r="E647">
        <v>12</v>
      </c>
      <c r="F647" t="s">
        <v>1995</v>
      </c>
      <c r="G647">
        <v>11</v>
      </c>
      <c r="H647" t="s">
        <v>3452</v>
      </c>
      <c r="K647">
        <v>3</v>
      </c>
      <c r="L647" t="s">
        <v>1578</v>
      </c>
      <c r="M647" t="s">
        <v>1583</v>
      </c>
      <c r="N647" t="s">
        <v>1584</v>
      </c>
      <c r="O647" t="s">
        <v>1585</v>
      </c>
      <c r="Q647">
        <v>1</v>
      </c>
      <c r="R647">
        <v>0</v>
      </c>
      <c r="S647">
        <v>0</v>
      </c>
      <c r="T647">
        <v>0</v>
      </c>
      <c r="U647" t="s">
        <v>1570</v>
      </c>
      <c r="V647">
        <v>0</v>
      </c>
      <c r="Y647" t="s">
        <v>1571</v>
      </c>
      <c r="Z647" t="s">
        <v>1572</v>
      </c>
      <c r="AF647">
        <v>0</v>
      </c>
      <c r="AG647">
        <v>0</v>
      </c>
      <c r="AH647">
        <v>35</v>
      </c>
      <c r="AI647">
        <v>2</v>
      </c>
      <c r="AJ647">
        <v>0</v>
      </c>
      <c r="AK647">
        <v>1</v>
      </c>
      <c r="AV647">
        <v>0</v>
      </c>
      <c r="AX647">
        <v>42</v>
      </c>
      <c r="AZ647">
        <v>1</v>
      </c>
      <c r="BE647">
        <v>100</v>
      </c>
      <c r="BF647">
        <v>100</v>
      </c>
      <c r="BH647">
        <v>0</v>
      </c>
      <c r="BL647">
        <v>0</v>
      </c>
      <c r="BM647">
        <v>0</v>
      </c>
      <c r="BP647">
        <v>0</v>
      </c>
      <c r="BR647">
        <v>0</v>
      </c>
      <c r="BS647">
        <v>0</v>
      </c>
      <c r="BT647">
        <v>0</v>
      </c>
      <c r="BW647">
        <v>0</v>
      </c>
      <c r="BX647">
        <v>0</v>
      </c>
    </row>
    <row r="648" spans="1:76" x14ac:dyDescent="0.25">
      <c r="B648" t="s">
        <v>3498</v>
      </c>
      <c r="C648" t="s">
        <v>3499</v>
      </c>
      <c r="D648" t="s">
        <v>3500</v>
      </c>
      <c r="E648">
        <v>3</v>
      </c>
      <c r="F648" t="s">
        <v>1666</v>
      </c>
      <c r="G648">
        <v>7</v>
      </c>
      <c r="H648" t="s">
        <v>1666</v>
      </c>
      <c r="K648">
        <v>3</v>
      </c>
      <c r="L648" t="s">
        <v>1667</v>
      </c>
      <c r="M648" t="s">
        <v>1637</v>
      </c>
      <c r="N648" t="s">
        <v>3498</v>
      </c>
      <c r="O648" t="s">
        <v>3500</v>
      </c>
      <c r="Q648">
        <v>1</v>
      </c>
      <c r="R648">
        <v>0</v>
      </c>
      <c r="S648">
        <v>0</v>
      </c>
      <c r="T648">
        <v>0</v>
      </c>
      <c r="U648" t="s">
        <v>1570</v>
      </c>
      <c r="V648">
        <v>0</v>
      </c>
      <c r="Y648" t="s">
        <v>1571</v>
      </c>
      <c r="Z648" t="s">
        <v>1572</v>
      </c>
      <c r="AC648" t="s">
        <v>1573</v>
      </c>
      <c r="AD648" t="s">
        <v>1574</v>
      </c>
      <c r="AF648">
        <v>0</v>
      </c>
      <c r="AG648">
        <v>0</v>
      </c>
      <c r="AH648">
        <v>10.5</v>
      </c>
      <c r="AI648">
        <v>2</v>
      </c>
      <c r="AJ648">
        <v>0</v>
      </c>
      <c r="AV648">
        <v>0</v>
      </c>
      <c r="AX648">
        <v>12.6</v>
      </c>
      <c r="BE648">
        <v>100</v>
      </c>
      <c r="BF648">
        <v>100</v>
      </c>
      <c r="BH648">
        <v>0</v>
      </c>
      <c r="BL648">
        <v>0</v>
      </c>
      <c r="BM648">
        <v>0</v>
      </c>
      <c r="BP648">
        <v>0</v>
      </c>
      <c r="BR648">
        <v>0</v>
      </c>
      <c r="BS648">
        <v>0</v>
      </c>
      <c r="BT648">
        <v>0</v>
      </c>
      <c r="BW648">
        <v>0</v>
      </c>
      <c r="BX648">
        <v>0</v>
      </c>
    </row>
    <row r="649" spans="1:76" x14ac:dyDescent="0.25">
      <c r="A649">
        <v>564</v>
      </c>
      <c r="B649" t="s">
        <v>3501</v>
      </c>
      <c r="C649" t="s">
        <v>3502</v>
      </c>
      <c r="D649" t="s">
        <v>3503</v>
      </c>
      <c r="E649">
        <v>16</v>
      </c>
      <c r="F649" t="s">
        <v>1706</v>
      </c>
      <c r="G649">
        <v>10</v>
      </c>
      <c r="H649" t="s">
        <v>1706</v>
      </c>
      <c r="M649" t="s">
        <v>1583</v>
      </c>
      <c r="N649" t="s">
        <v>3501</v>
      </c>
      <c r="O649" t="s">
        <v>3503</v>
      </c>
      <c r="Q649">
        <v>1</v>
      </c>
      <c r="R649">
        <v>0</v>
      </c>
      <c r="S649">
        <v>3.31</v>
      </c>
      <c r="T649">
        <v>3.31</v>
      </c>
      <c r="U649" t="s">
        <v>1570</v>
      </c>
      <c r="V649">
        <v>0</v>
      </c>
      <c r="Y649" t="s">
        <v>1571</v>
      </c>
      <c r="Z649" t="s">
        <v>1572</v>
      </c>
      <c r="AC649" t="s">
        <v>1573</v>
      </c>
      <c r="AD649" t="s">
        <v>1574</v>
      </c>
      <c r="AF649">
        <v>0</v>
      </c>
      <c r="AG649">
        <v>0</v>
      </c>
      <c r="AH649">
        <v>4.3099999999999996</v>
      </c>
      <c r="AI649">
        <v>2</v>
      </c>
      <c r="AJ649">
        <v>0</v>
      </c>
      <c r="AV649">
        <v>1.3021148</v>
      </c>
      <c r="AX649">
        <v>5.17</v>
      </c>
      <c r="AZ649">
        <v>1</v>
      </c>
      <c r="BE649">
        <v>100</v>
      </c>
      <c r="BF649">
        <v>100</v>
      </c>
      <c r="BH649">
        <v>0</v>
      </c>
      <c r="BL649">
        <v>0</v>
      </c>
      <c r="BM649">
        <v>0</v>
      </c>
      <c r="BP649">
        <v>0</v>
      </c>
      <c r="BR649">
        <v>0</v>
      </c>
      <c r="BS649">
        <v>0</v>
      </c>
      <c r="BT649">
        <v>0</v>
      </c>
      <c r="BW649">
        <v>0</v>
      </c>
      <c r="BX649">
        <v>0</v>
      </c>
    </row>
    <row r="650" spans="1:76" x14ac:dyDescent="0.25">
      <c r="B650">
        <v>4196</v>
      </c>
      <c r="C650" t="s">
        <v>3504</v>
      </c>
      <c r="D650" t="s">
        <v>3505</v>
      </c>
      <c r="M650" t="s">
        <v>2653</v>
      </c>
      <c r="N650">
        <v>4196</v>
      </c>
      <c r="O650" t="s">
        <v>3505</v>
      </c>
      <c r="Q650">
        <v>1</v>
      </c>
      <c r="R650">
        <v>0</v>
      </c>
      <c r="S650">
        <v>0</v>
      </c>
      <c r="T650">
        <v>0</v>
      </c>
      <c r="U650" t="s">
        <v>1570</v>
      </c>
      <c r="V650">
        <v>0</v>
      </c>
      <c r="Y650" t="s">
        <v>1571</v>
      </c>
      <c r="Z650" t="s">
        <v>1572</v>
      </c>
      <c r="AF650">
        <v>0</v>
      </c>
      <c r="AG650">
        <v>0</v>
      </c>
      <c r="AH650">
        <v>0</v>
      </c>
      <c r="AI650">
        <v>2</v>
      </c>
      <c r="AJ650">
        <v>0</v>
      </c>
      <c r="AV650">
        <v>0</v>
      </c>
      <c r="AW650">
        <v>1</v>
      </c>
      <c r="AX650">
        <v>0</v>
      </c>
      <c r="BE650">
        <v>100</v>
      </c>
      <c r="BF650">
        <v>100</v>
      </c>
      <c r="BH650">
        <v>0</v>
      </c>
      <c r="BL650">
        <v>0</v>
      </c>
      <c r="BM650">
        <v>0</v>
      </c>
      <c r="BP650">
        <v>0</v>
      </c>
      <c r="BR650">
        <v>0</v>
      </c>
      <c r="BS650">
        <v>0</v>
      </c>
      <c r="BT650">
        <v>0</v>
      </c>
      <c r="BW650">
        <v>0</v>
      </c>
      <c r="BX650">
        <v>0</v>
      </c>
    </row>
    <row r="651" spans="1:76" x14ac:dyDescent="0.25">
      <c r="B651" s="3">
        <v>4005670000000</v>
      </c>
      <c r="C651" t="s">
        <v>3506</v>
      </c>
      <c r="D651" t="s">
        <v>3507</v>
      </c>
      <c r="M651" t="s">
        <v>3508</v>
      </c>
      <c r="N651" s="3">
        <v>4005670000000</v>
      </c>
      <c r="O651" t="s">
        <v>3509</v>
      </c>
      <c r="Q651">
        <v>1</v>
      </c>
      <c r="R651">
        <v>1</v>
      </c>
      <c r="S651">
        <v>0.47</v>
      </c>
      <c r="T651">
        <v>0.47</v>
      </c>
      <c r="U651" t="s">
        <v>1570</v>
      </c>
      <c r="V651">
        <v>0</v>
      </c>
      <c r="Y651" t="s">
        <v>1571</v>
      </c>
      <c r="Z651" t="s">
        <v>1572</v>
      </c>
      <c r="AC651" t="s">
        <v>1573</v>
      </c>
      <c r="AD651" t="s">
        <v>1574</v>
      </c>
      <c r="AF651">
        <v>0</v>
      </c>
      <c r="AG651">
        <v>0</v>
      </c>
      <c r="AH651">
        <v>0.71</v>
      </c>
      <c r="AI651">
        <v>2</v>
      </c>
      <c r="AJ651">
        <v>0</v>
      </c>
      <c r="AV651">
        <v>1.5106383000000001</v>
      </c>
      <c r="AX651">
        <v>0.85</v>
      </c>
      <c r="BE651">
        <v>100</v>
      </c>
      <c r="BF651">
        <v>100</v>
      </c>
      <c r="BH651">
        <v>0</v>
      </c>
      <c r="BL651">
        <v>0</v>
      </c>
      <c r="BM651">
        <v>0</v>
      </c>
      <c r="BP651">
        <v>0</v>
      </c>
      <c r="BR651">
        <v>0</v>
      </c>
      <c r="BS651">
        <v>0</v>
      </c>
      <c r="BT651">
        <v>0</v>
      </c>
      <c r="BW651">
        <v>0</v>
      </c>
      <c r="BX651">
        <v>0</v>
      </c>
    </row>
    <row r="652" spans="1:76" x14ac:dyDescent="0.25">
      <c r="A652">
        <v>570</v>
      </c>
      <c r="B652" t="s">
        <v>569</v>
      </c>
      <c r="C652" t="s">
        <v>3510</v>
      </c>
      <c r="D652" t="s">
        <v>567</v>
      </c>
      <c r="E652">
        <v>16</v>
      </c>
      <c r="F652" t="s">
        <v>1706</v>
      </c>
      <c r="G652">
        <v>10</v>
      </c>
      <c r="H652" t="s">
        <v>1706</v>
      </c>
      <c r="M652" t="s">
        <v>1707</v>
      </c>
      <c r="N652" t="s">
        <v>569</v>
      </c>
      <c r="O652" t="s">
        <v>567</v>
      </c>
      <c r="Q652">
        <v>1</v>
      </c>
      <c r="R652">
        <v>0</v>
      </c>
      <c r="S652">
        <v>7.16</v>
      </c>
      <c r="T652">
        <v>7.16</v>
      </c>
      <c r="U652" t="s">
        <v>1570</v>
      </c>
      <c r="V652">
        <v>0</v>
      </c>
      <c r="Y652" t="s">
        <v>1571</v>
      </c>
      <c r="Z652" t="s">
        <v>1572</v>
      </c>
      <c r="AC652" t="s">
        <v>1573</v>
      </c>
      <c r="AD652" t="s">
        <v>1574</v>
      </c>
      <c r="AF652">
        <v>0</v>
      </c>
      <c r="AG652">
        <v>0</v>
      </c>
      <c r="AH652">
        <v>9.31</v>
      </c>
      <c r="AI652">
        <v>2</v>
      </c>
      <c r="AJ652">
        <v>0</v>
      </c>
      <c r="AV652">
        <v>1.3002792999999999</v>
      </c>
      <c r="AX652">
        <v>11.17</v>
      </c>
      <c r="AZ652">
        <v>1</v>
      </c>
      <c r="BE652">
        <v>100</v>
      </c>
      <c r="BF652">
        <v>100</v>
      </c>
      <c r="BH652">
        <v>0</v>
      </c>
      <c r="BL652">
        <v>0</v>
      </c>
      <c r="BM652">
        <v>0</v>
      </c>
      <c r="BP652">
        <v>0</v>
      </c>
      <c r="BR652">
        <v>0</v>
      </c>
      <c r="BS652">
        <v>0</v>
      </c>
      <c r="BT652">
        <v>0</v>
      </c>
      <c r="BW652">
        <v>0</v>
      </c>
      <c r="BX652">
        <v>0</v>
      </c>
    </row>
    <row r="653" spans="1:76" x14ac:dyDescent="0.25">
      <c r="A653">
        <v>565</v>
      </c>
      <c r="B653" t="s">
        <v>3511</v>
      </c>
      <c r="C653" t="s">
        <v>3512</v>
      </c>
      <c r="D653" t="s">
        <v>562</v>
      </c>
      <c r="E653">
        <v>16</v>
      </c>
      <c r="F653" t="s">
        <v>1706</v>
      </c>
      <c r="G653">
        <v>10</v>
      </c>
      <c r="H653" t="s">
        <v>1706</v>
      </c>
      <c r="M653" t="s">
        <v>2803</v>
      </c>
      <c r="N653" t="s">
        <v>3511</v>
      </c>
      <c r="O653" t="s">
        <v>562</v>
      </c>
      <c r="Q653">
        <v>1</v>
      </c>
      <c r="R653">
        <v>0</v>
      </c>
      <c r="S653">
        <v>4.5</v>
      </c>
      <c r="T653">
        <v>4.5</v>
      </c>
      <c r="U653" t="s">
        <v>1570</v>
      </c>
      <c r="V653">
        <v>0</v>
      </c>
      <c r="Y653" t="s">
        <v>1571</v>
      </c>
      <c r="Z653" t="s">
        <v>1572</v>
      </c>
      <c r="AC653" t="s">
        <v>1573</v>
      </c>
      <c r="AD653" t="s">
        <v>1574</v>
      </c>
      <c r="AF653">
        <v>0</v>
      </c>
      <c r="AG653">
        <v>0</v>
      </c>
      <c r="AH653">
        <v>5.85</v>
      </c>
      <c r="AI653">
        <v>2</v>
      </c>
      <c r="AJ653">
        <v>0</v>
      </c>
      <c r="AV653">
        <v>1.3</v>
      </c>
      <c r="AX653">
        <v>7.02</v>
      </c>
      <c r="AZ653">
        <v>1</v>
      </c>
      <c r="BE653">
        <v>100</v>
      </c>
      <c r="BF653">
        <v>100</v>
      </c>
      <c r="BH653">
        <v>0</v>
      </c>
      <c r="BL653">
        <v>0</v>
      </c>
      <c r="BM653">
        <v>0</v>
      </c>
      <c r="BP653">
        <v>0</v>
      </c>
      <c r="BR653">
        <v>0</v>
      </c>
      <c r="BS653">
        <v>0</v>
      </c>
      <c r="BT653">
        <v>0</v>
      </c>
      <c r="BW653">
        <v>0</v>
      </c>
      <c r="BX653">
        <v>0</v>
      </c>
    </row>
    <row r="654" spans="1:76" x14ac:dyDescent="0.25">
      <c r="A654">
        <v>566</v>
      </c>
      <c r="B654" t="s">
        <v>3513</v>
      </c>
      <c r="C654" t="s">
        <v>3514</v>
      </c>
      <c r="D654" t="s">
        <v>3515</v>
      </c>
      <c r="E654">
        <v>16</v>
      </c>
      <c r="F654" t="s">
        <v>1706</v>
      </c>
      <c r="G654">
        <v>10</v>
      </c>
      <c r="H654" t="s">
        <v>1706</v>
      </c>
      <c r="M654" t="s">
        <v>2826</v>
      </c>
      <c r="N654" t="s">
        <v>3513</v>
      </c>
      <c r="O654" t="s">
        <v>3515</v>
      </c>
      <c r="Q654">
        <v>1</v>
      </c>
      <c r="R654">
        <v>0</v>
      </c>
      <c r="S654">
        <v>10.97</v>
      </c>
      <c r="T654">
        <v>10.97</v>
      </c>
      <c r="U654" t="s">
        <v>1570</v>
      </c>
      <c r="V654">
        <v>0</v>
      </c>
      <c r="Y654" t="s">
        <v>1571</v>
      </c>
      <c r="Z654" t="s">
        <v>1572</v>
      </c>
      <c r="AC654" t="s">
        <v>1573</v>
      </c>
      <c r="AD654" t="s">
        <v>1574</v>
      </c>
      <c r="AF654">
        <v>0</v>
      </c>
      <c r="AG654">
        <v>0</v>
      </c>
      <c r="AH654">
        <v>14</v>
      </c>
      <c r="AI654">
        <v>2</v>
      </c>
      <c r="AJ654">
        <v>0</v>
      </c>
      <c r="AV654">
        <v>1.2762077999999999</v>
      </c>
      <c r="AX654">
        <v>16.8</v>
      </c>
      <c r="AZ654">
        <v>1</v>
      </c>
      <c r="BE654">
        <v>100</v>
      </c>
      <c r="BF654">
        <v>100</v>
      </c>
      <c r="BH654">
        <v>0</v>
      </c>
      <c r="BL654">
        <v>0</v>
      </c>
      <c r="BM654">
        <v>0</v>
      </c>
      <c r="BP654">
        <v>0</v>
      </c>
      <c r="BR654">
        <v>0</v>
      </c>
      <c r="BS654">
        <v>0</v>
      </c>
      <c r="BT654">
        <v>0</v>
      </c>
      <c r="BW654">
        <v>0</v>
      </c>
      <c r="BX654">
        <v>0</v>
      </c>
    </row>
    <row r="655" spans="1:76" x14ac:dyDescent="0.25">
      <c r="B655" t="s">
        <v>3516</v>
      </c>
      <c r="C655" t="s">
        <v>3517</v>
      </c>
      <c r="D655" t="s">
        <v>3518</v>
      </c>
      <c r="E655">
        <v>16</v>
      </c>
      <c r="F655" t="s">
        <v>1706</v>
      </c>
      <c r="G655">
        <v>10</v>
      </c>
      <c r="H655" t="s">
        <v>1706</v>
      </c>
      <c r="M655" t="s">
        <v>2826</v>
      </c>
      <c r="N655" t="s">
        <v>3516</v>
      </c>
      <c r="O655" t="s">
        <v>3518</v>
      </c>
      <c r="Q655">
        <v>1</v>
      </c>
      <c r="R655">
        <v>0</v>
      </c>
      <c r="S655">
        <v>10.97</v>
      </c>
      <c r="T655">
        <v>10.97</v>
      </c>
      <c r="U655" t="s">
        <v>1570</v>
      </c>
      <c r="V655">
        <v>0</v>
      </c>
      <c r="Y655" t="s">
        <v>1571</v>
      </c>
      <c r="Z655" t="s">
        <v>1572</v>
      </c>
      <c r="AC655" t="s">
        <v>1573</v>
      </c>
      <c r="AD655" t="s">
        <v>1574</v>
      </c>
      <c r="AF655">
        <v>0</v>
      </c>
      <c r="AG655">
        <v>0</v>
      </c>
      <c r="AH655">
        <v>14</v>
      </c>
      <c r="AI655">
        <v>2</v>
      </c>
      <c r="AJ655">
        <v>0</v>
      </c>
      <c r="AV655">
        <v>1.2762077999999999</v>
      </c>
      <c r="AX655">
        <v>16.8</v>
      </c>
      <c r="AZ655">
        <v>1</v>
      </c>
      <c r="BE655">
        <v>100</v>
      </c>
      <c r="BF655">
        <v>100</v>
      </c>
      <c r="BH655">
        <v>0</v>
      </c>
      <c r="BL655">
        <v>0</v>
      </c>
      <c r="BM655">
        <v>0</v>
      </c>
      <c r="BP655">
        <v>0</v>
      </c>
      <c r="BR655">
        <v>0</v>
      </c>
      <c r="BS655">
        <v>0</v>
      </c>
      <c r="BT655">
        <v>0</v>
      </c>
      <c r="BW655">
        <v>0</v>
      </c>
      <c r="BX655">
        <v>0</v>
      </c>
    </row>
    <row r="656" spans="1:76" x14ac:dyDescent="0.25">
      <c r="A656">
        <v>567</v>
      </c>
      <c r="B656" t="s">
        <v>3519</v>
      </c>
      <c r="C656" t="s">
        <v>3520</v>
      </c>
      <c r="D656" t="s">
        <v>1432</v>
      </c>
      <c r="E656">
        <v>16</v>
      </c>
      <c r="F656" t="s">
        <v>1706</v>
      </c>
      <c r="G656">
        <v>10</v>
      </c>
      <c r="H656" t="s">
        <v>1706</v>
      </c>
      <c r="M656" t="s">
        <v>2826</v>
      </c>
      <c r="N656" t="s">
        <v>3519</v>
      </c>
      <c r="O656" t="s">
        <v>1432</v>
      </c>
      <c r="Q656">
        <v>1</v>
      </c>
      <c r="R656">
        <v>0</v>
      </c>
      <c r="S656">
        <v>45.73</v>
      </c>
      <c r="T656">
        <v>45.73</v>
      </c>
      <c r="U656" t="s">
        <v>1570</v>
      </c>
      <c r="V656">
        <v>0</v>
      </c>
      <c r="Y656" t="s">
        <v>1571</v>
      </c>
      <c r="Z656" t="s">
        <v>1572</v>
      </c>
      <c r="AC656" t="s">
        <v>1573</v>
      </c>
      <c r="AD656" t="s">
        <v>1574</v>
      </c>
      <c r="AF656">
        <v>0</v>
      </c>
      <c r="AG656">
        <v>0</v>
      </c>
      <c r="AH656">
        <v>60</v>
      </c>
      <c r="AI656">
        <v>2</v>
      </c>
      <c r="AJ656">
        <v>0</v>
      </c>
      <c r="AV656">
        <v>1.312049</v>
      </c>
      <c r="AX656">
        <v>72</v>
      </c>
      <c r="AZ656">
        <v>1</v>
      </c>
      <c r="BE656">
        <v>100</v>
      </c>
      <c r="BF656">
        <v>100</v>
      </c>
      <c r="BH656">
        <v>0</v>
      </c>
      <c r="BL656">
        <v>0</v>
      </c>
      <c r="BM656">
        <v>0</v>
      </c>
      <c r="BP656">
        <v>0</v>
      </c>
      <c r="BR656">
        <v>0</v>
      </c>
      <c r="BS656">
        <v>0</v>
      </c>
      <c r="BT656">
        <v>0</v>
      </c>
      <c r="BW656">
        <v>0</v>
      </c>
      <c r="BX656">
        <v>0</v>
      </c>
    </row>
    <row r="657" spans="1:76" x14ac:dyDescent="0.25">
      <c r="B657" t="s">
        <v>3521</v>
      </c>
      <c r="C657" t="s">
        <v>3522</v>
      </c>
      <c r="D657" t="s">
        <v>1433</v>
      </c>
      <c r="E657">
        <v>16</v>
      </c>
      <c r="F657" t="s">
        <v>1706</v>
      </c>
      <c r="G657">
        <v>10</v>
      </c>
      <c r="H657" t="s">
        <v>1706</v>
      </c>
      <c r="M657" t="s">
        <v>2826</v>
      </c>
      <c r="N657" t="s">
        <v>3521</v>
      </c>
      <c r="O657" t="s">
        <v>1433</v>
      </c>
      <c r="Q657">
        <v>1</v>
      </c>
      <c r="R657">
        <v>0</v>
      </c>
      <c r="S657">
        <v>45.73</v>
      </c>
      <c r="T657">
        <v>45.73</v>
      </c>
      <c r="U657" t="s">
        <v>1570</v>
      </c>
      <c r="V657">
        <v>0</v>
      </c>
      <c r="Y657" t="s">
        <v>1571</v>
      </c>
      <c r="Z657" t="s">
        <v>1572</v>
      </c>
      <c r="AC657" t="s">
        <v>1573</v>
      </c>
      <c r="AD657" t="s">
        <v>1574</v>
      </c>
      <c r="AF657">
        <v>0</v>
      </c>
      <c r="AG657">
        <v>0</v>
      </c>
      <c r="AH657">
        <v>60</v>
      </c>
      <c r="AI657">
        <v>2</v>
      </c>
      <c r="AJ657">
        <v>0</v>
      </c>
      <c r="AV657">
        <v>1.312049</v>
      </c>
      <c r="AX657">
        <v>72</v>
      </c>
      <c r="AZ657">
        <v>1</v>
      </c>
      <c r="BE657">
        <v>100</v>
      </c>
      <c r="BF657">
        <v>100</v>
      </c>
      <c r="BH657">
        <v>0</v>
      </c>
      <c r="BL657">
        <v>0</v>
      </c>
      <c r="BM657">
        <v>0</v>
      </c>
      <c r="BP657">
        <v>0</v>
      </c>
      <c r="BR657">
        <v>0</v>
      </c>
      <c r="BS657">
        <v>0</v>
      </c>
      <c r="BT657">
        <v>0</v>
      </c>
      <c r="BW657">
        <v>0</v>
      </c>
      <c r="BX657">
        <v>0</v>
      </c>
    </row>
    <row r="658" spans="1:76" x14ac:dyDescent="0.25">
      <c r="A658">
        <v>568</v>
      </c>
      <c r="B658" t="s">
        <v>3523</v>
      </c>
      <c r="C658" t="s">
        <v>3524</v>
      </c>
      <c r="D658" t="s">
        <v>1434</v>
      </c>
      <c r="E658">
        <v>16</v>
      </c>
      <c r="F658" t="s">
        <v>1706</v>
      </c>
      <c r="G658">
        <v>10</v>
      </c>
      <c r="H658" t="s">
        <v>1706</v>
      </c>
      <c r="M658" t="s">
        <v>2826</v>
      </c>
      <c r="N658" t="s">
        <v>3523</v>
      </c>
      <c r="O658" t="s">
        <v>1434</v>
      </c>
      <c r="Q658">
        <v>1</v>
      </c>
      <c r="R658">
        <v>0</v>
      </c>
      <c r="S658">
        <v>24.58</v>
      </c>
      <c r="T658">
        <v>24.58</v>
      </c>
      <c r="U658" t="s">
        <v>1570</v>
      </c>
      <c r="V658">
        <v>0</v>
      </c>
      <c r="Y658" t="s">
        <v>1571</v>
      </c>
      <c r="Z658" t="s">
        <v>1572</v>
      </c>
      <c r="AC658" t="s">
        <v>1573</v>
      </c>
      <c r="AD658" t="s">
        <v>1574</v>
      </c>
      <c r="AF658">
        <v>0</v>
      </c>
      <c r="AG658">
        <v>0</v>
      </c>
      <c r="AH658">
        <v>35</v>
      </c>
      <c r="AI658">
        <v>2</v>
      </c>
      <c r="AJ658">
        <v>0</v>
      </c>
      <c r="AV658">
        <v>1.4239219000000001</v>
      </c>
      <c r="AX658">
        <v>42</v>
      </c>
      <c r="AZ658">
        <v>1</v>
      </c>
      <c r="BE658">
        <v>100</v>
      </c>
      <c r="BF658">
        <v>100</v>
      </c>
      <c r="BH658">
        <v>0</v>
      </c>
      <c r="BL658">
        <v>0</v>
      </c>
      <c r="BM658">
        <v>0</v>
      </c>
      <c r="BP658">
        <v>0</v>
      </c>
      <c r="BR658">
        <v>0</v>
      </c>
      <c r="BS658">
        <v>0</v>
      </c>
      <c r="BT658">
        <v>0</v>
      </c>
      <c r="BW658">
        <v>0</v>
      </c>
      <c r="BX658">
        <v>0</v>
      </c>
    </row>
    <row r="659" spans="1:76" x14ac:dyDescent="0.25">
      <c r="B659" t="s">
        <v>3525</v>
      </c>
      <c r="C659" t="s">
        <v>3526</v>
      </c>
      <c r="D659" t="s">
        <v>1435</v>
      </c>
      <c r="E659">
        <v>16</v>
      </c>
      <c r="F659" t="s">
        <v>1706</v>
      </c>
      <c r="G659">
        <v>10</v>
      </c>
      <c r="H659" t="s">
        <v>1706</v>
      </c>
      <c r="M659" t="s">
        <v>2826</v>
      </c>
      <c r="N659" t="s">
        <v>3525</v>
      </c>
      <c r="O659" t="s">
        <v>1435</v>
      </c>
      <c r="Q659">
        <v>1</v>
      </c>
      <c r="R659">
        <v>0</v>
      </c>
      <c r="S659">
        <v>24.58</v>
      </c>
      <c r="T659">
        <v>24.58</v>
      </c>
      <c r="U659" t="s">
        <v>1570</v>
      </c>
      <c r="V659">
        <v>0</v>
      </c>
      <c r="Y659" t="s">
        <v>1571</v>
      </c>
      <c r="Z659" t="s">
        <v>1572</v>
      </c>
      <c r="AC659" t="s">
        <v>1573</v>
      </c>
      <c r="AD659" t="s">
        <v>1574</v>
      </c>
      <c r="AF659">
        <v>0</v>
      </c>
      <c r="AG659">
        <v>0</v>
      </c>
      <c r="AH659">
        <v>35</v>
      </c>
      <c r="AI659">
        <v>2</v>
      </c>
      <c r="AJ659">
        <v>0</v>
      </c>
      <c r="AV659">
        <v>1.4239219000000001</v>
      </c>
      <c r="AX659">
        <v>42</v>
      </c>
      <c r="AZ659">
        <v>1</v>
      </c>
      <c r="BE659">
        <v>100</v>
      </c>
      <c r="BF659">
        <v>100</v>
      </c>
      <c r="BH659">
        <v>0</v>
      </c>
      <c r="BL659">
        <v>0</v>
      </c>
      <c r="BM659">
        <v>0</v>
      </c>
      <c r="BP659">
        <v>0</v>
      </c>
      <c r="BR659">
        <v>0</v>
      </c>
      <c r="BS659">
        <v>0</v>
      </c>
      <c r="BT659">
        <v>0</v>
      </c>
      <c r="BW659">
        <v>0</v>
      </c>
      <c r="BX659">
        <v>0</v>
      </c>
    </row>
    <row r="660" spans="1:76" x14ac:dyDescent="0.25">
      <c r="A660">
        <v>569</v>
      </c>
      <c r="B660" t="s">
        <v>3527</v>
      </c>
      <c r="C660" t="s">
        <v>3528</v>
      </c>
      <c r="D660" t="s">
        <v>3529</v>
      </c>
      <c r="E660">
        <v>16</v>
      </c>
      <c r="F660" t="s">
        <v>1706</v>
      </c>
      <c r="G660">
        <v>10</v>
      </c>
      <c r="H660" t="s">
        <v>1706</v>
      </c>
      <c r="M660" t="s">
        <v>2826</v>
      </c>
      <c r="N660" t="s">
        <v>3527</v>
      </c>
      <c r="O660" t="s">
        <v>3529</v>
      </c>
      <c r="Q660">
        <v>1</v>
      </c>
      <c r="R660">
        <v>0</v>
      </c>
      <c r="S660">
        <v>32.25</v>
      </c>
      <c r="T660">
        <v>32.25</v>
      </c>
      <c r="U660" t="s">
        <v>1570</v>
      </c>
      <c r="V660">
        <v>0</v>
      </c>
      <c r="Y660" t="s">
        <v>1571</v>
      </c>
      <c r="Z660" t="s">
        <v>1572</v>
      </c>
      <c r="AC660" t="s">
        <v>1573</v>
      </c>
      <c r="AD660" t="s">
        <v>1574</v>
      </c>
      <c r="AF660">
        <v>0</v>
      </c>
      <c r="AG660">
        <v>0</v>
      </c>
      <c r="AH660">
        <v>60</v>
      </c>
      <c r="AI660">
        <v>2</v>
      </c>
      <c r="AJ660">
        <v>0</v>
      </c>
      <c r="AV660">
        <v>1.8604651000000001</v>
      </c>
      <c r="AX660">
        <v>72</v>
      </c>
      <c r="AZ660">
        <v>1</v>
      </c>
      <c r="BE660">
        <v>100</v>
      </c>
      <c r="BF660">
        <v>100</v>
      </c>
      <c r="BH660">
        <v>0</v>
      </c>
      <c r="BL660">
        <v>0</v>
      </c>
      <c r="BM660">
        <v>0</v>
      </c>
      <c r="BP660">
        <v>0</v>
      </c>
      <c r="BR660">
        <v>0</v>
      </c>
      <c r="BS660">
        <v>0</v>
      </c>
      <c r="BT660">
        <v>0</v>
      </c>
      <c r="BW660">
        <v>0</v>
      </c>
      <c r="BX660">
        <v>0</v>
      </c>
    </row>
    <row r="661" spans="1:76" x14ac:dyDescent="0.25">
      <c r="B661" t="s">
        <v>3530</v>
      </c>
      <c r="C661" t="s">
        <v>3531</v>
      </c>
      <c r="D661" t="s">
        <v>3532</v>
      </c>
      <c r="E661">
        <v>13</v>
      </c>
      <c r="F661" t="s">
        <v>2196</v>
      </c>
      <c r="I661" t="s">
        <v>2365</v>
      </c>
      <c r="J661" t="s">
        <v>2366</v>
      </c>
      <c r="K661">
        <v>3</v>
      </c>
      <c r="L661" t="s">
        <v>2343</v>
      </c>
      <c r="M661" t="s">
        <v>1568</v>
      </c>
      <c r="N661" t="s">
        <v>3533</v>
      </c>
      <c r="O661" t="s">
        <v>3532</v>
      </c>
      <c r="Q661">
        <v>1</v>
      </c>
      <c r="R661">
        <v>1</v>
      </c>
      <c r="S661">
        <v>22.45</v>
      </c>
      <c r="T661">
        <v>22.45</v>
      </c>
      <c r="U661" t="s">
        <v>1570</v>
      </c>
      <c r="V661">
        <v>0</v>
      </c>
      <c r="Y661" t="s">
        <v>1571</v>
      </c>
      <c r="Z661" t="s">
        <v>1572</v>
      </c>
      <c r="AC661" t="s">
        <v>1573</v>
      </c>
      <c r="AD661" t="s">
        <v>1574</v>
      </c>
      <c r="AF661">
        <v>0</v>
      </c>
      <c r="AG661">
        <v>0</v>
      </c>
      <c r="AH661">
        <v>29.53</v>
      </c>
      <c r="AI661">
        <v>2</v>
      </c>
      <c r="AJ661">
        <v>0</v>
      </c>
      <c r="AV661">
        <v>1.3153675</v>
      </c>
      <c r="AX661">
        <v>35.44</v>
      </c>
      <c r="BE661">
        <v>100</v>
      </c>
      <c r="BF661">
        <v>100</v>
      </c>
      <c r="BH661">
        <v>0</v>
      </c>
      <c r="BL661">
        <v>0</v>
      </c>
      <c r="BM661">
        <v>0</v>
      </c>
      <c r="BP661">
        <v>0</v>
      </c>
      <c r="BR661">
        <v>0</v>
      </c>
      <c r="BS661">
        <v>0</v>
      </c>
      <c r="BT661">
        <v>0</v>
      </c>
      <c r="BW661">
        <v>0</v>
      </c>
      <c r="BX661">
        <v>0</v>
      </c>
    </row>
    <row r="662" spans="1:76" x14ac:dyDescent="0.25">
      <c r="B662" t="s">
        <v>3534</v>
      </c>
      <c r="C662" t="s">
        <v>3535</v>
      </c>
      <c r="D662" t="s">
        <v>3536</v>
      </c>
      <c r="E662">
        <v>12</v>
      </c>
      <c r="F662" t="s">
        <v>1995</v>
      </c>
      <c r="G662">
        <v>12</v>
      </c>
      <c r="H662" t="s">
        <v>1996</v>
      </c>
      <c r="K662">
        <v>3</v>
      </c>
      <c r="L662" t="s">
        <v>1578</v>
      </c>
      <c r="M662" t="s">
        <v>1583</v>
      </c>
      <c r="N662" t="s">
        <v>1584</v>
      </c>
      <c r="O662" t="s">
        <v>1585</v>
      </c>
      <c r="Q662">
        <v>1</v>
      </c>
      <c r="R662">
        <v>0</v>
      </c>
      <c r="S662">
        <v>0</v>
      </c>
      <c r="T662">
        <v>0</v>
      </c>
      <c r="U662" t="s">
        <v>1570</v>
      </c>
      <c r="V662">
        <v>0</v>
      </c>
      <c r="Y662" t="s">
        <v>1571</v>
      </c>
      <c r="Z662" t="s">
        <v>1572</v>
      </c>
      <c r="AF662">
        <v>0</v>
      </c>
      <c r="AG662">
        <v>0</v>
      </c>
      <c r="AH662">
        <v>52.97</v>
      </c>
      <c r="AI662">
        <v>2</v>
      </c>
      <c r="AJ662">
        <v>0</v>
      </c>
      <c r="AK662">
        <v>1</v>
      </c>
      <c r="AQ662">
        <v>1</v>
      </c>
      <c r="AV662">
        <v>0</v>
      </c>
      <c r="AX662">
        <v>63.56</v>
      </c>
      <c r="AZ662">
        <v>1</v>
      </c>
      <c r="BE662">
        <v>100</v>
      </c>
      <c r="BF662">
        <v>100</v>
      </c>
      <c r="BH662">
        <v>0</v>
      </c>
      <c r="BL662">
        <v>0</v>
      </c>
      <c r="BM662">
        <v>0</v>
      </c>
      <c r="BP662">
        <v>0</v>
      </c>
      <c r="BR662">
        <v>0</v>
      </c>
      <c r="BS662">
        <v>0</v>
      </c>
      <c r="BT662">
        <v>0</v>
      </c>
      <c r="BW662">
        <v>0</v>
      </c>
      <c r="BX662">
        <v>0</v>
      </c>
    </row>
    <row r="663" spans="1:76" x14ac:dyDescent="0.25">
      <c r="B663" t="s">
        <v>3537</v>
      </c>
      <c r="C663" t="s">
        <v>3538</v>
      </c>
      <c r="D663" t="s">
        <v>3539</v>
      </c>
      <c r="E663">
        <v>12</v>
      </c>
      <c r="F663" t="s">
        <v>1995</v>
      </c>
      <c r="G663">
        <v>12</v>
      </c>
      <c r="H663" t="s">
        <v>1996</v>
      </c>
      <c r="K663">
        <v>3</v>
      </c>
      <c r="L663" t="s">
        <v>1578</v>
      </c>
      <c r="M663" t="s">
        <v>1583</v>
      </c>
      <c r="N663" t="s">
        <v>1584</v>
      </c>
      <c r="O663" t="s">
        <v>1585</v>
      </c>
      <c r="Q663">
        <v>1</v>
      </c>
      <c r="R663">
        <v>0</v>
      </c>
      <c r="S663">
        <v>0</v>
      </c>
      <c r="T663">
        <v>0</v>
      </c>
      <c r="U663" t="s">
        <v>1570</v>
      </c>
      <c r="V663">
        <v>0</v>
      </c>
      <c r="Y663" t="s">
        <v>1571</v>
      </c>
      <c r="Z663" t="s">
        <v>1572</v>
      </c>
      <c r="AF663">
        <v>0</v>
      </c>
      <c r="AG663">
        <v>0</v>
      </c>
      <c r="AH663">
        <v>105.94</v>
      </c>
      <c r="AI663">
        <v>2</v>
      </c>
      <c r="AJ663">
        <v>0</v>
      </c>
      <c r="AK663">
        <v>1</v>
      </c>
      <c r="AV663">
        <v>0</v>
      </c>
      <c r="AX663">
        <v>127.13</v>
      </c>
      <c r="AZ663">
        <v>1</v>
      </c>
      <c r="BE663">
        <v>100</v>
      </c>
      <c r="BF663">
        <v>100</v>
      </c>
      <c r="BH663">
        <v>0</v>
      </c>
      <c r="BL663">
        <v>0</v>
      </c>
      <c r="BM663">
        <v>0</v>
      </c>
      <c r="BP663">
        <v>0</v>
      </c>
      <c r="BR663">
        <v>0</v>
      </c>
      <c r="BS663">
        <v>0</v>
      </c>
      <c r="BT663">
        <v>0</v>
      </c>
      <c r="BW663">
        <v>0</v>
      </c>
      <c r="BX663">
        <v>0</v>
      </c>
    </row>
    <row r="664" spans="1:76" x14ac:dyDescent="0.25">
      <c r="B664" t="s">
        <v>1442</v>
      </c>
      <c r="C664" t="s">
        <v>3540</v>
      </c>
      <c r="D664" t="s">
        <v>3541</v>
      </c>
      <c r="E664">
        <v>4</v>
      </c>
      <c r="F664" t="s">
        <v>1730</v>
      </c>
      <c r="M664" t="s">
        <v>1637</v>
      </c>
      <c r="N664" t="s">
        <v>1442</v>
      </c>
      <c r="O664" t="s">
        <v>3542</v>
      </c>
      <c r="Q664">
        <v>1</v>
      </c>
      <c r="R664">
        <v>1</v>
      </c>
      <c r="S664">
        <v>570</v>
      </c>
      <c r="T664">
        <v>570</v>
      </c>
      <c r="U664" t="s">
        <v>1570</v>
      </c>
      <c r="V664">
        <v>0</v>
      </c>
      <c r="Y664" t="s">
        <v>1571</v>
      </c>
      <c r="Z664" t="s">
        <v>1572</v>
      </c>
      <c r="AC664" t="s">
        <v>1573</v>
      </c>
      <c r="AD664" t="s">
        <v>1574</v>
      </c>
      <c r="AF664">
        <v>0</v>
      </c>
      <c r="AG664">
        <v>0</v>
      </c>
      <c r="AH664">
        <v>769.5</v>
      </c>
      <c r="AI664">
        <v>2</v>
      </c>
      <c r="AJ664">
        <v>0</v>
      </c>
      <c r="AV664">
        <v>1.35</v>
      </c>
      <c r="AX664">
        <v>923.4</v>
      </c>
      <c r="AZ664">
        <v>1</v>
      </c>
      <c r="BE664">
        <v>100</v>
      </c>
      <c r="BF664">
        <v>100</v>
      </c>
      <c r="BH664">
        <v>0</v>
      </c>
      <c r="BL664">
        <v>0</v>
      </c>
      <c r="BM664">
        <v>0</v>
      </c>
      <c r="BP664">
        <v>0</v>
      </c>
      <c r="BR664">
        <v>0</v>
      </c>
      <c r="BS664">
        <v>0</v>
      </c>
      <c r="BT664">
        <v>0</v>
      </c>
      <c r="BW664">
        <v>0</v>
      </c>
      <c r="BX664">
        <v>0</v>
      </c>
    </row>
    <row r="665" spans="1:76" x14ac:dyDescent="0.25">
      <c r="B665" t="s">
        <v>1446</v>
      </c>
      <c r="C665" t="s">
        <v>3543</v>
      </c>
      <c r="D665" t="s">
        <v>3544</v>
      </c>
      <c r="E665">
        <v>4</v>
      </c>
      <c r="F665" t="s">
        <v>1730</v>
      </c>
      <c r="M665" t="s">
        <v>1637</v>
      </c>
      <c r="N665" t="s">
        <v>1446</v>
      </c>
      <c r="O665" t="s">
        <v>3545</v>
      </c>
      <c r="Q665">
        <v>1</v>
      </c>
      <c r="R665">
        <v>1</v>
      </c>
      <c r="S665">
        <v>1140</v>
      </c>
      <c r="T665">
        <v>1140</v>
      </c>
      <c r="U665" t="s">
        <v>1570</v>
      </c>
      <c r="V665">
        <v>0</v>
      </c>
      <c r="Y665" t="s">
        <v>1571</v>
      </c>
      <c r="Z665" t="s">
        <v>1572</v>
      </c>
      <c r="AC665" t="s">
        <v>1573</v>
      </c>
      <c r="AD665" t="s">
        <v>1574</v>
      </c>
      <c r="AF665">
        <v>0</v>
      </c>
      <c r="AG665">
        <v>0</v>
      </c>
      <c r="AH665" s="2">
        <v>1539</v>
      </c>
      <c r="AI665">
        <v>2</v>
      </c>
      <c r="AJ665">
        <v>0</v>
      </c>
      <c r="AV665">
        <v>1.35</v>
      </c>
      <c r="AX665" s="2">
        <v>1846.8</v>
      </c>
      <c r="AZ665">
        <v>1</v>
      </c>
      <c r="BE665">
        <v>100</v>
      </c>
      <c r="BF665">
        <v>100</v>
      </c>
      <c r="BH665">
        <v>0</v>
      </c>
      <c r="BL665">
        <v>0</v>
      </c>
      <c r="BM665">
        <v>0</v>
      </c>
      <c r="BP665">
        <v>0</v>
      </c>
      <c r="BR665">
        <v>0</v>
      </c>
      <c r="BS665">
        <v>0</v>
      </c>
      <c r="BT665">
        <v>0</v>
      </c>
      <c r="BW665">
        <v>0</v>
      </c>
      <c r="BX665">
        <v>0</v>
      </c>
    </row>
    <row r="666" spans="1:76" x14ac:dyDescent="0.25">
      <c r="A666">
        <v>573</v>
      </c>
      <c r="B666" t="s">
        <v>574</v>
      </c>
      <c r="C666" t="s">
        <v>3546</v>
      </c>
      <c r="D666" t="s">
        <v>3547</v>
      </c>
      <c r="E666">
        <v>5</v>
      </c>
      <c r="F666" t="s">
        <v>1566</v>
      </c>
      <c r="G666">
        <v>1</v>
      </c>
      <c r="H666" t="s">
        <v>1566</v>
      </c>
      <c r="I666" t="s">
        <v>1820</v>
      </c>
      <c r="J666" t="s">
        <v>1821</v>
      </c>
      <c r="K666">
        <v>4</v>
      </c>
      <c r="L666" t="s">
        <v>1822</v>
      </c>
      <c r="M666" t="s">
        <v>1583</v>
      </c>
      <c r="N666" t="s">
        <v>1584</v>
      </c>
      <c r="O666" t="s">
        <v>1585</v>
      </c>
      <c r="Q666">
        <v>1</v>
      </c>
      <c r="R666">
        <v>0</v>
      </c>
      <c r="S666">
        <v>0</v>
      </c>
      <c r="T666">
        <v>0</v>
      </c>
      <c r="U666" t="s">
        <v>1570</v>
      </c>
      <c r="V666">
        <v>0</v>
      </c>
      <c r="Y666" t="s">
        <v>1571</v>
      </c>
      <c r="Z666" t="s">
        <v>1572</v>
      </c>
      <c r="AC666" t="s">
        <v>1573</v>
      </c>
      <c r="AD666" t="s">
        <v>1574</v>
      </c>
      <c r="AF666">
        <v>0</v>
      </c>
      <c r="AG666">
        <v>0</v>
      </c>
      <c r="AH666">
        <v>218</v>
      </c>
      <c r="AI666">
        <v>2</v>
      </c>
      <c r="AJ666">
        <v>0</v>
      </c>
      <c r="AK666">
        <v>1</v>
      </c>
      <c r="AM666">
        <v>1</v>
      </c>
      <c r="AN666">
        <v>1</v>
      </c>
      <c r="AO666">
        <v>1</v>
      </c>
      <c r="AP666">
        <v>1</v>
      </c>
      <c r="AV666">
        <v>0</v>
      </c>
      <c r="AW666">
        <v>1</v>
      </c>
      <c r="AX666">
        <v>261.60000000000002</v>
      </c>
      <c r="AZ666">
        <v>1</v>
      </c>
      <c r="BE666">
        <v>100</v>
      </c>
      <c r="BF666">
        <v>100</v>
      </c>
      <c r="BH666">
        <v>0</v>
      </c>
      <c r="BL666">
        <v>0</v>
      </c>
      <c r="BM666">
        <v>0</v>
      </c>
      <c r="BP666">
        <v>0</v>
      </c>
      <c r="BR666">
        <v>0</v>
      </c>
      <c r="BS666">
        <v>0</v>
      </c>
      <c r="BT666">
        <v>0</v>
      </c>
      <c r="BW666">
        <v>0</v>
      </c>
      <c r="BX666">
        <v>0</v>
      </c>
    </row>
    <row r="667" spans="1:76" x14ac:dyDescent="0.25">
      <c r="A667">
        <v>574</v>
      </c>
      <c r="B667" t="s">
        <v>1457</v>
      </c>
      <c r="C667" t="s">
        <v>3548</v>
      </c>
      <c r="D667" t="s">
        <v>1456</v>
      </c>
      <c r="E667">
        <v>1</v>
      </c>
      <c r="F667" t="s">
        <v>1626</v>
      </c>
      <c r="G667">
        <v>2</v>
      </c>
      <c r="H667" t="s">
        <v>1626</v>
      </c>
      <c r="K667">
        <v>7</v>
      </c>
      <c r="L667" t="s">
        <v>1627</v>
      </c>
      <c r="M667" t="s">
        <v>1628</v>
      </c>
      <c r="N667" t="s">
        <v>1457</v>
      </c>
      <c r="O667" t="s">
        <v>3549</v>
      </c>
      <c r="P667" t="s">
        <v>1629</v>
      </c>
      <c r="Q667">
        <v>1</v>
      </c>
      <c r="R667">
        <v>1</v>
      </c>
      <c r="S667">
        <v>64</v>
      </c>
      <c r="T667">
        <v>64</v>
      </c>
      <c r="U667" t="s">
        <v>1570</v>
      </c>
      <c r="V667">
        <v>0</v>
      </c>
      <c r="Y667" t="s">
        <v>1571</v>
      </c>
      <c r="Z667" t="s">
        <v>1572</v>
      </c>
      <c r="AC667" t="s">
        <v>1573</v>
      </c>
      <c r="AD667" t="s">
        <v>1574</v>
      </c>
      <c r="AE667" t="s">
        <v>1629</v>
      </c>
      <c r="AF667">
        <v>0.7</v>
      </c>
      <c r="AG667">
        <v>0</v>
      </c>
      <c r="AH667">
        <v>82.5</v>
      </c>
      <c r="AI667">
        <v>2</v>
      </c>
      <c r="AJ667">
        <v>0</v>
      </c>
      <c r="AV667">
        <v>1.2890625</v>
      </c>
      <c r="AX667">
        <v>99</v>
      </c>
      <c r="AZ667">
        <v>1</v>
      </c>
      <c r="BE667">
        <v>100</v>
      </c>
      <c r="BF667">
        <v>100</v>
      </c>
      <c r="BH667">
        <v>0</v>
      </c>
      <c r="BL667">
        <v>0</v>
      </c>
      <c r="BM667">
        <v>0</v>
      </c>
      <c r="BP667">
        <v>0</v>
      </c>
      <c r="BR667">
        <v>0</v>
      </c>
      <c r="BS667">
        <v>0</v>
      </c>
      <c r="BT667">
        <v>0</v>
      </c>
      <c r="BW667">
        <v>0</v>
      </c>
      <c r="BX667">
        <v>0</v>
      </c>
    </row>
    <row r="668" spans="1:76" x14ac:dyDescent="0.25">
      <c r="B668" t="s">
        <v>1193</v>
      </c>
      <c r="C668" t="s">
        <v>3550</v>
      </c>
      <c r="D668" t="s">
        <v>3551</v>
      </c>
      <c r="E668">
        <v>9</v>
      </c>
      <c r="F668" t="s">
        <v>2016</v>
      </c>
      <c r="G668">
        <v>5</v>
      </c>
      <c r="H668" t="s">
        <v>2016</v>
      </c>
      <c r="I668" t="s">
        <v>2241</v>
      </c>
      <c r="J668" t="s">
        <v>2242</v>
      </c>
      <c r="K668">
        <v>1</v>
      </c>
      <c r="L668" t="s">
        <v>2243</v>
      </c>
      <c r="M668" t="s">
        <v>1583</v>
      </c>
      <c r="N668" t="s">
        <v>1584</v>
      </c>
      <c r="O668" t="s">
        <v>1585</v>
      </c>
      <c r="Q668">
        <v>1</v>
      </c>
      <c r="R668">
        <v>0</v>
      </c>
      <c r="S668">
        <v>0</v>
      </c>
      <c r="T668">
        <v>0</v>
      </c>
      <c r="U668" t="s">
        <v>1570</v>
      </c>
      <c r="V668">
        <v>0</v>
      </c>
      <c r="Y668" t="s">
        <v>1571</v>
      </c>
      <c r="Z668" t="s">
        <v>1572</v>
      </c>
      <c r="AF668">
        <v>0</v>
      </c>
      <c r="AG668">
        <v>0</v>
      </c>
      <c r="AH668" s="2">
        <v>1087.29</v>
      </c>
      <c r="AI668">
        <v>2</v>
      </c>
      <c r="AJ668">
        <v>0</v>
      </c>
      <c r="AK668">
        <v>1</v>
      </c>
      <c r="AQ668">
        <v>1</v>
      </c>
      <c r="AV668">
        <v>0</v>
      </c>
      <c r="AX668" s="2">
        <v>1304.75</v>
      </c>
      <c r="AZ668">
        <v>1</v>
      </c>
      <c r="BE668">
        <v>100</v>
      </c>
      <c r="BF668">
        <v>100</v>
      </c>
      <c r="BH668">
        <v>0</v>
      </c>
      <c r="BL668">
        <v>0</v>
      </c>
      <c r="BM668">
        <v>0</v>
      </c>
      <c r="BP668">
        <v>0</v>
      </c>
      <c r="BR668">
        <v>0</v>
      </c>
      <c r="BS668">
        <v>0</v>
      </c>
      <c r="BT668">
        <v>0</v>
      </c>
      <c r="BW668">
        <v>0</v>
      </c>
      <c r="BX668">
        <v>0</v>
      </c>
    </row>
    <row r="669" spans="1:76" x14ac:dyDescent="0.25">
      <c r="B669" t="s">
        <v>3552</v>
      </c>
      <c r="C669" t="s">
        <v>3553</v>
      </c>
      <c r="D669" t="s">
        <v>3554</v>
      </c>
      <c r="E669">
        <v>12</v>
      </c>
      <c r="F669" t="s">
        <v>1995</v>
      </c>
      <c r="G669">
        <v>3</v>
      </c>
      <c r="H669" t="s">
        <v>2583</v>
      </c>
      <c r="K669">
        <v>1</v>
      </c>
      <c r="L669" t="s">
        <v>2221</v>
      </c>
      <c r="M669" t="s">
        <v>3555</v>
      </c>
      <c r="N669" t="s">
        <v>3556</v>
      </c>
      <c r="O669" t="s">
        <v>3557</v>
      </c>
      <c r="Q669">
        <v>1</v>
      </c>
      <c r="R669">
        <v>1</v>
      </c>
      <c r="S669">
        <v>21.49</v>
      </c>
      <c r="T669">
        <v>21.49</v>
      </c>
      <c r="U669" t="s">
        <v>1570</v>
      </c>
      <c r="V669">
        <v>0</v>
      </c>
      <c r="Y669" t="s">
        <v>1571</v>
      </c>
      <c r="Z669" t="s">
        <v>1572</v>
      </c>
      <c r="AC669" t="s">
        <v>1573</v>
      </c>
      <c r="AD669" t="s">
        <v>1574</v>
      </c>
      <c r="AF669">
        <v>0</v>
      </c>
      <c r="AG669">
        <v>0</v>
      </c>
      <c r="AH669">
        <v>32.24</v>
      </c>
      <c r="AI669">
        <v>2</v>
      </c>
      <c r="AJ669">
        <v>0</v>
      </c>
      <c r="AV669">
        <v>1.5002327</v>
      </c>
      <c r="AX669">
        <v>38.69</v>
      </c>
      <c r="BE669">
        <v>100</v>
      </c>
      <c r="BF669">
        <v>100</v>
      </c>
      <c r="BH669">
        <v>0</v>
      </c>
      <c r="BL669">
        <v>0</v>
      </c>
      <c r="BM669">
        <v>0</v>
      </c>
      <c r="BP669">
        <v>0</v>
      </c>
      <c r="BR669">
        <v>0</v>
      </c>
      <c r="BS669">
        <v>0</v>
      </c>
      <c r="BT669">
        <v>0</v>
      </c>
      <c r="BW669">
        <v>0</v>
      </c>
      <c r="BX669">
        <v>0</v>
      </c>
    </row>
    <row r="670" spans="1:76" x14ac:dyDescent="0.25">
      <c r="B670" t="s">
        <v>3558</v>
      </c>
      <c r="C670" t="s">
        <v>3559</v>
      </c>
      <c r="D670" t="s">
        <v>3560</v>
      </c>
      <c r="E670">
        <v>12</v>
      </c>
      <c r="F670" t="s">
        <v>1995</v>
      </c>
      <c r="G670">
        <v>3</v>
      </c>
      <c r="H670" t="s">
        <v>2583</v>
      </c>
      <c r="K670">
        <v>1</v>
      </c>
      <c r="L670" t="s">
        <v>2221</v>
      </c>
      <c r="M670" t="s">
        <v>3555</v>
      </c>
      <c r="N670" t="s">
        <v>3561</v>
      </c>
      <c r="O670" t="s">
        <v>3562</v>
      </c>
      <c r="Q670">
        <v>1</v>
      </c>
      <c r="R670">
        <v>1</v>
      </c>
      <c r="S670">
        <v>21.63</v>
      </c>
      <c r="T670">
        <v>21.63</v>
      </c>
      <c r="U670" t="s">
        <v>1570</v>
      </c>
      <c r="V670">
        <v>0</v>
      </c>
      <c r="Y670" t="s">
        <v>1571</v>
      </c>
      <c r="Z670" t="s">
        <v>1572</v>
      </c>
      <c r="AC670" t="s">
        <v>1573</v>
      </c>
      <c r="AD670" t="s">
        <v>1574</v>
      </c>
      <c r="AF670">
        <v>0</v>
      </c>
      <c r="AG670">
        <v>0</v>
      </c>
      <c r="AH670">
        <v>32.450000000000003</v>
      </c>
      <c r="AI670">
        <v>2</v>
      </c>
      <c r="AJ670">
        <v>0</v>
      </c>
      <c r="AV670">
        <v>1.5002312</v>
      </c>
      <c r="AX670">
        <v>38.94</v>
      </c>
      <c r="BE670">
        <v>100</v>
      </c>
      <c r="BF670">
        <v>100</v>
      </c>
      <c r="BH670">
        <v>0</v>
      </c>
      <c r="BL670">
        <v>0</v>
      </c>
      <c r="BM670">
        <v>0</v>
      </c>
      <c r="BP670">
        <v>0</v>
      </c>
      <c r="BR670">
        <v>0</v>
      </c>
      <c r="BS670">
        <v>0</v>
      </c>
      <c r="BT670">
        <v>0</v>
      </c>
      <c r="BW670">
        <v>0</v>
      </c>
      <c r="BX670">
        <v>0</v>
      </c>
    </row>
    <row r="671" spans="1:76" x14ac:dyDescent="0.25">
      <c r="B671" t="s">
        <v>3563</v>
      </c>
      <c r="C671" t="s">
        <v>3564</v>
      </c>
      <c r="D671" t="s">
        <v>3565</v>
      </c>
      <c r="E671">
        <v>12</v>
      </c>
      <c r="F671" t="s">
        <v>1995</v>
      </c>
      <c r="G671">
        <v>3</v>
      </c>
      <c r="H671" t="s">
        <v>2583</v>
      </c>
      <c r="K671">
        <v>1</v>
      </c>
      <c r="L671" t="s">
        <v>2221</v>
      </c>
      <c r="M671" t="s">
        <v>3555</v>
      </c>
      <c r="N671" t="s">
        <v>3566</v>
      </c>
      <c r="O671" t="s">
        <v>3567</v>
      </c>
      <c r="Q671">
        <v>1</v>
      </c>
      <c r="R671">
        <v>1</v>
      </c>
      <c r="S671">
        <v>28.63</v>
      </c>
      <c r="T671">
        <v>28.63</v>
      </c>
      <c r="U671" t="s">
        <v>1570</v>
      </c>
      <c r="V671">
        <v>0</v>
      </c>
      <c r="Y671" t="s">
        <v>1571</v>
      </c>
      <c r="Z671" t="s">
        <v>1572</v>
      </c>
      <c r="AC671" t="s">
        <v>1573</v>
      </c>
      <c r="AD671" t="s">
        <v>1574</v>
      </c>
      <c r="AF671">
        <v>0</v>
      </c>
      <c r="AG671">
        <v>0</v>
      </c>
      <c r="AH671">
        <v>42.95</v>
      </c>
      <c r="AI671">
        <v>2</v>
      </c>
      <c r="AJ671">
        <v>0</v>
      </c>
      <c r="AV671">
        <v>1.5001746</v>
      </c>
      <c r="AX671">
        <v>51.54</v>
      </c>
      <c r="BE671">
        <v>100</v>
      </c>
      <c r="BF671">
        <v>100</v>
      </c>
      <c r="BH671">
        <v>0</v>
      </c>
      <c r="BL671">
        <v>0</v>
      </c>
      <c r="BM671">
        <v>0</v>
      </c>
      <c r="BP671">
        <v>0</v>
      </c>
      <c r="BR671">
        <v>0</v>
      </c>
      <c r="BS671">
        <v>0</v>
      </c>
      <c r="BT671">
        <v>0</v>
      </c>
      <c r="BW671">
        <v>0</v>
      </c>
      <c r="BX671">
        <v>0</v>
      </c>
    </row>
    <row r="672" spans="1:76" x14ac:dyDescent="0.25">
      <c r="B672" t="s">
        <v>3568</v>
      </c>
      <c r="C672" t="s">
        <v>3569</v>
      </c>
      <c r="D672" t="s">
        <v>3570</v>
      </c>
      <c r="E672">
        <v>12</v>
      </c>
      <c r="F672" t="s">
        <v>1995</v>
      </c>
      <c r="G672">
        <v>3</v>
      </c>
      <c r="H672" t="s">
        <v>2583</v>
      </c>
      <c r="K672">
        <v>1</v>
      </c>
      <c r="L672" t="s">
        <v>2221</v>
      </c>
      <c r="M672" t="s">
        <v>3555</v>
      </c>
      <c r="N672" t="s">
        <v>3571</v>
      </c>
      <c r="O672" t="s">
        <v>3572</v>
      </c>
      <c r="Q672">
        <v>1</v>
      </c>
      <c r="R672">
        <v>1</v>
      </c>
      <c r="S672">
        <v>28.92</v>
      </c>
      <c r="T672">
        <v>28.92</v>
      </c>
      <c r="U672" t="s">
        <v>1570</v>
      </c>
      <c r="V672">
        <v>0</v>
      </c>
      <c r="Y672" t="s">
        <v>1571</v>
      </c>
      <c r="Z672" t="s">
        <v>1572</v>
      </c>
      <c r="AC672" t="s">
        <v>1573</v>
      </c>
      <c r="AD672" t="s">
        <v>1574</v>
      </c>
      <c r="AF672">
        <v>0</v>
      </c>
      <c r="AG672">
        <v>0</v>
      </c>
      <c r="AH672">
        <v>43.38</v>
      </c>
      <c r="AI672">
        <v>2</v>
      </c>
      <c r="AJ672">
        <v>0</v>
      </c>
      <c r="AV672">
        <v>1.5</v>
      </c>
      <c r="AX672">
        <v>52.06</v>
      </c>
      <c r="BE672">
        <v>100</v>
      </c>
      <c r="BF672">
        <v>100</v>
      </c>
      <c r="BH672">
        <v>0</v>
      </c>
      <c r="BL672">
        <v>0</v>
      </c>
      <c r="BM672">
        <v>0</v>
      </c>
      <c r="BP672">
        <v>0</v>
      </c>
      <c r="BR672">
        <v>0</v>
      </c>
      <c r="BS672">
        <v>0</v>
      </c>
      <c r="BT672">
        <v>0</v>
      </c>
      <c r="BW672">
        <v>0</v>
      </c>
      <c r="BX672">
        <v>0</v>
      </c>
    </row>
    <row r="673" spans="2:76" x14ac:dyDescent="0.25">
      <c r="B673" t="s">
        <v>3573</v>
      </c>
      <c r="C673" t="s">
        <v>3574</v>
      </c>
      <c r="D673" t="s">
        <v>3575</v>
      </c>
      <c r="E673">
        <v>12</v>
      </c>
      <c r="F673" t="s">
        <v>1995</v>
      </c>
      <c r="G673">
        <v>3</v>
      </c>
      <c r="H673" t="s">
        <v>2583</v>
      </c>
      <c r="K673">
        <v>1</v>
      </c>
      <c r="L673" t="s">
        <v>2221</v>
      </c>
      <c r="M673" t="s">
        <v>3555</v>
      </c>
      <c r="N673" t="s">
        <v>3576</v>
      </c>
      <c r="O673" t="s">
        <v>3577</v>
      </c>
      <c r="Q673">
        <v>1</v>
      </c>
      <c r="R673">
        <v>1</v>
      </c>
      <c r="S673">
        <v>30.13</v>
      </c>
      <c r="T673">
        <v>30.13</v>
      </c>
      <c r="U673" t="s">
        <v>1570</v>
      </c>
      <c r="V673">
        <v>0</v>
      </c>
      <c r="Y673" t="s">
        <v>1571</v>
      </c>
      <c r="Z673" t="s">
        <v>1572</v>
      </c>
      <c r="AC673" t="s">
        <v>1573</v>
      </c>
      <c r="AD673" t="s">
        <v>1574</v>
      </c>
      <c r="AF673">
        <v>0</v>
      </c>
      <c r="AG673">
        <v>0</v>
      </c>
      <c r="AH673">
        <v>45.2</v>
      </c>
      <c r="AI673">
        <v>2</v>
      </c>
      <c r="AJ673">
        <v>0</v>
      </c>
      <c r="AV673">
        <v>1.5001659000000001</v>
      </c>
      <c r="AX673">
        <v>54.24</v>
      </c>
      <c r="BE673">
        <v>100</v>
      </c>
      <c r="BF673">
        <v>100</v>
      </c>
      <c r="BH673">
        <v>0</v>
      </c>
      <c r="BL673">
        <v>0</v>
      </c>
      <c r="BM673">
        <v>0</v>
      </c>
      <c r="BP673">
        <v>0</v>
      </c>
      <c r="BR673">
        <v>0</v>
      </c>
      <c r="BS673">
        <v>0</v>
      </c>
      <c r="BT673">
        <v>0</v>
      </c>
      <c r="BW673">
        <v>0</v>
      </c>
      <c r="BX673">
        <v>0</v>
      </c>
    </row>
    <row r="674" spans="2:76" x14ac:dyDescent="0.25">
      <c r="B674" t="s">
        <v>3578</v>
      </c>
      <c r="C674" t="s">
        <v>3579</v>
      </c>
      <c r="D674" t="s">
        <v>3580</v>
      </c>
      <c r="E674">
        <v>12</v>
      </c>
      <c r="F674" t="s">
        <v>1995</v>
      </c>
      <c r="G674">
        <v>3</v>
      </c>
      <c r="H674" t="s">
        <v>2583</v>
      </c>
      <c r="K674">
        <v>1</v>
      </c>
      <c r="L674" t="s">
        <v>2221</v>
      </c>
      <c r="M674" t="s">
        <v>3555</v>
      </c>
      <c r="N674" t="s">
        <v>3581</v>
      </c>
      <c r="O674" t="s">
        <v>3582</v>
      </c>
      <c r="Q674">
        <v>1</v>
      </c>
      <c r="R674">
        <v>1</v>
      </c>
      <c r="S674">
        <v>31.7</v>
      </c>
      <c r="T674">
        <v>31.7</v>
      </c>
      <c r="U674" t="s">
        <v>1570</v>
      </c>
      <c r="V674">
        <v>0</v>
      </c>
      <c r="Y674" t="s">
        <v>1571</v>
      </c>
      <c r="Z674" t="s">
        <v>1572</v>
      </c>
      <c r="AC674" t="s">
        <v>1573</v>
      </c>
      <c r="AD674" t="s">
        <v>1574</v>
      </c>
      <c r="AF674">
        <v>0</v>
      </c>
      <c r="AG674">
        <v>0</v>
      </c>
      <c r="AH674">
        <v>47.55</v>
      </c>
      <c r="AI674">
        <v>2</v>
      </c>
      <c r="AJ674">
        <v>0</v>
      </c>
      <c r="AV674">
        <v>1.5</v>
      </c>
      <c r="AX674">
        <v>57.06</v>
      </c>
      <c r="BE674">
        <v>100</v>
      </c>
      <c r="BF674">
        <v>100</v>
      </c>
      <c r="BH674">
        <v>0</v>
      </c>
      <c r="BL674">
        <v>0</v>
      </c>
      <c r="BM674">
        <v>0</v>
      </c>
      <c r="BP674">
        <v>0</v>
      </c>
      <c r="BR674">
        <v>0</v>
      </c>
      <c r="BS674">
        <v>0</v>
      </c>
      <c r="BT674">
        <v>0</v>
      </c>
      <c r="BW674">
        <v>0</v>
      </c>
      <c r="BX674">
        <v>0</v>
      </c>
    </row>
    <row r="675" spans="2:76" x14ac:dyDescent="0.25">
      <c r="B675" t="s">
        <v>3583</v>
      </c>
      <c r="C675" t="s">
        <v>3584</v>
      </c>
      <c r="D675" t="s">
        <v>3585</v>
      </c>
      <c r="E675">
        <v>12</v>
      </c>
      <c r="F675" t="s">
        <v>1995</v>
      </c>
      <c r="G675">
        <v>3</v>
      </c>
      <c r="H675" t="s">
        <v>2583</v>
      </c>
      <c r="K675">
        <v>1</v>
      </c>
      <c r="L675" t="s">
        <v>2221</v>
      </c>
      <c r="M675" t="s">
        <v>3555</v>
      </c>
      <c r="N675" t="s">
        <v>3586</v>
      </c>
      <c r="O675" t="s">
        <v>3587</v>
      </c>
      <c r="Q675">
        <v>1</v>
      </c>
      <c r="R675">
        <v>1</v>
      </c>
      <c r="S675">
        <v>35.770000000000003</v>
      </c>
      <c r="T675">
        <v>35.770000000000003</v>
      </c>
      <c r="U675" t="s">
        <v>1570</v>
      </c>
      <c r="V675">
        <v>0</v>
      </c>
      <c r="Y675" t="s">
        <v>1571</v>
      </c>
      <c r="Z675" t="s">
        <v>1572</v>
      </c>
      <c r="AC675" t="s">
        <v>1573</v>
      </c>
      <c r="AD675" t="s">
        <v>1574</v>
      </c>
      <c r="AF675">
        <v>0</v>
      </c>
      <c r="AG675">
        <v>0</v>
      </c>
      <c r="AH675">
        <v>53.66</v>
      </c>
      <c r="AI675">
        <v>2</v>
      </c>
      <c r="AJ675">
        <v>0</v>
      </c>
      <c r="AV675">
        <v>1.5001397999999999</v>
      </c>
      <c r="AX675">
        <v>64.39</v>
      </c>
      <c r="BE675">
        <v>100</v>
      </c>
      <c r="BF675">
        <v>100</v>
      </c>
      <c r="BH675">
        <v>0</v>
      </c>
      <c r="BL675">
        <v>0</v>
      </c>
      <c r="BM675">
        <v>0</v>
      </c>
      <c r="BP675">
        <v>0</v>
      </c>
      <c r="BR675">
        <v>0</v>
      </c>
      <c r="BS675">
        <v>0</v>
      </c>
      <c r="BT675">
        <v>0</v>
      </c>
      <c r="BW675">
        <v>0</v>
      </c>
      <c r="BX675">
        <v>0</v>
      </c>
    </row>
    <row r="676" spans="2:76" x14ac:dyDescent="0.25">
      <c r="B676" t="s">
        <v>3588</v>
      </c>
      <c r="C676" t="s">
        <v>3589</v>
      </c>
      <c r="D676" t="s">
        <v>3590</v>
      </c>
      <c r="E676">
        <v>12</v>
      </c>
      <c r="F676" t="s">
        <v>1995</v>
      </c>
      <c r="G676">
        <v>3</v>
      </c>
      <c r="H676" t="s">
        <v>2583</v>
      </c>
      <c r="K676">
        <v>1</v>
      </c>
      <c r="L676" t="s">
        <v>2221</v>
      </c>
      <c r="M676" t="s">
        <v>3555</v>
      </c>
      <c r="N676" t="s">
        <v>3591</v>
      </c>
      <c r="O676" t="s">
        <v>3592</v>
      </c>
      <c r="Q676">
        <v>1</v>
      </c>
      <c r="R676">
        <v>1</v>
      </c>
      <c r="S676">
        <v>36.06</v>
      </c>
      <c r="T676">
        <v>36.06</v>
      </c>
      <c r="U676" t="s">
        <v>1570</v>
      </c>
      <c r="V676">
        <v>0</v>
      </c>
      <c r="Y676" t="s">
        <v>1571</v>
      </c>
      <c r="Z676" t="s">
        <v>1572</v>
      </c>
      <c r="AC676" t="s">
        <v>1573</v>
      </c>
      <c r="AD676" t="s">
        <v>1574</v>
      </c>
      <c r="AF676">
        <v>0</v>
      </c>
      <c r="AG676">
        <v>0</v>
      </c>
      <c r="AH676">
        <v>54.09</v>
      </c>
      <c r="AI676">
        <v>2</v>
      </c>
      <c r="AJ676">
        <v>0</v>
      </c>
      <c r="AV676">
        <v>1.5</v>
      </c>
      <c r="AX676">
        <v>64.91</v>
      </c>
      <c r="BE676">
        <v>100</v>
      </c>
      <c r="BF676">
        <v>100</v>
      </c>
      <c r="BH676">
        <v>0</v>
      </c>
      <c r="BL676">
        <v>0</v>
      </c>
      <c r="BM676">
        <v>0</v>
      </c>
      <c r="BP676">
        <v>0</v>
      </c>
      <c r="BR676">
        <v>0</v>
      </c>
      <c r="BS676">
        <v>0</v>
      </c>
      <c r="BT676">
        <v>0</v>
      </c>
      <c r="BW676">
        <v>0</v>
      </c>
      <c r="BX676">
        <v>0</v>
      </c>
    </row>
    <row r="677" spans="2:76" x14ac:dyDescent="0.25">
      <c r="B677" t="s">
        <v>3593</v>
      </c>
      <c r="C677" t="s">
        <v>3594</v>
      </c>
      <c r="D677" t="s">
        <v>3595</v>
      </c>
      <c r="E677">
        <v>12</v>
      </c>
      <c r="F677" t="s">
        <v>1995</v>
      </c>
      <c r="G677">
        <v>3</v>
      </c>
      <c r="H677" t="s">
        <v>2583</v>
      </c>
      <c r="K677">
        <v>1</v>
      </c>
      <c r="L677" t="s">
        <v>2221</v>
      </c>
      <c r="M677" t="s">
        <v>3555</v>
      </c>
      <c r="N677" t="s">
        <v>3596</v>
      </c>
      <c r="O677" t="s">
        <v>3597</v>
      </c>
      <c r="Q677">
        <v>1</v>
      </c>
      <c r="R677">
        <v>1</v>
      </c>
      <c r="S677">
        <v>4.91</v>
      </c>
      <c r="T677">
        <v>4.91</v>
      </c>
      <c r="U677" t="s">
        <v>1570</v>
      </c>
      <c r="V677">
        <v>0</v>
      </c>
      <c r="Y677" t="s">
        <v>1571</v>
      </c>
      <c r="Z677" t="s">
        <v>1572</v>
      </c>
      <c r="AC677" t="s">
        <v>1573</v>
      </c>
      <c r="AD677" t="s">
        <v>1574</v>
      </c>
      <c r="AF677">
        <v>0</v>
      </c>
      <c r="AG677">
        <v>0</v>
      </c>
      <c r="AH677">
        <v>7.37</v>
      </c>
      <c r="AI677">
        <v>2</v>
      </c>
      <c r="AJ677">
        <v>0</v>
      </c>
      <c r="AV677">
        <v>1.5010182999999999</v>
      </c>
      <c r="AX677">
        <v>8.84</v>
      </c>
      <c r="BE677">
        <v>100</v>
      </c>
      <c r="BF677">
        <v>100</v>
      </c>
      <c r="BH677">
        <v>0</v>
      </c>
      <c r="BL677">
        <v>0</v>
      </c>
      <c r="BM677">
        <v>0</v>
      </c>
      <c r="BP677">
        <v>0</v>
      </c>
      <c r="BR677">
        <v>0</v>
      </c>
      <c r="BS677">
        <v>0</v>
      </c>
      <c r="BT677">
        <v>0</v>
      </c>
      <c r="BW677">
        <v>0</v>
      </c>
      <c r="BX677">
        <v>0</v>
      </c>
    </row>
    <row r="678" spans="2:76" x14ac:dyDescent="0.25">
      <c r="B678" t="s">
        <v>3598</v>
      </c>
      <c r="C678" t="s">
        <v>3599</v>
      </c>
      <c r="D678" t="s">
        <v>3600</v>
      </c>
      <c r="E678">
        <v>12</v>
      </c>
      <c r="F678" t="s">
        <v>1995</v>
      </c>
      <c r="G678">
        <v>3</v>
      </c>
      <c r="H678" t="s">
        <v>2583</v>
      </c>
      <c r="K678">
        <v>1</v>
      </c>
      <c r="L678" t="s">
        <v>2221</v>
      </c>
      <c r="M678" t="s">
        <v>3555</v>
      </c>
      <c r="N678" t="s">
        <v>3601</v>
      </c>
      <c r="O678" t="s">
        <v>3602</v>
      </c>
      <c r="Q678">
        <v>1</v>
      </c>
      <c r="R678">
        <v>1</v>
      </c>
      <c r="S678">
        <v>4.9400000000000004</v>
      </c>
      <c r="T678">
        <v>4.9400000000000004</v>
      </c>
      <c r="U678" t="s">
        <v>1570</v>
      </c>
      <c r="V678">
        <v>0</v>
      </c>
      <c r="Y678" t="s">
        <v>1571</v>
      </c>
      <c r="Z678" t="s">
        <v>1572</v>
      </c>
      <c r="AC678" t="s">
        <v>1573</v>
      </c>
      <c r="AD678" t="s">
        <v>1574</v>
      </c>
      <c r="AF678">
        <v>0</v>
      </c>
      <c r="AG678">
        <v>0</v>
      </c>
      <c r="AH678">
        <v>7.41</v>
      </c>
      <c r="AI678">
        <v>2</v>
      </c>
      <c r="AJ678">
        <v>0</v>
      </c>
      <c r="AV678">
        <v>1.5</v>
      </c>
      <c r="AX678">
        <v>8.89</v>
      </c>
      <c r="BE678">
        <v>100</v>
      </c>
      <c r="BF678">
        <v>100</v>
      </c>
      <c r="BH678">
        <v>0</v>
      </c>
      <c r="BL678">
        <v>0</v>
      </c>
      <c r="BM678">
        <v>0</v>
      </c>
      <c r="BP678">
        <v>0</v>
      </c>
      <c r="BR678">
        <v>0</v>
      </c>
      <c r="BS678">
        <v>0</v>
      </c>
      <c r="BT678">
        <v>0</v>
      </c>
      <c r="BW678">
        <v>0</v>
      </c>
      <c r="BX678">
        <v>0</v>
      </c>
    </row>
    <row r="679" spans="2:76" x14ac:dyDescent="0.25">
      <c r="B679" t="s">
        <v>3603</v>
      </c>
      <c r="C679" t="s">
        <v>3604</v>
      </c>
      <c r="D679" t="s">
        <v>3605</v>
      </c>
      <c r="E679">
        <v>12</v>
      </c>
      <c r="F679" t="s">
        <v>1995</v>
      </c>
      <c r="G679">
        <v>3</v>
      </c>
      <c r="H679" t="s">
        <v>2583</v>
      </c>
      <c r="K679">
        <v>1</v>
      </c>
      <c r="L679" t="s">
        <v>2221</v>
      </c>
      <c r="M679" t="s">
        <v>3555</v>
      </c>
      <c r="N679" t="s">
        <v>3606</v>
      </c>
      <c r="O679" t="s">
        <v>3607</v>
      </c>
      <c r="Q679">
        <v>1</v>
      </c>
      <c r="R679">
        <v>1</v>
      </c>
      <c r="S679">
        <v>6.54</v>
      </c>
      <c r="T679">
        <v>6.54</v>
      </c>
      <c r="U679" t="s">
        <v>1570</v>
      </c>
      <c r="V679">
        <v>0</v>
      </c>
      <c r="Y679" t="s">
        <v>1571</v>
      </c>
      <c r="Z679" t="s">
        <v>1572</v>
      </c>
      <c r="AC679" t="s">
        <v>1573</v>
      </c>
      <c r="AD679" t="s">
        <v>1574</v>
      </c>
      <c r="AF679">
        <v>0</v>
      </c>
      <c r="AG679">
        <v>0</v>
      </c>
      <c r="AH679">
        <v>9.81</v>
      </c>
      <c r="AI679">
        <v>2</v>
      </c>
      <c r="AJ679">
        <v>0</v>
      </c>
      <c r="AV679">
        <v>1.5</v>
      </c>
      <c r="AX679">
        <v>11.77</v>
      </c>
      <c r="BE679">
        <v>100</v>
      </c>
      <c r="BF679">
        <v>100</v>
      </c>
      <c r="BH679">
        <v>0</v>
      </c>
      <c r="BL679">
        <v>0</v>
      </c>
      <c r="BM679">
        <v>0</v>
      </c>
      <c r="BP679">
        <v>0</v>
      </c>
      <c r="BR679">
        <v>0</v>
      </c>
      <c r="BS679">
        <v>0</v>
      </c>
      <c r="BT679">
        <v>0</v>
      </c>
      <c r="BW679">
        <v>0</v>
      </c>
      <c r="BX679">
        <v>0</v>
      </c>
    </row>
    <row r="680" spans="2:76" x14ac:dyDescent="0.25">
      <c r="B680" t="s">
        <v>3608</v>
      </c>
      <c r="C680" t="s">
        <v>3609</v>
      </c>
      <c r="D680" t="s">
        <v>3610</v>
      </c>
      <c r="E680">
        <v>12</v>
      </c>
      <c r="F680" t="s">
        <v>1995</v>
      </c>
      <c r="G680">
        <v>3</v>
      </c>
      <c r="H680" t="s">
        <v>2583</v>
      </c>
      <c r="K680">
        <v>1</v>
      </c>
      <c r="L680" t="s">
        <v>2221</v>
      </c>
      <c r="M680" t="s">
        <v>3555</v>
      </c>
      <c r="N680" t="s">
        <v>3611</v>
      </c>
      <c r="O680" t="s">
        <v>3612</v>
      </c>
      <c r="Q680">
        <v>1</v>
      </c>
      <c r="R680">
        <v>1</v>
      </c>
      <c r="S680">
        <v>6.6</v>
      </c>
      <c r="T680">
        <v>6.6</v>
      </c>
      <c r="U680" t="s">
        <v>1570</v>
      </c>
      <c r="V680">
        <v>0</v>
      </c>
      <c r="Y680" t="s">
        <v>1571</v>
      </c>
      <c r="Z680" t="s">
        <v>1572</v>
      </c>
      <c r="AC680" t="s">
        <v>1573</v>
      </c>
      <c r="AD680" t="s">
        <v>1574</v>
      </c>
      <c r="AF680">
        <v>0</v>
      </c>
      <c r="AG680">
        <v>0</v>
      </c>
      <c r="AH680">
        <v>9.9</v>
      </c>
      <c r="AI680">
        <v>2</v>
      </c>
      <c r="AJ680">
        <v>0</v>
      </c>
      <c r="AV680">
        <v>1.5</v>
      </c>
      <c r="AX680">
        <v>11.88</v>
      </c>
      <c r="BE680">
        <v>100</v>
      </c>
      <c r="BF680">
        <v>100</v>
      </c>
      <c r="BH680">
        <v>0</v>
      </c>
      <c r="BL680">
        <v>0</v>
      </c>
      <c r="BM680">
        <v>0</v>
      </c>
      <c r="BP680">
        <v>0</v>
      </c>
      <c r="BR680">
        <v>0</v>
      </c>
      <c r="BS680">
        <v>0</v>
      </c>
      <c r="BT680">
        <v>0</v>
      </c>
      <c r="BW680">
        <v>0</v>
      </c>
      <c r="BX680">
        <v>0</v>
      </c>
    </row>
    <row r="681" spans="2:76" x14ac:dyDescent="0.25">
      <c r="B681" t="s">
        <v>3613</v>
      </c>
      <c r="C681" t="s">
        <v>3614</v>
      </c>
      <c r="D681" t="s">
        <v>3615</v>
      </c>
      <c r="E681">
        <v>12</v>
      </c>
      <c r="F681" t="s">
        <v>1995</v>
      </c>
      <c r="G681">
        <v>3</v>
      </c>
      <c r="H681" t="s">
        <v>2583</v>
      </c>
      <c r="K681">
        <v>1</v>
      </c>
      <c r="L681" t="s">
        <v>2221</v>
      </c>
      <c r="M681" t="s">
        <v>3555</v>
      </c>
      <c r="N681" t="s">
        <v>3616</v>
      </c>
      <c r="O681" t="s">
        <v>3617</v>
      </c>
      <c r="Q681">
        <v>1</v>
      </c>
      <c r="R681">
        <v>1</v>
      </c>
      <c r="S681">
        <v>6.88</v>
      </c>
      <c r="T681">
        <v>6.88</v>
      </c>
      <c r="U681" t="s">
        <v>1570</v>
      </c>
      <c r="V681">
        <v>0</v>
      </c>
      <c r="Y681" t="s">
        <v>1571</v>
      </c>
      <c r="Z681" t="s">
        <v>1572</v>
      </c>
      <c r="AC681" t="s">
        <v>1573</v>
      </c>
      <c r="AD681" t="s">
        <v>1574</v>
      </c>
      <c r="AF681">
        <v>0</v>
      </c>
      <c r="AG681">
        <v>0</v>
      </c>
      <c r="AH681">
        <v>10.32</v>
      </c>
      <c r="AI681">
        <v>2</v>
      </c>
      <c r="AJ681">
        <v>0</v>
      </c>
      <c r="AV681">
        <v>1.5</v>
      </c>
      <c r="AX681">
        <v>12.38</v>
      </c>
      <c r="BE681">
        <v>100</v>
      </c>
      <c r="BF681">
        <v>100</v>
      </c>
      <c r="BH681">
        <v>0</v>
      </c>
      <c r="BL681">
        <v>0</v>
      </c>
      <c r="BM681">
        <v>0</v>
      </c>
      <c r="BP681">
        <v>0</v>
      </c>
      <c r="BR681">
        <v>0</v>
      </c>
      <c r="BS681">
        <v>0</v>
      </c>
      <c r="BT681">
        <v>0</v>
      </c>
      <c r="BW681">
        <v>0</v>
      </c>
      <c r="BX681">
        <v>0</v>
      </c>
    </row>
    <row r="682" spans="2:76" x14ac:dyDescent="0.25">
      <c r="B682" t="s">
        <v>3618</v>
      </c>
      <c r="C682" t="s">
        <v>3619</v>
      </c>
      <c r="D682" t="s">
        <v>3620</v>
      </c>
      <c r="E682">
        <v>12</v>
      </c>
      <c r="F682" t="s">
        <v>1995</v>
      </c>
      <c r="G682">
        <v>3</v>
      </c>
      <c r="H682" t="s">
        <v>2583</v>
      </c>
      <c r="K682">
        <v>1</v>
      </c>
      <c r="L682" t="s">
        <v>2221</v>
      </c>
      <c r="M682" t="s">
        <v>3555</v>
      </c>
      <c r="N682" t="s">
        <v>3621</v>
      </c>
      <c r="O682" t="s">
        <v>3622</v>
      </c>
      <c r="Q682">
        <v>1</v>
      </c>
      <c r="R682">
        <v>1</v>
      </c>
      <c r="S682">
        <v>7.24</v>
      </c>
      <c r="T682">
        <v>7.24</v>
      </c>
      <c r="U682" t="s">
        <v>1570</v>
      </c>
      <c r="V682">
        <v>0</v>
      </c>
      <c r="Y682" t="s">
        <v>1571</v>
      </c>
      <c r="Z682" t="s">
        <v>1572</v>
      </c>
      <c r="AC682" t="s">
        <v>1573</v>
      </c>
      <c r="AD682" t="s">
        <v>1574</v>
      </c>
      <c r="AF682">
        <v>0</v>
      </c>
      <c r="AG682">
        <v>0</v>
      </c>
      <c r="AH682">
        <v>10.86</v>
      </c>
      <c r="AI682">
        <v>2</v>
      </c>
      <c r="AJ682">
        <v>0</v>
      </c>
      <c r="AV682">
        <v>1.5</v>
      </c>
      <c r="AX682">
        <v>13.03</v>
      </c>
      <c r="BE682">
        <v>100</v>
      </c>
      <c r="BF682">
        <v>100</v>
      </c>
      <c r="BH682">
        <v>0</v>
      </c>
      <c r="BL682">
        <v>0</v>
      </c>
      <c r="BM682">
        <v>0</v>
      </c>
      <c r="BP682">
        <v>0</v>
      </c>
      <c r="BR682">
        <v>0</v>
      </c>
      <c r="BS682">
        <v>0</v>
      </c>
      <c r="BT682">
        <v>0</v>
      </c>
      <c r="BW682">
        <v>0</v>
      </c>
      <c r="BX682">
        <v>0</v>
      </c>
    </row>
    <row r="683" spans="2:76" x14ac:dyDescent="0.25">
      <c r="B683" t="s">
        <v>3623</v>
      </c>
      <c r="C683" t="s">
        <v>3624</v>
      </c>
      <c r="D683" t="s">
        <v>3625</v>
      </c>
      <c r="E683">
        <v>12</v>
      </c>
      <c r="F683" t="s">
        <v>1995</v>
      </c>
      <c r="G683">
        <v>3</v>
      </c>
      <c r="H683" t="s">
        <v>2583</v>
      </c>
      <c r="K683">
        <v>1</v>
      </c>
      <c r="L683" t="s">
        <v>2221</v>
      </c>
      <c r="M683" t="s">
        <v>3555</v>
      </c>
      <c r="N683" t="s">
        <v>3626</v>
      </c>
      <c r="O683" t="s">
        <v>3627</v>
      </c>
      <c r="Q683">
        <v>1</v>
      </c>
      <c r="R683">
        <v>1</v>
      </c>
      <c r="S683">
        <v>8.17</v>
      </c>
      <c r="T683">
        <v>8.17</v>
      </c>
      <c r="U683" t="s">
        <v>1570</v>
      </c>
      <c r="V683">
        <v>0</v>
      </c>
      <c r="Y683" t="s">
        <v>1571</v>
      </c>
      <c r="Z683" t="s">
        <v>1572</v>
      </c>
      <c r="AC683" t="s">
        <v>1573</v>
      </c>
      <c r="AD683" t="s">
        <v>1574</v>
      </c>
      <c r="AF683">
        <v>0</v>
      </c>
      <c r="AG683">
        <v>0</v>
      </c>
      <c r="AH683">
        <v>12.26</v>
      </c>
      <c r="AI683">
        <v>2</v>
      </c>
      <c r="AJ683">
        <v>0</v>
      </c>
      <c r="AV683">
        <v>1.5006120000000001</v>
      </c>
      <c r="AX683">
        <v>14.71</v>
      </c>
      <c r="BE683">
        <v>100</v>
      </c>
      <c r="BF683">
        <v>100</v>
      </c>
      <c r="BH683">
        <v>0</v>
      </c>
      <c r="BL683">
        <v>0</v>
      </c>
      <c r="BM683">
        <v>0</v>
      </c>
      <c r="BP683">
        <v>0</v>
      </c>
      <c r="BR683">
        <v>0</v>
      </c>
      <c r="BS683">
        <v>0</v>
      </c>
      <c r="BT683">
        <v>0</v>
      </c>
      <c r="BW683">
        <v>0</v>
      </c>
      <c r="BX683">
        <v>0</v>
      </c>
    </row>
    <row r="684" spans="2:76" x14ac:dyDescent="0.25">
      <c r="B684" t="s">
        <v>3628</v>
      </c>
      <c r="C684" t="s">
        <v>3629</v>
      </c>
      <c r="D684" t="s">
        <v>3630</v>
      </c>
      <c r="E684">
        <v>12</v>
      </c>
      <c r="F684" t="s">
        <v>1995</v>
      </c>
      <c r="G684">
        <v>3</v>
      </c>
      <c r="H684" t="s">
        <v>2583</v>
      </c>
      <c r="K684">
        <v>1</v>
      </c>
      <c r="L684" t="s">
        <v>2221</v>
      </c>
      <c r="M684" t="s">
        <v>3555</v>
      </c>
      <c r="N684" t="s">
        <v>3631</v>
      </c>
      <c r="O684" t="s">
        <v>3632</v>
      </c>
      <c r="Q684">
        <v>1</v>
      </c>
      <c r="R684">
        <v>1</v>
      </c>
      <c r="S684">
        <v>8.23</v>
      </c>
      <c r="T684">
        <v>8.23</v>
      </c>
      <c r="U684" t="s">
        <v>1570</v>
      </c>
      <c r="V684">
        <v>0</v>
      </c>
      <c r="Y684" t="s">
        <v>1571</v>
      </c>
      <c r="Z684" t="s">
        <v>1572</v>
      </c>
      <c r="AC684" t="s">
        <v>1573</v>
      </c>
      <c r="AD684" t="s">
        <v>1574</v>
      </c>
      <c r="AF684">
        <v>0</v>
      </c>
      <c r="AG684">
        <v>0</v>
      </c>
      <c r="AH684">
        <v>12.35</v>
      </c>
      <c r="AI684">
        <v>2</v>
      </c>
      <c r="AJ684">
        <v>0</v>
      </c>
      <c r="AV684">
        <v>1.5006075000000001</v>
      </c>
      <c r="AX684">
        <v>14.82</v>
      </c>
      <c r="BE684">
        <v>100</v>
      </c>
      <c r="BF684">
        <v>100</v>
      </c>
      <c r="BH684">
        <v>0</v>
      </c>
      <c r="BL684">
        <v>0</v>
      </c>
      <c r="BM684">
        <v>0</v>
      </c>
      <c r="BP684">
        <v>0</v>
      </c>
      <c r="BR684">
        <v>0</v>
      </c>
      <c r="BS684">
        <v>0</v>
      </c>
      <c r="BT684">
        <v>0</v>
      </c>
      <c r="BW684">
        <v>0</v>
      </c>
      <c r="BX684">
        <v>0</v>
      </c>
    </row>
    <row r="685" spans="2:76" x14ac:dyDescent="0.25">
      <c r="B685" t="s">
        <v>3633</v>
      </c>
      <c r="C685" t="s">
        <v>3634</v>
      </c>
      <c r="D685" t="s">
        <v>3635</v>
      </c>
      <c r="E685">
        <v>12</v>
      </c>
      <c r="F685" t="s">
        <v>1995</v>
      </c>
      <c r="G685">
        <v>3</v>
      </c>
      <c r="H685" t="s">
        <v>2583</v>
      </c>
      <c r="K685">
        <v>1</v>
      </c>
      <c r="L685" t="s">
        <v>2221</v>
      </c>
      <c r="M685" t="s">
        <v>3555</v>
      </c>
      <c r="N685" t="s">
        <v>3636</v>
      </c>
      <c r="O685" t="s">
        <v>3635</v>
      </c>
      <c r="Q685">
        <v>1</v>
      </c>
      <c r="R685">
        <v>1</v>
      </c>
      <c r="S685">
        <v>3.14</v>
      </c>
      <c r="T685">
        <v>3.14</v>
      </c>
      <c r="U685" t="s">
        <v>1570</v>
      </c>
      <c r="V685">
        <v>0</v>
      </c>
      <c r="Y685" t="s">
        <v>1571</v>
      </c>
      <c r="Z685" t="s">
        <v>1572</v>
      </c>
      <c r="AC685" t="s">
        <v>1573</v>
      </c>
      <c r="AD685" t="s">
        <v>1574</v>
      </c>
      <c r="AF685">
        <v>0</v>
      </c>
      <c r="AG685">
        <v>0</v>
      </c>
      <c r="AH685">
        <v>4.71</v>
      </c>
      <c r="AI685">
        <v>2</v>
      </c>
      <c r="AJ685">
        <v>0</v>
      </c>
      <c r="AV685">
        <v>1.5</v>
      </c>
      <c r="AX685">
        <v>5.65</v>
      </c>
      <c r="BE685">
        <v>100</v>
      </c>
      <c r="BF685">
        <v>100</v>
      </c>
      <c r="BH685">
        <v>0</v>
      </c>
      <c r="BL685">
        <v>0</v>
      </c>
      <c r="BM685">
        <v>0</v>
      </c>
      <c r="BP685">
        <v>0</v>
      </c>
      <c r="BR685">
        <v>0</v>
      </c>
      <c r="BS685">
        <v>0</v>
      </c>
      <c r="BT685">
        <v>0</v>
      </c>
      <c r="BW685">
        <v>0</v>
      </c>
      <c r="BX685">
        <v>0</v>
      </c>
    </row>
    <row r="686" spans="2:76" x14ac:dyDescent="0.25">
      <c r="B686" t="s">
        <v>3637</v>
      </c>
      <c r="C686" t="s">
        <v>3638</v>
      </c>
      <c r="D686" t="s">
        <v>3639</v>
      </c>
      <c r="E686">
        <v>12</v>
      </c>
      <c r="F686" t="s">
        <v>1995</v>
      </c>
      <c r="G686">
        <v>3</v>
      </c>
      <c r="H686" t="s">
        <v>2583</v>
      </c>
      <c r="K686">
        <v>1</v>
      </c>
      <c r="L686" t="s">
        <v>2221</v>
      </c>
      <c r="M686" t="s">
        <v>3555</v>
      </c>
      <c r="N686" t="s">
        <v>3640</v>
      </c>
      <c r="O686" t="s">
        <v>3639</v>
      </c>
      <c r="Q686">
        <v>1</v>
      </c>
      <c r="R686">
        <v>1</v>
      </c>
      <c r="S686">
        <v>3.17</v>
      </c>
      <c r="T686">
        <v>3.17</v>
      </c>
      <c r="U686" t="s">
        <v>1570</v>
      </c>
      <c r="V686">
        <v>0</v>
      </c>
      <c r="Y686" t="s">
        <v>1571</v>
      </c>
      <c r="Z686" t="s">
        <v>1572</v>
      </c>
      <c r="AC686" t="s">
        <v>1573</v>
      </c>
      <c r="AD686" t="s">
        <v>1574</v>
      </c>
      <c r="AF686">
        <v>0</v>
      </c>
      <c r="AG686">
        <v>0</v>
      </c>
      <c r="AH686">
        <v>4.76</v>
      </c>
      <c r="AI686">
        <v>2</v>
      </c>
      <c r="AJ686">
        <v>0</v>
      </c>
      <c r="AV686">
        <v>1.5015772999999999</v>
      </c>
      <c r="AX686">
        <v>5.71</v>
      </c>
      <c r="BE686">
        <v>100</v>
      </c>
      <c r="BF686">
        <v>100</v>
      </c>
      <c r="BH686">
        <v>0</v>
      </c>
      <c r="BL686">
        <v>0</v>
      </c>
      <c r="BM686">
        <v>0</v>
      </c>
      <c r="BP686">
        <v>0</v>
      </c>
      <c r="BR686">
        <v>0</v>
      </c>
      <c r="BS686">
        <v>0</v>
      </c>
      <c r="BT686">
        <v>0</v>
      </c>
      <c r="BW686">
        <v>0</v>
      </c>
      <c r="BX686">
        <v>0</v>
      </c>
    </row>
    <row r="687" spans="2:76" x14ac:dyDescent="0.25">
      <c r="B687" t="s">
        <v>3641</v>
      </c>
      <c r="C687" t="s">
        <v>3642</v>
      </c>
      <c r="D687" t="s">
        <v>3643</v>
      </c>
      <c r="E687">
        <v>12</v>
      </c>
      <c r="F687" t="s">
        <v>1995</v>
      </c>
      <c r="G687">
        <v>3</v>
      </c>
      <c r="H687" t="s">
        <v>2583</v>
      </c>
      <c r="K687">
        <v>1</v>
      </c>
      <c r="L687" t="s">
        <v>2221</v>
      </c>
      <c r="M687" t="s">
        <v>3555</v>
      </c>
      <c r="N687" t="s">
        <v>3644</v>
      </c>
      <c r="O687" t="s">
        <v>3643</v>
      </c>
      <c r="Q687">
        <v>1</v>
      </c>
      <c r="R687">
        <v>1</v>
      </c>
      <c r="S687">
        <v>4.1900000000000004</v>
      </c>
      <c r="T687">
        <v>4.1900000000000004</v>
      </c>
      <c r="U687" t="s">
        <v>1570</v>
      </c>
      <c r="V687">
        <v>0</v>
      </c>
      <c r="Y687" t="s">
        <v>1571</v>
      </c>
      <c r="Z687" t="s">
        <v>1572</v>
      </c>
      <c r="AC687" t="s">
        <v>1573</v>
      </c>
      <c r="AD687" t="s">
        <v>1574</v>
      </c>
      <c r="AF687">
        <v>0</v>
      </c>
      <c r="AG687">
        <v>0</v>
      </c>
      <c r="AH687">
        <v>6.29</v>
      </c>
      <c r="AI687">
        <v>2</v>
      </c>
      <c r="AJ687">
        <v>0</v>
      </c>
      <c r="AV687">
        <v>1.5011933</v>
      </c>
      <c r="AX687">
        <v>7.55</v>
      </c>
      <c r="BE687">
        <v>100</v>
      </c>
      <c r="BF687">
        <v>100</v>
      </c>
      <c r="BH687">
        <v>0</v>
      </c>
      <c r="BL687">
        <v>0</v>
      </c>
      <c r="BM687">
        <v>0</v>
      </c>
      <c r="BP687">
        <v>0</v>
      </c>
      <c r="BR687">
        <v>0</v>
      </c>
      <c r="BS687">
        <v>0</v>
      </c>
      <c r="BT687">
        <v>0</v>
      </c>
      <c r="BW687">
        <v>0</v>
      </c>
      <c r="BX687">
        <v>0</v>
      </c>
    </row>
    <row r="688" spans="2:76" x14ac:dyDescent="0.25">
      <c r="B688" t="s">
        <v>3645</v>
      </c>
      <c r="C688" t="s">
        <v>3646</v>
      </c>
      <c r="D688" t="s">
        <v>3647</v>
      </c>
      <c r="E688">
        <v>12</v>
      </c>
      <c r="F688" t="s">
        <v>1995</v>
      </c>
      <c r="G688">
        <v>3</v>
      </c>
      <c r="H688" t="s">
        <v>2583</v>
      </c>
      <c r="K688">
        <v>1</v>
      </c>
      <c r="L688" t="s">
        <v>2221</v>
      </c>
      <c r="M688" t="s">
        <v>3555</v>
      </c>
      <c r="N688" t="s">
        <v>3648</v>
      </c>
      <c r="O688" t="s">
        <v>3647</v>
      </c>
      <c r="Q688">
        <v>1</v>
      </c>
      <c r="R688">
        <v>1</v>
      </c>
      <c r="S688">
        <v>4.2300000000000004</v>
      </c>
      <c r="T688">
        <v>4.2300000000000004</v>
      </c>
      <c r="U688" t="s">
        <v>1570</v>
      </c>
      <c r="V688">
        <v>0</v>
      </c>
      <c r="Y688" t="s">
        <v>1571</v>
      </c>
      <c r="Z688" t="s">
        <v>1572</v>
      </c>
      <c r="AC688" t="s">
        <v>1573</v>
      </c>
      <c r="AD688" t="s">
        <v>1574</v>
      </c>
      <c r="AF688">
        <v>0</v>
      </c>
      <c r="AG688">
        <v>0</v>
      </c>
      <c r="AH688">
        <v>6.35</v>
      </c>
      <c r="AI688">
        <v>2</v>
      </c>
      <c r="AJ688">
        <v>0</v>
      </c>
      <c r="AV688">
        <v>1.501182</v>
      </c>
      <c r="AX688">
        <v>7.62</v>
      </c>
      <c r="BE688">
        <v>100</v>
      </c>
      <c r="BF688">
        <v>100</v>
      </c>
      <c r="BH688">
        <v>0</v>
      </c>
      <c r="BL688">
        <v>0</v>
      </c>
      <c r="BM688">
        <v>0</v>
      </c>
      <c r="BP688">
        <v>0</v>
      </c>
      <c r="BR688">
        <v>0</v>
      </c>
      <c r="BS688">
        <v>0</v>
      </c>
      <c r="BT688">
        <v>0</v>
      </c>
      <c r="BW688">
        <v>0</v>
      </c>
      <c r="BX688">
        <v>0</v>
      </c>
    </row>
    <row r="689" spans="1:76" x14ac:dyDescent="0.25">
      <c r="B689" t="s">
        <v>3649</v>
      </c>
      <c r="C689" t="s">
        <v>3650</v>
      </c>
      <c r="D689" t="s">
        <v>3651</v>
      </c>
      <c r="E689">
        <v>12</v>
      </c>
      <c r="F689" t="s">
        <v>1995</v>
      </c>
      <c r="G689">
        <v>3</v>
      </c>
      <c r="H689" t="s">
        <v>2583</v>
      </c>
      <c r="K689">
        <v>1</v>
      </c>
      <c r="L689" t="s">
        <v>2221</v>
      </c>
      <c r="M689" t="s">
        <v>3555</v>
      </c>
      <c r="N689" t="s">
        <v>3652</v>
      </c>
      <c r="O689" t="s">
        <v>3651</v>
      </c>
      <c r="Q689">
        <v>1</v>
      </c>
      <c r="R689">
        <v>1</v>
      </c>
      <c r="S689">
        <v>4.41</v>
      </c>
      <c r="T689">
        <v>4.41</v>
      </c>
      <c r="U689" t="s">
        <v>1570</v>
      </c>
      <c r="V689">
        <v>0</v>
      </c>
      <c r="Y689" t="s">
        <v>1571</v>
      </c>
      <c r="Z689" t="s">
        <v>1572</v>
      </c>
      <c r="AC689" t="s">
        <v>1573</v>
      </c>
      <c r="AD689" t="s">
        <v>1574</v>
      </c>
      <c r="AF689">
        <v>0</v>
      </c>
      <c r="AG689">
        <v>0</v>
      </c>
      <c r="AH689">
        <v>6.62</v>
      </c>
      <c r="AI689">
        <v>2</v>
      </c>
      <c r="AJ689">
        <v>0</v>
      </c>
      <c r="AV689">
        <v>1.5011338000000001</v>
      </c>
      <c r="AX689">
        <v>7.94</v>
      </c>
      <c r="BE689">
        <v>100</v>
      </c>
      <c r="BF689">
        <v>100</v>
      </c>
      <c r="BH689">
        <v>0</v>
      </c>
      <c r="BL689">
        <v>0</v>
      </c>
      <c r="BM689">
        <v>0</v>
      </c>
      <c r="BP689">
        <v>0</v>
      </c>
      <c r="BR689">
        <v>0</v>
      </c>
      <c r="BS689">
        <v>0</v>
      </c>
      <c r="BT689">
        <v>0</v>
      </c>
      <c r="BW689">
        <v>0</v>
      </c>
      <c r="BX689">
        <v>0</v>
      </c>
    </row>
    <row r="690" spans="1:76" x14ac:dyDescent="0.25">
      <c r="B690" t="s">
        <v>3653</v>
      </c>
      <c r="C690" t="s">
        <v>3654</v>
      </c>
      <c r="D690" t="s">
        <v>3655</v>
      </c>
      <c r="E690">
        <v>12</v>
      </c>
      <c r="F690" t="s">
        <v>1995</v>
      </c>
      <c r="G690">
        <v>3</v>
      </c>
      <c r="H690" t="s">
        <v>2583</v>
      </c>
      <c r="K690">
        <v>1</v>
      </c>
      <c r="L690" t="s">
        <v>2221</v>
      </c>
      <c r="M690" t="s">
        <v>3555</v>
      </c>
      <c r="N690" t="s">
        <v>3656</v>
      </c>
      <c r="O690" t="s">
        <v>3655</v>
      </c>
      <c r="Q690">
        <v>1</v>
      </c>
      <c r="R690">
        <v>1</v>
      </c>
      <c r="S690">
        <v>4.6399999999999997</v>
      </c>
      <c r="T690">
        <v>4.6399999999999997</v>
      </c>
      <c r="U690" t="s">
        <v>1570</v>
      </c>
      <c r="V690">
        <v>0</v>
      </c>
      <c r="Y690" t="s">
        <v>1571</v>
      </c>
      <c r="Z690" t="s">
        <v>1572</v>
      </c>
      <c r="AC690" t="s">
        <v>1573</v>
      </c>
      <c r="AD690" t="s">
        <v>1574</v>
      </c>
      <c r="AF690">
        <v>0</v>
      </c>
      <c r="AG690">
        <v>0</v>
      </c>
      <c r="AH690">
        <v>6.96</v>
      </c>
      <c r="AI690">
        <v>2</v>
      </c>
      <c r="AJ690">
        <v>0</v>
      </c>
      <c r="AV690">
        <v>1.5</v>
      </c>
      <c r="AX690">
        <v>8.35</v>
      </c>
      <c r="BE690">
        <v>100</v>
      </c>
      <c r="BF690">
        <v>100</v>
      </c>
      <c r="BH690">
        <v>0</v>
      </c>
      <c r="BL690">
        <v>0</v>
      </c>
      <c r="BM690">
        <v>0</v>
      </c>
      <c r="BP690">
        <v>0</v>
      </c>
      <c r="BR690">
        <v>0</v>
      </c>
      <c r="BS690">
        <v>0</v>
      </c>
      <c r="BT690">
        <v>0</v>
      </c>
      <c r="BW690">
        <v>0</v>
      </c>
      <c r="BX690">
        <v>0</v>
      </c>
    </row>
    <row r="691" spans="1:76" x14ac:dyDescent="0.25">
      <c r="B691" t="s">
        <v>3657</v>
      </c>
      <c r="C691" t="s">
        <v>3658</v>
      </c>
      <c r="D691" t="s">
        <v>3659</v>
      </c>
      <c r="E691">
        <v>12</v>
      </c>
      <c r="F691" t="s">
        <v>1995</v>
      </c>
      <c r="G691">
        <v>3</v>
      </c>
      <c r="H691" t="s">
        <v>2583</v>
      </c>
      <c r="K691">
        <v>1</v>
      </c>
      <c r="L691" t="s">
        <v>2221</v>
      </c>
      <c r="M691" t="s">
        <v>3555</v>
      </c>
      <c r="N691" t="s">
        <v>3660</v>
      </c>
      <c r="O691" t="s">
        <v>3659</v>
      </c>
      <c r="Q691">
        <v>1</v>
      </c>
      <c r="R691">
        <v>1</v>
      </c>
      <c r="S691">
        <v>5.23</v>
      </c>
      <c r="T691">
        <v>5.23</v>
      </c>
      <c r="U691" t="s">
        <v>1570</v>
      </c>
      <c r="V691">
        <v>0</v>
      </c>
      <c r="Y691" t="s">
        <v>1571</v>
      </c>
      <c r="Z691" t="s">
        <v>1572</v>
      </c>
      <c r="AC691" t="s">
        <v>1573</v>
      </c>
      <c r="AD691" t="s">
        <v>1574</v>
      </c>
      <c r="AF691">
        <v>0</v>
      </c>
      <c r="AG691">
        <v>0</v>
      </c>
      <c r="AH691">
        <v>7.85</v>
      </c>
      <c r="AI691">
        <v>2</v>
      </c>
      <c r="AJ691">
        <v>0</v>
      </c>
      <c r="AV691">
        <v>1.500956</v>
      </c>
      <c r="AX691">
        <v>9.42</v>
      </c>
      <c r="BE691">
        <v>100</v>
      </c>
      <c r="BF691">
        <v>100</v>
      </c>
      <c r="BH691">
        <v>0</v>
      </c>
      <c r="BL691">
        <v>0</v>
      </c>
      <c r="BM691">
        <v>0</v>
      </c>
      <c r="BP691">
        <v>0</v>
      </c>
      <c r="BR691">
        <v>0</v>
      </c>
      <c r="BS691">
        <v>0</v>
      </c>
      <c r="BT691">
        <v>0</v>
      </c>
      <c r="BW691">
        <v>0</v>
      </c>
      <c r="BX691">
        <v>0</v>
      </c>
    </row>
    <row r="692" spans="1:76" x14ac:dyDescent="0.25">
      <c r="B692" t="s">
        <v>3661</v>
      </c>
      <c r="C692" t="s">
        <v>3662</v>
      </c>
      <c r="D692" t="s">
        <v>3663</v>
      </c>
      <c r="E692">
        <v>12</v>
      </c>
      <c r="F692" t="s">
        <v>1995</v>
      </c>
      <c r="G692">
        <v>3</v>
      </c>
      <c r="H692" t="s">
        <v>2583</v>
      </c>
      <c r="K692">
        <v>1</v>
      </c>
      <c r="L692" t="s">
        <v>2221</v>
      </c>
      <c r="M692" t="s">
        <v>3555</v>
      </c>
      <c r="N692" t="s">
        <v>3664</v>
      </c>
      <c r="O692" t="s">
        <v>3663</v>
      </c>
      <c r="Q692">
        <v>1</v>
      </c>
      <c r="R692">
        <v>1</v>
      </c>
      <c r="S692">
        <v>5.28</v>
      </c>
      <c r="T692">
        <v>5.28</v>
      </c>
      <c r="U692" t="s">
        <v>1570</v>
      </c>
      <c r="V692">
        <v>0</v>
      </c>
      <c r="Y692" t="s">
        <v>1571</v>
      </c>
      <c r="Z692" t="s">
        <v>1572</v>
      </c>
      <c r="AC692" t="s">
        <v>1573</v>
      </c>
      <c r="AD692" t="s">
        <v>1574</v>
      </c>
      <c r="AF692">
        <v>0</v>
      </c>
      <c r="AG692">
        <v>0</v>
      </c>
      <c r="AH692">
        <v>7.92</v>
      </c>
      <c r="AI692">
        <v>2</v>
      </c>
      <c r="AJ692">
        <v>0</v>
      </c>
      <c r="AV692">
        <v>1.5</v>
      </c>
      <c r="AX692">
        <v>9.5</v>
      </c>
      <c r="BE692">
        <v>100</v>
      </c>
      <c r="BF692">
        <v>100</v>
      </c>
      <c r="BH692">
        <v>0</v>
      </c>
      <c r="BL692">
        <v>0</v>
      </c>
      <c r="BM692">
        <v>0</v>
      </c>
      <c r="BP692">
        <v>0</v>
      </c>
      <c r="BR692">
        <v>0</v>
      </c>
      <c r="BS692">
        <v>0</v>
      </c>
      <c r="BT692">
        <v>0</v>
      </c>
      <c r="BW692">
        <v>0</v>
      </c>
      <c r="BX692">
        <v>0</v>
      </c>
    </row>
    <row r="693" spans="1:76" x14ac:dyDescent="0.25">
      <c r="B693" t="s">
        <v>1205</v>
      </c>
      <c r="C693" t="s">
        <v>3665</v>
      </c>
      <c r="D693" t="s">
        <v>3666</v>
      </c>
      <c r="E693">
        <v>9</v>
      </c>
      <c r="F693" t="s">
        <v>2016</v>
      </c>
      <c r="G693">
        <v>5</v>
      </c>
      <c r="H693" t="s">
        <v>2016</v>
      </c>
      <c r="I693" t="s">
        <v>2241</v>
      </c>
      <c r="J693" t="s">
        <v>2242</v>
      </c>
      <c r="K693">
        <v>1</v>
      </c>
      <c r="L693" t="s">
        <v>2243</v>
      </c>
      <c r="M693" t="s">
        <v>1583</v>
      </c>
      <c r="N693" t="s">
        <v>1584</v>
      </c>
      <c r="O693" t="s">
        <v>1585</v>
      </c>
      <c r="Q693">
        <v>1</v>
      </c>
      <c r="R693">
        <v>0</v>
      </c>
      <c r="S693">
        <v>0</v>
      </c>
      <c r="T693">
        <v>0</v>
      </c>
      <c r="U693" t="s">
        <v>1570</v>
      </c>
      <c r="V693">
        <v>0</v>
      </c>
      <c r="Y693" t="s">
        <v>1571</v>
      </c>
      <c r="Z693" t="s">
        <v>1572</v>
      </c>
      <c r="AF693">
        <v>0</v>
      </c>
      <c r="AG693">
        <v>0</v>
      </c>
      <c r="AH693" s="2">
        <v>1093.1600000000001</v>
      </c>
      <c r="AI693">
        <v>2</v>
      </c>
      <c r="AJ693">
        <v>0</v>
      </c>
      <c r="AK693">
        <v>1</v>
      </c>
      <c r="AQ693">
        <v>1</v>
      </c>
      <c r="AV693">
        <v>0</v>
      </c>
      <c r="AX693" s="2">
        <v>1311.79</v>
      </c>
      <c r="AZ693">
        <v>1</v>
      </c>
      <c r="BE693">
        <v>100</v>
      </c>
      <c r="BF693">
        <v>100</v>
      </c>
      <c r="BH693">
        <v>0</v>
      </c>
      <c r="BL693">
        <v>0</v>
      </c>
      <c r="BM693">
        <v>0</v>
      </c>
      <c r="BP693">
        <v>0</v>
      </c>
      <c r="BR693">
        <v>0</v>
      </c>
      <c r="BS693">
        <v>0</v>
      </c>
      <c r="BT693">
        <v>0</v>
      </c>
      <c r="BW693">
        <v>0</v>
      </c>
      <c r="BX693">
        <v>0</v>
      </c>
    </row>
    <row r="694" spans="1:76" x14ac:dyDescent="0.25">
      <c r="A694">
        <v>575</v>
      </c>
      <c r="B694" t="s">
        <v>579</v>
      </c>
      <c r="C694" t="s">
        <v>3667</v>
      </c>
      <c r="D694" t="s">
        <v>577</v>
      </c>
      <c r="E694">
        <v>16</v>
      </c>
      <c r="F694" t="s">
        <v>1706</v>
      </c>
      <c r="M694" t="s">
        <v>2803</v>
      </c>
      <c r="N694" t="s">
        <v>579</v>
      </c>
      <c r="O694" t="s">
        <v>577</v>
      </c>
      <c r="Q694">
        <v>1</v>
      </c>
      <c r="R694">
        <v>0</v>
      </c>
      <c r="S694">
        <v>11.93</v>
      </c>
      <c r="T694">
        <v>11.93</v>
      </c>
      <c r="U694" t="s">
        <v>1570</v>
      </c>
      <c r="V694">
        <v>0</v>
      </c>
      <c r="Y694" t="s">
        <v>1571</v>
      </c>
      <c r="Z694" t="s">
        <v>1572</v>
      </c>
      <c r="AC694" t="s">
        <v>1573</v>
      </c>
      <c r="AD694" t="s">
        <v>1574</v>
      </c>
      <c r="AF694">
        <v>0</v>
      </c>
      <c r="AG694">
        <v>0</v>
      </c>
      <c r="AH694">
        <v>15.51</v>
      </c>
      <c r="AI694">
        <v>2</v>
      </c>
      <c r="AJ694">
        <v>0</v>
      </c>
      <c r="AV694">
        <v>1.3000837999999999</v>
      </c>
      <c r="AX694">
        <v>18.61</v>
      </c>
      <c r="BE694">
        <v>100</v>
      </c>
      <c r="BF694">
        <v>100</v>
      </c>
      <c r="BH694">
        <v>0</v>
      </c>
      <c r="BL694">
        <v>0</v>
      </c>
      <c r="BM694">
        <v>0</v>
      </c>
      <c r="BP694">
        <v>0</v>
      </c>
      <c r="BR694">
        <v>0</v>
      </c>
      <c r="BS694">
        <v>0</v>
      </c>
      <c r="BT694">
        <v>0</v>
      </c>
      <c r="BW694">
        <v>0</v>
      </c>
      <c r="BX694">
        <v>0</v>
      </c>
    </row>
    <row r="695" spans="1:76" x14ac:dyDescent="0.25">
      <c r="A695">
        <v>576</v>
      </c>
      <c r="B695" t="s">
        <v>583</v>
      </c>
      <c r="C695" t="s">
        <v>3668</v>
      </c>
      <c r="D695" t="s">
        <v>581</v>
      </c>
      <c r="E695">
        <v>16</v>
      </c>
      <c r="F695" t="s">
        <v>1706</v>
      </c>
      <c r="M695" t="s">
        <v>2803</v>
      </c>
      <c r="N695" t="s">
        <v>583</v>
      </c>
      <c r="O695" t="s">
        <v>581</v>
      </c>
      <c r="Q695">
        <v>1</v>
      </c>
      <c r="R695">
        <v>0</v>
      </c>
      <c r="S695">
        <v>3.75</v>
      </c>
      <c r="T695">
        <v>3.75</v>
      </c>
      <c r="U695" t="s">
        <v>1570</v>
      </c>
      <c r="V695">
        <v>0</v>
      </c>
      <c r="Y695" t="s">
        <v>1571</v>
      </c>
      <c r="Z695" t="s">
        <v>1572</v>
      </c>
      <c r="AC695" t="s">
        <v>1573</v>
      </c>
      <c r="AD695" t="s">
        <v>1574</v>
      </c>
      <c r="AF695">
        <v>0</v>
      </c>
      <c r="AG695">
        <v>0</v>
      </c>
      <c r="AH695">
        <v>4.88</v>
      </c>
      <c r="AI695">
        <v>2</v>
      </c>
      <c r="AJ695">
        <v>0</v>
      </c>
      <c r="AV695">
        <v>1.3013333</v>
      </c>
      <c r="AX695">
        <v>5.86</v>
      </c>
      <c r="AZ695">
        <v>1</v>
      </c>
      <c r="BE695">
        <v>100</v>
      </c>
      <c r="BF695">
        <v>100</v>
      </c>
      <c r="BH695">
        <v>0</v>
      </c>
      <c r="BL695">
        <v>0</v>
      </c>
      <c r="BM695">
        <v>0</v>
      </c>
      <c r="BP695">
        <v>0</v>
      </c>
      <c r="BR695">
        <v>0</v>
      </c>
      <c r="BS695">
        <v>0</v>
      </c>
      <c r="BT695">
        <v>0</v>
      </c>
      <c r="BW695">
        <v>0</v>
      </c>
      <c r="BX695">
        <v>0</v>
      </c>
    </row>
    <row r="696" spans="1:76" x14ac:dyDescent="0.25">
      <c r="B696" t="s">
        <v>3669</v>
      </c>
      <c r="C696" t="s">
        <v>3670</v>
      </c>
      <c r="D696" t="s">
        <v>3671</v>
      </c>
      <c r="E696">
        <v>6</v>
      </c>
      <c r="F696" t="s">
        <v>1743</v>
      </c>
      <c r="G696">
        <v>2</v>
      </c>
      <c r="H696" t="s">
        <v>1626</v>
      </c>
      <c r="I696" t="s">
        <v>1744</v>
      </c>
      <c r="J696" t="s">
        <v>1745</v>
      </c>
      <c r="K696" t="s">
        <v>1746</v>
      </c>
      <c r="L696" t="s">
        <v>1747</v>
      </c>
      <c r="M696" t="s">
        <v>1637</v>
      </c>
      <c r="N696" t="s">
        <v>3669</v>
      </c>
      <c r="O696" t="s">
        <v>3672</v>
      </c>
      <c r="Q696">
        <v>1</v>
      </c>
      <c r="R696">
        <v>1</v>
      </c>
      <c r="S696">
        <v>605.69000000000005</v>
      </c>
      <c r="T696">
        <v>605.69000000000005</v>
      </c>
      <c r="U696" t="s">
        <v>1570</v>
      </c>
      <c r="V696">
        <v>0</v>
      </c>
      <c r="Y696" t="s">
        <v>1571</v>
      </c>
      <c r="Z696" t="s">
        <v>1572</v>
      </c>
      <c r="AC696" t="s">
        <v>1573</v>
      </c>
      <c r="AD696" t="s">
        <v>1574</v>
      </c>
      <c r="AF696">
        <v>0</v>
      </c>
      <c r="AG696">
        <v>0</v>
      </c>
      <c r="AH696">
        <v>799.51</v>
      </c>
      <c r="AI696">
        <v>2</v>
      </c>
      <c r="AJ696">
        <v>0</v>
      </c>
      <c r="AV696">
        <v>1.3199987</v>
      </c>
      <c r="AX696">
        <v>959.41</v>
      </c>
      <c r="BE696">
        <v>100</v>
      </c>
      <c r="BF696">
        <v>100</v>
      </c>
      <c r="BH696">
        <v>0</v>
      </c>
      <c r="BL696">
        <v>0</v>
      </c>
      <c r="BM696">
        <v>0</v>
      </c>
      <c r="BP696">
        <v>0</v>
      </c>
      <c r="BR696">
        <v>0</v>
      </c>
      <c r="BS696">
        <v>0</v>
      </c>
      <c r="BT696">
        <v>0</v>
      </c>
      <c r="BW696">
        <v>0</v>
      </c>
      <c r="BX696">
        <v>0</v>
      </c>
    </row>
    <row r="697" spans="1:76" x14ac:dyDescent="0.25">
      <c r="B697" t="s">
        <v>3673</v>
      </c>
      <c r="C697" t="s">
        <v>3674</v>
      </c>
      <c r="D697" t="s">
        <v>3675</v>
      </c>
      <c r="E697">
        <v>6</v>
      </c>
      <c r="F697" t="s">
        <v>1743</v>
      </c>
      <c r="I697" t="s">
        <v>1744</v>
      </c>
      <c r="J697" t="s">
        <v>1745</v>
      </c>
      <c r="K697" t="s">
        <v>1746</v>
      </c>
      <c r="L697" t="s">
        <v>1747</v>
      </c>
      <c r="M697" t="s">
        <v>1637</v>
      </c>
      <c r="N697" t="s">
        <v>3673</v>
      </c>
      <c r="O697" t="s">
        <v>3675</v>
      </c>
      <c r="Q697">
        <v>1</v>
      </c>
      <c r="R697">
        <v>1</v>
      </c>
      <c r="S697">
        <v>895.21</v>
      </c>
      <c r="T697">
        <v>895.21</v>
      </c>
      <c r="U697" t="s">
        <v>1570</v>
      </c>
      <c r="V697">
        <v>0</v>
      </c>
      <c r="Y697" t="s">
        <v>1571</v>
      </c>
      <c r="Z697" t="s">
        <v>1572</v>
      </c>
      <c r="AC697" t="s">
        <v>1573</v>
      </c>
      <c r="AD697" t="s">
        <v>1574</v>
      </c>
      <c r="AF697">
        <v>0</v>
      </c>
      <c r="AG697">
        <v>0</v>
      </c>
      <c r="AH697" s="2">
        <v>1181.67</v>
      </c>
      <c r="AI697">
        <v>2</v>
      </c>
      <c r="AJ697">
        <v>0</v>
      </c>
      <c r="AV697">
        <v>1.3199920000000001</v>
      </c>
      <c r="AX697" s="2">
        <v>1418</v>
      </c>
      <c r="BE697">
        <v>100</v>
      </c>
      <c r="BF697">
        <v>100</v>
      </c>
      <c r="BH697">
        <v>0</v>
      </c>
      <c r="BL697">
        <v>0</v>
      </c>
      <c r="BM697">
        <v>0</v>
      </c>
      <c r="BP697">
        <v>0</v>
      </c>
      <c r="BR697">
        <v>0</v>
      </c>
      <c r="BS697">
        <v>0</v>
      </c>
      <c r="BT697">
        <v>0</v>
      </c>
      <c r="BW697">
        <v>0</v>
      </c>
      <c r="BX697">
        <v>0</v>
      </c>
    </row>
    <row r="698" spans="1:76" x14ac:dyDescent="0.25">
      <c r="B698" t="s">
        <v>1105</v>
      </c>
      <c r="C698" t="s">
        <v>3676</v>
      </c>
      <c r="D698" t="s">
        <v>3677</v>
      </c>
      <c r="E698">
        <v>1</v>
      </c>
      <c r="F698" t="s">
        <v>1626</v>
      </c>
      <c r="G698">
        <v>2</v>
      </c>
      <c r="H698" t="s">
        <v>1626</v>
      </c>
      <c r="I698" t="s">
        <v>1744</v>
      </c>
      <c r="J698" t="s">
        <v>1745</v>
      </c>
      <c r="K698">
        <v>1</v>
      </c>
      <c r="L698" t="s">
        <v>1803</v>
      </c>
      <c r="M698" t="s">
        <v>1583</v>
      </c>
      <c r="N698" t="s">
        <v>1584</v>
      </c>
      <c r="O698" t="s">
        <v>1585</v>
      </c>
      <c r="Q698">
        <v>1</v>
      </c>
      <c r="R698">
        <v>0</v>
      </c>
      <c r="S698">
        <v>0</v>
      </c>
      <c r="T698">
        <v>0</v>
      </c>
      <c r="U698" t="s">
        <v>1570</v>
      </c>
      <c r="V698">
        <v>0</v>
      </c>
      <c r="Y698" t="s">
        <v>1571</v>
      </c>
      <c r="Z698" t="s">
        <v>1572</v>
      </c>
      <c r="AC698" t="s">
        <v>1573</v>
      </c>
      <c r="AD698" t="s">
        <v>1574</v>
      </c>
      <c r="AF698">
        <v>0</v>
      </c>
      <c r="AG698">
        <v>0</v>
      </c>
      <c r="AH698" s="2">
        <v>1621</v>
      </c>
      <c r="AI698">
        <v>2</v>
      </c>
      <c r="AJ698">
        <v>0</v>
      </c>
      <c r="AK698">
        <v>1</v>
      </c>
      <c r="AM698">
        <v>1</v>
      </c>
      <c r="AN698">
        <v>1</v>
      </c>
      <c r="AO698">
        <v>1</v>
      </c>
      <c r="AP698">
        <v>1</v>
      </c>
      <c r="AV698">
        <v>0</v>
      </c>
      <c r="AW698">
        <v>1</v>
      </c>
      <c r="AX698" s="2">
        <v>1945.2</v>
      </c>
      <c r="AZ698">
        <v>1</v>
      </c>
      <c r="BE698">
        <v>100</v>
      </c>
      <c r="BF698">
        <v>100</v>
      </c>
      <c r="BH698">
        <v>0</v>
      </c>
      <c r="BL698">
        <v>0</v>
      </c>
      <c r="BM698">
        <v>0</v>
      </c>
      <c r="BP698">
        <v>0</v>
      </c>
      <c r="BR698">
        <v>0</v>
      </c>
      <c r="BS698">
        <v>0</v>
      </c>
      <c r="BT698">
        <v>0</v>
      </c>
      <c r="BW698">
        <v>0</v>
      </c>
      <c r="BX698">
        <v>0</v>
      </c>
    </row>
    <row r="699" spans="1:76" x14ac:dyDescent="0.25">
      <c r="B699" t="s">
        <v>1143</v>
      </c>
      <c r="C699" t="s">
        <v>3678</v>
      </c>
      <c r="D699" t="s">
        <v>3679</v>
      </c>
      <c r="E699">
        <v>1</v>
      </c>
      <c r="F699" t="s">
        <v>1626</v>
      </c>
      <c r="G699">
        <v>2</v>
      </c>
      <c r="H699" t="s">
        <v>1626</v>
      </c>
      <c r="I699" t="s">
        <v>1744</v>
      </c>
      <c r="J699" t="s">
        <v>1745</v>
      </c>
      <c r="K699">
        <v>1</v>
      </c>
      <c r="L699" t="s">
        <v>1803</v>
      </c>
      <c r="M699" t="s">
        <v>1583</v>
      </c>
      <c r="N699" t="s">
        <v>1584</v>
      </c>
      <c r="O699" t="s">
        <v>1585</v>
      </c>
      <c r="Q699">
        <v>1</v>
      </c>
      <c r="R699">
        <v>0</v>
      </c>
      <c r="S699">
        <v>0</v>
      </c>
      <c r="T699">
        <v>0</v>
      </c>
      <c r="U699" t="s">
        <v>1570</v>
      </c>
      <c r="V699">
        <v>0</v>
      </c>
      <c r="Y699" t="s">
        <v>1571</v>
      </c>
      <c r="Z699" t="s">
        <v>1572</v>
      </c>
      <c r="AC699" t="s">
        <v>1573</v>
      </c>
      <c r="AD699" t="s">
        <v>1574</v>
      </c>
      <c r="AF699">
        <v>0</v>
      </c>
      <c r="AG699">
        <v>0</v>
      </c>
      <c r="AH699" s="2">
        <v>1573</v>
      </c>
      <c r="AI699">
        <v>2</v>
      </c>
      <c r="AJ699">
        <v>0</v>
      </c>
      <c r="AK699">
        <v>1</v>
      </c>
      <c r="AM699">
        <v>1</v>
      </c>
      <c r="AN699">
        <v>1</v>
      </c>
      <c r="AO699">
        <v>1</v>
      </c>
      <c r="AP699">
        <v>1</v>
      </c>
      <c r="AV699">
        <v>0</v>
      </c>
      <c r="AW699">
        <v>1</v>
      </c>
      <c r="AX699" s="2">
        <v>1887.6</v>
      </c>
      <c r="AZ699">
        <v>1</v>
      </c>
      <c r="BE699">
        <v>100</v>
      </c>
      <c r="BF699">
        <v>100</v>
      </c>
      <c r="BH699">
        <v>0</v>
      </c>
      <c r="BL699">
        <v>0</v>
      </c>
      <c r="BM699">
        <v>0</v>
      </c>
      <c r="BP699">
        <v>0</v>
      </c>
      <c r="BR699">
        <v>0</v>
      </c>
      <c r="BS699">
        <v>0</v>
      </c>
      <c r="BT699">
        <v>0</v>
      </c>
      <c r="BW699">
        <v>0</v>
      </c>
      <c r="BX699">
        <v>0</v>
      </c>
    </row>
    <row r="700" spans="1:76" x14ac:dyDescent="0.25">
      <c r="B700" t="s">
        <v>1153</v>
      </c>
      <c r="C700" t="s">
        <v>3680</v>
      </c>
      <c r="D700" t="s">
        <v>3681</v>
      </c>
      <c r="E700">
        <v>1</v>
      </c>
      <c r="F700" t="s">
        <v>1626</v>
      </c>
      <c r="G700">
        <v>2</v>
      </c>
      <c r="H700" t="s">
        <v>1626</v>
      </c>
      <c r="I700" t="s">
        <v>1744</v>
      </c>
      <c r="J700" t="s">
        <v>1745</v>
      </c>
      <c r="K700">
        <v>1</v>
      </c>
      <c r="L700" t="s">
        <v>1803</v>
      </c>
      <c r="M700" t="s">
        <v>1583</v>
      </c>
      <c r="N700" t="s">
        <v>1584</v>
      </c>
      <c r="O700" t="s">
        <v>1585</v>
      </c>
      <c r="Q700">
        <v>1</v>
      </c>
      <c r="R700">
        <v>0</v>
      </c>
      <c r="S700">
        <v>0</v>
      </c>
      <c r="T700">
        <v>0</v>
      </c>
      <c r="U700" t="s">
        <v>1570</v>
      </c>
      <c r="V700">
        <v>0</v>
      </c>
      <c r="Y700" t="s">
        <v>1571</v>
      </c>
      <c r="Z700" t="s">
        <v>1572</v>
      </c>
      <c r="AC700" t="s">
        <v>1573</v>
      </c>
      <c r="AD700" t="s">
        <v>1574</v>
      </c>
      <c r="AF700">
        <v>0</v>
      </c>
      <c r="AG700">
        <v>0</v>
      </c>
      <c r="AH700" s="2">
        <v>2169</v>
      </c>
      <c r="AI700">
        <v>2</v>
      </c>
      <c r="AJ700">
        <v>0</v>
      </c>
      <c r="AK700">
        <v>1</v>
      </c>
      <c r="AM700">
        <v>1</v>
      </c>
      <c r="AN700">
        <v>1</v>
      </c>
      <c r="AO700">
        <v>1</v>
      </c>
      <c r="AP700">
        <v>1</v>
      </c>
      <c r="AV700">
        <v>0</v>
      </c>
      <c r="AW700">
        <v>1</v>
      </c>
      <c r="AX700" s="2">
        <v>2602.8000000000002</v>
      </c>
      <c r="AZ700">
        <v>1</v>
      </c>
      <c r="BE700">
        <v>100</v>
      </c>
      <c r="BF700">
        <v>100</v>
      </c>
      <c r="BH700">
        <v>0</v>
      </c>
      <c r="BL700">
        <v>0</v>
      </c>
      <c r="BM700">
        <v>0</v>
      </c>
      <c r="BP700">
        <v>0</v>
      </c>
      <c r="BR700">
        <v>0</v>
      </c>
      <c r="BS700">
        <v>0</v>
      </c>
      <c r="BT700">
        <v>0</v>
      </c>
      <c r="BW700">
        <v>0</v>
      </c>
      <c r="BX700">
        <v>0</v>
      </c>
    </row>
    <row r="701" spans="1:76" x14ac:dyDescent="0.25">
      <c r="B701" t="s">
        <v>1158</v>
      </c>
      <c r="C701" t="s">
        <v>3682</v>
      </c>
      <c r="D701" t="s">
        <v>3683</v>
      </c>
      <c r="E701">
        <v>1</v>
      </c>
      <c r="F701" t="s">
        <v>1626</v>
      </c>
      <c r="G701">
        <v>2</v>
      </c>
      <c r="H701" t="s">
        <v>1626</v>
      </c>
      <c r="I701" t="s">
        <v>1744</v>
      </c>
      <c r="J701" t="s">
        <v>1745</v>
      </c>
      <c r="K701">
        <v>1</v>
      </c>
      <c r="L701" t="s">
        <v>1803</v>
      </c>
      <c r="M701" t="s">
        <v>1583</v>
      </c>
      <c r="N701" t="s">
        <v>1584</v>
      </c>
      <c r="O701" t="s">
        <v>1585</v>
      </c>
      <c r="Q701">
        <v>1</v>
      </c>
      <c r="R701">
        <v>0</v>
      </c>
      <c r="S701">
        <v>0</v>
      </c>
      <c r="T701">
        <v>0</v>
      </c>
      <c r="U701" t="s">
        <v>1570</v>
      </c>
      <c r="V701">
        <v>0</v>
      </c>
      <c r="Y701" t="s">
        <v>1571</v>
      </c>
      <c r="Z701" t="s">
        <v>1572</v>
      </c>
      <c r="AC701" t="s">
        <v>1573</v>
      </c>
      <c r="AD701" t="s">
        <v>1574</v>
      </c>
      <c r="AF701">
        <v>0</v>
      </c>
      <c r="AG701">
        <v>0</v>
      </c>
      <c r="AH701" s="2">
        <v>2898</v>
      </c>
      <c r="AI701">
        <v>2</v>
      </c>
      <c r="AJ701">
        <v>0</v>
      </c>
      <c r="AK701">
        <v>1</v>
      </c>
      <c r="AM701">
        <v>1</v>
      </c>
      <c r="AN701">
        <v>1</v>
      </c>
      <c r="AO701">
        <v>1</v>
      </c>
      <c r="AP701">
        <v>1</v>
      </c>
      <c r="AV701">
        <v>0</v>
      </c>
      <c r="AW701">
        <v>1</v>
      </c>
      <c r="AX701" s="2">
        <v>3477.6</v>
      </c>
      <c r="AZ701">
        <v>1</v>
      </c>
      <c r="BE701">
        <v>100</v>
      </c>
      <c r="BF701">
        <v>100</v>
      </c>
      <c r="BH701">
        <v>0</v>
      </c>
      <c r="BL701">
        <v>0</v>
      </c>
      <c r="BM701">
        <v>0</v>
      </c>
      <c r="BP701">
        <v>0</v>
      </c>
      <c r="BR701">
        <v>0</v>
      </c>
      <c r="BS701">
        <v>0</v>
      </c>
      <c r="BT701">
        <v>0</v>
      </c>
      <c r="BW701">
        <v>0</v>
      </c>
      <c r="BX701">
        <v>0</v>
      </c>
    </row>
    <row r="702" spans="1:76" x14ac:dyDescent="0.25">
      <c r="B702" t="s">
        <v>1163</v>
      </c>
      <c r="C702" t="s">
        <v>3684</v>
      </c>
      <c r="D702" t="s">
        <v>3685</v>
      </c>
      <c r="E702">
        <v>1</v>
      </c>
      <c r="F702" t="s">
        <v>1626</v>
      </c>
      <c r="G702">
        <v>2</v>
      </c>
      <c r="H702" t="s">
        <v>1626</v>
      </c>
      <c r="I702" t="s">
        <v>1744</v>
      </c>
      <c r="J702" t="s">
        <v>1745</v>
      </c>
      <c r="K702">
        <v>1</v>
      </c>
      <c r="L702" t="s">
        <v>1803</v>
      </c>
      <c r="M702" t="s">
        <v>1583</v>
      </c>
      <c r="N702" t="s">
        <v>1584</v>
      </c>
      <c r="O702" t="s">
        <v>1585</v>
      </c>
      <c r="Q702">
        <v>1</v>
      </c>
      <c r="R702">
        <v>0</v>
      </c>
      <c r="S702">
        <v>0</v>
      </c>
      <c r="T702">
        <v>0</v>
      </c>
      <c r="U702" t="s">
        <v>1570</v>
      </c>
      <c r="V702">
        <v>0</v>
      </c>
      <c r="Y702" t="s">
        <v>1571</v>
      </c>
      <c r="Z702" t="s">
        <v>1572</v>
      </c>
      <c r="AC702" t="s">
        <v>1573</v>
      </c>
      <c r="AD702" t="s">
        <v>1574</v>
      </c>
      <c r="AF702">
        <v>0</v>
      </c>
      <c r="AG702">
        <v>0</v>
      </c>
      <c r="AH702" s="2">
        <v>3307</v>
      </c>
      <c r="AI702">
        <v>2</v>
      </c>
      <c r="AJ702">
        <v>0</v>
      </c>
      <c r="AK702">
        <v>1</v>
      </c>
      <c r="AM702">
        <v>1</v>
      </c>
      <c r="AN702">
        <v>1</v>
      </c>
      <c r="AO702">
        <v>1</v>
      </c>
      <c r="AP702">
        <v>1</v>
      </c>
      <c r="AV702">
        <v>0</v>
      </c>
      <c r="AW702">
        <v>1</v>
      </c>
      <c r="AX702" s="2">
        <v>3968.4</v>
      </c>
      <c r="AZ702">
        <v>1</v>
      </c>
      <c r="BE702">
        <v>100</v>
      </c>
      <c r="BF702">
        <v>100</v>
      </c>
      <c r="BH702">
        <v>0</v>
      </c>
      <c r="BL702">
        <v>0</v>
      </c>
      <c r="BM702">
        <v>0</v>
      </c>
      <c r="BP702">
        <v>0</v>
      </c>
      <c r="BR702">
        <v>0</v>
      </c>
      <c r="BS702">
        <v>0</v>
      </c>
      <c r="BT702">
        <v>0</v>
      </c>
      <c r="BW702">
        <v>0</v>
      </c>
      <c r="BX702">
        <v>0</v>
      </c>
    </row>
    <row r="703" spans="1:76" x14ac:dyDescent="0.25">
      <c r="B703" t="s">
        <v>3686</v>
      </c>
      <c r="C703" t="s">
        <v>3687</v>
      </c>
      <c r="D703" t="s">
        <v>3688</v>
      </c>
      <c r="M703" t="s">
        <v>3689</v>
      </c>
      <c r="N703" t="s">
        <v>3686</v>
      </c>
      <c r="O703" t="s">
        <v>3688</v>
      </c>
      <c r="Q703">
        <v>1</v>
      </c>
      <c r="R703">
        <v>0</v>
      </c>
      <c r="S703">
        <v>10.37</v>
      </c>
      <c r="T703">
        <v>10.37</v>
      </c>
      <c r="U703" t="s">
        <v>1570</v>
      </c>
      <c r="V703">
        <v>0</v>
      </c>
      <c r="Y703" t="s">
        <v>1571</v>
      </c>
      <c r="Z703" t="s">
        <v>1572</v>
      </c>
      <c r="AC703" t="s">
        <v>1573</v>
      </c>
      <c r="AD703" t="s">
        <v>1574</v>
      </c>
      <c r="AF703">
        <v>0</v>
      </c>
      <c r="AG703">
        <v>0</v>
      </c>
      <c r="AH703">
        <v>15.04</v>
      </c>
      <c r="AI703">
        <v>2</v>
      </c>
      <c r="AJ703">
        <v>0</v>
      </c>
      <c r="AV703">
        <v>1.4503375000000001</v>
      </c>
      <c r="AX703">
        <v>18.05</v>
      </c>
      <c r="AZ703">
        <v>1</v>
      </c>
      <c r="BE703">
        <v>100</v>
      </c>
      <c r="BF703">
        <v>100</v>
      </c>
      <c r="BH703">
        <v>0</v>
      </c>
      <c r="BL703">
        <v>0</v>
      </c>
      <c r="BM703">
        <v>0</v>
      </c>
      <c r="BP703">
        <v>0</v>
      </c>
      <c r="BR703">
        <v>0</v>
      </c>
      <c r="BS703">
        <v>0</v>
      </c>
      <c r="BT703">
        <v>0</v>
      </c>
      <c r="BW703">
        <v>0</v>
      </c>
      <c r="BX703">
        <v>0</v>
      </c>
    </row>
    <row r="704" spans="1:76" x14ac:dyDescent="0.25">
      <c r="B704" t="s">
        <v>3690</v>
      </c>
      <c r="C704" t="s">
        <v>3691</v>
      </c>
      <c r="D704" t="s">
        <v>3692</v>
      </c>
      <c r="M704" t="s">
        <v>2401</v>
      </c>
      <c r="N704" t="s">
        <v>3693</v>
      </c>
      <c r="O704" t="s">
        <v>3694</v>
      </c>
      <c r="Q704">
        <v>1</v>
      </c>
      <c r="R704">
        <v>1</v>
      </c>
      <c r="S704">
        <v>25.3</v>
      </c>
      <c r="T704">
        <v>25.3</v>
      </c>
      <c r="U704" t="s">
        <v>1570</v>
      </c>
      <c r="V704">
        <v>0</v>
      </c>
      <c r="Y704" t="s">
        <v>1571</v>
      </c>
      <c r="Z704" t="s">
        <v>1572</v>
      </c>
      <c r="AC704" t="s">
        <v>1573</v>
      </c>
      <c r="AD704" t="s">
        <v>1574</v>
      </c>
      <c r="AF704">
        <v>0</v>
      </c>
      <c r="AG704">
        <v>0</v>
      </c>
      <c r="AH704">
        <v>37.950000000000003</v>
      </c>
      <c r="AI704">
        <v>2</v>
      </c>
      <c r="AJ704">
        <v>0</v>
      </c>
      <c r="AV704">
        <v>1.5</v>
      </c>
      <c r="AX704">
        <v>45.54</v>
      </c>
      <c r="BE704">
        <v>100</v>
      </c>
      <c r="BF704">
        <v>100</v>
      </c>
      <c r="BH704">
        <v>0</v>
      </c>
      <c r="BL704">
        <v>0</v>
      </c>
      <c r="BM704">
        <v>0</v>
      </c>
      <c r="BP704">
        <v>0</v>
      </c>
      <c r="BR704">
        <v>0</v>
      </c>
      <c r="BS704">
        <v>0</v>
      </c>
      <c r="BT704">
        <v>0</v>
      </c>
      <c r="BW704">
        <v>0</v>
      </c>
      <c r="BX704">
        <v>0</v>
      </c>
    </row>
    <row r="705" spans="1:76" x14ac:dyDescent="0.25">
      <c r="B705" t="s">
        <v>3695</v>
      </c>
      <c r="C705" t="s">
        <v>3696</v>
      </c>
      <c r="D705" t="s">
        <v>3697</v>
      </c>
      <c r="E705">
        <v>1</v>
      </c>
      <c r="F705" t="s">
        <v>1626</v>
      </c>
      <c r="G705">
        <v>2</v>
      </c>
      <c r="H705" t="s">
        <v>1626</v>
      </c>
      <c r="I705" t="s">
        <v>1915</v>
      </c>
      <c r="J705" t="s">
        <v>1916</v>
      </c>
      <c r="K705">
        <v>5</v>
      </c>
      <c r="L705" t="s">
        <v>1839</v>
      </c>
      <c r="M705" t="s">
        <v>1637</v>
      </c>
      <c r="N705" t="s">
        <v>3695</v>
      </c>
      <c r="O705" t="s">
        <v>3697</v>
      </c>
      <c r="Q705">
        <v>1</v>
      </c>
      <c r="R705">
        <v>1</v>
      </c>
      <c r="S705">
        <v>0</v>
      </c>
      <c r="T705">
        <v>0</v>
      </c>
      <c r="U705" t="s">
        <v>1570</v>
      </c>
      <c r="V705">
        <v>0</v>
      </c>
      <c r="Y705" t="s">
        <v>1571</v>
      </c>
      <c r="Z705" t="s">
        <v>1572</v>
      </c>
      <c r="AC705" t="s">
        <v>1573</v>
      </c>
      <c r="AD705" t="s">
        <v>1574</v>
      </c>
      <c r="AF705">
        <v>0</v>
      </c>
      <c r="AG705">
        <v>0</v>
      </c>
      <c r="AH705" s="2">
        <v>2797.17</v>
      </c>
      <c r="AI705">
        <v>2</v>
      </c>
      <c r="AJ705">
        <v>0</v>
      </c>
      <c r="AV705">
        <v>0</v>
      </c>
      <c r="AX705" s="2">
        <v>3356.6</v>
      </c>
      <c r="AZ705">
        <v>1</v>
      </c>
      <c r="BE705">
        <v>100</v>
      </c>
      <c r="BF705">
        <v>100</v>
      </c>
      <c r="BH705">
        <v>0</v>
      </c>
      <c r="BL705">
        <v>0</v>
      </c>
      <c r="BM705">
        <v>0</v>
      </c>
      <c r="BP705">
        <v>0</v>
      </c>
      <c r="BR705">
        <v>0</v>
      </c>
      <c r="BS705">
        <v>0</v>
      </c>
      <c r="BT705">
        <v>0</v>
      </c>
      <c r="BW705">
        <v>0</v>
      </c>
      <c r="BX705">
        <v>0</v>
      </c>
    </row>
    <row r="706" spans="1:76" x14ac:dyDescent="0.25">
      <c r="B706" t="s">
        <v>3698</v>
      </c>
      <c r="C706" t="s">
        <v>3699</v>
      </c>
      <c r="D706" t="s">
        <v>3700</v>
      </c>
      <c r="E706">
        <v>1</v>
      </c>
      <c r="F706" t="s">
        <v>1626</v>
      </c>
      <c r="G706">
        <v>2</v>
      </c>
      <c r="H706" t="s">
        <v>1626</v>
      </c>
      <c r="K706">
        <v>5</v>
      </c>
      <c r="L706" t="s">
        <v>1839</v>
      </c>
      <c r="M706" t="s">
        <v>1637</v>
      </c>
      <c r="N706" t="s">
        <v>3698</v>
      </c>
      <c r="O706" t="s">
        <v>3700</v>
      </c>
      <c r="Q706">
        <v>1</v>
      </c>
      <c r="R706">
        <v>1</v>
      </c>
      <c r="S706">
        <v>0</v>
      </c>
      <c r="T706">
        <v>0</v>
      </c>
      <c r="U706" t="s">
        <v>1570</v>
      </c>
      <c r="V706">
        <v>0</v>
      </c>
      <c r="Y706" t="s">
        <v>1571</v>
      </c>
      <c r="Z706" t="s">
        <v>1572</v>
      </c>
      <c r="AC706" t="s">
        <v>1573</v>
      </c>
      <c r="AD706" t="s">
        <v>1574</v>
      </c>
      <c r="AF706">
        <v>0</v>
      </c>
      <c r="AG706">
        <v>0</v>
      </c>
      <c r="AH706" s="2">
        <v>3729.56</v>
      </c>
      <c r="AI706">
        <v>2</v>
      </c>
      <c r="AJ706">
        <v>0</v>
      </c>
      <c r="AV706">
        <v>0</v>
      </c>
      <c r="AX706" s="2">
        <v>4475.47</v>
      </c>
      <c r="AZ706">
        <v>1</v>
      </c>
      <c r="BE706">
        <v>100</v>
      </c>
      <c r="BF706">
        <v>100</v>
      </c>
      <c r="BH706">
        <v>0</v>
      </c>
      <c r="BL706">
        <v>0</v>
      </c>
      <c r="BM706">
        <v>0</v>
      </c>
      <c r="BP706">
        <v>0</v>
      </c>
      <c r="BR706">
        <v>0</v>
      </c>
      <c r="BS706">
        <v>0</v>
      </c>
      <c r="BT706">
        <v>0</v>
      </c>
      <c r="BW706">
        <v>0</v>
      </c>
      <c r="BX706">
        <v>0</v>
      </c>
    </row>
    <row r="707" spans="1:76" x14ac:dyDescent="0.25">
      <c r="B707" t="s">
        <v>3701</v>
      </c>
      <c r="C707" t="s">
        <v>3702</v>
      </c>
      <c r="D707" t="s">
        <v>3703</v>
      </c>
      <c r="E707">
        <v>1</v>
      </c>
      <c r="F707" t="s">
        <v>1626</v>
      </c>
      <c r="G707">
        <v>2</v>
      </c>
      <c r="H707" t="s">
        <v>1626</v>
      </c>
      <c r="I707" t="s">
        <v>1915</v>
      </c>
      <c r="J707" t="s">
        <v>1916</v>
      </c>
      <c r="K707">
        <v>5</v>
      </c>
      <c r="L707" t="s">
        <v>1839</v>
      </c>
      <c r="M707" t="s">
        <v>1637</v>
      </c>
      <c r="N707" t="s">
        <v>3701</v>
      </c>
      <c r="O707" t="s">
        <v>3703</v>
      </c>
      <c r="Q707">
        <v>1</v>
      </c>
      <c r="R707">
        <v>1</v>
      </c>
      <c r="S707">
        <v>0</v>
      </c>
      <c r="T707">
        <v>0</v>
      </c>
      <c r="U707" t="s">
        <v>1570</v>
      </c>
      <c r="V707">
        <v>0</v>
      </c>
      <c r="Y707" t="s">
        <v>1571</v>
      </c>
      <c r="Z707" t="s">
        <v>1572</v>
      </c>
      <c r="AC707" t="s">
        <v>1573</v>
      </c>
      <c r="AD707" t="s">
        <v>1574</v>
      </c>
      <c r="AF707">
        <v>0</v>
      </c>
      <c r="AG707">
        <v>0</v>
      </c>
      <c r="AH707" s="2">
        <v>4661.95</v>
      </c>
      <c r="AI707">
        <v>2</v>
      </c>
      <c r="AJ707">
        <v>0</v>
      </c>
      <c r="AV707">
        <v>0</v>
      </c>
      <c r="AX707" s="2">
        <v>5594.34</v>
      </c>
      <c r="AZ707">
        <v>1</v>
      </c>
      <c r="BE707">
        <v>100</v>
      </c>
      <c r="BF707">
        <v>100</v>
      </c>
      <c r="BH707">
        <v>0</v>
      </c>
      <c r="BL707">
        <v>0</v>
      </c>
      <c r="BM707">
        <v>0</v>
      </c>
      <c r="BP707">
        <v>0</v>
      </c>
      <c r="BR707">
        <v>0</v>
      </c>
      <c r="BS707">
        <v>0</v>
      </c>
      <c r="BT707">
        <v>0</v>
      </c>
      <c r="BW707">
        <v>0</v>
      </c>
      <c r="BX707">
        <v>0</v>
      </c>
    </row>
    <row r="708" spans="1:76" x14ac:dyDescent="0.25">
      <c r="B708" t="s">
        <v>1387</v>
      </c>
      <c r="C708" t="s">
        <v>3704</v>
      </c>
      <c r="D708" t="s">
        <v>3372</v>
      </c>
      <c r="M708" t="s">
        <v>1583</v>
      </c>
      <c r="N708" t="s">
        <v>1584</v>
      </c>
      <c r="O708" t="s">
        <v>1585</v>
      </c>
      <c r="Q708">
        <v>1</v>
      </c>
      <c r="R708">
        <v>0</v>
      </c>
      <c r="S708">
        <v>0</v>
      </c>
      <c r="T708">
        <v>0</v>
      </c>
      <c r="U708" t="s">
        <v>1570</v>
      </c>
      <c r="V708">
        <v>0</v>
      </c>
      <c r="Y708" t="s">
        <v>1571</v>
      </c>
      <c r="Z708" t="s">
        <v>1572</v>
      </c>
      <c r="AF708">
        <v>0</v>
      </c>
      <c r="AG708">
        <v>0</v>
      </c>
      <c r="AH708" s="2">
        <v>1312</v>
      </c>
      <c r="AI708">
        <v>2</v>
      </c>
      <c r="AJ708">
        <v>0</v>
      </c>
      <c r="AK708">
        <v>1</v>
      </c>
      <c r="AQ708">
        <v>1</v>
      </c>
      <c r="AV708">
        <v>0</v>
      </c>
      <c r="AX708" s="2">
        <v>1574.4</v>
      </c>
      <c r="AZ708">
        <v>1</v>
      </c>
      <c r="BE708">
        <v>100</v>
      </c>
      <c r="BF708">
        <v>100</v>
      </c>
      <c r="BH708">
        <v>0</v>
      </c>
      <c r="BL708">
        <v>0</v>
      </c>
      <c r="BM708">
        <v>0</v>
      </c>
      <c r="BP708">
        <v>0</v>
      </c>
      <c r="BR708">
        <v>0</v>
      </c>
      <c r="BS708">
        <v>0</v>
      </c>
      <c r="BT708">
        <v>0</v>
      </c>
      <c r="BW708">
        <v>0</v>
      </c>
      <c r="BX708">
        <v>0</v>
      </c>
    </row>
    <row r="709" spans="1:76" x14ac:dyDescent="0.25">
      <c r="B709">
        <v>3127143202</v>
      </c>
      <c r="C709" t="s">
        <v>3705</v>
      </c>
      <c r="D709" t="s">
        <v>3706</v>
      </c>
      <c r="E709">
        <v>12</v>
      </c>
      <c r="F709" t="s">
        <v>1995</v>
      </c>
      <c r="K709">
        <v>3</v>
      </c>
      <c r="L709" t="s">
        <v>1578</v>
      </c>
      <c r="M709" t="s">
        <v>2653</v>
      </c>
      <c r="N709">
        <v>3127143202</v>
      </c>
      <c r="O709" t="s">
        <v>3707</v>
      </c>
      <c r="P709" t="s">
        <v>3708</v>
      </c>
      <c r="Q709">
        <v>500</v>
      </c>
      <c r="R709">
        <v>1</v>
      </c>
      <c r="S709">
        <v>20</v>
      </c>
      <c r="T709">
        <v>20</v>
      </c>
      <c r="U709" t="s">
        <v>1570</v>
      </c>
      <c r="V709">
        <v>0</v>
      </c>
      <c r="Y709" t="s">
        <v>1571</v>
      </c>
      <c r="Z709" t="s">
        <v>1572</v>
      </c>
      <c r="AC709" t="s">
        <v>1573</v>
      </c>
      <c r="AD709" t="s">
        <v>1574</v>
      </c>
      <c r="AF709">
        <v>0</v>
      </c>
      <c r="AG709">
        <v>0</v>
      </c>
      <c r="AH709">
        <v>0.64</v>
      </c>
      <c r="AI709">
        <v>2</v>
      </c>
      <c r="AJ709">
        <v>0</v>
      </c>
      <c r="AV709">
        <v>16</v>
      </c>
      <c r="AX709">
        <v>0.77</v>
      </c>
      <c r="BE709">
        <v>100</v>
      </c>
      <c r="BF709">
        <v>100</v>
      </c>
      <c r="BH709">
        <v>0</v>
      </c>
      <c r="BL709">
        <v>0</v>
      </c>
      <c r="BM709">
        <v>0</v>
      </c>
      <c r="BP709">
        <v>0</v>
      </c>
      <c r="BR709">
        <v>0</v>
      </c>
      <c r="BS709">
        <v>0</v>
      </c>
      <c r="BT709">
        <v>0</v>
      </c>
      <c r="BW709">
        <v>0</v>
      </c>
      <c r="BX709">
        <v>0</v>
      </c>
    </row>
    <row r="710" spans="1:76" x14ac:dyDescent="0.25">
      <c r="B710">
        <v>3220601208</v>
      </c>
      <c r="C710" t="s">
        <v>3709</v>
      </c>
      <c r="D710" t="s">
        <v>3710</v>
      </c>
      <c r="E710">
        <v>12</v>
      </c>
      <c r="F710" t="s">
        <v>1995</v>
      </c>
      <c r="K710">
        <v>3</v>
      </c>
      <c r="L710" t="s">
        <v>1578</v>
      </c>
      <c r="M710" t="s">
        <v>2653</v>
      </c>
      <c r="N710">
        <v>3220601208</v>
      </c>
      <c r="O710" t="s">
        <v>3710</v>
      </c>
      <c r="Q710">
        <v>1</v>
      </c>
      <c r="R710">
        <v>1</v>
      </c>
      <c r="S710">
        <v>0</v>
      </c>
      <c r="T710">
        <v>0</v>
      </c>
      <c r="U710" t="s">
        <v>1570</v>
      </c>
      <c r="V710">
        <v>0</v>
      </c>
      <c r="Y710" t="s">
        <v>1571</v>
      </c>
      <c r="Z710" t="s">
        <v>1572</v>
      </c>
      <c r="AF710">
        <v>0</v>
      </c>
      <c r="AG710">
        <v>0</v>
      </c>
      <c r="AH710">
        <v>0</v>
      </c>
      <c r="AI710">
        <v>2</v>
      </c>
      <c r="AJ710">
        <v>0</v>
      </c>
      <c r="AV710">
        <v>0</v>
      </c>
      <c r="AX710">
        <v>0</v>
      </c>
      <c r="BE710">
        <v>100</v>
      </c>
      <c r="BF710">
        <v>100</v>
      </c>
      <c r="BH710">
        <v>0</v>
      </c>
      <c r="BL710">
        <v>0</v>
      </c>
      <c r="BM710">
        <v>0</v>
      </c>
      <c r="BP710">
        <v>0</v>
      </c>
      <c r="BR710">
        <v>0</v>
      </c>
      <c r="BS710">
        <v>0</v>
      </c>
      <c r="BT710">
        <v>0</v>
      </c>
      <c r="BW710">
        <v>0</v>
      </c>
      <c r="BX710">
        <v>0</v>
      </c>
    </row>
    <row r="711" spans="1:76" x14ac:dyDescent="0.25">
      <c r="B711">
        <v>7214250815</v>
      </c>
      <c r="C711" t="s">
        <v>3711</v>
      </c>
      <c r="D711" t="s">
        <v>3712</v>
      </c>
      <c r="E711">
        <v>12</v>
      </c>
      <c r="F711" t="s">
        <v>1995</v>
      </c>
      <c r="K711">
        <v>3</v>
      </c>
      <c r="L711" t="s">
        <v>1578</v>
      </c>
      <c r="M711" t="s">
        <v>2653</v>
      </c>
      <c r="N711">
        <v>7214250815</v>
      </c>
      <c r="O711" t="s">
        <v>3712</v>
      </c>
      <c r="P711" t="s">
        <v>3346</v>
      </c>
      <c r="Q711">
        <v>100</v>
      </c>
      <c r="R711">
        <v>1</v>
      </c>
      <c r="S711">
        <v>0</v>
      </c>
      <c r="T711">
        <v>0</v>
      </c>
      <c r="U711" t="s">
        <v>1570</v>
      </c>
      <c r="V711">
        <v>0</v>
      </c>
      <c r="Y711" t="s">
        <v>1571</v>
      </c>
      <c r="Z711" t="s">
        <v>1572</v>
      </c>
      <c r="AC711" t="s">
        <v>1573</v>
      </c>
      <c r="AD711" t="s">
        <v>1574</v>
      </c>
      <c r="AF711">
        <v>0</v>
      </c>
      <c r="AG711">
        <v>0</v>
      </c>
      <c r="AH711">
        <v>0</v>
      </c>
      <c r="AI711">
        <v>2</v>
      </c>
      <c r="AJ711">
        <v>0</v>
      </c>
      <c r="AV711">
        <v>0</v>
      </c>
      <c r="AX711">
        <v>0</v>
      </c>
      <c r="BE711">
        <v>100</v>
      </c>
      <c r="BF711">
        <v>100</v>
      </c>
      <c r="BH711">
        <v>0</v>
      </c>
      <c r="BL711">
        <v>0</v>
      </c>
      <c r="BM711">
        <v>0</v>
      </c>
      <c r="BP711">
        <v>0</v>
      </c>
      <c r="BR711">
        <v>0</v>
      </c>
      <c r="BS711">
        <v>0</v>
      </c>
      <c r="BT711">
        <v>0</v>
      </c>
      <c r="BW711">
        <v>0</v>
      </c>
      <c r="BX711">
        <v>0</v>
      </c>
    </row>
    <row r="712" spans="1:76" x14ac:dyDescent="0.25">
      <c r="B712">
        <v>8210604018</v>
      </c>
      <c r="C712" t="s">
        <v>3713</v>
      </c>
      <c r="D712" t="s">
        <v>3714</v>
      </c>
      <c r="E712">
        <v>12</v>
      </c>
      <c r="F712" t="s">
        <v>1995</v>
      </c>
      <c r="K712">
        <v>3</v>
      </c>
      <c r="L712" t="s">
        <v>1578</v>
      </c>
      <c r="M712" t="s">
        <v>2653</v>
      </c>
      <c r="N712">
        <v>8210604018</v>
      </c>
      <c r="O712" t="s">
        <v>3714</v>
      </c>
      <c r="Q712">
        <v>1</v>
      </c>
      <c r="R712">
        <v>1</v>
      </c>
      <c r="S712">
        <v>0</v>
      </c>
      <c r="T712">
        <v>0</v>
      </c>
      <c r="U712" t="s">
        <v>1570</v>
      </c>
      <c r="V712">
        <v>0</v>
      </c>
      <c r="Y712" t="s">
        <v>1571</v>
      </c>
      <c r="Z712" t="s">
        <v>1572</v>
      </c>
      <c r="AC712" t="s">
        <v>1573</v>
      </c>
      <c r="AD712" t="s">
        <v>1574</v>
      </c>
      <c r="AF712">
        <v>0</v>
      </c>
      <c r="AG712">
        <v>0</v>
      </c>
      <c r="AH712">
        <v>0</v>
      </c>
      <c r="AI712">
        <v>2</v>
      </c>
      <c r="AJ712">
        <v>0</v>
      </c>
      <c r="AV712">
        <v>0</v>
      </c>
      <c r="AX712">
        <v>0</v>
      </c>
      <c r="BE712">
        <v>100</v>
      </c>
      <c r="BF712">
        <v>100</v>
      </c>
      <c r="BH712">
        <v>0</v>
      </c>
      <c r="BL712">
        <v>0</v>
      </c>
      <c r="BM712">
        <v>0</v>
      </c>
      <c r="BP712">
        <v>0</v>
      </c>
      <c r="BR712">
        <v>0</v>
      </c>
      <c r="BS712">
        <v>0</v>
      </c>
      <c r="BT712">
        <v>0</v>
      </c>
      <c r="BW712">
        <v>0</v>
      </c>
      <c r="BX712">
        <v>0</v>
      </c>
    </row>
    <row r="713" spans="1:76" x14ac:dyDescent="0.25">
      <c r="B713">
        <v>8412602518</v>
      </c>
      <c r="C713" t="s">
        <v>3715</v>
      </c>
      <c r="D713" t="s">
        <v>3716</v>
      </c>
      <c r="E713">
        <v>19</v>
      </c>
      <c r="F713" t="s">
        <v>3336</v>
      </c>
      <c r="G713">
        <v>5</v>
      </c>
      <c r="H713" t="s">
        <v>2016</v>
      </c>
      <c r="K713" t="s">
        <v>3717</v>
      </c>
      <c r="L713" t="s">
        <v>3718</v>
      </c>
      <c r="M713" t="s">
        <v>2653</v>
      </c>
      <c r="N713">
        <v>8412602518</v>
      </c>
      <c r="O713" t="s">
        <v>3719</v>
      </c>
      <c r="P713" t="s">
        <v>3720</v>
      </c>
      <c r="Q713">
        <v>200</v>
      </c>
      <c r="R713">
        <v>1</v>
      </c>
      <c r="S713">
        <v>5.92</v>
      </c>
      <c r="T713">
        <v>5.92</v>
      </c>
      <c r="U713" t="s">
        <v>1570</v>
      </c>
      <c r="V713">
        <v>0</v>
      </c>
      <c r="Y713" t="s">
        <v>1571</v>
      </c>
      <c r="Z713" t="s">
        <v>1572</v>
      </c>
      <c r="AC713" t="s">
        <v>1573</v>
      </c>
      <c r="AD713" t="s">
        <v>1574</v>
      </c>
      <c r="AF713">
        <v>0</v>
      </c>
      <c r="AG713">
        <v>0</v>
      </c>
      <c r="AH713">
        <v>0.05</v>
      </c>
      <c r="AI713">
        <v>2</v>
      </c>
      <c r="AJ713">
        <v>0</v>
      </c>
      <c r="AV713">
        <v>1.6891891999999999</v>
      </c>
      <c r="AX713">
        <v>0.06</v>
      </c>
      <c r="BE713">
        <v>100</v>
      </c>
      <c r="BF713">
        <v>100</v>
      </c>
      <c r="BH713">
        <v>0</v>
      </c>
      <c r="BL713">
        <v>0</v>
      </c>
      <c r="BM713">
        <v>0</v>
      </c>
      <c r="BP713">
        <v>0</v>
      </c>
      <c r="BR713">
        <v>0</v>
      </c>
      <c r="BS713">
        <v>0</v>
      </c>
      <c r="BT713">
        <v>0</v>
      </c>
      <c r="BW713">
        <v>0</v>
      </c>
      <c r="BX713">
        <v>0</v>
      </c>
    </row>
    <row r="714" spans="1:76" x14ac:dyDescent="0.25">
      <c r="B714">
        <v>8412802518</v>
      </c>
      <c r="C714" t="s">
        <v>3721</v>
      </c>
      <c r="D714" t="s">
        <v>3722</v>
      </c>
      <c r="E714">
        <v>19</v>
      </c>
      <c r="F714" t="s">
        <v>3336</v>
      </c>
      <c r="G714">
        <v>5</v>
      </c>
      <c r="H714" t="s">
        <v>2016</v>
      </c>
      <c r="K714" t="s">
        <v>3717</v>
      </c>
      <c r="L714" t="s">
        <v>3718</v>
      </c>
      <c r="M714" t="s">
        <v>2653</v>
      </c>
      <c r="N714">
        <v>8412802518</v>
      </c>
      <c r="O714" t="s">
        <v>3723</v>
      </c>
      <c r="P714" t="s">
        <v>3346</v>
      </c>
      <c r="Q714">
        <v>100</v>
      </c>
      <c r="R714">
        <v>1</v>
      </c>
      <c r="S714">
        <v>4.63</v>
      </c>
      <c r="T714">
        <v>4.63</v>
      </c>
      <c r="U714" t="s">
        <v>1570</v>
      </c>
      <c r="V714">
        <v>0</v>
      </c>
      <c r="Y714" t="s">
        <v>1571</v>
      </c>
      <c r="Z714" t="s">
        <v>1572</v>
      </c>
      <c r="AC714" t="s">
        <v>1573</v>
      </c>
      <c r="AD714" t="s">
        <v>1574</v>
      </c>
      <c r="AF714">
        <v>0</v>
      </c>
      <c r="AG714">
        <v>0</v>
      </c>
      <c r="AH714">
        <v>7.0000000000000007E-2</v>
      </c>
      <c r="AI714">
        <v>2</v>
      </c>
      <c r="AJ714">
        <v>0</v>
      </c>
      <c r="AV714">
        <v>1.511879</v>
      </c>
      <c r="AX714">
        <v>0.08</v>
      </c>
      <c r="BE714">
        <v>100</v>
      </c>
      <c r="BF714">
        <v>100</v>
      </c>
      <c r="BH714">
        <v>0</v>
      </c>
      <c r="BL714">
        <v>0</v>
      </c>
      <c r="BM714">
        <v>0</v>
      </c>
      <c r="BP714">
        <v>0</v>
      </c>
      <c r="BR714">
        <v>0</v>
      </c>
      <c r="BS714">
        <v>0</v>
      </c>
      <c r="BT714">
        <v>0</v>
      </c>
      <c r="BW714">
        <v>0</v>
      </c>
      <c r="BX714">
        <v>0</v>
      </c>
    </row>
    <row r="715" spans="1:76" x14ac:dyDescent="0.25">
      <c r="B715">
        <v>8434000618</v>
      </c>
      <c r="C715" t="s">
        <v>3724</v>
      </c>
      <c r="D715" t="s">
        <v>3725</v>
      </c>
      <c r="E715">
        <v>19</v>
      </c>
      <c r="F715" t="s">
        <v>3336</v>
      </c>
      <c r="G715">
        <v>5</v>
      </c>
      <c r="H715" t="s">
        <v>2016</v>
      </c>
      <c r="K715" t="s">
        <v>3726</v>
      </c>
      <c r="L715" t="s">
        <v>3726</v>
      </c>
      <c r="M715" t="s">
        <v>2653</v>
      </c>
      <c r="N715">
        <v>8434000618</v>
      </c>
      <c r="O715" t="s">
        <v>3727</v>
      </c>
      <c r="P715" t="s">
        <v>3708</v>
      </c>
      <c r="Q715">
        <v>500</v>
      </c>
      <c r="R715">
        <v>1</v>
      </c>
      <c r="S715">
        <v>6.35</v>
      </c>
      <c r="T715">
        <v>6.35</v>
      </c>
      <c r="U715" t="s">
        <v>1570</v>
      </c>
      <c r="V715">
        <v>0</v>
      </c>
      <c r="Y715" t="s">
        <v>1571</v>
      </c>
      <c r="Z715" t="s">
        <v>1572</v>
      </c>
      <c r="AC715" t="s">
        <v>1573</v>
      </c>
      <c r="AD715" t="s">
        <v>1574</v>
      </c>
      <c r="AF715">
        <v>0</v>
      </c>
      <c r="AG715">
        <v>0</v>
      </c>
      <c r="AH715">
        <v>0.02</v>
      </c>
      <c r="AI715">
        <v>2</v>
      </c>
      <c r="AJ715">
        <v>0</v>
      </c>
      <c r="AV715">
        <v>1.5748031</v>
      </c>
      <c r="AX715">
        <v>0.02</v>
      </c>
      <c r="BE715">
        <v>100</v>
      </c>
      <c r="BF715">
        <v>100</v>
      </c>
      <c r="BH715">
        <v>0</v>
      </c>
      <c r="BL715">
        <v>0</v>
      </c>
      <c r="BM715">
        <v>0</v>
      </c>
      <c r="BP715">
        <v>0</v>
      </c>
      <c r="BR715">
        <v>0</v>
      </c>
      <c r="BS715">
        <v>0</v>
      </c>
      <c r="BT715">
        <v>0</v>
      </c>
      <c r="BW715">
        <v>0</v>
      </c>
      <c r="BX715">
        <v>0</v>
      </c>
    </row>
    <row r="716" spans="1:76" x14ac:dyDescent="0.25">
      <c r="B716">
        <v>8434000818</v>
      </c>
      <c r="C716" t="s">
        <v>3728</v>
      </c>
      <c r="D716" t="s">
        <v>3729</v>
      </c>
      <c r="E716">
        <v>12</v>
      </c>
      <c r="F716" t="s">
        <v>1995</v>
      </c>
      <c r="K716">
        <v>3</v>
      </c>
      <c r="L716" t="s">
        <v>1578</v>
      </c>
      <c r="M716" t="s">
        <v>2653</v>
      </c>
      <c r="N716">
        <v>8434000818</v>
      </c>
      <c r="O716" t="s">
        <v>3730</v>
      </c>
      <c r="P716" t="s">
        <v>3720</v>
      </c>
      <c r="Q716">
        <v>200</v>
      </c>
      <c r="R716">
        <v>1</v>
      </c>
      <c r="S716">
        <v>5.36</v>
      </c>
      <c r="T716">
        <v>5.36</v>
      </c>
      <c r="U716" t="s">
        <v>1570</v>
      </c>
      <c r="V716">
        <v>0</v>
      </c>
      <c r="Y716" t="s">
        <v>1571</v>
      </c>
      <c r="Z716" t="s">
        <v>1572</v>
      </c>
      <c r="AC716" t="s">
        <v>1573</v>
      </c>
      <c r="AD716" t="s">
        <v>1574</v>
      </c>
      <c r="AF716">
        <v>0</v>
      </c>
      <c r="AG716">
        <v>0</v>
      </c>
      <c r="AH716">
        <v>0.04</v>
      </c>
      <c r="AI716">
        <v>2</v>
      </c>
      <c r="AJ716">
        <v>0</v>
      </c>
      <c r="AV716">
        <v>1.4925373</v>
      </c>
      <c r="AX716">
        <v>0.05</v>
      </c>
      <c r="BE716">
        <v>100</v>
      </c>
      <c r="BF716">
        <v>100</v>
      </c>
      <c r="BH716">
        <v>0</v>
      </c>
      <c r="BL716">
        <v>0</v>
      </c>
      <c r="BM716">
        <v>0</v>
      </c>
      <c r="BP716">
        <v>0</v>
      </c>
      <c r="BR716">
        <v>0</v>
      </c>
      <c r="BS716">
        <v>0</v>
      </c>
      <c r="BT716">
        <v>0</v>
      </c>
      <c r="BW716">
        <v>0</v>
      </c>
      <c r="BX716">
        <v>0</v>
      </c>
    </row>
    <row r="717" spans="1:76" x14ac:dyDescent="0.25">
      <c r="B717">
        <v>8534000818</v>
      </c>
      <c r="C717" t="s">
        <v>3731</v>
      </c>
      <c r="D717" t="s">
        <v>3732</v>
      </c>
      <c r="E717">
        <v>19</v>
      </c>
      <c r="F717" t="s">
        <v>3336</v>
      </c>
      <c r="G717">
        <v>5</v>
      </c>
      <c r="H717" t="s">
        <v>2016</v>
      </c>
      <c r="K717" t="s">
        <v>3733</v>
      </c>
      <c r="L717" t="s">
        <v>3505</v>
      </c>
      <c r="M717" t="s">
        <v>2653</v>
      </c>
      <c r="N717">
        <v>8534000818</v>
      </c>
      <c r="O717" t="s">
        <v>3734</v>
      </c>
      <c r="P717" t="s">
        <v>3720</v>
      </c>
      <c r="Q717">
        <v>200</v>
      </c>
      <c r="R717">
        <v>1</v>
      </c>
      <c r="S717">
        <v>2.92</v>
      </c>
      <c r="T717">
        <v>2.92</v>
      </c>
      <c r="U717" t="s">
        <v>1570</v>
      </c>
      <c r="V717">
        <v>0</v>
      </c>
      <c r="Y717" t="s">
        <v>1571</v>
      </c>
      <c r="Z717" t="s">
        <v>1572</v>
      </c>
      <c r="AC717" t="s">
        <v>1573</v>
      </c>
      <c r="AD717" t="s">
        <v>1574</v>
      </c>
      <c r="AF717">
        <v>0</v>
      </c>
      <c r="AG717">
        <v>0</v>
      </c>
      <c r="AH717">
        <v>0</v>
      </c>
      <c r="AI717">
        <v>2</v>
      </c>
      <c r="AJ717">
        <v>0</v>
      </c>
      <c r="AV717">
        <v>0</v>
      </c>
      <c r="AX717">
        <v>0</v>
      </c>
      <c r="BE717">
        <v>100</v>
      </c>
      <c r="BF717">
        <v>100</v>
      </c>
      <c r="BH717">
        <v>0</v>
      </c>
      <c r="BL717">
        <v>0</v>
      </c>
      <c r="BM717">
        <v>0</v>
      </c>
      <c r="BP717">
        <v>0</v>
      </c>
      <c r="BR717">
        <v>0</v>
      </c>
      <c r="BS717">
        <v>0</v>
      </c>
      <c r="BT717">
        <v>0</v>
      </c>
      <c r="BW717">
        <v>0</v>
      </c>
      <c r="BX717">
        <v>0</v>
      </c>
    </row>
    <row r="718" spans="1:76" x14ac:dyDescent="0.25">
      <c r="B718">
        <v>8535000618</v>
      </c>
      <c r="C718" t="s">
        <v>3735</v>
      </c>
      <c r="D718" t="s">
        <v>3736</v>
      </c>
      <c r="E718">
        <v>19</v>
      </c>
      <c r="F718" t="s">
        <v>3336</v>
      </c>
      <c r="G718">
        <v>5</v>
      </c>
      <c r="H718" t="s">
        <v>2016</v>
      </c>
      <c r="K718" t="s">
        <v>3733</v>
      </c>
      <c r="L718" t="s">
        <v>3505</v>
      </c>
      <c r="M718" t="s">
        <v>2653</v>
      </c>
      <c r="N718">
        <v>8535000618</v>
      </c>
      <c r="O718" t="s">
        <v>3737</v>
      </c>
      <c r="P718" t="s">
        <v>3720</v>
      </c>
      <c r="Q718">
        <v>200</v>
      </c>
      <c r="R718">
        <v>1</v>
      </c>
      <c r="S718">
        <v>2.88</v>
      </c>
      <c r="T718">
        <v>2.88</v>
      </c>
      <c r="U718" t="s">
        <v>1570</v>
      </c>
      <c r="V718">
        <v>0</v>
      </c>
      <c r="Y718" t="s">
        <v>1571</v>
      </c>
      <c r="Z718" t="s">
        <v>1572</v>
      </c>
      <c r="AC718" t="s">
        <v>1573</v>
      </c>
      <c r="AD718" t="s">
        <v>1574</v>
      </c>
      <c r="AF718">
        <v>0</v>
      </c>
      <c r="AG718">
        <v>0</v>
      </c>
      <c r="AH718">
        <v>0</v>
      </c>
      <c r="AI718">
        <v>2</v>
      </c>
      <c r="AJ718">
        <v>0</v>
      </c>
      <c r="AV718">
        <v>0</v>
      </c>
      <c r="AX718">
        <v>0</v>
      </c>
      <c r="BE718">
        <v>100</v>
      </c>
      <c r="BF718">
        <v>100</v>
      </c>
      <c r="BH718">
        <v>0</v>
      </c>
      <c r="BL718">
        <v>0</v>
      </c>
      <c r="BM718">
        <v>0</v>
      </c>
      <c r="BP718">
        <v>0</v>
      </c>
      <c r="BR718">
        <v>0</v>
      </c>
      <c r="BS718">
        <v>0</v>
      </c>
      <c r="BT718">
        <v>0</v>
      </c>
      <c r="BW718">
        <v>0</v>
      </c>
      <c r="BX718">
        <v>0</v>
      </c>
    </row>
    <row r="719" spans="1:76" x14ac:dyDescent="0.25">
      <c r="B719" t="s">
        <v>3738</v>
      </c>
      <c r="C719" t="s">
        <v>3739</v>
      </c>
      <c r="D719" t="s">
        <v>3740</v>
      </c>
      <c r="E719">
        <v>5</v>
      </c>
      <c r="F719" t="s">
        <v>1566</v>
      </c>
      <c r="G719">
        <v>1</v>
      </c>
      <c r="H719" t="s">
        <v>1566</v>
      </c>
      <c r="K719">
        <v>1</v>
      </c>
      <c r="L719" t="s">
        <v>1589</v>
      </c>
      <c r="M719" t="s">
        <v>1583</v>
      </c>
      <c r="N719" t="s">
        <v>1584</v>
      </c>
      <c r="O719" t="s">
        <v>1585</v>
      </c>
      <c r="Q719">
        <v>1</v>
      </c>
      <c r="R719">
        <v>0</v>
      </c>
      <c r="S719">
        <v>0</v>
      </c>
      <c r="T719">
        <v>0</v>
      </c>
      <c r="U719" t="s">
        <v>1570</v>
      </c>
      <c r="V719">
        <v>0</v>
      </c>
      <c r="Y719" t="s">
        <v>1571</v>
      </c>
      <c r="Z719" t="s">
        <v>1572</v>
      </c>
      <c r="AC719" t="s">
        <v>1573</v>
      </c>
      <c r="AD719" t="s">
        <v>1574</v>
      </c>
      <c r="AF719">
        <v>0</v>
      </c>
      <c r="AG719">
        <v>0</v>
      </c>
      <c r="AH719">
        <v>81.010000000000005</v>
      </c>
      <c r="AI719">
        <v>2</v>
      </c>
      <c r="AJ719">
        <v>0</v>
      </c>
      <c r="AK719">
        <v>1</v>
      </c>
      <c r="AM719">
        <v>1</v>
      </c>
      <c r="AN719">
        <v>1</v>
      </c>
      <c r="AO719">
        <v>1</v>
      </c>
      <c r="AP719">
        <v>1</v>
      </c>
      <c r="AV719">
        <v>0</v>
      </c>
      <c r="AW719">
        <v>1</v>
      </c>
      <c r="AX719">
        <v>97.21</v>
      </c>
      <c r="AZ719">
        <v>1</v>
      </c>
      <c r="BE719">
        <v>100</v>
      </c>
      <c r="BF719">
        <v>100</v>
      </c>
      <c r="BH719">
        <v>0</v>
      </c>
      <c r="BL719">
        <v>0</v>
      </c>
      <c r="BM719">
        <v>0</v>
      </c>
      <c r="BP719">
        <v>0</v>
      </c>
      <c r="BR719">
        <v>0</v>
      </c>
      <c r="BS719">
        <v>0</v>
      </c>
      <c r="BT719">
        <v>0</v>
      </c>
      <c r="BW719">
        <v>0</v>
      </c>
      <c r="BX719">
        <v>0</v>
      </c>
    </row>
    <row r="720" spans="1:76" x14ac:dyDescent="0.25">
      <c r="A720">
        <v>579</v>
      </c>
      <c r="B720" t="s">
        <v>587</v>
      </c>
      <c r="C720" t="s">
        <v>2028</v>
      </c>
      <c r="D720" t="s">
        <v>3945</v>
      </c>
      <c r="E720">
        <v>10</v>
      </c>
      <c r="F720" t="s">
        <v>1577</v>
      </c>
      <c r="K720">
        <v>2</v>
      </c>
      <c r="L720" t="s">
        <v>1597</v>
      </c>
      <c r="M720" t="s">
        <v>1598</v>
      </c>
      <c r="N720" t="s">
        <v>587</v>
      </c>
      <c r="O720" t="s">
        <v>3743</v>
      </c>
      <c r="Q720">
        <v>1</v>
      </c>
      <c r="R720">
        <v>1</v>
      </c>
      <c r="S720">
        <v>416.3</v>
      </c>
      <c r="T720">
        <v>416.3</v>
      </c>
      <c r="U720" t="s">
        <v>1570</v>
      </c>
      <c r="V720">
        <v>0</v>
      </c>
      <c r="Y720" t="s">
        <v>3744</v>
      </c>
      <c r="Z720" t="s">
        <v>3745</v>
      </c>
      <c r="AF720">
        <v>0</v>
      </c>
      <c r="AG720">
        <v>0</v>
      </c>
      <c r="AH720">
        <v>542</v>
      </c>
      <c r="AI720">
        <v>2</v>
      </c>
      <c r="AJ720">
        <v>0</v>
      </c>
      <c r="AV720">
        <v>1.3019457000000001</v>
      </c>
      <c r="AX720">
        <v>650.4</v>
      </c>
      <c r="BE720">
        <v>100</v>
      </c>
      <c r="BF720">
        <v>100</v>
      </c>
      <c r="BH720">
        <v>0</v>
      </c>
      <c r="BL720">
        <v>0</v>
      </c>
      <c r="BM720">
        <v>0</v>
      </c>
      <c r="BP720">
        <v>0</v>
      </c>
      <c r="BR720">
        <v>0</v>
      </c>
      <c r="BS720">
        <v>0</v>
      </c>
      <c r="BT720">
        <v>0</v>
      </c>
      <c r="BW720">
        <v>0</v>
      </c>
      <c r="BX720">
        <v>0</v>
      </c>
    </row>
    <row r="721" spans="2:76" x14ac:dyDescent="0.25">
      <c r="B721" t="s">
        <v>3746</v>
      </c>
      <c r="C721" t="s">
        <v>3747</v>
      </c>
      <c r="D721" t="s">
        <v>3748</v>
      </c>
      <c r="E721">
        <v>10</v>
      </c>
      <c r="F721" t="s">
        <v>1577</v>
      </c>
      <c r="G721">
        <v>8</v>
      </c>
      <c r="H721" t="s">
        <v>1577</v>
      </c>
      <c r="K721">
        <v>3</v>
      </c>
      <c r="L721" t="s">
        <v>1578</v>
      </c>
      <c r="M721" t="s">
        <v>2656</v>
      </c>
      <c r="N721" t="s">
        <v>3746</v>
      </c>
      <c r="O721" t="s">
        <v>3748</v>
      </c>
      <c r="Q721">
        <v>1</v>
      </c>
      <c r="R721">
        <v>0</v>
      </c>
      <c r="S721">
        <v>0</v>
      </c>
      <c r="T721">
        <v>0</v>
      </c>
      <c r="U721" t="s">
        <v>1570</v>
      </c>
      <c r="V721">
        <v>0</v>
      </c>
      <c r="Y721" t="s">
        <v>1571</v>
      </c>
      <c r="Z721" t="s">
        <v>1572</v>
      </c>
      <c r="AC721" t="s">
        <v>1573</v>
      </c>
      <c r="AD721" t="s">
        <v>1574</v>
      </c>
      <c r="AF721">
        <v>0</v>
      </c>
      <c r="AG721">
        <v>0</v>
      </c>
      <c r="AH721">
        <v>0</v>
      </c>
      <c r="AI721">
        <v>2</v>
      </c>
      <c r="AJ721">
        <v>0</v>
      </c>
      <c r="AV721">
        <v>0</v>
      </c>
      <c r="AX721">
        <v>0</v>
      </c>
      <c r="AZ721">
        <v>1</v>
      </c>
      <c r="BE721">
        <v>100</v>
      </c>
      <c r="BF721">
        <v>100</v>
      </c>
      <c r="BH721">
        <v>0</v>
      </c>
      <c r="BL721">
        <v>0</v>
      </c>
      <c r="BM721">
        <v>0</v>
      </c>
      <c r="BP721">
        <v>0</v>
      </c>
      <c r="BR721">
        <v>0</v>
      </c>
      <c r="BS721">
        <v>0</v>
      </c>
      <c r="BT721">
        <v>0</v>
      </c>
      <c r="BW721">
        <v>0</v>
      </c>
      <c r="BX721">
        <v>0</v>
      </c>
    </row>
    <row r="722" spans="2:76" x14ac:dyDescent="0.25">
      <c r="B722" t="s">
        <v>800</v>
      </c>
      <c r="C722" t="s">
        <v>3749</v>
      </c>
      <c r="D722" t="s">
        <v>2189</v>
      </c>
      <c r="M722" t="s">
        <v>1583</v>
      </c>
      <c r="N722" t="s">
        <v>800</v>
      </c>
      <c r="O722" t="s">
        <v>2189</v>
      </c>
      <c r="Q722">
        <v>0</v>
      </c>
      <c r="R722">
        <v>0</v>
      </c>
      <c r="S722">
        <v>0</v>
      </c>
      <c r="T722">
        <v>0</v>
      </c>
      <c r="U722" t="s">
        <v>1570</v>
      </c>
      <c r="V722">
        <v>0</v>
      </c>
      <c r="Y722" t="s">
        <v>1571</v>
      </c>
      <c r="Z722" t="s">
        <v>1572</v>
      </c>
      <c r="AF722">
        <v>0</v>
      </c>
      <c r="AG722">
        <v>0</v>
      </c>
      <c r="AH722">
        <v>764</v>
      </c>
      <c r="AI722">
        <v>2</v>
      </c>
      <c r="AJ722">
        <v>0</v>
      </c>
      <c r="AQ722">
        <v>1</v>
      </c>
      <c r="AV722">
        <v>0</v>
      </c>
      <c r="AX722">
        <v>916.8</v>
      </c>
      <c r="BE722">
        <v>100</v>
      </c>
      <c r="BF722">
        <v>100</v>
      </c>
      <c r="BH722">
        <v>0</v>
      </c>
      <c r="BL722">
        <v>0</v>
      </c>
      <c r="BM722">
        <v>0</v>
      </c>
      <c r="BP722">
        <v>0</v>
      </c>
      <c r="BR722">
        <v>0</v>
      </c>
      <c r="BS722">
        <v>0</v>
      </c>
      <c r="BT722">
        <v>0</v>
      </c>
      <c r="BW722">
        <v>0</v>
      </c>
      <c r="BX722">
        <v>0</v>
      </c>
    </row>
    <row r="723" spans="2:76" x14ac:dyDescent="0.25">
      <c r="B723" t="s">
        <v>1326</v>
      </c>
      <c r="C723" t="s">
        <v>3750</v>
      </c>
      <c r="D723" t="s">
        <v>3465</v>
      </c>
      <c r="M723" t="s">
        <v>1583</v>
      </c>
      <c r="N723" t="s">
        <v>1584</v>
      </c>
      <c r="O723" t="s">
        <v>1585</v>
      </c>
      <c r="Q723">
        <v>1</v>
      </c>
      <c r="R723">
        <v>0</v>
      </c>
      <c r="S723">
        <v>0</v>
      </c>
      <c r="T723">
        <v>0</v>
      </c>
      <c r="U723" t="s">
        <v>1570</v>
      </c>
      <c r="V723">
        <v>0</v>
      </c>
      <c r="Y723" t="s">
        <v>1571</v>
      </c>
      <c r="Z723" t="s">
        <v>1572</v>
      </c>
      <c r="AF723">
        <v>0</v>
      </c>
      <c r="AG723">
        <v>0</v>
      </c>
      <c r="AH723">
        <v>70</v>
      </c>
      <c r="AI723">
        <v>2</v>
      </c>
      <c r="AJ723">
        <v>0</v>
      </c>
      <c r="AK723">
        <v>1</v>
      </c>
      <c r="AQ723">
        <v>1</v>
      </c>
      <c r="AV723">
        <v>0</v>
      </c>
      <c r="AX723">
        <v>84</v>
      </c>
      <c r="AZ723">
        <v>1</v>
      </c>
      <c r="BE723">
        <v>100</v>
      </c>
      <c r="BF723">
        <v>100</v>
      </c>
      <c r="BH723">
        <v>0</v>
      </c>
      <c r="BL723">
        <v>0</v>
      </c>
      <c r="BM723">
        <v>0</v>
      </c>
      <c r="BP723">
        <v>0</v>
      </c>
      <c r="BR723">
        <v>0</v>
      </c>
      <c r="BS723">
        <v>0</v>
      </c>
      <c r="BT723">
        <v>0</v>
      </c>
      <c r="BW723">
        <v>0</v>
      </c>
      <c r="BX723">
        <v>0</v>
      </c>
    </row>
    <row r="724" spans="2:76" x14ac:dyDescent="0.25">
      <c r="B724" t="s">
        <v>1262</v>
      </c>
      <c r="C724" t="s">
        <v>3751</v>
      </c>
      <c r="D724" t="s">
        <v>3426</v>
      </c>
      <c r="M724" t="s">
        <v>1583</v>
      </c>
      <c r="N724" t="s">
        <v>1584</v>
      </c>
      <c r="O724" t="s">
        <v>1585</v>
      </c>
      <c r="Q724">
        <v>1</v>
      </c>
      <c r="R724">
        <v>0</v>
      </c>
      <c r="S724">
        <v>0</v>
      </c>
      <c r="T724">
        <v>0</v>
      </c>
      <c r="U724" t="s">
        <v>1570</v>
      </c>
      <c r="V724">
        <v>0</v>
      </c>
      <c r="Y724" t="s">
        <v>1571</v>
      </c>
      <c r="Z724" t="s">
        <v>1572</v>
      </c>
      <c r="AF724">
        <v>0</v>
      </c>
      <c r="AG724">
        <v>0</v>
      </c>
      <c r="AH724" s="2">
        <v>1622</v>
      </c>
      <c r="AI724">
        <v>2</v>
      </c>
      <c r="AJ724">
        <v>0</v>
      </c>
      <c r="AK724">
        <v>1</v>
      </c>
      <c r="AQ724">
        <v>1</v>
      </c>
      <c r="AV724">
        <v>0</v>
      </c>
      <c r="AX724" s="2">
        <v>1946.4</v>
      </c>
      <c r="AZ724">
        <v>1</v>
      </c>
      <c r="BE724">
        <v>100</v>
      </c>
      <c r="BF724">
        <v>100</v>
      </c>
      <c r="BH724">
        <v>0</v>
      </c>
      <c r="BL724">
        <v>0</v>
      </c>
      <c r="BM724">
        <v>0</v>
      </c>
      <c r="BP724">
        <v>0</v>
      </c>
      <c r="BR724">
        <v>0</v>
      </c>
      <c r="BS724">
        <v>0</v>
      </c>
      <c r="BT724">
        <v>0</v>
      </c>
      <c r="BW724">
        <v>0</v>
      </c>
      <c r="BX724">
        <v>0</v>
      </c>
    </row>
    <row r="725" spans="2:76" x14ac:dyDescent="0.25">
      <c r="B725" t="s">
        <v>1334</v>
      </c>
      <c r="C725" t="s">
        <v>3752</v>
      </c>
      <c r="D725" t="s">
        <v>3753</v>
      </c>
      <c r="M725" t="s">
        <v>1583</v>
      </c>
      <c r="N725" t="s">
        <v>1584</v>
      </c>
      <c r="O725" t="s">
        <v>1585</v>
      </c>
      <c r="Q725">
        <v>1</v>
      </c>
      <c r="R725">
        <v>0</v>
      </c>
      <c r="S725">
        <v>0</v>
      </c>
      <c r="T725">
        <v>0</v>
      </c>
      <c r="U725" t="s">
        <v>1570</v>
      </c>
      <c r="V725">
        <v>0</v>
      </c>
      <c r="Y725" t="s">
        <v>1571</v>
      </c>
      <c r="Z725" t="s">
        <v>1572</v>
      </c>
      <c r="AF725">
        <v>0</v>
      </c>
      <c r="AG725">
        <v>0</v>
      </c>
      <c r="AH725">
        <v>86</v>
      </c>
      <c r="AI725">
        <v>2</v>
      </c>
      <c r="AJ725">
        <v>0</v>
      </c>
      <c r="AK725">
        <v>1</v>
      </c>
      <c r="AQ725">
        <v>1</v>
      </c>
      <c r="AV725">
        <v>0</v>
      </c>
      <c r="AX725">
        <v>103.2</v>
      </c>
      <c r="AZ725">
        <v>1</v>
      </c>
      <c r="BE725">
        <v>100</v>
      </c>
      <c r="BF725">
        <v>100</v>
      </c>
      <c r="BH725">
        <v>0</v>
      </c>
      <c r="BL725">
        <v>0</v>
      </c>
      <c r="BM725">
        <v>0</v>
      </c>
      <c r="BP725">
        <v>0</v>
      </c>
      <c r="BR725">
        <v>0</v>
      </c>
      <c r="BS725">
        <v>0</v>
      </c>
      <c r="BT725">
        <v>0</v>
      </c>
      <c r="BW725">
        <v>0</v>
      </c>
      <c r="BX725">
        <v>0</v>
      </c>
    </row>
    <row r="726" spans="2:76" x14ac:dyDescent="0.25">
      <c r="B726" t="s">
        <v>1449</v>
      </c>
      <c r="C726" t="s">
        <v>3754</v>
      </c>
      <c r="D726" t="s">
        <v>3755</v>
      </c>
      <c r="M726" t="s">
        <v>2401</v>
      </c>
      <c r="N726" t="s">
        <v>1449</v>
      </c>
      <c r="O726" t="s">
        <v>3755</v>
      </c>
      <c r="Q726">
        <v>0</v>
      </c>
      <c r="R726">
        <v>0</v>
      </c>
      <c r="S726">
        <v>0</v>
      </c>
      <c r="T726">
        <v>0</v>
      </c>
      <c r="U726" t="s">
        <v>1570</v>
      </c>
      <c r="V726">
        <v>0</v>
      </c>
      <c r="Y726" t="s">
        <v>1571</v>
      </c>
      <c r="Z726" t="s">
        <v>1572</v>
      </c>
      <c r="AC726" t="s">
        <v>1573</v>
      </c>
      <c r="AD726" t="s">
        <v>1574</v>
      </c>
      <c r="AF726">
        <v>0</v>
      </c>
      <c r="AG726">
        <v>0</v>
      </c>
      <c r="AH726">
        <v>29.75</v>
      </c>
      <c r="AI726">
        <v>2</v>
      </c>
      <c r="AJ726">
        <v>0</v>
      </c>
      <c r="AV726">
        <v>0</v>
      </c>
      <c r="AX726">
        <v>35.700000000000003</v>
      </c>
      <c r="AZ726">
        <v>1</v>
      </c>
      <c r="BE726">
        <v>100</v>
      </c>
      <c r="BF726">
        <v>100</v>
      </c>
      <c r="BH726">
        <v>0</v>
      </c>
      <c r="BL726">
        <v>0</v>
      </c>
      <c r="BM726">
        <v>0</v>
      </c>
      <c r="BP726">
        <v>0</v>
      </c>
      <c r="BR726">
        <v>0</v>
      </c>
      <c r="BS726">
        <v>0</v>
      </c>
      <c r="BT726">
        <v>0</v>
      </c>
      <c r="BW726">
        <v>0</v>
      </c>
      <c r="BX726">
        <v>0</v>
      </c>
    </row>
    <row r="727" spans="2:76" x14ac:dyDescent="0.25">
      <c r="B727" t="s">
        <v>3756</v>
      </c>
      <c r="C727" t="s">
        <v>3757</v>
      </c>
      <c r="D727" t="s">
        <v>3758</v>
      </c>
      <c r="E727">
        <v>8</v>
      </c>
      <c r="F727" t="s">
        <v>1611</v>
      </c>
      <c r="G727">
        <v>4</v>
      </c>
      <c r="H727" t="s">
        <v>1611</v>
      </c>
      <c r="K727">
        <v>1</v>
      </c>
      <c r="L727" t="s">
        <v>1612</v>
      </c>
      <c r="M727" t="s">
        <v>1642</v>
      </c>
      <c r="N727" t="s">
        <v>3756</v>
      </c>
      <c r="O727" t="s">
        <v>3758</v>
      </c>
      <c r="P727" t="s">
        <v>3759</v>
      </c>
      <c r="Q727">
        <v>1</v>
      </c>
      <c r="R727">
        <v>1</v>
      </c>
      <c r="S727">
        <v>23.51</v>
      </c>
      <c r="T727">
        <v>23.51</v>
      </c>
      <c r="U727" t="s">
        <v>1570</v>
      </c>
      <c r="V727">
        <v>0</v>
      </c>
      <c r="Y727" t="s">
        <v>1571</v>
      </c>
      <c r="Z727" t="s">
        <v>1572</v>
      </c>
      <c r="AC727" t="s">
        <v>1573</v>
      </c>
      <c r="AD727" t="s">
        <v>1574</v>
      </c>
      <c r="AE727" t="s">
        <v>3759</v>
      </c>
      <c r="AF727">
        <v>0</v>
      </c>
      <c r="AG727">
        <v>0</v>
      </c>
      <c r="AH727">
        <v>35.26</v>
      </c>
      <c r="AI727">
        <v>2</v>
      </c>
      <c r="AJ727">
        <v>0</v>
      </c>
      <c r="AV727">
        <v>1.4997872999999999</v>
      </c>
      <c r="AX727">
        <v>42.31</v>
      </c>
      <c r="AZ727">
        <v>1</v>
      </c>
      <c r="BE727">
        <v>100</v>
      </c>
      <c r="BF727">
        <v>100</v>
      </c>
      <c r="BH727">
        <v>0</v>
      </c>
      <c r="BL727">
        <v>0</v>
      </c>
      <c r="BM727">
        <v>0</v>
      </c>
      <c r="BP727">
        <v>0</v>
      </c>
      <c r="BR727">
        <v>0</v>
      </c>
      <c r="BS727">
        <v>0</v>
      </c>
      <c r="BT727">
        <v>0</v>
      </c>
      <c r="BW727">
        <v>0</v>
      </c>
      <c r="BX727">
        <v>0</v>
      </c>
    </row>
    <row r="728" spans="2:76" x14ac:dyDescent="0.25">
      <c r="B728" t="s">
        <v>3504</v>
      </c>
      <c r="C728" t="s">
        <v>3760</v>
      </c>
      <c r="D728" t="s">
        <v>3504</v>
      </c>
      <c r="E728">
        <v>8</v>
      </c>
      <c r="F728" t="s">
        <v>1611</v>
      </c>
      <c r="G728">
        <v>4</v>
      </c>
      <c r="H728" t="s">
        <v>1611</v>
      </c>
      <c r="K728">
        <v>1</v>
      </c>
      <c r="L728" t="s">
        <v>1612</v>
      </c>
      <c r="Q728">
        <v>0</v>
      </c>
      <c r="R728">
        <v>0</v>
      </c>
      <c r="S728">
        <v>0</v>
      </c>
      <c r="T728">
        <v>0</v>
      </c>
      <c r="V728">
        <v>0</v>
      </c>
      <c r="Y728" t="s">
        <v>1571</v>
      </c>
      <c r="Z728" t="s">
        <v>1572</v>
      </c>
      <c r="AF728">
        <v>0</v>
      </c>
      <c r="AG728">
        <v>0</v>
      </c>
      <c r="AH728">
        <v>0</v>
      </c>
      <c r="AI728">
        <v>2</v>
      </c>
      <c r="AJ728">
        <v>0</v>
      </c>
      <c r="AV728">
        <v>0</v>
      </c>
      <c r="AX728">
        <v>0</v>
      </c>
      <c r="BE728">
        <v>100</v>
      </c>
      <c r="BF728">
        <v>100</v>
      </c>
      <c r="BH728">
        <v>0</v>
      </c>
      <c r="BL728">
        <v>0</v>
      </c>
      <c r="BM728">
        <v>0</v>
      </c>
      <c r="BP728">
        <v>0</v>
      </c>
      <c r="BR728">
        <v>0</v>
      </c>
      <c r="BS728">
        <v>0</v>
      </c>
      <c r="BT728">
        <v>0</v>
      </c>
      <c r="BW728">
        <v>0</v>
      </c>
      <c r="BX728">
        <v>0</v>
      </c>
    </row>
    <row r="729" spans="2:76" x14ac:dyDescent="0.25">
      <c r="B729" t="s">
        <v>3761</v>
      </c>
      <c r="C729" t="s">
        <v>3762</v>
      </c>
      <c r="D729" t="s">
        <v>3763</v>
      </c>
      <c r="Q729">
        <v>0</v>
      </c>
      <c r="R729">
        <v>0</v>
      </c>
      <c r="S729">
        <v>0</v>
      </c>
      <c r="T729">
        <v>0</v>
      </c>
      <c r="V729">
        <v>0</v>
      </c>
      <c r="Y729" t="s">
        <v>1571</v>
      </c>
      <c r="Z729" t="s">
        <v>1572</v>
      </c>
      <c r="AF729">
        <v>0</v>
      </c>
      <c r="AG729">
        <v>0</v>
      </c>
      <c r="AH729">
        <v>0</v>
      </c>
      <c r="AI729">
        <v>2</v>
      </c>
      <c r="AJ729">
        <v>0</v>
      </c>
      <c r="AV729">
        <v>0</v>
      </c>
      <c r="AX729">
        <v>0</v>
      </c>
      <c r="BE729">
        <v>100</v>
      </c>
      <c r="BF729">
        <v>100</v>
      </c>
      <c r="BH729">
        <v>0</v>
      </c>
      <c r="BL729">
        <v>0</v>
      </c>
      <c r="BM729">
        <v>0</v>
      </c>
      <c r="BP729">
        <v>0</v>
      </c>
      <c r="BR729">
        <v>0</v>
      </c>
      <c r="BS729">
        <v>0</v>
      </c>
      <c r="BT729">
        <v>0</v>
      </c>
      <c r="BW729">
        <v>0</v>
      </c>
      <c r="BX729">
        <v>0</v>
      </c>
    </row>
    <row r="730" spans="2:76" x14ac:dyDescent="0.25">
      <c r="B730" t="s">
        <v>1426</v>
      </c>
      <c r="C730" t="s">
        <v>3764</v>
      </c>
      <c r="D730" t="s">
        <v>3765</v>
      </c>
      <c r="M730" t="s">
        <v>2826</v>
      </c>
      <c r="N730" t="s">
        <v>1426</v>
      </c>
      <c r="O730" t="s">
        <v>3765</v>
      </c>
      <c r="Q730">
        <v>0</v>
      </c>
      <c r="R730">
        <v>0</v>
      </c>
      <c r="S730">
        <v>0</v>
      </c>
      <c r="T730">
        <v>0</v>
      </c>
      <c r="U730" t="s">
        <v>1570</v>
      </c>
      <c r="V730">
        <v>0</v>
      </c>
      <c r="Y730" t="s">
        <v>1571</v>
      </c>
      <c r="Z730" t="s">
        <v>1572</v>
      </c>
      <c r="AF730">
        <v>0</v>
      </c>
      <c r="AG730">
        <v>0</v>
      </c>
      <c r="AH730">
        <v>14</v>
      </c>
      <c r="AI730">
        <v>2</v>
      </c>
      <c r="AJ730">
        <v>0</v>
      </c>
      <c r="AQ730">
        <v>1</v>
      </c>
      <c r="AV730">
        <v>0</v>
      </c>
      <c r="AX730">
        <v>16.8</v>
      </c>
      <c r="BE730">
        <v>100</v>
      </c>
      <c r="BF730">
        <v>100</v>
      </c>
      <c r="BH730">
        <v>0</v>
      </c>
      <c r="BL730">
        <v>0</v>
      </c>
      <c r="BM730">
        <v>0</v>
      </c>
      <c r="BP730">
        <v>0</v>
      </c>
      <c r="BR730">
        <v>0</v>
      </c>
      <c r="BS730">
        <v>0</v>
      </c>
      <c r="BT730">
        <v>0</v>
      </c>
      <c r="BW730">
        <v>0</v>
      </c>
      <c r="BX730">
        <v>0</v>
      </c>
    </row>
    <row r="731" spans="2:76" x14ac:dyDescent="0.25">
      <c r="B731" t="s">
        <v>1427</v>
      </c>
      <c r="C731" t="s">
        <v>3766</v>
      </c>
      <c r="D731" t="s">
        <v>3765</v>
      </c>
      <c r="M731" t="s">
        <v>2826</v>
      </c>
      <c r="N731" t="s">
        <v>1427</v>
      </c>
      <c r="O731" t="s">
        <v>3765</v>
      </c>
      <c r="Q731">
        <v>0</v>
      </c>
      <c r="R731">
        <v>0</v>
      </c>
      <c r="S731">
        <v>0</v>
      </c>
      <c r="T731">
        <v>0</v>
      </c>
      <c r="U731" t="s">
        <v>1570</v>
      </c>
      <c r="V731">
        <v>0</v>
      </c>
      <c r="Y731" t="s">
        <v>1571</v>
      </c>
      <c r="Z731" t="s">
        <v>1572</v>
      </c>
      <c r="AF731">
        <v>0</v>
      </c>
      <c r="AG731">
        <v>0</v>
      </c>
      <c r="AH731">
        <v>14</v>
      </c>
      <c r="AI731">
        <v>2</v>
      </c>
      <c r="AJ731">
        <v>0</v>
      </c>
      <c r="AQ731">
        <v>1</v>
      </c>
      <c r="AV731">
        <v>0</v>
      </c>
      <c r="AX731">
        <v>16.8</v>
      </c>
      <c r="BE731">
        <v>100</v>
      </c>
      <c r="BF731">
        <v>100</v>
      </c>
      <c r="BH731">
        <v>0</v>
      </c>
      <c r="BL731">
        <v>0</v>
      </c>
      <c r="BM731">
        <v>0</v>
      </c>
      <c r="BP731">
        <v>0</v>
      </c>
      <c r="BR731">
        <v>0</v>
      </c>
      <c r="BS731">
        <v>0</v>
      </c>
      <c r="BT731">
        <v>0</v>
      </c>
      <c r="BW731">
        <v>0</v>
      </c>
      <c r="BX731">
        <v>0</v>
      </c>
    </row>
    <row r="732" spans="2:76" x14ac:dyDescent="0.25">
      <c r="B732" t="s">
        <v>1431</v>
      </c>
      <c r="C732" t="s">
        <v>3767</v>
      </c>
      <c r="D732" t="s">
        <v>3765</v>
      </c>
      <c r="M732" t="s">
        <v>2826</v>
      </c>
      <c r="N732" t="s">
        <v>1431</v>
      </c>
      <c r="O732" t="s">
        <v>3765</v>
      </c>
      <c r="Q732">
        <v>0</v>
      </c>
      <c r="R732">
        <v>0</v>
      </c>
      <c r="S732">
        <v>0</v>
      </c>
      <c r="T732">
        <v>0</v>
      </c>
      <c r="U732" t="s">
        <v>1570</v>
      </c>
      <c r="V732">
        <v>0</v>
      </c>
      <c r="Y732" t="s">
        <v>1571</v>
      </c>
      <c r="Z732" t="s">
        <v>1572</v>
      </c>
      <c r="AF732">
        <v>0</v>
      </c>
      <c r="AG732">
        <v>0</v>
      </c>
      <c r="AH732">
        <v>14</v>
      </c>
      <c r="AI732">
        <v>2</v>
      </c>
      <c r="AJ732">
        <v>0</v>
      </c>
      <c r="AQ732">
        <v>1</v>
      </c>
      <c r="AV732">
        <v>0</v>
      </c>
      <c r="AX732">
        <v>16.8</v>
      </c>
      <c r="BE732">
        <v>100</v>
      </c>
      <c r="BF732">
        <v>100</v>
      </c>
      <c r="BH732">
        <v>0</v>
      </c>
      <c r="BL732">
        <v>0</v>
      </c>
      <c r="BM732">
        <v>0</v>
      </c>
      <c r="BP732">
        <v>0</v>
      </c>
      <c r="BR732">
        <v>0</v>
      </c>
      <c r="BS732">
        <v>0</v>
      </c>
      <c r="BT732">
        <v>0</v>
      </c>
      <c r="BW732">
        <v>0</v>
      </c>
      <c r="BX732">
        <v>0</v>
      </c>
    </row>
    <row r="733" spans="2:76" x14ac:dyDescent="0.25">
      <c r="B733" t="s">
        <v>3768</v>
      </c>
      <c r="C733" t="s">
        <v>3769</v>
      </c>
      <c r="D733" t="s">
        <v>3770</v>
      </c>
      <c r="E733">
        <v>17</v>
      </c>
      <c r="F733" t="s">
        <v>3771</v>
      </c>
      <c r="G733">
        <v>14</v>
      </c>
      <c r="H733" t="s">
        <v>3771</v>
      </c>
      <c r="I733" t="s">
        <v>3772</v>
      </c>
      <c r="J733" t="s">
        <v>3773</v>
      </c>
      <c r="K733">
        <v>1</v>
      </c>
      <c r="L733" t="s">
        <v>3774</v>
      </c>
      <c r="M733" t="s">
        <v>1583</v>
      </c>
      <c r="N733" t="s">
        <v>1584</v>
      </c>
      <c r="O733" t="s">
        <v>1585</v>
      </c>
      <c r="Q733">
        <v>1</v>
      </c>
      <c r="R733">
        <v>0</v>
      </c>
      <c r="S733">
        <v>0</v>
      </c>
      <c r="T733">
        <v>0</v>
      </c>
      <c r="U733" t="s">
        <v>1570</v>
      </c>
      <c r="V733">
        <v>0</v>
      </c>
      <c r="Y733" t="s">
        <v>1571</v>
      </c>
      <c r="Z733" t="s">
        <v>1572</v>
      </c>
      <c r="AF733">
        <v>0</v>
      </c>
      <c r="AG733">
        <v>0</v>
      </c>
      <c r="AH733">
        <v>0</v>
      </c>
      <c r="AI733">
        <v>2</v>
      </c>
      <c r="AJ733">
        <v>0</v>
      </c>
      <c r="AK733">
        <v>1</v>
      </c>
      <c r="AP733">
        <v>1</v>
      </c>
      <c r="AQ733">
        <v>1</v>
      </c>
      <c r="AV733">
        <v>0</v>
      </c>
      <c r="AX733">
        <v>0</v>
      </c>
      <c r="AZ733">
        <v>1</v>
      </c>
      <c r="BE733">
        <v>100</v>
      </c>
      <c r="BF733">
        <v>100</v>
      </c>
      <c r="BH733">
        <v>0</v>
      </c>
      <c r="BL733">
        <v>0</v>
      </c>
      <c r="BM733">
        <v>0</v>
      </c>
      <c r="BP733">
        <v>0</v>
      </c>
      <c r="BR733">
        <v>0</v>
      </c>
      <c r="BS733">
        <v>0</v>
      </c>
      <c r="BT733">
        <v>0</v>
      </c>
      <c r="BW733">
        <v>0</v>
      </c>
      <c r="BX733" t="s">
        <v>3775</v>
      </c>
    </row>
    <row r="734" spans="2:76" x14ac:dyDescent="0.25">
      <c r="B734" t="s">
        <v>3776</v>
      </c>
      <c r="C734" t="s">
        <v>3777</v>
      </c>
      <c r="D734" t="s">
        <v>3778</v>
      </c>
      <c r="M734" t="s">
        <v>1583</v>
      </c>
      <c r="N734" t="s">
        <v>1584</v>
      </c>
      <c r="O734" t="s">
        <v>1585</v>
      </c>
      <c r="Q734">
        <v>1</v>
      </c>
      <c r="R734">
        <v>0</v>
      </c>
      <c r="S734">
        <v>0</v>
      </c>
      <c r="T734">
        <v>0</v>
      </c>
      <c r="U734" t="s">
        <v>1570</v>
      </c>
      <c r="V734">
        <v>0</v>
      </c>
      <c r="Y734" t="s">
        <v>1571</v>
      </c>
      <c r="Z734" t="s">
        <v>1572</v>
      </c>
      <c r="AF734">
        <v>0</v>
      </c>
      <c r="AG734">
        <v>0</v>
      </c>
      <c r="AH734">
        <v>0</v>
      </c>
      <c r="AI734">
        <v>2</v>
      </c>
      <c r="AJ734">
        <v>0</v>
      </c>
      <c r="AK734">
        <v>1</v>
      </c>
      <c r="AP734">
        <v>1</v>
      </c>
      <c r="AQ734">
        <v>1</v>
      </c>
      <c r="AV734">
        <v>0</v>
      </c>
      <c r="AX734">
        <v>0</v>
      </c>
      <c r="AZ734">
        <v>1</v>
      </c>
      <c r="BE734">
        <v>100</v>
      </c>
      <c r="BF734">
        <v>100</v>
      </c>
      <c r="BH734">
        <v>0</v>
      </c>
      <c r="BL734">
        <v>0</v>
      </c>
      <c r="BM734">
        <v>0</v>
      </c>
      <c r="BP734">
        <v>0</v>
      </c>
      <c r="BR734">
        <v>0</v>
      </c>
      <c r="BS734">
        <v>0</v>
      </c>
      <c r="BT734">
        <v>0</v>
      </c>
      <c r="BW734">
        <v>0</v>
      </c>
      <c r="BX734">
        <v>0</v>
      </c>
    </row>
    <row r="735" spans="2:76" x14ac:dyDescent="0.25">
      <c r="B735" t="s">
        <v>3779</v>
      </c>
      <c r="C735" t="s">
        <v>3780</v>
      </c>
      <c r="D735" t="s">
        <v>3781</v>
      </c>
      <c r="E735">
        <v>4</v>
      </c>
      <c r="F735" t="s">
        <v>1730</v>
      </c>
      <c r="G735">
        <v>5</v>
      </c>
      <c r="H735" t="s">
        <v>2016</v>
      </c>
      <c r="K735" t="s">
        <v>1725</v>
      </c>
      <c r="L735" t="s">
        <v>1726</v>
      </c>
      <c r="M735" t="s">
        <v>1680</v>
      </c>
      <c r="N735" t="s">
        <v>3782</v>
      </c>
      <c r="O735" t="s">
        <v>3783</v>
      </c>
      <c r="Q735">
        <v>1</v>
      </c>
      <c r="R735">
        <v>0</v>
      </c>
      <c r="S735">
        <v>0.3</v>
      </c>
      <c r="T735">
        <v>0.3</v>
      </c>
      <c r="U735" t="s">
        <v>1570</v>
      </c>
      <c r="V735">
        <v>0</v>
      </c>
      <c r="Y735" t="s">
        <v>1571</v>
      </c>
      <c r="Z735" t="s">
        <v>1572</v>
      </c>
      <c r="AC735" t="s">
        <v>1573</v>
      </c>
      <c r="AD735" t="s">
        <v>1574</v>
      </c>
      <c r="AF735">
        <v>0</v>
      </c>
      <c r="AG735">
        <v>0</v>
      </c>
      <c r="AH735">
        <v>0.45</v>
      </c>
      <c r="AI735">
        <v>2</v>
      </c>
      <c r="AJ735">
        <v>0</v>
      </c>
      <c r="AV735">
        <v>1.5</v>
      </c>
      <c r="AX735">
        <v>0.54</v>
      </c>
      <c r="BE735">
        <v>100</v>
      </c>
      <c r="BF735">
        <v>100</v>
      </c>
      <c r="BH735">
        <v>0</v>
      </c>
      <c r="BL735">
        <v>0</v>
      </c>
      <c r="BM735">
        <v>0</v>
      </c>
      <c r="BP735">
        <v>0</v>
      </c>
      <c r="BR735">
        <v>0</v>
      </c>
      <c r="BS735">
        <v>0</v>
      </c>
      <c r="BT735">
        <v>0</v>
      </c>
      <c r="BW735">
        <v>0</v>
      </c>
      <c r="BX735">
        <v>0</v>
      </c>
    </row>
    <row r="736" spans="2:76" x14ac:dyDescent="0.25">
      <c r="B736" t="s">
        <v>3784</v>
      </c>
      <c r="C736" t="s">
        <v>3785</v>
      </c>
      <c r="D736" t="s">
        <v>3786</v>
      </c>
      <c r="E736">
        <v>10</v>
      </c>
      <c r="F736" t="s">
        <v>1577</v>
      </c>
      <c r="G736">
        <v>8</v>
      </c>
      <c r="H736" t="s">
        <v>1577</v>
      </c>
      <c r="K736">
        <v>1</v>
      </c>
      <c r="L736" t="s">
        <v>1606</v>
      </c>
      <c r="M736" t="s">
        <v>1613</v>
      </c>
      <c r="N736" t="s">
        <v>3787</v>
      </c>
      <c r="O736" t="s">
        <v>3788</v>
      </c>
      <c r="Q736">
        <v>1</v>
      </c>
      <c r="R736">
        <v>1</v>
      </c>
      <c r="S736">
        <v>4</v>
      </c>
      <c r="T736">
        <v>4</v>
      </c>
      <c r="U736" t="s">
        <v>1570</v>
      </c>
      <c r="V736">
        <v>0</v>
      </c>
      <c r="Y736" t="s">
        <v>1571</v>
      </c>
      <c r="Z736" t="s">
        <v>1572</v>
      </c>
      <c r="AC736" t="s">
        <v>1573</v>
      </c>
      <c r="AD736" t="s">
        <v>1574</v>
      </c>
      <c r="AF736">
        <v>0</v>
      </c>
      <c r="AG736">
        <v>0</v>
      </c>
      <c r="AH736">
        <v>0</v>
      </c>
      <c r="AI736">
        <v>2</v>
      </c>
      <c r="AJ736">
        <v>0</v>
      </c>
      <c r="AL736">
        <v>1</v>
      </c>
      <c r="AV736">
        <v>0</v>
      </c>
      <c r="AX736">
        <v>0</v>
      </c>
      <c r="BE736">
        <v>100</v>
      </c>
      <c r="BF736">
        <v>100</v>
      </c>
      <c r="BH736">
        <v>0</v>
      </c>
      <c r="BL736">
        <v>0</v>
      </c>
      <c r="BM736">
        <v>0</v>
      </c>
      <c r="BP736">
        <v>0</v>
      </c>
      <c r="BR736">
        <v>0</v>
      </c>
      <c r="BS736">
        <v>0</v>
      </c>
      <c r="BT736">
        <v>0</v>
      </c>
      <c r="BW736">
        <v>0</v>
      </c>
      <c r="BX736">
        <v>0</v>
      </c>
    </row>
    <row r="737" spans="2:76" x14ac:dyDescent="0.25">
      <c r="B737" t="s">
        <v>3789</v>
      </c>
      <c r="C737" t="s">
        <v>3790</v>
      </c>
      <c r="D737" t="s">
        <v>3791</v>
      </c>
      <c r="M737" t="s">
        <v>1642</v>
      </c>
      <c r="N737" t="s">
        <v>3789</v>
      </c>
      <c r="O737" t="s">
        <v>3791</v>
      </c>
      <c r="Q737">
        <v>1</v>
      </c>
      <c r="R737">
        <v>1</v>
      </c>
      <c r="S737">
        <v>7</v>
      </c>
      <c r="T737">
        <v>7</v>
      </c>
      <c r="U737" t="s">
        <v>1570</v>
      </c>
      <c r="V737">
        <v>0</v>
      </c>
      <c r="Y737" t="s">
        <v>1571</v>
      </c>
      <c r="Z737" t="s">
        <v>1572</v>
      </c>
      <c r="AC737" t="s">
        <v>1573</v>
      </c>
      <c r="AD737" t="s">
        <v>1574</v>
      </c>
      <c r="AF737">
        <v>0</v>
      </c>
      <c r="AG737">
        <v>0</v>
      </c>
      <c r="AH737">
        <v>10.78</v>
      </c>
      <c r="AI737">
        <v>2</v>
      </c>
      <c r="AJ737">
        <v>0</v>
      </c>
      <c r="AV737">
        <v>1.54</v>
      </c>
      <c r="AX737">
        <v>12.94</v>
      </c>
      <c r="AZ737">
        <v>1</v>
      </c>
      <c r="BE737">
        <v>100</v>
      </c>
      <c r="BF737">
        <v>100</v>
      </c>
      <c r="BH737">
        <v>0</v>
      </c>
      <c r="BL737">
        <v>0</v>
      </c>
      <c r="BM737">
        <v>0</v>
      </c>
      <c r="BP737">
        <v>0</v>
      </c>
      <c r="BR737">
        <v>0</v>
      </c>
      <c r="BS737">
        <v>0</v>
      </c>
      <c r="BT737">
        <v>0</v>
      </c>
      <c r="BW737">
        <v>0</v>
      </c>
      <c r="BX737">
        <v>0</v>
      </c>
    </row>
    <row r="738" spans="2:76" x14ac:dyDescent="0.25">
      <c r="B738" t="s">
        <v>1436</v>
      </c>
      <c r="C738" t="s">
        <v>3792</v>
      </c>
      <c r="D738" t="s">
        <v>3793</v>
      </c>
      <c r="M738" t="s">
        <v>2826</v>
      </c>
      <c r="N738" t="s">
        <v>1436</v>
      </c>
      <c r="O738" t="s">
        <v>3793</v>
      </c>
      <c r="Q738">
        <v>0</v>
      </c>
      <c r="R738">
        <v>0</v>
      </c>
      <c r="S738">
        <v>0</v>
      </c>
      <c r="T738">
        <v>0</v>
      </c>
      <c r="U738" t="s">
        <v>1570</v>
      </c>
      <c r="V738">
        <v>0</v>
      </c>
      <c r="Y738" t="s">
        <v>1571</v>
      </c>
      <c r="Z738" t="s">
        <v>1572</v>
      </c>
      <c r="AF738">
        <v>0</v>
      </c>
      <c r="AG738">
        <v>0</v>
      </c>
      <c r="AH738">
        <v>35</v>
      </c>
      <c r="AI738">
        <v>2</v>
      </c>
      <c r="AJ738">
        <v>0</v>
      </c>
      <c r="AQ738">
        <v>1</v>
      </c>
      <c r="AV738">
        <v>0</v>
      </c>
      <c r="AX738">
        <v>42</v>
      </c>
      <c r="BE738">
        <v>100</v>
      </c>
      <c r="BF738">
        <v>100</v>
      </c>
      <c r="BH738">
        <v>0</v>
      </c>
      <c r="BL738">
        <v>0</v>
      </c>
      <c r="BM738">
        <v>0</v>
      </c>
      <c r="BP738">
        <v>0</v>
      </c>
      <c r="BR738">
        <v>0</v>
      </c>
      <c r="BS738">
        <v>0</v>
      </c>
      <c r="BT738">
        <v>0</v>
      </c>
      <c r="BW738">
        <v>0</v>
      </c>
      <c r="BX738">
        <v>0</v>
      </c>
    </row>
    <row r="739" spans="2:76" x14ac:dyDescent="0.25">
      <c r="B739" t="s">
        <v>1424</v>
      </c>
      <c r="C739" t="s">
        <v>3794</v>
      </c>
      <c r="D739" t="s">
        <v>3765</v>
      </c>
      <c r="M739" t="s">
        <v>2826</v>
      </c>
      <c r="N739" t="s">
        <v>1424</v>
      </c>
      <c r="O739" t="s">
        <v>3765</v>
      </c>
      <c r="Q739">
        <v>0</v>
      </c>
      <c r="R739">
        <v>0</v>
      </c>
      <c r="S739">
        <v>0</v>
      </c>
      <c r="T739">
        <v>0</v>
      </c>
      <c r="U739" t="s">
        <v>1570</v>
      </c>
      <c r="V739">
        <v>0</v>
      </c>
      <c r="Y739" t="s">
        <v>1571</v>
      </c>
      <c r="Z739" t="s">
        <v>1572</v>
      </c>
      <c r="AF739">
        <v>0</v>
      </c>
      <c r="AG739">
        <v>0</v>
      </c>
      <c r="AH739">
        <v>14</v>
      </c>
      <c r="AI739">
        <v>2</v>
      </c>
      <c r="AJ739">
        <v>0</v>
      </c>
      <c r="AQ739">
        <v>1</v>
      </c>
      <c r="AV739">
        <v>0</v>
      </c>
      <c r="AX739">
        <v>16.8</v>
      </c>
      <c r="BE739">
        <v>100</v>
      </c>
      <c r="BF739">
        <v>100</v>
      </c>
      <c r="BH739">
        <v>0</v>
      </c>
      <c r="BL739">
        <v>0</v>
      </c>
      <c r="BM739">
        <v>0</v>
      </c>
      <c r="BP739">
        <v>0</v>
      </c>
      <c r="BR739">
        <v>0</v>
      </c>
      <c r="BS739">
        <v>0</v>
      </c>
      <c r="BT739">
        <v>0</v>
      </c>
      <c r="BW739">
        <v>0</v>
      </c>
      <c r="BX739">
        <v>0</v>
      </c>
    </row>
    <row r="740" spans="2:76" x14ac:dyDescent="0.25">
      <c r="B740" t="s">
        <v>1425</v>
      </c>
      <c r="C740" t="s">
        <v>3795</v>
      </c>
      <c r="D740" t="s">
        <v>3765</v>
      </c>
      <c r="M740" t="s">
        <v>2826</v>
      </c>
      <c r="N740" t="s">
        <v>1425</v>
      </c>
      <c r="O740" t="s">
        <v>3765</v>
      </c>
      <c r="Q740">
        <v>0</v>
      </c>
      <c r="R740">
        <v>0</v>
      </c>
      <c r="S740">
        <v>0</v>
      </c>
      <c r="T740">
        <v>0</v>
      </c>
      <c r="U740" t="s">
        <v>1570</v>
      </c>
      <c r="V740">
        <v>0</v>
      </c>
      <c r="Y740" t="s">
        <v>1571</v>
      </c>
      <c r="Z740" t="s">
        <v>1572</v>
      </c>
      <c r="AF740">
        <v>0</v>
      </c>
      <c r="AG740">
        <v>0</v>
      </c>
      <c r="AH740">
        <v>14</v>
      </c>
      <c r="AI740">
        <v>2</v>
      </c>
      <c r="AJ740">
        <v>0</v>
      </c>
      <c r="AQ740">
        <v>1</v>
      </c>
      <c r="AV740">
        <v>0</v>
      </c>
      <c r="AX740">
        <v>16.8</v>
      </c>
      <c r="BE740">
        <v>100</v>
      </c>
      <c r="BF740">
        <v>100</v>
      </c>
      <c r="BH740">
        <v>0</v>
      </c>
      <c r="BL740">
        <v>0</v>
      </c>
      <c r="BM740">
        <v>0</v>
      </c>
      <c r="BP740">
        <v>0</v>
      </c>
      <c r="BR740">
        <v>0</v>
      </c>
      <c r="BS740">
        <v>0</v>
      </c>
      <c r="BT740">
        <v>0</v>
      </c>
      <c r="BW740">
        <v>0</v>
      </c>
      <c r="BX740">
        <v>0</v>
      </c>
    </row>
    <row r="741" spans="2:76" x14ac:dyDescent="0.25">
      <c r="B741" t="s">
        <v>3796</v>
      </c>
      <c r="C741" t="s">
        <v>3797</v>
      </c>
      <c r="D741" t="s">
        <v>3798</v>
      </c>
      <c r="M741" t="s">
        <v>1613</v>
      </c>
      <c r="N741" t="s">
        <v>3799</v>
      </c>
      <c r="O741" t="s">
        <v>3800</v>
      </c>
      <c r="Q741">
        <v>1</v>
      </c>
      <c r="R741">
        <v>1</v>
      </c>
      <c r="S741">
        <v>10</v>
      </c>
      <c r="T741">
        <v>10</v>
      </c>
      <c r="U741" t="s">
        <v>1570</v>
      </c>
      <c r="V741">
        <v>0</v>
      </c>
      <c r="Y741" t="s">
        <v>1571</v>
      </c>
      <c r="Z741" t="s">
        <v>1572</v>
      </c>
      <c r="AC741" t="s">
        <v>1573</v>
      </c>
      <c r="AD741" t="s">
        <v>1574</v>
      </c>
      <c r="AF741">
        <v>0</v>
      </c>
      <c r="AG741">
        <v>0</v>
      </c>
      <c r="AH741">
        <v>0</v>
      </c>
      <c r="AI741">
        <v>2</v>
      </c>
      <c r="AJ741">
        <v>0</v>
      </c>
      <c r="AV741">
        <v>0</v>
      </c>
      <c r="AX741">
        <v>0</v>
      </c>
      <c r="BE741">
        <v>100</v>
      </c>
      <c r="BF741">
        <v>100</v>
      </c>
      <c r="BH741">
        <v>0</v>
      </c>
      <c r="BL741">
        <v>0</v>
      </c>
      <c r="BM741">
        <v>0</v>
      </c>
      <c r="BP741">
        <v>0</v>
      </c>
      <c r="BR741">
        <v>0</v>
      </c>
      <c r="BS741">
        <v>0</v>
      </c>
      <c r="BT741">
        <v>0</v>
      </c>
      <c r="BW741">
        <v>0</v>
      </c>
      <c r="BX741">
        <v>0</v>
      </c>
    </row>
    <row r="742" spans="2:76" x14ac:dyDescent="0.25">
      <c r="B742" t="s">
        <v>3801</v>
      </c>
      <c r="C742" t="s">
        <v>3802</v>
      </c>
      <c r="D742" t="s">
        <v>3803</v>
      </c>
      <c r="M742" t="s">
        <v>3260</v>
      </c>
      <c r="N742" t="s">
        <v>3801</v>
      </c>
      <c r="O742" t="s">
        <v>3804</v>
      </c>
      <c r="Q742">
        <v>1</v>
      </c>
      <c r="R742">
        <v>1</v>
      </c>
      <c r="S742">
        <v>5.54</v>
      </c>
      <c r="T742">
        <v>5.54</v>
      </c>
      <c r="U742" t="s">
        <v>1570</v>
      </c>
      <c r="V742">
        <v>0</v>
      </c>
      <c r="Y742" t="s">
        <v>1571</v>
      </c>
      <c r="Z742" t="s">
        <v>1572</v>
      </c>
      <c r="AC742" t="s">
        <v>1573</v>
      </c>
      <c r="AD742" t="s">
        <v>1574</v>
      </c>
      <c r="AF742">
        <v>0</v>
      </c>
      <c r="AG742">
        <v>0</v>
      </c>
      <c r="AH742">
        <v>8.86</v>
      </c>
      <c r="AI742">
        <v>2</v>
      </c>
      <c r="AJ742">
        <v>0</v>
      </c>
      <c r="AV742">
        <v>1.599278</v>
      </c>
      <c r="AX742">
        <v>10.63</v>
      </c>
      <c r="AZ742">
        <v>1</v>
      </c>
      <c r="BE742">
        <v>100</v>
      </c>
      <c r="BF742">
        <v>100</v>
      </c>
      <c r="BH742">
        <v>0</v>
      </c>
      <c r="BL742">
        <v>0</v>
      </c>
      <c r="BM742">
        <v>0</v>
      </c>
      <c r="BP742">
        <v>0</v>
      </c>
      <c r="BR742">
        <v>0</v>
      </c>
      <c r="BS742">
        <v>0</v>
      </c>
      <c r="BT742">
        <v>0</v>
      </c>
      <c r="BW742">
        <v>0</v>
      </c>
      <c r="BX742">
        <v>0</v>
      </c>
    </row>
    <row r="743" spans="2:76" x14ac:dyDescent="0.25">
      <c r="B743" t="s">
        <v>3805</v>
      </c>
      <c r="C743" t="s">
        <v>3806</v>
      </c>
      <c r="D743" t="s">
        <v>3807</v>
      </c>
      <c r="M743" t="s">
        <v>3260</v>
      </c>
      <c r="N743" t="s">
        <v>3805</v>
      </c>
      <c r="O743" t="s">
        <v>3808</v>
      </c>
      <c r="Q743">
        <v>1</v>
      </c>
      <c r="R743">
        <v>1</v>
      </c>
      <c r="S743">
        <v>11.82</v>
      </c>
      <c r="T743">
        <v>11.82</v>
      </c>
      <c r="U743" t="s">
        <v>1570</v>
      </c>
      <c r="V743">
        <v>0</v>
      </c>
      <c r="Y743" t="s">
        <v>1571</v>
      </c>
      <c r="Z743" t="s">
        <v>1572</v>
      </c>
      <c r="AC743" t="s">
        <v>1573</v>
      </c>
      <c r="AD743" t="s">
        <v>1574</v>
      </c>
      <c r="AF743">
        <v>0</v>
      </c>
      <c r="AG743">
        <v>0</v>
      </c>
      <c r="AH743">
        <v>18.91</v>
      </c>
      <c r="AI743">
        <v>2</v>
      </c>
      <c r="AJ743">
        <v>0</v>
      </c>
      <c r="AV743">
        <v>1.5998308000000001</v>
      </c>
      <c r="AX743">
        <v>22.69</v>
      </c>
      <c r="AZ743">
        <v>1</v>
      </c>
      <c r="BE743">
        <v>100</v>
      </c>
      <c r="BF743">
        <v>100</v>
      </c>
      <c r="BH743">
        <v>0</v>
      </c>
      <c r="BL743">
        <v>0</v>
      </c>
      <c r="BM743">
        <v>0</v>
      </c>
      <c r="BP743">
        <v>0</v>
      </c>
      <c r="BR743">
        <v>0</v>
      </c>
      <c r="BS743">
        <v>0</v>
      </c>
      <c r="BT743">
        <v>0</v>
      </c>
      <c r="BW743">
        <v>0</v>
      </c>
      <c r="BX743">
        <v>0</v>
      </c>
    </row>
    <row r="744" spans="2:76" x14ac:dyDescent="0.25">
      <c r="B744" t="s">
        <v>3809</v>
      </c>
      <c r="C744" t="s">
        <v>3810</v>
      </c>
      <c r="D744" t="s">
        <v>3811</v>
      </c>
      <c r="E744">
        <v>3</v>
      </c>
      <c r="F744" t="s">
        <v>1666</v>
      </c>
      <c r="G744">
        <v>7</v>
      </c>
      <c r="H744" t="s">
        <v>1666</v>
      </c>
      <c r="K744">
        <v>1</v>
      </c>
      <c r="L744" t="s">
        <v>1713</v>
      </c>
      <c r="M744" t="s">
        <v>1583</v>
      </c>
      <c r="N744" t="s">
        <v>1584</v>
      </c>
      <c r="O744" t="s">
        <v>1585</v>
      </c>
      <c r="Q744">
        <v>1</v>
      </c>
      <c r="R744">
        <v>0</v>
      </c>
      <c r="S744">
        <v>0</v>
      </c>
      <c r="T744">
        <v>0</v>
      </c>
      <c r="U744" t="s">
        <v>1570</v>
      </c>
      <c r="V744">
        <v>0</v>
      </c>
      <c r="Y744" t="s">
        <v>1571</v>
      </c>
      <c r="Z744" t="s">
        <v>1572</v>
      </c>
      <c r="AC744" t="s">
        <v>1573</v>
      </c>
      <c r="AD744" t="s">
        <v>1574</v>
      </c>
      <c r="AF744">
        <v>0</v>
      </c>
      <c r="AG744">
        <v>0</v>
      </c>
      <c r="AH744">
        <v>611</v>
      </c>
      <c r="AI744">
        <v>2</v>
      </c>
      <c r="AJ744">
        <v>0</v>
      </c>
      <c r="AK744">
        <v>1</v>
      </c>
      <c r="AM744">
        <v>1</v>
      </c>
      <c r="AN744">
        <v>1</v>
      </c>
      <c r="AO744">
        <v>1</v>
      </c>
      <c r="AP744">
        <v>1</v>
      </c>
      <c r="AV744">
        <v>0</v>
      </c>
      <c r="AX744">
        <v>733.2</v>
      </c>
      <c r="BE744">
        <v>100</v>
      </c>
      <c r="BF744">
        <v>100</v>
      </c>
      <c r="BH744">
        <v>0</v>
      </c>
      <c r="BL744">
        <v>0</v>
      </c>
      <c r="BM744">
        <v>0</v>
      </c>
      <c r="BP744">
        <v>0</v>
      </c>
      <c r="BR744">
        <v>0</v>
      </c>
      <c r="BS744">
        <v>0</v>
      </c>
      <c r="BT744">
        <v>0</v>
      </c>
      <c r="BW744">
        <v>0</v>
      </c>
      <c r="BX744">
        <v>0</v>
      </c>
    </row>
    <row r="745" spans="2:76" x14ac:dyDescent="0.25">
      <c r="B745" t="s">
        <v>3812</v>
      </c>
      <c r="C745" t="s">
        <v>3813</v>
      </c>
      <c r="D745" t="s">
        <v>3811</v>
      </c>
      <c r="E745">
        <v>3</v>
      </c>
      <c r="F745" t="s">
        <v>1666</v>
      </c>
      <c r="G745">
        <v>7</v>
      </c>
      <c r="H745" t="s">
        <v>1666</v>
      </c>
      <c r="K745">
        <v>1</v>
      </c>
      <c r="L745" t="s">
        <v>1713</v>
      </c>
      <c r="M745" t="s">
        <v>1583</v>
      </c>
      <c r="N745" t="s">
        <v>1584</v>
      </c>
      <c r="O745" t="s">
        <v>1585</v>
      </c>
      <c r="Q745">
        <v>1</v>
      </c>
      <c r="R745">
        <v>0</v>
      </c>
      <c r="S745">
        <v>0</v>
      </c>
      <c r="T745">
        <v>0</v>
      </c>
      <c r="U745" t="s">
        <v>1570</v>
      </c>
      <c r="V745">
        <v>0</v>
      </c>
      <c r="Y745" t="s">
        <v>1571</v>
      </c>
      <c r="Z745" t="s">
        <v>1572</v>
      </c>
      <c r="AC745" t="s">
        <v>1573</v>
      </c>
      <c r="AD745" t="s">
        <v>1574</v>
      </c>
      <c r="AF745">
        <v>0</v>
      </c>
      <c r="AG745">
        <v>0</v>
      </c>
      <c r="AH745">
        <v>500.54</v>
      </c>
      <c r="AI745">
        <v>2</v>
      </c>
      <c r="AJ745">
        <v>0</v>
      </c>
      <c r="AK745">
        <v>1</v>
      </c>
      <c r="AM745">
        <v>1</v>
      </c>
      <c r="AN745">
        <v>1</v>
      </c>
      <c r="AO745">
        <v>1</v>
      </c>
      <c r="AP745">
        <v>1</v>
      </c>
      <c r="AV745">
        <v>0</v>
      </c>
      <c r="AW745">
        <v>1</v>
      </c>
      <c r="AX745">
        <v>600.65</v>
      </c>
      <c r="AZ745">
        <v>1</v>
      </c>
      <c r="BE745">
        <v>100</v>
      </c>
      <c r="BF745">
        <v>100</v>
      </c>
      <c r="BH745">
        <v>0</v>
      </c>
      <c r="BL745">
        <v>0</v>
      </c>
      <c r="BM745">
        <v>0</v>
      </c>
      <c r="BP745">
        <v>0</v>
      </c>
      <c r="BR745">
        <v>0</v>
      </c>
      <c r="BS745">
        <v>0</v>
      </c>
      <c r="BT745">
        <v>0</v>
      </c>
      <c r="BW745">
        <v>0</v>
      </c>
      <c r="BX745">
        <v>0</v>
      </c>
    </row>
    <row r="746" spans="2:76" x14ac:dyDescent="0.25">
      <c r="B746" t="s">
        <v>3814</v>
      </c>
      <c r="C746" t="s">
        <v>3815</v>
      </c>
      <c r="D746" t="s">
        <v>3816</v>
      </c>
      <c r="E746">
        <v>12</v>
      </c>
      <c r="F746" t="s">
        <v>1995</v>
      </c>
      <c r="G746">
        <v>3</v>
      </c>
      <c r="H746" t="s">
        <v>2583</v>
      </c>
      <c r="I746" t="s">
        <v>3817</v>
      </c>
      <c r="J746" t="s">
        <v>3818</v>
      </c>
      <c r="K746">
        <v>1</v>
      </c>
      <c r="L746" t="s">
        <v>2221</v>
      </c>
      <c r="M746" t="s">
        <v>1583</v>
      </c>
      <c r="N746" t="s">
        <v>1584</v>
      </c>
      <c r="O746" t="s">
        <v>1585</v>
      </c>
      <c r="Q746">
        <v>1</v>
      </c>
      <c r="R746">
        <v>0</v>
      </c>
      <c r="S746">
        <v>0</v>
      </c>
      <c r="T746">
        <v>0</v>
      </c>
      <c r="U746" t="s">
        <v>1570</v>
      </c>
      <c r="V746">
        <v>0</v>
      </c>
      <c r="Y746" t="s">
        <v>1571</v>
      </c>
      <c r="Z746" t="s">
        <v>1572</v>
      </c>
      <c r="AF746">
        <v>0</v>
      </c>
      <c r="AG746">
        <v>0</v>
      </c>
      <c r="AH746">
        <v>0</v>
      </c>
      <c r="AI746">
        <v>2</v>
      </c>
      <c r="AJ746">
        <v>0</v>
      </c>
      <c r="AK746">
        <v>1</v>
      </c>
      <c r="AV746">
        <v>0</v>
      </c>
      <c r="AX746">
        <v>0</v>
      </c>
      <c r="AZ746">
        <v>1</v>
      </c>
      <c r="BE746">
        <v>100</v>
      </c>
      <c r="BF746">
        <v>100</v>
      </c>
      <c r="BH746">
        <v>0</v>
      </c>
      <c r="BL746">
        <v>0</v>
      </c>
      <c r="BM746">
        <v>0</v>
      </c>
      <c r="BP746">
        <v>0</v>
      </c>
      <c r="BR746">
        <v>0</v>
      </c>
      <c r="BS746">
        <v>0</v>
      </c>
      <c r="BT746">
        <v>0</v>
      </c>
      <c r="BW746">
        <v>0</v>
      </c>
      <c r="BX746">
        <v>0</v>
      </c>
    </row>
    <row r="747" spans="2:76" x14ac:dyDescent="0.25">
      <c r="B747" t="s">
        <v>3819</v>
      </c>
      <c r="C747" t="s">
        <v>3820</v>
      </c>
      <c r="D747" t="s">
        <v>3821</v>
      </c>
      <c r="E747">
        <v>12</v>
      </c>
      <c r="F747" t="s">
        <v>1995</v>
      </c>
      <c r="G747">
        <v>3</v>
      </c>
      <c r="H747" t="s">
        <v>2583</v>
      </c>
      <c r="I747" t="s">
        <v>3817</v>
      </c>
      <c r="J747" t="s">
        <v>3818</v>
      </c>
      <c r="K747">
        <v>1</v>
      </c>
      <c r="L747" t="s">
        <v>2221</v>
      </c>
      <c r="M747" t="s">
        <v>1583</v>
      </c>
      <c r="N747" t="s">
        <v>1584</v>
      </c>
      <c r="O747" t="s">
        <v>1585</v>
      </c>
      <c r="Q747">
        <v>1</v>
      </c>
      <c r="R747">
        <v>0</v>
      </c>
      <c r="S747">
        <v>0</v>
      </c>
      <c r="T747">
        <v>0</v>
      </c>
      <c r="U747" t="s">
        <v>1570</v>
      </c>
      <c r="V747">
        <v>0</v>
      </c>
      <c r="Y747" t="s">
        <v>1571</v>
      </c>
      <c r="Z747" t="s">
        <v>1572</v>
      </c>
      <c r="AF747">
        <v>0</v>
      </c>
      <c r="AG747">
        <v>0</v>
      </c>
      <c r="AH747">
        <v>0</v>
      </c>
      <c r="AI747">
        <v>2</v>
      </c>
      <c r="AJ747">
        <v>0</v>
      </c>
      <c r="AK747">
        <v>1</v>
      </c>
      <c r="AV747">
        <v>0</v>
      </c>
      <c r="AX747">
        <v>0</v>
      </c>
      <c r="AZ747">
        <v>1</v>
      </c>
      <c r="BE747">
        <v>100</v>
      </c>
      <c r="BF747">
        <v>100</v>
      </c>
      <c r="BH747">
        <v>0</v>
      </c>
      <c r="BL747">
        <v>0</v>
      </c>
      <c r="BM747">
        <v>0</v>
      </c>
      <c r="BP747">
        <v>0</v>
      </c>
      <c r="BR747">
        <v>0</v>
      </c>
      <c r="BS747">
        <v>0</v>
      </c>
      <c r="BT747">
        <v>0</v>
      </c>
      <c r="BW747">
        <v>0</v>
      </c>
      <c r="BX747">
        <v>0</v>
      </c>
    </row>
    <row r="748" spans="2:76" x14ac:dyDescent="0.25">
      <c r="B748" t="s">
        <v>1049</v>
      </c>
      <c r="C748" t="s">
        <v>3822</v>
      </c>
      <c r="D748" t="s">
        <v>3823</v>
      </c>
      <c r="Q748">
        <v>0</v>
      </c>
      <c r="R748">
        <v>0</v>
      </c>
      <c r="S748">
        <v>0</v>
      </c>
      <c r="T748">
        <v>0</v>
      </c>
      <c r="V748">
        <v>0</v>
      </c>
      <c r="Y748" t="s">
        <v>1571</v>
      </c>
      <c r="Z748" t="s">
        <v>1572</v>
      </c>
      <c r="AF748">
        <v>0</v>
      </c>
      <c r="AG748">
        <v>0</v>
      </c>
      <c r="AH748">
        <v>56.5</v>
      </c>
      <c r="AI748">
        <v>2</v>
      </c>
      <c r="AJ748">
        <v>0</v>
      </c>
      <c r="AQ748">
        <v>1</v>
      </c>
      <c r="AV748">
        <v>1.9263553</v>
      </c>
      <c r="AX748">
        <v>67.8</v>
      </c>
      <c r="BE748">
        <v>100</v>
      </c>
      <c r="BF748">
        <v>100</v>
      </c>
      <c r="BH748">
        <v>0</v>
      </c>
      <c r="BL748">
        <v>0</v>
      </c>
      <c r="BM748">
        <v>0</v>
      </c>
      <c r="BP748">
        <v>0</v>
      </c>
      <c r="BR748">
        <v>0</v>
      </c>
      <c r="BS748">
        <v>0</v>
      </c>
      <c r="BT748">
        <v>0</v>
      </c>
      <c r="BW748">
        <v>0</v>
      </c>
      <c r="BX748">
        <v>0</v>
      </c>
    </row>
    <row r="749" spans="2:76" x14ac:dyDescent="0.25">
      <c r="B749" t="s">
        <v>3824</v>
      </c>
      <c r="C749" t="s">
        <v>3825</v>
      </c>
      <c r="D749" t="s">
        <v>3826</v>
      </c>
      <c r="M749" t="s">
        <v>3827</v>
      </c>
      <c r="N749" t="s">
        <v>3824</v>
      </c>
      <c r="O749" t="s">
        <v>3828</v>
      </c>
      <c r="Q749">
        <v>1</v>
      </c>
      <c r="R749">
        <v>1</v>
      </c>
      <c r="S749">
        <v>4.1500000000000004</v>
      </c>
      <c r="T749">
        <v>4.1500000000000004</v>
      </c>
      <c r="U749" t="s">
        <v>1570</v>
      </c>
      <c r="V749">
        <v>0</v>
      </c>
      <c r="Y749" t="s">
        <v>1571</v>
      </c>
      <c r="Z749" t="s">
        <v>1572</v>
      </c>
      <c r="AC749" t="s">
        <v>1573</v>
      </c>
      <c r="AD749" t="s">
        <v>1574</v>
      </c>
      <c r="AF749">
        <v>0</v>
      </c>
      <c r="AG749">
        <v>0</v>
      </c>
      <c r="AH749">
        <v>0</v>
      </c>
      <c r="AI749">
        <v>2</v>
      </c>
      <c r="AJ749">
        <v>0</v>
      </c>
      <c r="AL749">
        <v>1</v>
      </c>
      <c r="AV749">
        <v>0</v>
      </c>
      <c r="AX749">
        <v>0</v>
      </c>
      <c r="BE749">
        <v>100</v>
      </c>
      <c r="BF749">
        <v>100</v>
      </c>
      <c r="BH749">
        <v>0</v>
      </c>
      <c r="BL749">
        <v>0</v>
      </c>
      <c r="BM749">
        <v>0</v>
      </c>
      <c r="BP749">
        <v>0</v>
      </c>
      <c r="BR749">
        <v>0</v>
      </c>
      <c r="BS749">
        <v>0</v>
      </c>
      <c r="BT749">
        <v>0</v>
      </c>
      <c r="BW749">
        <v>0</v>
      </c>
      <c r="BX749">
        <v>0</v>
      </c>
    </row>
    <row r="750" spans="2:76" x14ac:dyDescent="0.25">
      <c r="B750" t="s">
        <v>3829</v>
      </c>
      <c r="C750" t="s">
        <v>3830</v>
      </c>
      <c r="D750" t="s">
        <v>3831</v>
      </c>
      <c r="M750" t="s">
        <v>3827</v>
      </c>
      <c r="N750" t="s">
        <v>3829</v>
      </c>
      <c r="O750" t="s">
        <v>3832</v>
      </c>
      <c r="Q750">
        <v>1</v>
      </c>
      <c r="R750">
        <v>1</v>
      </c>
      <c r="S750">
        <v>4.0999999999999996</v>
      </c>
      <c r="T750">
        <v>4.0999999999999996</v>
      </c>
      <c r="U750" t="s">
        <v>1570</v>
      </c>
      <c r="V750">
        <v>0</v>
      </c>
      <c r="Y750" t="s">
        <v>1571</v>
      </c>
      <c r="Z750" t="s">
        <v>1572</v>
      </c>
      <c r="AC750" t="s">
        <v>1573</v>
      </c>
      <c r="AD750" t="s">
        <v>1574</v>
      </c>
      <c r="AF750">
        <v>0</v>
      </c>
      <c r="AG750">
        <v>0</v>
      </c>
      <c r="AH750">
        <v>0</v>
      </c>
      <c r="AI750">
        <v>2</v>
      </c>
      <c r="AJ750">
        <v>0</v>
      </c>
      <c r="AL750">
        <v>1</v>
      </c>
      <c r="AV750">
        <v>0</v>
      </c>
      <c r="AX750">
        <v>0</v>
      </c>
      <c r="BE750">
        <v>100</v>
      </c>
      <c r="BF750">
        <v>100</v>
      </c>
      <c r="BH750">
        <v>0</v>
      </c>
      <c r="BL750">
        <v>0</v>
      </c>
      <c r="BM750">
        <v>0</v>
      </c>
      <c r="BP750">
        <v>0</v>
      </c>
      <c r="BR750">
        <v>0</v>
      </c>
      <c r="BS750">
        <v>0</v>
      </c>
      <c r="BT750">
        <v>0</v>
      </c>
      <c r="BW750">
        <v>0</v>
      </c>
      <c r="BX750">
        <v>0</v>
      </c>
    </row>
    <row r="751" spans="2:76" x14ac:dyDescent="0.25">
      <c r="B751" t="s">
        <v>3833</v>
      </c>
      <c r="C751" t="s">
        <v>3834</v>
      </c>
      <c r="D751" t="s">
        <v>3835</v>
      </c>
      <c r="E751">
        <v>18</v>
      </c>
      <c r="F751" t="s">
        <v>3836</v>
      </c>
      <c r="K751" t="s">
        <v>3837</v>
      </c>
      <c r="L751" t="s">
        <v>3838</v>
      </c>
      <c r="M751" t="s">
        <v>3839</v>
      </c>
      <c r="N751" t="s">
        <v>3840</v>
      </c>
      <c r="O751" t="s">
        <v>3841</v>
      </c>
      <c r="Q751">
        <v>1</v>
      </c>
      <c r="R751">
        <v>1</v>
      </c>
      <c r="S751">
        <v>44.6</v>
      </c>
      <c r="T751">
        <v>44.6</v>
      </c>
      <c r="U751" t="s">
        <v>1570</v>
      </c>
      <c r="V751">
        <v>0</v>
      </c>
      <c r="Y751" t="s">
        <v>1571</v>
      </c>
      <c r="Z751" t="s">
        <v>1572</v>
      </c>
      <c r="AC751" t="s">
        <v>1573</v>
      </c>
      <c r="AD751" t="s">
        <v>1574</v>
      </c>
      <c r="AF751">
        <v>0</v>
      </c>
      <c r="AG751">
        <v>0</v>
      </c>
      <c r="AH751">
        <v>0</v>
      </c>
      <c r="AI751">
        <v>2</v>
      </c>
      <c r="AJ751">
        <v>0</v>
      </c>
      <c r="AL751">
        <v>1</v>
      </c>
      <c r="AV751">
        <v>0</v>
      </c>
      <c r="AX751">
        <v>0</v>
      </c>
      <c r="BE751">
        <v>100</v>
      </c>
      <c r="BF751">
        <v>100</v>
      </c>
      <c r="BH751">
        <v>0</v>
      </c>
      <c r="BL751">
        <v>0</v>
      </c>
      <c r="BM751">
        <v>0</v>
      </c>
      <c r="BP751">
        <v>0</v>
      </c>
      <c r="BR751">
        <v>0</v>
      </c>
      <c r="BS751">
        <v>0</v>
      </c>
      <c r="BT751">
        <v>0</v>
      </c>
      <c r="BW751">
        <v>0</v>
      </c>
      <c r="BX751">
        <v>0</v>
      </c>
    </row>
    <row r="752" spans="2:76" x14ac:dyDescent="0.25">
      <c r="B752" t="s">
        <v>3842</v>
      </c>
      <c r="C752" t="s">
        <v>3843</v>
      </c>
      <c r="D752" t="s">
        <v>3844</v>
      </c>
      <c r="E752">
        <v>18</v>
      </c>
      <c r="F752" t="s">
        <v>3836</v>
      </c>
      <c r="K752" t="s">
        <v>3845</v>
      </c>
      <c r="L752" t="s">
        <v>3846</v>
      </c>
      <c r="M752" t="s">
        <v>3839</v>
      </c>
      <c r="N752" t="s">
        <v>3847</v>
      </c>
      <c r="O752" t="s">
        <v>3848</v>
      </c>
      <c r="Q752">
        <v>1</v>
      </c>
      <c r="R752">
        <v>1</v>
      </c>
      <c r="S752">
        <v>40.799999999999997</v>
      </c>
      <c r="T752">
        <v>40.799999999999997</v>
      </c>
      <c r="U752" t="s">
        <v>1570</v>
      </c>
      <c r="V752">
        <v>0</v>
      </c>
      <c r="Y752" t="s">
        <v>1571</v>
      </c>
      <c r="Z752" t="s">
        <v>1572</v>
      </c>
      <c r="AC752" t="s">
        <v>1573</v>
      </c>
      <c r="AD752" t="s">
        <v>1574</v>
      </c>
      <c r="AF752">
        <v>0</v>
      </c>
      <c r="AG752">
        <v>0</v>
      </c>
      <c r="AH752">
        <v>0</v>
      </c>
      <c r="AI752">
        <v>2</v>
      </c>
      <c r="AJ752">
        <v>0</v>
      </c>
      <c r="AL752">
        <v>1</v>
      </c>
      <c r="AV752">
        <v>0</v>
      </c>
      <c r="AX752">
        <v>0</v>
      </c>
      <c r="BE752">
        <v>100</v>
      </c>
      <c r="BF752">
        <v>100</v>
      </c>
      <c r="BH752">
        <v>0</v>
      </c>
      <c r="BL752">
        <v>0</v>
      </c>
      <c r="BM752">
        <v>0</v>
      </c>
      <c r="BP752">
        <v>0</v>
      </c>
      <c r="BR752">
        <v>0</v>
      </c>
      <c r="BS752">
        <v>0</v>
      </c>
      <c r="BT752">
        <v>0</v>
      </c>
      <c r="BW752">
        <v>0</v>
      </c>
      <c r="BX752">
        <v>0</v>
      </c>
    </row>
    <row r="753" spans="1:76" x14ac:dyDescent="0.25">
      <c r="B753" t="s">
        <v>3849</v>
      </c>
      <c r="C753" t="s">
        <v>3850</v>
      </c>
      <c r="D753" t="s">
        <v>3851</v>
      </c>
      <c r="E753">
        <v>18</v>
      </c>
      <c r="F753" t="s">
        <v>3836</v>
      </c>
      <c r="K753" t="s">
        <v>3852</v>
      </c>
      <c r="L753" t="s">
        <v>3853</v>
      </c>
      <c r="M753" t="s">
        <v>3839</v>
      </c>
      <c r="N753" t="s">
        <v>3854</v>
      </c>
      <c r="O753" t="s">
        <v>3855</v>
      </c>
      <c r="Q753">
        <v>1</v>
      </c>
      <c r="R753">
        <v>1</v>
      </c>
      <c r="S753">
        <v>9.8000000000000007</v>
      </c>
      <c r="T753">
        <v>9.8000000000000007</v>
      </c>
      <c r="U753" t="s">
        <v>1570</v>
      </c>
      <c r="V753">
        <v>0</v>
      </c>
      <c r="Y753" t="s">
        <v>1571</v>
      </c>
      <c r="Z753" t="s">
        <v>1572</v>
      </c>
      <c r="AC753" t="s">
        <v>1573</v>
      </c>
      <c r="AD753" t="s">
        <v>1574</v>
      </c>
      <c r="AF753">
        <v>0</v>
      </c>
      <c r="AG753">
        <v>0</v>
      </c>
      <c r="AH753">
        <v>0</v>
      </c>
      <c r="AI753">
        <v>2</v>
      </c>
      <c r="AJ753">
        <v>0</v>
      </c>
      <c r="AL753">
        <v>1</v>
      </c>
      <c r="AV753">
        <v>0</v>
      </c>
      <c r="AX753">
        <v>0</v>
      </c>
      <c r="BE753">
        <v>100</v>
      </c>
      <c r="BF753">
        <v>100</v>
      </c>
      <c r="BH753">
        <v>0</v>
      </c>
      <c r="BL753">
        <v>0</v>
      </c>
      <c r="BM753">
        <v>0</v>
      </c>
      <c r="BP753">
        <v>0</v>
      </c>
      <c r="BR753">
        <v>0</v>
      </c>
      <c r="BS753">
        <v>0</v>
      </c>
      <c r="BT753">
        <v>0</v>
      </c>
      <c r="BW753">
        <v>0</v>
      </c>
      <c r="BX753">
        <v>0</v>
      </c>
    </row>
    <row r="754" spans="1:76" x14ac:dyDescent="0.25">
      <c r="B754" t="s">
        <v>3856</v>
      </c>
      <c r="C754" t="s">
        <v>3857</v>
      </c>
      <c r="D754" t="s">
        <v>3858</v>
      </c>
      <c r="E754">
        <v>15</v>
      </c>
      <c r="F754" t="s">
        <v>1688</v>
      </c>
      <c r="G754">
        <v>6</v>
      </c>
      <c r="H754" t="s">
        <v>1688</v>
      </c>
      <c r="K754">
        <v>4</v>
      </c>
      <c r="L754" t="s">
        <v>3859</v>
      </c>
      <c r="M754" t="s">
        <v>2018</v>
      </c>
      <c r="N754">
        <v>362334026</v>
      </c>
    </row>
    <row r="755" spans="1:76" x14ac:dyDescent="0.25">
      <c r="A755">
        <v>0</v>
      </c>
      <c r="C755" t="s">
        <v>3860</v>
      </c>
      <c r="E755">
        <v>1</v>
      </c>
      <c r="F755">
        <v>1</v>
      </c>
      <c r="G755">
        <v>424</v>
      </c>
      <c r="H755">
        <v>424</v>
      </c>
      <c r="I755" t="s">
        <v>1570</v>
      </c>
      <c r="J755">
        <v>0</v>
      </c>
      <c r="M755" t="s">
        <v>1571</v>
      </c>
      <c r="N755" t="s">
        <v>1572</v>
      </c>
      <c r="T755">
        <v>0</v>
      </c>
      <c r="U755">
        <v>0</v>
      </c>
      <c r="V755">
        <v>0</v>
      </c>
      <c r="W755">
        <v>2</v>
      </c>
      <c r="X755">
        <v>0</v>
      </c>
      <c r="Z755">
        <v>1</v>
      </c>
      <c r="AJ755">
        <v>0</v>
      </c>
      <c r="AL755">
        <v>0</v>
      </c>
      <c r="AT755">
        <v>100</v>
      </c>
      <c r="AU755">
        <v>100</v>
      </c>
      <c r="AW755">
        <v>0</v>
      </c>
      <c r="BA755">
        <v>0</v>
      </c>
      <c r="BD755">
        <v>0</v>
      </c>
      <c r="BF755">
        <v>0</v>
      </c>
      <c r="BG755">
        <v>0</v>
      </c>
      <c r="BH755">
        <v>0</v>
      </c>
      <c r="BK755">
        <v>0</v>
      </c>
      <c r="BL755">
        <v>0</v>
      </c>
    </row>
    <row r="756" spans="1:76" x14ac:dyDescent="0.25">
      <c r="B756" t="s">
        <v>3861</v>
      </c>
      <c r="C756" t="s">
        <v>3862</v>
      </c>
      <c r="D756" t="s">
        <v>3863</v>
      </c>
      <c r="E756">
        <v>19</v>
      </c>
      <c r="F756" t="s">
        <v>3336</v>
      </c>
      <c r="K756" t="s">
        <v>3733</v>
      </c>
      <c r="L756" t="s">
        <v>3505</v>
      </c>
      <c r="M756" t="s">
        <v>2653</v>
      </c>
      <c r="N756">
        <v>7705552518</v>
      </c>
      <c r="O756" t="s">
        <v>3864</v>
      </c>
      <c r="P756" t="s">
        <v>3346</v>
      </c>
      <c r="Q756">
        <v>100</v>
      </c>
      <c r="R756">
        <v>1</v>
      </c>
      <c r="S756">
        <v>5.33</v>
      </c>
      <c r="T756">
        <v>5.33</v>
      </c>
      <c r="U756" t="s">
        <v>1570</v>
      </c>
      <c r="V756">
        <v>0</v>
      </c>
      <c r="Y756" t="s">
        <v>1571</v>
      </c>
      <c r="Z756" t="s">
        <v>1572</v>
      </c>
      <c r="AC756" t="s">
        <v>1573</v>
      </c>
      <c r="AD756" t="s">
        <v>1574</v>
      </c>
      <c r="AF756">
        <v>0</v>
      </c>
      <c r="AG756">
        <v>0</v>
      </c>
      <c r="AH756">
        <v>0</v>
      </c>
      <c r="AI756">
        <v>2</v>
      </c>
      <c r="AJ756">
        <v>0</v>
      </c>
      <c r="AV756">
        <v>0</v>
      </c>
      <c r="AX756">
        <v>0</v>
      </c>
      <c r="BE756">
        <v>100</v>
      </c>
      <c r="BF756">
        <v>100</v>
      </c>
      <c r="BH756">
        <v>0</v>
      </c>
      <c r="BL756">
        <v>0</v>
      </c>
      <c r="BM756">
        <v>0</v>
      </c>
      <c r="BP756">
        <v>0</v>
      </c>
      <c r="BR756">
        <v>0</v>
      </c>
      <c r="BS756">
        <v>0</v>
      </c>
      <c r="BT756">
        <v>0</v>
      </c>
      <c r="BW756">
        <v>0</v>
      </c>
      <c r="BX756">
        <v>0</v>
      </c>
    </row>
    <row r="757" spans="1:76" x14ac:dyDescent="0.25">
      <c r="B757" t="s">
        <v>3865</v>
      </c>
      <c r="C757" t="s">
        <v>3866</v>
      </c>
      <c r="D757" t="s">
        <v>3867</v>
      </c>
      <c r="E757">
        <v>9</v>
      </c>
      <c r="F757" t="s">
        <v>2016</v>
      </c>
      <c r="G757">
        <v>5</v>
      </c>
      <c r="H757" t="s">
        <v>2016</v>
      </c>
      <c r="K757">
        <v>3</v>
      </c>
      <c r="L757" t="s">
        <v>2017</v>
      </c>
      <c r="M757" t="s">
        <v>2418</v>
      </c>
      <c r="N757" t="s">
        <v>3865</v>
      </c>
      <c r="O757" t="s">
        <v>3867</v>
      </c>
      <c r="Q757">
        <v>1</v>
      </c>
      <c r="R757">
        <v>1</v>
      </c>
      <c r="S757">
        <v>0</v>
      </c>
      <c r="T757">
        <v>0</v>
      </c>
      <c r="U757" t="s">
        <v>1570</v>
      </c>
      <c r="V757">
        <v>0</v>
      </c>
      <c r="Y757" t="s">
        <v>1571</v>
      </c>
      <c r="Z757" t="s">
        <v>1572</v>
      </c>
      <c r="AC757" t="s">
        <v>1573</v>
      </c>
      <c r="AD757" t="s">
        <v>1574</v>
      </c>
      <c r="AF757">
        <v>0</v>
      </c>
      <c r="AG757">
        <v>0</v>
      </c>
      <c r="AH757">
        <v>0</v>
      </c>
      <c r="AI757">
        <v>2</v>
      </c>
      <c r="AJ757">
        <v>0</v>
      </c>
      <c r="AV757">
        <v>0</v>
      </c>
      <c r="AX757">
        <v>0</v>
      </c>
      <c r="BE757">
        <v>100</v>
      </c>
      <c r="BF757">
        <v>100</v>
      </c>
      <c r="BH757">
        <v>0</v>
      </c>
      <c r="BL757">
        <v>0</v>
      </c>
      <c r="BM757">
        <v>0</v>
      </c>
      <c r="BP757">
        <v>0</v>
      </c>
      <c r="BR757">
        <v>0</v>
      </c>
      <c r="BS757">
        <v>0</v>
      </c>
      <c r="BT757">
        <v>0</v>
      </c>
      <c r="BW757">
        <v>0</v>
      </c>
      <c r="BX757">
        <v>0</v>
      </c>
    </row>
    <row r="758" spans="1:76" x14ac:dyDescent="0.25">
      <c r="B758" t="s">
        <v>1430</v>
      </c>
      <c r="C758" t="s">
        <v>3868</v>
      </c>
      <c r="D758" t="s">
        <v>3765</v>
      </c>
      <c r="M758" t="s">
        <v>2826</v>
      </c>
      <c r="N758" t="s">
        <v>1430</v>
      </c>
      <c r="O758" t="s">
        <v>3765</v>
      </c>
      <c r="Q758">
        <v>0</v>
      </c>
      <c r="R758">
        <v>0</v>
      </c>
      <c r="S758">
        <v>0</v>
      </c>
      <c r="T758">
        <v>0</v>
      </c>
      <c r="U758" t="s">
        <v>1570</v>
      </c>
      <c r="V758">
        <v>0</v>
      </c>
      <c r="Y758" t="s">
        <v>1571</v>
      </c>
      <c r="Z758" t="s">
        <v>1572</v>
      </c>
      <c r="AF758">
        <v>0</v>
      </c>
      <c r="AG758">
        <v>0</v>
      </c>
      <c r="AH758">
        <v>14</v>
      </c>
      <c r="AI758">
        <v>2</v>
      </c>
      <c r="AJ758">
        <v>0</v>
      </c>
      <c r="AQ758">
        <v>1</v>
      </c>
      <c r="AV758">
        <v>0</v>
      </c>
      <c r="AX758">
        <v>16.8</v>
      </c>
      <c r="BE758">
        <v>100</v>
      </c>
      <c r="BF758">
        <v>100</v>
      </c>
      <c r="BH758">
        <v>0</v>
      </c>
      <c r="BL758">
        <v>0</v>
      </c>
      <c r="BM758">
        <v>0</v>
      </c>
      <c r="BP758">
        <v>0</v>
      </c>
      <c r="BR758">
        <v>0</v>
      </c>
      <c r="BS758">
        <v>0</v>
      </c>
      <c r="BT758">
        <v>0</v>
      </c>
      <c r="BW758">
        <v>0</v>
      </c>
      <c r="BX758">
        <v>0</v>
      </c>
    </row>
    <row r="759" spans="1:76" x14ac:dyDescent="0.25">
      <c r="B759" t="s">
        <v>1448</v>
      </c>
      <c r="C759" t="s">
        <v>3869</v>
      </c>
      <c r="D759" t="s">
        <v>3755</v>
      </c>
      <c r="M759" t="s">
        <v>2401</v>
      </c>
      <c r="N759" t="s">
        <v>1448</v>
      </c>
      <c r="O759" t="s">
        <v>3755</v>
      </c>
      <c r="Q759">
        <v>0</v>
      </c>
      <c r="R759">
        <v>0</v>
      </c>
      <c r="S759">
        <v>0</v>
      </c>
      <c r="T759">
        <v>0</v>
      </c>
      <c r="U759" t="s">
        <v>1570</v>
      </c>
      <c r="V759">
        <v>0</v>
      </c>
      <c r="Y759" t="s">
        <v>1571</v>
      </c>
      <c r="Z759" t="s">
        <v>1572</v>
      </c>
      <c r="AC759" t="s">
        <v>1573</v>
      </c>
      <c r="AD759" t="s">
        <v>1574</v>
      </c>
      <c r="AF759">
        <v>0</v>
      </c>
      <c r="AG759">
        <v>0</v>
      </c>
      <c r="AH759">
        <v>110</v>
      </c>
      <c r="AI759">
        <v>2</v>
      </c>
      <c r="AJ759">
        <v>0</v>
      </c>
      <c r="AV759">
        <v>0</v>
      </c>
      <c r="AX759">
        <v>132</v>
      </c>
      <c r="AZ759">
        <v>1</v>
      </c>
      <c r="BE759">
        <v>100</v>
      </c>
      <c r="BF759">
        <v>100</v>
      </c>
      <c r="BH759">
        <v>0</v>
      </c>
      <c r="BL759">
        <v>0</v>
      </c>
      <c r="BM759">
        <v>0</v>
      </c>
      <c r="BP759">
        <v>0</v>
      </c>
      <c r="BR759">
        <v>0</v>
      </c>
      <c r="BS759">
        <v>0</v>
      </c>
      <c r="BT759">
        <v>0</v>
      </c>
      <c r="BW759">
        <v>0</v>
      </c>
      <c r="BX759">
        <v>0</v>
      </c>
    </row>
    <row r="760" spans="1:76" x14ac:dyDescent="0.25">
      <c r="B760" t="s">
        <v>1254</v>
      </c>
      <c r="C760" t="s">
        <v>3870</v>
      </c>
      <c r="D760" t="s">
        <v>3418</v>
      </c>
      <c r="M760" t="s">
        <v>1583</v>
      </c>
      <c r="N760" t="s">
        <v>1584</v>
      </c>
      <c r="O760" t="s">
        <v>1585</v>
      </c>
      <c r="Q760">
        <v>1</v>
      </c>
      <c r="R760">
        <v>0</v>
      </c>
      <c r="S760">
        <v>0</v>
      </c>
      <c r="T760">
        <v>0</v>
      </c>
      <c r="U760" t="s">
        <v>1570</v>
      </c>
      <c r="V760">
        <v>0</v>
      </c>
      <c r="Y760" t="s">
        <v>1571</v>
      </c>
      <c r="Z760" t="s">
        <v>1572</v>
      </c>
      <c r="AF760">
        <v>0</v>
      </c>
      <c r="AG760">
        <v>0</v>
      </c>
      <c r="AH760" s="2">
        <v>1412</v>
      </c>
      <c r="AI760">
        <v>2</v>
      </c>
      <c r="AJ760">
        <v>0</v>
      </c>
      <c r="AK760">
        <v>1</v>
      </c>
      <c r="AQ760">
        <v>1</v>
      </c>
      <c r="AV760">
        <v>0</v>
      </c>
      <c r="AX760" s="2">
        <v>1694.4</v>
      </c>
      <c r="AZ760">
        <v>1</v>
      </c>
      <c r="BE760">
        <v>100</v>
      </c>
      <c r="BF760">
        <v>100</v>
      </c>
      <c r="BH760">
        <v>0</v>
      </c>
      <c r="BL760">
        <v>0</v>
      </c>
      <c r="BM760">
        <v>0</v>
      </c>
      <c r="BP760">
        <v>0</v>
      </c>
      <c r="BR760">
        <v>0</v>
      </c>
      <c r="BS760">
        <v>0</v>
      </c>
      <c r="BT760">
        <v>0</v>
      </c>
      <c r="BW760">
        <v>0</v>
      </c>
      <c r="BX760">
        <v>0</v>
      </c>
    </row>
    <row r="761" spans="1:76" x14ac:dyDescent="0.25">
      <c r="B761" t="s">
        <v>3871</v>
      </c>
      <c r="C761" t="s">
        <v>3872</v>
      </c>
      <c r="D761" t="s">
        <v>3873</v>
      </c>
      <c r="E761">
        <v>3</v>
      </c>
      <c r="F761" t="s">
        <v>1666</v>
      </c>
      <c r="G761">
        <v>7</v>
      </c>
      <c r="H761" t="s">
        <v>1666</v>
      </c>
      <c r="K761">
        <v>1</v>
      </c>
      <c r="L761" t="s">
        <v>1713</v>
      </c>
      <c r="M761" t="s">
        <v>1583</v>
      </c>
      <c r="N761" t="s">
        <v>1584</v>
      </c>
      <c r="O761" t="s">
        <v>1585</v>
      </c>
      <c r="Q761">
        <v>1</v>
      </c>
      <c r="R761">
        <v>0</v>
      </c>
      <c r="S761">
        <v>0</v>
      </c>
      <c r="T761">
        <v>0</v>
      </c>
      <c r="U761" t="s">
        <v>1570</v>
      </c>
      <c r="V761">
        <v>0</v>
      </c>
      <c r="Y761" t="s">
        <v>1571</v>
      </c>
      <c r="Z761" t="s">
        <v>1572</v>
      </c>
      <c r="AC761" t="s">
        <v>1573</v>
      </c>
      <c r="AD761" t="s">
        <v>1574</v>
      </c>
      <c r="AF761">
        <v>0</v>
      </c>
      <c r="AG761">
        <v>0</v>
      </c>
      <c r="AH761">
        <v>195</v>
      </c>
      <c r="AI761">
        <v>2</v>
      </c>
      <c r="AJ761">
        <v>0</v>
      </c>
      <c r="AK761">
        <v>1</v>
      </c>
      <c r="AM761">
        <v>1</v>
      </c>
      <c r="AN761">
        <v>1</v>
      </c>
      <c r="AO761">
        <v>1</v>
      </c>
      <c r="AP761">
        <v>1</v>
      </c>
      <c r="AV761">
        <v>0</v>
      </c>
      <c r="AW761">
        <v>1</v>
      </c>
      <c r="AX761">
        <v>234</v>
      </c>
      <c r="AZ761">
        <v>1</v>
      </c>
      <c r="BE761">
        <v>100</v>
      </c>
      <c r="BF761">
        <v>100</v>
      </c>
      <c r="BH761">
        <v>0</v>
      </c>
      <c r="BL761">
        <v>0</v>
      </c>
      <c r="BM761">
        <v>0</v>
      </c>
      <c r="BP761">
        <v>0</v>
      </c>
      <c r="BR761">
        <v>0</v>
      </c>
      <c r="BS761">
        <v>0</v>
      </c>
      <c r="BT761">
        <v>0</v>
      </c>
      <c r="BW761">
        <v>0</v>
      </c>
      <c r="BX761">
        <v>0</v>
      </c>
    </row>
    <row r="762" spans="1:76" x14ac:dyDescent="0.25">
      <c r="B762" t="s">
        <v>3874</v>
      </c>
      <c r="C762" t="s">
        <v>3875</v>
      </c>
      <c r="D762" t="s">
        <v>3876</v>
      </c>
      <c r="E762">
        <v>13</v>
      </c>
      <c r="F762" t="s">
        <v>2196</v>
      </c>
      <c r="K762">
        <v>3</v>
      </c>
      <c r="L762" t="s">
        <v>2343</v>
      </c>
      <c r="M762" t="s">
        <v>1583</v>
      </c>
      <c r="N762" t="s">
        <v>3874</v>
      </c>
      <c r="O762" t="s">
        <v>3876</v>
      </c>
      <c r="Q762">
        <v>1</v>
      </c>
      <c r="R762">
        <v>0</v>
      </c>
      <c r="S762">
        <v>20</v>
      </c>
      <c r="T762">
        <v>20</v>
      </c>
      <c r="U762" t="s">
        <v>1570</v>
      </c>
      <c r="V762">
        <v>0</v>
      </c>
      <c r="Y762" t="s">
        <v>1571</v>
      </c>
      <c r="Z762" t="s">
        <v>1572</v>
      </c>
      <c r="AC762" t="s">
        <v>1573</v>
      </c>
      <c r="AD762" t="s">
        <v>1574</v>
      </c>
      <c r="AF762">
        <v>0</v>
      </c>
      <c r="AG762">
        <v>0</v>
      </c>
      <c r="AH762">
        <v>27.62</v>
      </c>
      <c r="AI762">
        <v>2</v>
      </c>
      <c r="AJ762">
        <v>0</v>
      </c>
      <c r="AV762">
        <v>1.381</v>
      </c>
      <c r="AX762">
        <v>33.14</v>
      </c>
      <c r="BE762">
        <v>100</v>
      </c>
      <c r="BF762">
        <v>100</v>
      </c>
      <c r="BH762">
        <v>0</v>
      </c>
      <c r="BL762">
        <v>0</v>
      </c>
      <c r="BM762">
        <v>0</v>
      </c>
      <c r="BP762">
        <v>0</v>
      </c>
      <c r="BR762">
        <v>0</v>
      </c>
      <c r="BS762">
        <v>0</v>
      </c>
      <c r="BT762">
        <v>0</v>
      </c>
      <c r="BW762">
        <v>0</v>
      </c>
      <c r="BX762">
        <v>0</v>
      </c>
    </row>
    <row r="763" spans="1:76" x14ac:dyDescent="0.25">
      <c r="B763" t="s">
        <v>1447</v>
      </c>
      <c r="C763" t="s">
        <v>3877</v>
      </c>
      <c r="D763" t="s">
        <v>3755</v>
      </c>
      <c r="M763" t="s">
        <v>2401</v>
      </c>
      <c r="N763" t="s">
        <v>1447</v>
      </c>
      <c r="O763" t="s">
        <v>3755</v>
      </c>
      <c r="Q763">
        <v>0</v>
      </c>
      <c r="R763">
        <v>0</v>
      </c>
      <c r="S763">
        <v>0</v>
      </c>
      <c r="T763">
        <v>0</v>
      </c>
      <c r="U763" t="s">
        <v>1570</v>
      </c>
      <c r="V763">
        <v>0</v>
      </c>
      <c r="Y763" t="s">
        <v>1571</v>
      </c>
      <c r="Z763" t="s">
        <v>1572</v>
      </c>
      <c r="AC763" t="s">
        <v>1573</v>
      </c>
      <c r="AD763" t="s">
        <v>1574</v>
      </c>
      <c r="AF763">
        <v>0</v>
      </c>
      <c r="AG763">
        <v>0</v>
      </c>
      <c r="AH763">
        <v>57.5</v>
      </c>
      <c r="AI763">
        <v>2</v>
      </c>
      <c r="AJ763">
        <v>0</v>
      </c>
      <c r="AV763">
        <v>0</v>
      </c>
      <c r="AX763">
        <v>69</v>
      </c>
      <c r="AZ763">
        <v>1</v>
      </c>
      <c r="BE763">
        <v>100</v>
      </c>
      <c r="BF763">
        <v>100</v>
      </c>
      <c r="BH763">
        <v>0</v>
      </c>
      <c r="BL763">
        <v>0</v>
      </c>
      <c r="BM763">
        <v>0</v>
      </c>
      <c r="BP763">
        <v>0</v>
      </c>
      <c r="BR763">
        <v>0</v>
      </c>
      <c r="BS763">
        <v>0</v>
      </c>
      <c r="BT763">
        <v>0</v>
      </c>
      <c r="BW763">
        <v>0</v>
      </c>
      <c r="BX763">
        <v>0</v>
      </c>
    </row>
    <row r="764" spans="1:76" x14ac:dyDescent="0.25">
      <c r="B764" t="s">
        <v>1438</v>
      </c>
      <c r="C764" t="s">
        <v>3878</v>
      </c>
      <c r="D764" t="s">
        <v>3879</v>
      </c>
      <c r="M764" t="s">
        <v>2826</v>
      </c>
      <c r="N764" t="s">
        <v>1438</v>
      </c>
      <c r="O764" t="s">
        <v>3879</v>
      </c>
      <c r="Q764">
        <v>0</v>
      </c>
      <c r="R764">
        <v>0</v>
      </c>
      <c r="S764">
        <v>0</v>
      </c>
      <c r="T764">
        <v>0</v>
      </c>
      <c r="U764" t="s">
        <v>1570</v>
      </c>
      <c r="V764">
        <v>0</v>
      </c>
      <c r="Y764" t="s">
        <v>1571</v>
      </c>
      <c r="Z764" t="s">
        <v>1572</v>
      </c>
      <c r="AF764">
        <v>0</v>
      </c>
      <c r="AG764">
        <v>0</v>
      </c>
      <c r="AH764">
        <v>60</v>
      </c>
      <c r="AI764">
        <v>2</v>
      </c>
      <c r="AJ764">
        <v>0</v>
      </c>
      <c r="AQ764">
        <v>1</v>
      </c>
      <c r="AV764">
        <v>0</v>
      </c>
      <c r="AX764">
        <v>72</v>
      </c>
      <c r="BE764">
        <v>100</v>
      </c>
      <c r="BF764">
        <v>100</v>
      </c>
      <c r="BH764">
        <v>0</v>
      </c>
      <c r="BL764">
        <v>0</v>
      </c>
      <c r="BM764">
        <v>0</v>
      </c>
      <c r="BP764">
        <v>0</v>
      </c>
      <c r="BR764">
        <v>0</v>
      </c>
      <c r="BS764">
        <v>0</v>
      </c>
      <c r="BT764">
        <v>0</v>
      </c>
      <c r="BW764">
        <v>0</v>
      </c>
      <c r="BX764">
        <v>0</v>
      </c>
    </row>
    <row r="765" spans="1:76" x14ac:dyDescent="0.25">
      <c r="B765" t="s">
        <v>1437</v>
      </c>
      <c r="C765" t="s">
        <v>3880</v>
      </c>
      <c r="D765" t="s">
        <v>3881</v>
      </c>
      <c r="M765" t="s">
        <v>2826</v>
      </c>
      <c r="N765" t="s">
        <v>1437</v>
      </c>
      <c r="O765" t="s">
        <v>3881</v>
      </c>
      <c r="Q765">
        <v>0</v>
      </c>
      <c r="R765">
        <v>0</v>
      </c>
      <c r="S765">
        <v>0</v>
      </c>
      <c r="T765">
        <v>0</v>
      </c>
      <c r="U765" t="s">
        <v>1570</v>
      </c>
      <c r="V765">
        <v>0</v>
      </c>
      <c r="Y765" t="s">
        <v>1571</v>
      </c>
      <c r="Z765" t="s">
        <v>1572</v>
      </c>
      <c r="AF765">
        <v>0</v>
      </c>
      <c r="AG765">
        <v>0</v>
      </c>
      <c r="AH765">
        <v>60</v>
      </c>
      <c r="AI765">
        <v>2</v>
      </c>
      <c r="AJ765">
        <v>0</v>
      </c>
      <c r="AQ765">
        <v>1</v>
      </c>
      <c r="AV765">
        <v>0</v>
      </c>
      <c r="AX765">
        <v>72</v>
      </c>
      <c r="BE765">
        <v>100</v>
      </c>
      <c r="BF765">
        <v>100</v>
      </c>
      <c r="BH765">
        <v>0</v>
      </c>
      <c r="BL765">
        <v>0</v>
      </c>
      <c r="BM765">
        <v>0</v>
      </c>
      <c r="BP765">
        <v>0</v>
      </c>
      <c r="BR765">
        <v>0</v>
      </c>
      <c r="BS765">
        <v>0</v>
      </c>
      <c r="BT765">
        <v>0</v>
      </c>
      <c r="BW765">
        <v>0</v>
      </c>
      <c r="BX765">
        <v>0</v>
      </c>
    </row>
    <row r="766" spans="1:76" x14ac:dyDescent="0.25">
      <c r="B766" t="s">
        <v>1423</v>
      </c>
      <c r="C766" t="s">
        <v>3882</v>
      </c>
      <c r="D766" t="s">
        <v>3765</v>
      </c>
      <c r="M766" t="s">
        <v>2826</v>
      </c>
      <c r="N766" t="s">
        <v>1423</v>
      </c>
      <c r="O766" t="s">
        <v>3765</v>
      </c>
      <c r="Q766">
        <v>0</v>
      </c>
      <c r="R766">
        <v>0</v>
      </c>
      <c r="S766">
        <v>0</v>
      </c>
      <c r="T766">
        <v>0</v>
      </c>
      <c r="U766" t="s">
        <v>1570</v>
      </c>
      <c r="V766">
        <v>0</v>
      </c>
      <c r="Y766" t="s">
        <v>1571</v>
      </c>
      <c r="Z766" t="s">
        <v>1572</v>
      </c>
      <c r="AF766">
        <v>0</v>
      </c>
      <c r="AG766">
        <v>0</v>
      </c>
      <c r="AH766">
        <v>14</v>
      </c>
      <c r="AI766">
        <v>2</v>
      </c>
      <c r="AJ766">
        <v>0</v>
      </c>
      <c r="AQ766">
        <v>1</v>
      </c>
      <c r="AV766">
        <v>0</v>
      </c>
      <c r="AX766">
        <v>16.8</v>
      </c>
      <c r="BE766">
        <v>100</v>
      </c>
      <c r="BF766">
        <v>100</v>
      </c>
      <c r="BH766">
        <v>0</v>
      </c>
      <c r="BL766">
        <v>0</v>
      </c>
      <c r="BM766">
        <v>0</v>
      </c>
      <c r="BP766">
        <v>0</v>
      </c>
      <c r="BR766">
        <v>0</v>
      </c>
      <c r="BS766">
        <v>0</v>
      </c>
      <c r="BT766">
        <v>0</v>
      </c>
      <c r="BW766">
        <v>0</v>
      </c>
      <c r="BX766">
        <v>0</v>
      </c>
    </row>
    <row r="767" spans="1:76" x14ac:dyDescent="0.25">
      <c r="B767" t="s">
        <v>1429</v>
      </c>
      <c r="C767" t="s">
        <v>3883</v>
      </c>
      <c r="D767" t="s">
        <v>3765</v>
      </c>
      <c r="M767" t="s">
        <v>2826</v>
      </c>
      <c r="N767" t="s">
        <v>1429</v>
      </c>
      <c r="O767" t="s">
        <v>3765</v>
      </c>
      <c r="Q767">
        <v>0</v>
      </c>
      <c r="R767">
        <v>0</v>
      </c>
      <c r="S767">
        <v>0</v>
      </c>
      <c r="T767">
        <v>0</v>
      </c>
      <c r="U767" t="s">
        <v>1570</v>
      </c>
      <c r="V767">
        <v>0</v>
      </c>
      <c r="Y767" t="s">
        <v>1571</v>
      </c>
      <c r="Z767" t="s">
        <v>1572</v>
      </c>
      <c r="AF767">
        <v>0</v>
      </c>
      <c r="AG767">
        <v>0</v>
      </c>
      <c r="AH767">
        <v>14</v>
      </c>
      <c r="AI767">
        <v>2</v>
      </c>
      <c r="AJ767">
        <v>0</v>
      </c>
      <c r="AQ767">
        <v>1</v>
      </c>
      <c r="AV767">
        <v>0</v>
      </c>
      <c r="AX767">
        <v>16.8</v>
      </c>
      <c r="BE767">
        <v>100</v>
      </c>
      <c r="BF767">
        <v>100</v>
      </c>
      <c r="BH767">
        <v>0</v>
      </c>
      <c r="BL767">
        <v>0</v>
      </c>
      <c r="BM767">
        <v>0</v>
      </c>
      <c r="BP767">
        <v>0</v>
      </c>
      <c r="BR767">
        <v>0</v>
      </c>
      <c r="BS767">
        <v>0</v>
      </c>
      <c r="BT767">
        <v>0</v>
      </c>
      <c r="BW767">
        <v>0</v>
      </c>
      <c r="BX767">
        <v>0</v>
      </c>
    </row>
    <row r="768" spans="1:76" x14ac:dyDescent="0.25">
      <c r="B768" t="s">
        <v>3884</v>
      </c>
      <c r="C768" t="s">
        <v>3885</v>
      </c>
      <c r="D768" t="s">
        <v>3886</v>
      </c>
      <c r="M768" t="s">
        <v>1583</v>
      </c>
      <c r="N768" t="s">
        <v>1584</v>
      </c>
      <c r="O768" t="s">
        <v>1585</v>
      </c>
      <c r="Q768">
        <v>1</v>
      </c>
      <c r="R768">
        <v>0</v>
      </c>
      <c r="S768">
        <v>0</v>
      </c>
      <c r="T768">
        <v>0</v>
      </c>
      <c r="U768" t="s">
        <v>1570</v>
      </c>
      <c r="V768">
        <v>0</v>
      </c>
      <c r="Y768" t="s">
        <v>1571</v>
      </c>
      <c r="Z768" t="s">
        <v>1572</v>
      </c>
      <c r="AF768">
        <v>0</v>
      </c>
      <c r="AG768">
        <v>0</v>
      </c>
      <c r="AH768">
        <v>0</v>
      </c>
      <c r="AI768">
        <v>2</v>
      </c>
      <c r="AJ768">
        <v>0</v>
      </c>
      <c r="AK768">
        <v>1</v>
      </c>
      <c r="AO768">
        <v>1</v>
      </c>
      <c r="AP768">
        <v>1</v>
      </c>
      <c r="AV768">
        <v>0</v>
      </c>
      <c r="AX768">
        <v>0</v>
      </c>
      <c r="BE768">
        <v>100</v>
      </c>
      <c r="BF768">
        <v>100</v>
      </c>
      <c r="BH768">
        <v>0</v>
      </c>
      <c r="BL768">
        <v>0</v>
      </c>
      <c r="BM768">
        <v>0</v>
      </c>
      <c r="BP768">
        <v>0</v>
      </c>
      <c r="BR768">
        <v>0</v>
      </c>
      <c r="BS768">
        <v>0</v>
      </c>
      <c r="BT768">
        <v>0</v>
      </c>
      <c r="BW768">
        <v>0</v>
      </c>
      <c r="BX768">
        <v>0</v>
      </c>
    </row>
    <row r="769" spans="2:76" x14ac:dyDescent="0.25">
      <c r="B769" t="s">
        <v>3887</v>
      </c>
      <c r="C769" t="s">
        <v>3888</v>
      </c>
      <c r="D769" t="s">
        <v>3889</v>
      </c>
      <c r="E769">
        <v>19</v>
      </c>
      <c r="F769" t="s">
        <v>3336</v>
      </c>
      <c r="G769">
        <v>5</v>
      </c>
      <c r="H769" t="s">
        <v>2016</v>
      </c>
      <c r="K769" t="s">
        <v>3717</v>
      </c>
      <c r="L769" t="s">
        <v>3718</v>
      </c>
      <c r="M769" t="s">
        <v>2653</v>
      </c>
      <c r="N769">
        <v>8412602018</v>
      </c>
      <c r="O769" t="s">
        <v>3890</v>
      </c>
      <c r="P769" t="s">
        <v>3720</v>
      </c>
      <c r="Q769">
        <v>200</v>
      </c>
      <c r="R769">
        <v>1</v>
      </c>
      <c r="S769">
        <v>6</v>
      </c>
      <c r="T769">
        <v>6</v>
      </c>
      <c r="U769" t="s">
        <v>1570</v>
      </c>
      <c r="V769">
        <v>0</v>
      </c>
      <c r="Y769" t="s">
        <v>1571</v>
      </c>
      <c r="Z769" t="s">
        <v>1572</v>
      </c>
      <c r="AC769" t="s">
        <v>1573</v>
      </c>
      <c r="AD769" t="s">
        <v>1574</v>
      </c>
      <c r="AF769">
        <v>0</v>
      </c>
      <c r="AG769">
        <v>0</v>
      </c>
      <c r="AH769">
        <v>0</v>
      </c>
      <c r="AI769">
        <v>2</v>
      </c>
      <c r="AJ769">
        <v>0</v>
      </c>
      <c r="AV769">
        <v>0</v>
      </c>
      <c r="AX769">
        <v>0</v>
      </c>
      <c r="BE769">
        <v>100</v>
      </c>
      <c r="BF769">
        <v>100</v>
      </c>
      <c r="BH769">
        <v>0</v>
      </c>
      <c r="BL769">
        <v>0</v>
      </c>
      <c r="BM769">
        <v>0</v>
      </c>
      <c r="BP769">
        <v>0</v>
      </c>
      <c r="BR769">
        <v>0</v>
      </c>
      <c r="BS769">
        <v>0</v>
      </c>
      <c r="BT769">
        <v>0</v>
      </c>
      <c r="BW769">
        <v>0</v>
      </c>
      <c r="BX769">
        <v>0</v>
      </c>
    </row>
    <row r="770" spans="2:76" x14ac:dyDescent="0.25">
      <c r="B770" t="s">
        <v>3891</v>
      </c>
      <c r="C770" t="s">
        <v>3892</v>
      </c>
      <c r="D770" t="s">
        <v>3893</v>
      </c>
      <c r="E770">
        <v>19</v>
      </c>
      <c r="F770" t="s">
        <v>3336</v>
      </c>
      <c r="G770">
        <v>3</v>
      </c>
      <c r="H770" t="s">
        <v>2583</v>
      </c>
      <c r="K770" t="s">
        <v>3337</v>
      </c>
      <c r="L770" t="s">
        <v>3338</v>
      </c>
      <c r="M770" t="s">
        <v>2653</v>
      </c>
      <c r="N770">
        <v>8110814018</v>
      </c>
      <c r="O770" t="s">
        <v>3894</v>
      </c>
      <c r="P770" t="s">
        <v>3895</v>
      </c>
      <c r="Q770">
        <v>50</v>
      </c>
      <c r="R770">
        <v>1</v>
      </c>
      <c r="S770">
        <v>0.3664</v>
      </c>
      <c r="T770">
        <v>0.3664</v>
      </c>
      <c r="U770" t="s">
        <v>1570</v>
      </c>
      <c r="V770">
        <v>0</v>
      </c>
      <c r="Y770" t="s">
        <v>1571</v>
      </c>
      <c r="Z770" t="s">
        <v>1572</v>
      </c>
      <c r="AC770" t="s">
        <v>1573</v>
      </c>
      <c r="AD770" t="s">
        <v>1574</v>
      </c>
      <c r="AF770">
        <v>0</v>
      </c>
      <c r="AG770">
        <v>0</v>
      </c>
      <c r="AH770">
        <v>0.57999999999999996</v>
      </c>
      <c r="AI770">
        <v>2</v>
      </c>
      <c r="AJ770">
        <v>0</v>
      </c>
      <c r="AV770">
        <v>79.148471599999993</v>
      </c>
      <c r="AX770">
        <v>0.7</v>
      </c>
      <c r="AZ770">
        <v>1</v>
      </c>
      <c r="BE770">
        <v>100</v>
      </c>
      <c r="BF770">
        <v>100</v>
      </c>
      <c r="BH770">
        <v>0</v>
      </c>
      <c r="BL770">
        <v>0</v>
      </c>
      <c r="BM770">
        <v>0</v>
      </c>
      <c r="BP770">
        <v>0</v>
      </c>
      <c r="BR770">
        <v>0</v>
      </c>
      <c r="BS770">
        <v>0</v>
      </c>
      <c r="BT770">
        <v>0</v>
      </c>
      <c r="BW770">
        <v>0</v>
      </c>
      <c r="BX770">
        <v>0</v>
      </c>
    </row>
    <row r="771" spans="2:76" x14ac:dyDescent="0.25">
      <c r="B771" t="s">
        <v>3896</v>
      </c>
      <c r="C771" t="s">
        <v>3897</v>
      </c>
      <c r="D771" t="s">
        <v>3898</v>
      </c>
      <c r="E771">
        <v>19</v>
      </c>
      <c r="F771" t="s">
        <v>3336</v>
      </c>
      <c r="G771">
        <v>3</v>
      </c>
      <c r="H771" t="s">
        <v>2583</v>
      </c>
      <c r="K771" t="s">
        <v>3337</v>
      </c>
      <c r="L771" t="s">
        <v>3338</v>
      </c>
      <c r="M771" t="s">
        <v>2653</v>
      </c>
      <c r="N771">
        <v>8110816018</v>
      </c>
      <c r="O771" t="s">
        <v>3899</v>
      </c>
      <c r="P771" t="s">
        <v>3895</v>
      </c>
      <c r="Q771">
        <v>50</v>
      </c>
      <c r="R771">
        <v>1</v>
      </c>
      <c r="S771">
        <v>0.52100000000000002</v>
      </c>
      <c r="T771">
        <v>0.52100000000000002</v>
      </c>
      <c r="U771" t="s">
        <v>1570</v>
      </c>
      <c r="V771">
        <v>0</v>
      </c>
      <c r="Y771" t="s">
        <v>1571</v>
      </c>
      <c r="Z771" t="s">
        <v>1572</v>
      </c>
      <c r="AC771" t="s">
        <v>1573</v>
      </c>
      <c r="AD771" t="s">
        <v>1574</v>
      </c>
      <c r="AF771">
        <v>0</v>
      </c>
      <c r="AG771">
        <v>0</v>
      </c>
      <c r="AH771">
        <v>0.57999999999999996</v>
      </c>
      <c r="AI771">
        <v>2</v>
      </c>
      <c r="AJ771">
        <v>0</v>
      </c>
      <c r="AV771">
        <v>55.662188100000002</v>
      </c>
      <c r="AX771">
        <v>0.7</v>
      </c>
      <c r="AZ771">
        <v>1</v>
      </c>
      <c r="BE771">
        <v>100</v>
      </c>
      <c r="BF771">
        <v>100</v>
      </c>
      <c r="BH771">
        <v>0</v>
      </c>
      <c r="BL771">
        <v>0</v>
      </c>
      <c r="BM771">
        <v>0</v>
      </c>
      <c r="BP771">
        <v>0</v>
      </c>
      <c r="BR771">
        <v>0</v>
      </c>
      <c r="BS771">
        <v>0</v>
      </c>
      <c r="BT771">
        <v>0</v>
      </c>
      <c r="BW771">
        <v>0</v>
      </c>
      <c r="BX771">
        <v>0</v>
      </c>
    </row>
    <row r="772" spans="2:76" x14ac:dyDescent="0.25">
      <c r="B772" t="s">
        <v>3900</v>
      </c>
      <c r="C772" t="s">
        <v>3901</v>
      </c>
      <c r="D772" t="s">
        <v>3902</v>
      </c>
      <c r="E772">
        <v>19</v>
      </c>
      <c r="F772" t="s">
        <v>3336</v>
      </c>
      <c r="G772">
        <v>3</v>
      </c>
      <c r="H772" t="s">
        <v>2583</v>
      </c>
      <c r="K772" t="s">
        <v>3337</v>
      </c>
      <c r="L772" t="s">
        <v>3338</v>
      </c>
      <c r="M772" t="s">
        <v>2653</v>
      </c>
      <c r="N772">
        <v>8110830018</v>
      </c>
      <c r="O772" t="s">
        <v>3903</v>
      </c>
      <c r="P772" t="s">
        <v>3895</v>
      </c>
      <c r="Q772">
        <v>50</v>
      </c>
      <c r="R772">
        <v>1</v>
      </c>
      <c r="S772">
        <v>2.0190000000000001</v>
      </c>
      <c r="T772">
        <v>2.0190000000000001</v>
      </c>
      <c r="U772" t="s">
        <v>1570</v>
      </c>
      <c r="V772">
        <v>0</v>
      </c>
      <c r="Y772" t="s">
        <v>1571</v>
      </c>
      <c r="Z772" t="s">
        <v>1572</v>
      </c>
      <c r="AC772" t="s">
        <v>1573</v>
      </c>
      <c r="AD772" t="s">
        <v>1574</v>
      </c>
      <c r="AF772">
        <v>0</v>
      </c>
      <c r="AG772">
        <v>0</v>
      </c>
      <c r="AH772">
        <v>3.23</v>
      </c>
      <c r="AI772">
        <v>2</v>
      </c>
      <c r="AJ772">
        <v>0</v>
      </c>
      <c r="AV772">
        <v>79.990094099999993</v>
      </c>
      <c r="AX772">
        <v>3.88</v>
      </c>
      <c r="AZ772">
        <v>1</v>
      </c>
      <c r="BE772">
        <v>100</v>
      </c>
      <c r="BF772">
        <v>100</v>
      </c>
      <c r="BH772">
        <v>0</v>
      </c>
      <c r="BL772">
        <v>0</v>
      </c>
      <c r="BM772">
        <v>0</v>
      </c>
      <c r="BP772">
        <v>0</v>
      </c>
      <c r="BR772">
        <v>0</v>
      </c>
      <c r="BS772">
        <v>0</v>
      </c>
      <c r="BT772">
        <v>0</v>
      </c>
      <c r="BW772">
        <v>0</v>
      </c>
      <c r="BX772">
        <v>0</v>
      </c>
    </row>
    <row r="773" spans="2:76" x14ac:dyDescent="0.25">
      <c r="B773" t="s">
        <v>3904</v>
      </c>
      <c r="C773" t="s">
        <v>3905</v>
      </c>
      <c r="D773" t="s">
        <v>3906</v>
      </c>
      <c r="E773">
        <v>19</v>
      </c>
      <c r="F773" t="s">
        <v>3336</v>
      </c>
      <c r="G773">
        <v>3</v>
      </c>
      <c r="H773" t="s">
        <v>2583</v>
      </c>
      <c r="K773" t="s">
        <v>3337</v>
      </c>
      <c r="L773" t="s">
        <v>3338</v>
      </c>
      <c r="M773" t="s">
        <v>2653</v>
      </c>
      <c r="N773">
        <v>8110809018</v>
      </c>
      <c r="O773" t="s">
        <v>3907</v>
      </c>
      <c r="P773" t="s">
        <v>3346</v>
      </c>
      <c r="Q773">
        <v>100</v>
      </c>
      <c r="R773">
        <v>1</v>
      </c>
      <c r="S773">
        <v>0.42020000000000002</v>
      </c>
      <c r="T773">
        <v>0.42020000000000002</v>
      </c>
      <c r="U773" t="s">
        <v>1570</v>
      </c>
      <c r="V773">
        <v>0</v>
      </c>
      <c r="Y773" t="s">
        <v>1571</v>
      </c>
      <c r="Z773" t="s">
        <v>1572</v>
      </c>
      <c r="AC773" t="s">
        <v>1573</v>
      </c>
      <c r="AD773" t="s">
        <v>1574</v>
      </c>
      <c r="AF773">
        <v>0</v>
      </c>
      <c r="AG773">
        <v>0</v>
      </c>
      <c r="AH773">
        <v>0.57999999999999996</v>
      </c>
      <c r="AI773">
        <v>2</v>
      </c>
      <c r="AJ773">
        <v>0</v>
      </c>
      <c r="AV773">
        <v>138.0295098</v>
      </c>
      <c r="AX773">
        <v>0.7</v>
      </c>
      <c r="AZ773">
        <v>1</v>
      </c>
      <c r="BE773">
        <v>100</v>
      </c>
      <c r="BF773">
        <v>100</v>
      </c>
      <c r="BH773">
        <v>0</v>
      </c>
      <c r="BL773">
        <v>0</v>
      </c>
      <c r="BM773">
        <v>0</v>
      </c>
      <c r="BP773">
        <v>0</v>
      </c>
      <c r="BR773">
        <v>0</v>
      </c>
      <c r="BS773">
        <v>0</v>
      </c>
      <c r="BT773">
        <v>0</v>
      </c>
      <c r="BW773">
        <v>0</v>
      </c>
      <c r="BX773">
        <v>0</v>
      </c>
    </row>
    <row r="774" spans="2:76" x14ac:dyDescent="0.25">
      <c r="B774" t="s">
        <v>3908</v>
      </c>
      <c r="C774" t="s">
        <v>3909</v>
      </c>
      <c r="D774" t="s">
        <v>3910</v>
      </c>
      <c r="E774">
        <v>19</v>
      </c>
      <c r="F774" t="s">
        <v>3336</v>
      </c>
      <c r="G774">
        <v>3</v>
      </c>
      <c r="H774" t="s">
        <v>2583</v>
      </c>
      <c r="K774" t="s">
        <v>3911</v>
      </c>
      <c r="L774" t="s">
        <v>3912</v>
      </c>
      <c r="M774" t="s">
        <v>2653</v>
      </c>
      <c r="N774">
        <v>3642034001</v>
      </c>
      <c r="O774" t="s">
        <v>3913</v>
      </c>
      <c r="P774" t="s">
        <v>3346</v>
      </c>
      <c r="Q774">
        <v>100</v>
      </c>
      <c r="R774">
        <v>0</v>
      </c>
      <c r="S774">
        <v>10</v>
      </c>
      <c r="T774">
        <v>10</v>
      </c>
      <c r="U774" t="s">
        <v>1570</v>
      </c>
      <c r="V774">
        <v>0</v>
      </c>
      <c r="Y774" t="s">
        <v>1571</v>
      </c>
      <c r="Z774" t="s">
        <v>1572</v>
      </c>
      <c r="AC774" t="s">
        <v>1573</v>
      </c>
      <c r="AD774" t="s">
        <v>1574</v>
      </c>
      <c r="AF774">
        <v>0</v>
      </c>
      <c r="AG774">
        <v>0</v>
      </c>
      <c r="AH774">
        <v>0</v>
      </c>
      <c r="AI774">
        <v>2</v>
      </c>
      <c r="AJ774">
        <v>0</v>
      </c>
      <c r="AV774">
        <v>0</v>
      </c>
      <c r="AX774">
        <v>0</v>
      </c>
      <c r="BE774">
        <v>100</v>
      </c>
      <c r="BF774">
        <v>100</v>
      </c>
      <c r="BH774">
        <v>0</v>
      </c>
      <c r="BL774">
        <v>0</v>
      </c>
      <c r="BM774">
        <v>0</v>
      </c>
      <c r="BP774">
        <v>0</v>
      </c>
      <c r="BR774">
        <v>0</v>
      </c>
      <c r="BS774">
        <v>0</v>
      </c>
      <c r="BT774">
        <v>0</v>
      </c>
      <c r="BW774">
        <v>0</v>
      </c>
      <c r="BX774">
        <v>0</v>
      </c>
    </row>
    <row r="775" spans="2:76" x14ac:dyDescent="0.25">
      <c r="B775">
        <v>7214321415</v>
      </c>
      <c r="C775" t="s">
        <v>3914</v>
      </c>
      <c r="D775" t="s">
        <v>3915</v>
      </c>
      <c r="E775">
        <v>12</v>
      </c>
      <c r="F775" t="s">
        <v>1995</v>
      </c>
      <c r="K775">
        <v>3</v>
      </c>
      <c r="L775" t="s">
        <v>1578</v>
      </c>
      <c r="M775" t="s">
        <v>2653</v>
      </c>
      <c r="N775">
        <v>7214321415</v>
      </c>
      <c r="O775" t="s">
        <v>3916</v>
      </c>
      <c r="P775" t="s">
        <v>3346</v>
      </c>
      <c r="Q775">
        <v>100</v>
      </c>
      <c r="R775">
        <v>1</v>
      </c>
      <c r="S775">
        <v>0</v>
      </c>
      <c r="T775">
        <v>0</v>
      </c>
      <c r="U775" t="s">
        <v>1570</v>
      </c>
      <c r="V775">
        <v>0</v>
      </c>
      <c r="Y775" t="s">
        <v>1571</v>
      </c>
      <c r="Z775" t="s">
        <v>1572</v>
      </c>
      <c r="AC775" t="s">
        <v>1573</v>
      </c>
      <c r="AD775" t="s">
        <v>1574</v>
      </c>
      <c r="AF775">
        <v>0</v>
      </c>
      <c r="AG775">
        <v>0</v>
      </c>
      <c r="AH775">
        <v>0</v>
      </c>
      <c r="AI775">
        <v>2</v>
      </c>
      <c r="AJ775">
        <v>0</v>
      </c>
      <c r="AV775">
        <v>0</v>
      </c>
      <c r="AX775">
        <v>0</v>
      </c>
      <c r="BE775">
        <v>100</v>
      </c>
      <c r="BF775">
        <v>100</v>
      </c>
      <c r="BH775">
        <v>0</v>
      </c>
      <c r="BL775">
        <v>0</v>
      </c>
      <c r="BM775">
        <v>0</v>
      </c>
      <c r="BP775">
        <v>0</v>
      </c>
      <c r="BR775">
        <v>0</v>
      </c>
      <c r="BS775">
        <v>0</v>
      </c>
      <c r="BT775">
        <v>0</v>
      </c>
      <c r="BW775">
        <v>0</v>
      </c>
      <c r="BX775">
        <v>0</v>
      </c>
    </row>
    <row r="776" spans="2:76" x14ac:dyDescent="0.25">
      <c r="B776" t="s">
        <v>3917</v>
      </c>
      <c r="C776" t="s">
        <v>3918</v>
      </c>
      <c r="D776" t="s">
        <v>3919</v>
      </c>
      <c r="E776">
        <v>10</v>
      </c>
      <c r="F776" t="s">
        <v>1577</v>
      </c>
      <c r="G776">
        <v>5</v>
      </c>
      <c r="H776" t="s">
        <v>2016</v>
      </c>
      <c r="K776">
        <v>3</v>
      </c>
      <c r="L776" t="s">
        <v>1578</v>
      </c>
      <c r="M776" t="s">
        <v>1613</v>
      </c>
      <c r="N776" t="s">
        <v>3920</v>
      </c>
      <c r="O776" t="s">
        <v>3919</v>
      </c>
      <c r="Q776">
        <v>1</v>
      </c>
      <c r="R776">
        <v>1</v>
      </c>
      <c r="S776">
        <v>0.32</v>
      </c>
      <c r="T776">
        <v>0.32</v>
      </c>
      <c r="U776" t="s">
        <v>1570</v>
      </c>
      <c r="V776">
        <v>0</v>
      </c>
      <c r="Y776" t="s">
        <v>1571</v>
      </c>
      <c r="Z776" t="s">
        <v>1572</v>
      </c>
      <c r="AC776" t="s">
        <v>1573</v>
      </c>
      <c r="AD776" t="s">
        <v>1574</v>
      </c>
      <c r="AF776">
        <v>0</v>
      </c>
      <c r="AG776">
        <v>0</v>
      </c>
      <c r="AH776">
        <v>0.37</v>
      </c>
      <c r="AI776">
        <v>2</v>
      </c>
      <c r="AJ776">
        <v>0</v>
      </c>
      <c r="AV776">
        <v>1.15625</v>
      </c>
      <c r="AX776">
        <v>0.44</v>
      </c>
      <c r="AZ776">
        <v>1</v>
      </c>
      <c r="BE776">
        <v>100</v>
      </c>
      <c r="BF776">
        <v>100</v>
      </c>
      <c r="BH776">
        <v>0</v>
      </c>
      <c r="BL776">
        <v>0</v>
      </c>
      <c r="BM776">
        <v>0</v>
      </c>
      <c r="BP776">
        <v>0</v>
      </c>
      <c r="BR776">
        <v>0</v>
      </c>
      <c r="BS776">
        <v>0</v>
      </c>
      <c r="BT776">
        <v>0</v>
      </c>
      <c r="BW776">
        <v>0</v>
      </c>
      <c r="BX776">
        <v>0</v>
      </c>
    </row>
    <row r="777" spans="2:76" x14ac:dyDescent="0.25">
      <c r="B777" t="s">
        <v>3921</v>
      </c>
      <c r="C777" t="s">
        <v>3922</v>
      </c>
      <c r="D777" t="s">
        <v>3923</v>
      </c>
      <c r="M777" t="s">
        <v>1613</v>
      </c>
      <c r="N777" t="s">
        <v>3921</v>
      </c>
      <c r="O777" t="s">
        <v>3924</v>
      </c>
      <c r="Q777">
        <v>1</v>
      </c>
      <c r="R777">
        <v>1</v>
      </c>
      <c r="S777">
        <v>6</v>
      </c>
      <c r="T777">
        <v>6</v>
      </c>
      <c r="U777" t="s">
        <v>1570</v>
      </c>
      <c r="V777">
        <v>0</v>
      </c>
      <c r="Y777" t="s">
        <v>1571</v>
      </c>
      <c r="Z777" t="s">
        <v>1572</v>
      </c>
      <c r="AC777" t="s">
        <v>1573</v>
      </c>
      <c r="AD777" t="s">
        <v>1574</v>
      </c>
      <c r="AF777">
        <v>0</v>
      </c>
      <c r="AG777">
        <v>0</v>
      </c>
      <c r="AH777">
        <v>0</v>
      </c>
      <c r="AI777">
        <v>2</v>
      </c>
      <c r="AJ777">
        <v>0</v>
      </c>
      <c r="AV777">
        <v>0</v>
      </c>
      <c r="AX777">
        <v>0</v>
      </c>
      <c r="BE777">
        <v>100</v>
      </c>
      <c r="BF777">
        <v>100</v>
      </c>
      <c r="BH777">
        <v>0</v>
      </c>
      <c r="BL777">
        <v>0</v>
      </c>
      <c r="BM777">
        <v>0</v>
      </c>
      <c r="BP777">
        <v>0</v>
      </c>
      <c r="BR777">
        <v>0</v>
      </c>
      <c r="BS777">
        <v>0</v>
      </c>
      <c r="BT777">
        <v>0</v>
      </c>
      <c r="BW777">
        <v>0</v>
      </c>
      <c r="BX777">
        <v>0</v>
      </c>
    </row>
    <row r="778" spans="2:76" x14ac:dyDescent="0.25">
      <c r="B778" t="s">
        <v>3925</v>
      </c>
      <c r="C778" t="s">
        <v>3926</v>
      </c>
      <c r="D778" t="s">
        <v>3927</v>
      </c>
      <c r="M778" t="s">
        <v>1583</v>
      </c>
      <c r="N778" t="s">
        <v>3925</v>
      </c>
      <c r="O778" t="s">
        <v>3927</v>
      </c>
      <c r="Q778">
        <v>1</v>
      </c>
      <c r="R778">
        <v>0</v>
      </c>
      <c r="S778">
        <v>0</v>
      </c>
      <c r="T778">
        <v>0</v>
      </c>
      <c r="U778" t="s">
        <v>1570</v>
      </c>
      <c r="V778">
        <v>0</v>
      </c>
      <c r="Y778" t="s">
        <v>1571</v>
      </c>
      <c r="Z778" t="s">
        <v>1572</v>
      </c>
      <c r="AC778" t="s">
        <v>1573</v>
      </c>
      <c r="AD778" t="s">
        <v>1574</v>
      </c>
      <c r="AF778">
        <v>0</v>
      </c>
      <c r="AG778">
        <v>0</v>
      </c>
      <c r="AH778">
        <v>75</v>
      </c>
      <c r="AI778">
        <v>2</v>
      </c>
      <c r="AJ778">
        <v>0</v>
      </c>
      <c r="AV778">
        <v>0</v>
      </c>
      <c r="AX778">
        <v>90</v>
      </c>
      <c r="BE778">
        <v>100</v>
      </c>
      <c r="BF778">
        <v>100</v>
      </c>
      <c r="BH778">
        <v>0</v>
      </c>
      <c r="BL778">
        <v>0</v>
      </c>
      <c r="BM778">
        <v>0</v>
      </c>
      <c r="BP778">
        <v>0</v>
      </c>
      <c r="BR778">
        <v>0</v>
      </c>
      <c r="BS778">
        <v>0</v>
      </c>
      <c r="BT778">
        <v>0</v>
      </c>
      <c r="BW778">
        <v>0</v>
      </c>
      <c r="BX778">
        <v>0</v>
      </c>
    </row>
    <row r="779" spans="2:76" x14ac:dyDescent="0.25">
      <c r="B779" t="s">
        <v>3928</v>
      </c>
      <c r="C779" t="s">
        <v>3929</v>
      </c>
      <c r="D779" t="s">
        <v>3930</v>
      </c>
      <c r="E779">
        <v>12</v>
      </c>
      <c r="F779" t="s">
        <v>1995</v>
      </c>
      <c r="G779">
        <v>3</v>
      </c>
      <c r="H779" t="s">
        <v>2583</v>
      </c>
      <c r="K779">
        <v>1</v>
      </c>
      <c r="L779" t="s">
        <v>2221</v>
      </c>
      <c r="M779" t="s">
        <v>3555</v>
      </c>
      <c r="N779" t="s">
        <v>3928</v>
      </c>
      <c r="O779" t="s">
        <v>3930</v>
      </c>
      <c r="Q779">
        <v>1</v>
      </c>
      <c r="R779">
        <v>1</v>
      </c>
      <c r="S779">
        <v>0</v>
      </c>
      <c r="T779">
        <v>0</v>
      </c>
      <c r="U779" t="s">
        <v>1570</v>
      </c>
      <c r="V779">
        <v>0</v>
      </c>
      <c r="Y779" t="s">
        <v>1571</v>
      </c>
      <c r="Z779" t="s">
        <v>1572</v>
      </c>
      <c r="AF779">
        <v>0</v>
      </c>
      <c r="AG779">
        <v>0</v>
      </c>
      <c r="AH779">
        <v>32.24</v>
      </c>
      <c r="AI779">
        <v>2</v>
      </c>
      <c r="AJ779">
        <v>0</v>
      </c>
      <c r="AV779">
        <v>0</v>
      </c>
      <c r="AX779">
        <v>38.69</v>
      </c>
      <c r="BE779">
        <v>100</v>
      </c>
      <c r="BF779">
        <v>100</v>
      </c>
      <c r="BH779">
        <v>0</v>
      </c>
      <c r="BL779">
        <v>0</v>
      </c>
      <c r="BM779">
        <v>0</v>
      </c>
      <c r="BP779">
        <v>0</v>
      </c>
      <c r="BR779">
        <v>0</v>
      </c>
      <c r="BS779">
        <v>0</v>
      </c>
      <c r="BT779">
        <v>0</v>
      </c>
      <c r="BW779">
        <v>0</v>
      </c>
      <c r="BX779">
        <v>0</v>
      </c>
    </row>
    <row r="780" spans="2:76" x14ac:dyDescent="0.25">
      <c r="B780" t="s">
        <v>3931</v>
      </c>
      <c r="C780" t="s">
        <v>3932</v>
      </c>
      <c r="D780" t="s">
        <v>3933</v>
      </c>
      <c r="E780">
        <v>12</v>
      </c>
      <c r="F780" t="s">
        <v>1995</v>
      </c>
      <c r="G780">
        <v>3</v>
      </c>
      <c r="H780" t="s">
        <v>2583</v>
      </c>
      <c r="K780">
        <v>1</v>
      </c>
      <c r="L780" t="s">
        <v>2221</v>
      </c>
      <c r="M780" t="s">
        <v>3555</v>
      </c>
      <c r="N780" t="s">
        <v>3931</v>
      </c>
      <c r="O780" t="s">
        <v>3933</v>
      </c>
      <c r="Q780">
        <v>1</v>
      </c>
      <c r="R780">
        <v>1</v>
      </c>
      <c r="S780">
        <v>0</v>
      </c>
      <c r="T780">
        <v>0</v>
      </c>
      <c r="U780" t="s">
        <v>1570</v>
      </c>
      <c r="V780">
        <v>0</v>
      </c>
      <c r="Y780" t="s">
        <v>1571</v>
      </c>
      <c r="Z780" t="s">
        <v>1572</v>
      </c>
      <c r="AF780">
        <v>0</v>
      </c>
      <c r="AG780">
        <v>0</v>
      </c>
      <c r="AH780">
        <v>4.71</v>
      </c>
      <c r="AI780">
        <v>2</v>
      </c>
      <c r="AJ780">
        <v>0</v>
      </c>
      <c r="AV780">
        <v>0</v>
      </c>
      <c r="AX780">
        <v>5.65</v>
      </c>
      <c r="BE780">
        <v>100</v>
      </c>
      <c r="BF780">
        <v>100</v>
      </c>
      <c r="BH780">
        <v>0</v>
      </c>
      <c r="BL780">
        <v>0</v>
      </c>
      <c r="BM780">
        <v>0</v>
      </c>
      <c r="BP780">
        <v>0</v>
      </c>
      <c r="BR780">
        <v>0</v>
      </c>
      <c r="BS780">
        <v>0</v>
      </c>
      <c r="BT780">
        <v>0</v>
      </c>
      <c r="BW780">
        <v>0</v>
      </c>
      <c r="BX780">
        <v>0</v>
      </c>
    </row>
    <row r="781" spans="2:76" x14ac:dyDescent="0.25">
      <c r="B781" t="s">
        <v>3934</v>
      </c>
      <c r="C781" t="s">
        <v>3935</v>
      </c>
      <c r="D781" t="s">
        <v>3936</v>
      </c>
      <c r="E781">
        <v>12</v>
      </c>
      <c r="F781" t="s">
        <v>1995</v>
      </c>
      <c r="G781">
        <v>3</v>
      </c>
      <c r="H781" t="s">
        <v>2583</v>
      </c>
      <c r="K781">
        <v>1</v>
      </c>
      <c r="L781" t="s">
        <v>2221</v>
      </c>
      <c r="M781" t="s">
        <v>3555</v>
      </c>
      <c r="N781" t="s">
        <v>3934</v>
      </c>
      <c r="O781" t="s">
        <v>3936</v>
      </c>
      <c r="Q781">
        <v>1</v>
      </c>
      <c r="R781">
        <v>1</v>
      </c>
      <c r="S781">
        <v>0</v>
      </c>
      <c r="T781">
        <v>0</v>
      </c>
      <c r="U781" t="s">
        <v>1570</v>
      </c>
      <c r="V781">
        <v>0</v>
      </c>
      <c r="Y781" t="s">
        <v>1571</v>
      </c>
      <c r="Z781" t="s">
        <v>1572</v>
      </c>
      <c r="AF781">
        <v>0</v>
      </c>
      <c r="AG781">
        <v>0</v>
      </c>
      <c r="AH781">
        <v>7.37</v>
      </c>
      <c r="AI781">
        <v>2</v>
      </c>
      <c r="AJ781">
        <v>0</v>
      </c>
      <c r="AV781">
        <v>0</v>
      </c>
      <c r="AX781">
        <v>8.84</v>
      </c>
      <c r="BE781">
        <v>100</v>
      </c>
      <c r="BF781">
        <v>100</v>
      </c>
      <c r="BH781">
        <v>0</v>
      </c>
      <c r="BL781">
        <v>0</v>
      </c>
      <c r="BM781">
        <v>0</v>
      </c>
      <c r="BP781">
        <v>0</v>
      </c>
      <c r="BR781">
        <v>0</v>
      </c>
      <c r="BS781">
        <v>0</v>
      </c>
      <c r="BT781">
        <v>0</v>
      </c>
      <c r="BW781">
        <v>0</v>
      </c>
      <c r="BX781">
        <v>0</v>
      </c>
    </row>
    <row r="782" spans="2:76" x14ac:dyDescent="0.25">
      <c r="B782" t="s">
        <v>1479</v>
      </c>
      <c r="C782" t="s">
        <v>3937</v>
      </c>
      <c r="D782" t="s">
        <v>3938</v>
      </c>
      <c r="M782" t="s">
        <v>1637</v>
      </c>
      <c r="N782" t="s">
        <v>1479</v>
      </c>
      <c r="O782" t="s">
        <v>3938</v>
      </c>
      <c r="Q782">
        <v>0</v>
      </c>
      <c r="R782">
        <v>0</v>
      </c>
      <c r="S782">
        <v>0</v>
      </c>
      <c r="T782">
        <v>0</v>
      </c>
      <c r="U782" t="s">
        <v>1570</v>
      </c>
      <c r="V782">
        <v>0</v>
      </c>
      <c r="Y782" t="s">
        <v>1571</v>
      </c>
      <c r="Z782" t="s">
        <v>1572</v>
      </c>
      <c r="AC782" t="s">
        <v>1573</v>
      </c>
      <c r="AD782" t="s">
        <v>1574</v>
      </c>
      <c r="AF782">
        <v>0</v>
      </c>
      <c r="AG782">
        <v>0</v>
      </c>
      <c r="AH782" s="2">
        <v>3729.56</v>
      </c>
      <c r="AI782">
        <v>2</v>
      </c>
      <c r="AJ782">
        <v>0</v>
      </c>
      <c r="AV782">
        <v>0</v>
      </c>
      <c r="AX782" s="2">
        <v>4475.47</v>
      </c>
      <c r="AZ782">
        <v>1</v>
      </c>
      <c r="BE782">
        <v>100</v>
      </c>
      <c r="BF782">
        <v>100</v>
      </c>
      <c r="BH782">
        <v>0</v>
      </c>
      <c r="BL782">
        <v>0</v>
      </c>
      <c r="BM782">
        <v>0</v>
      </c>
      <c r="BP782">
        <v>0</v>
      </c>
      <c r="BR782">
        <v>0</v>
      </c>
      <c r="BS782">
        <v>0</v>
      </c>
      <c r="BT782">
        <v>0</v>
      </c>
      <c r="BW782">
        <v>0</v>
      </c>
      <c r="BX782">
        <v>0</v>
      </c>
    </row>
    <row r="783" spans="2:76" x14ac:dyDescent="0.25">
      <c r="B783" t="s">
        <v>1428</v>
      </c>
      <c r="C783" t="s">
        <v>3939</v>
      </c>
      <c r="D783" t="s">
        <v>3765</v>
      </c>
      <c r="M783" t="s">
        <v>2826</v>
      </c>
      <c r="N783" t="s">
        <v>1428</v>
      </c>
      <c r="O783" t="s">
        <v>3765</v>
      </c>
      <c r="Q783">
        <v>1</v>
      </c>
      <c r="R783">
        <v>0</v>
      </c>
      <c r="S783">
        <v>0</v>
      </c>
      <c r="T783">
        <v>0</v>
      </c>
      <c r="U783" t="s">
        <v>1570</v>
      </c>
      <c r="V783">
        <v>0</v>
      </c>
      <c r="Y783" t="s">
        <v>1571</v>
      </c>
      <c r="Z783" t="s">
        <v>1572</v>
      </c>
      <c r="AF783">
        <v>0</v>
      </c>
      <c r="AG783">
        <v>0</v>
      </c>
      <c r="AH783">
        <v>14</v>
      </c>
      <c r="AI783">
        <v>2</v>
      </c>
      <c r="AJ783">
        <v>0</v>
      </c>
      <c r="AV783">
        <v>0</v>
      </c>
      <c r="AX783">
        <v>16.8</v>
      </c>
      <c r="BE783">
        <v>100</v>
      </c>
      <c r="BF783">
        <v>100</v>
      </c>
      <c r="BH783">
        <v>0</v>
      </c>
      <c r="BL783">
        <v>0</v>
      </c>
      <c r="BM783">
        <v>0</v>
      </c>
      <c r="BP783">
        <v>0</v>
      </c>
      <c r="BR783">
        <v>0</v>
      </c>
      <c r="BS783">
        <v>0</v>
      </c>
      <c r="BT783">
        <v>0</v>
      </c>
      <c r="BW783">
        <v>0</v>
      </c>
      <c r="BX783">
        <v>0</v>
      </c>
    </row>
    <row r="784" spans="2:76" x14ac:dyDescent="0.25">
      <c r="B784" t="s">
        <v>1394</v>
      </c>
      <c r="C784" t="s">
        <v>3940</v>
      </c>
      <c r="D784" t="s">
        <v>3380</v>
      </c>
      <c r="M784" t="s">
        <v>1583</v>
      </c>
      <c r="N784" t="s">
        <v>1584</v>
      </c>
      <c r="O784" t="s">
        <v>1585</v>
      </c>
      <c r="Q784">
        <v>1</v>
      </c>
      <c r="R784">
        <v>0</v>
      </c>
      <c r="S784">
        <v>0</v>
      </c>
      <c r="T784">
        <v>0</v>
      </c>
      <c r="U784" t="s">
        <v>1570</v>
      </c>
      <c r="V784">
        <v>0</v>
      </c>
      <c r="Y784" t="s">
        <v>1571</v>
      </c>
      <c r="Z784" t="s">
        <v>1572</v>
      </c>
      <c r="AF784">
        <v>0</v>
      </c>
      <c r="AG784">
        <v>0</v>
      </c>
      <c r="AH784" s="2">
        <v>1508</v>
      </c>
      <c r="AI784">
        <v>2</v>
      </c>
      <c r="AJ784">
        <v>0</v>
      </c>
      <c r="AK784">
        <v>1</v>
      </c>
      <c r="AV784">
        <v>0</v>
      </c>
      <c r="AX784" s="2">
        <v>1809.6</v>
      </c>
      <c r="AZ784">
        <v>1</v>
      </c>
      <c r="BE784">
        <v>100</v>
      </c>
      <c r="BF784">
        <v>100</v>
      </c>
      <c r="BH784">
        <v>0</v>
      </c>
      <c r="BL784">
        <v>0</v>
      </c>
      <c r="BM784">
        <v>0</v>
      </c>
      <c r="BP784">
        <v>0</v>
      </c>
      <c r="BR784">
        <v>0</v>
      </c>
      <c r="BS784">
        <v>0</v>
      </c>
      <c r="BT784">
        <v>0</v>
      </c>
      <c r="BW784">
        <v>0</v>
      </c>
      <c r="BX784">
        <v>0</v>
      </c>
    </row>
  </sheetData>
  <autoFilter ref="A1:BZ78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tabSelected="1" topLeftCell="A193" workbookViewId="0">
      <selection activeCell="H210" sqref="H210"/>
    </sheetView>
  </sheetViews>
  <sheetFormatPr baseColWidth="10" defaultRowHeight="15" x14ac:dyDescent="0.25"/>
  <cols>
    <col min="1" max="1" width="28.28515625" customWidth="1"/>
  </cols>
  <sheetData>
    <row r="1" spans="1:4" ht="15.75" thickBot="1" x14ac:dyDescent="0.3">
      <c r="A1" s="21" t="s">
        <v>660</v>
      </c>
      <c r="B1" s="22" t="s">
        <v>4258</v>
      </c>
      <c r="C1" s="23">
        <v>862</v>
      </c>
      <c r="D1" s="24">
        <v>920.26949999999999</v>
      </c>
    </row>
    <row r="2" spans="1:4" ht="15.75" thickBot="1" x14ac:dyDescent="0.3">
      <c r="A2" s="21" t="s">
        <v>665</v>
      </c>
      <c r="B2" s="22" t="s">
        <v>4259</v>
      </c>
      <c r="C2" s="23">
        <v>770</v>
      </c>
      <c r="D2" s="24">
        <v>819.74489999999992</v>
      </c>
    </row>
    <row r="3" spans="1:4" ht="15.75" thickBot="1" x14ac:dyDescent="0.3">
      <c r="A3" s="21" t="s">
        <v>669</v>
      </c>
      <c r="B3" s="22" t="s">
        <v>4260</v>
      </c>
      <c r="C3" s="23">
        <v>826</v>
      </c>
      <c r="D3" s="24">
        <v>875.01003299999991</v>
      </c>
    </row>
    <row r="4" spans="1:4" ht="15.75" thickBot="1" x14ac:dyDescent="0.3">
      <c r="A4" s="21" t="s">
        <v>674</v>
      </c>
      <c r="B4" s="22" t="s">
        <v>4261</v>
      </c>
      <c r="C4" s="23">
        <v>912</v>
      </c>
      <c r="D4" s="24">
        <v>966.72</v>
      </c>
    </row>
    <row r="5" spans="1:4" ht="15.75" thickBot="1" x14ac:dyDescent="0.3">
      <c r="A5" s="21" t="s">
        <v>679</v>
      </c>
      <c r="B5" s="22" t="s">
        <v>4262</v>
      </c>
      <c r="C5" s="23">
        <v>986</v>
      </c>
      <c r="D5" s="24">
        <v>1053.2364000000002</v>
      </c>
    </row>
    <row r="6" spans="1:4" ht="15.75" thickBot="1" x14ac:dyDescent="0.3">
      <c r="A6" s="21" t="s">
        <v>684</v>
      </c>
      <c r="B6" s="22" t="s">
        <v>4263</v>
      </c>
      <c r="C6" s="23">
        <v>1117</v>
      </c>
      <c r="D6" s="24">
        <v>1185.6456000000001</v>
      </c>
    </row>
    <row r="7" spans="1:4" ht="15.75" thickBot="1" x14ac:dyDescent="0.3">
      <c r="A7" s="21" t="s">
        <v>688</v>
      </c>
      <c r="B7" s="22" t="s">
        <v>4264</v>
      </c>
      <c r="C7" s="23">
        <v>986</v>
      </c>
      <c r="D7" s="24">
        <v>1061.0145000000002</v>
      </c>
    </row>
    <row r="8" spans="1:4" ht="15.75" thickBot="1" x14ac:dyDescent="0.3">
      <c r="A8" s="21" t="s">
        <v>692</v>
      </c>
      <c r="B8" s="22" t="s">
        <v>4265</v>
      </c>
      <c r="C8" s="23">
        <v>1225</v>
      </c>
      <c r="D8" s="24">
        <v>1312.0752000000002</v>
      </c>
    </row>
    <row r="9" spans="1:4" ht="15.75" thickBot="1" x14ac:dyDescent="0.3">
      <c r="A9" s="21" t="s">
        <v>697</v>
      </c>
      <c r="B9" s="22" t="s">
        <v>4266</v>
      </c>
      <c r="C9" s="23">
        <v>1375</v>
      </c>
      <c r="D9" s="24">
        <v>1471.25</v>
      </c>
    </row>
    <row r="10" spans="1:4" ht="15.75" thickBot="1" x14ac:dyDescent="0.3">
      <c r="A10" s="21" t="s">
        <v>701</v>
      </c>
      <c r="B10" s="22" t="s">
        <v>4267</v>
      </c>
      <c r="C10" s="23">
        <v>1408</v>
      </c>
      <c r="D10" s="24">
        <v>1506.5600000000002</v>
      </c>
    </row>
    <row r="11" spans="1:4" ht="15.75" thickBot="1" x14ac:dyDescent="0.3">
      <c r="A11" s="21" t="s">
        <v>706</v>
      </c>
      <c r="B11" s="22" t="s">
        <v>4268</v>
      </c>
      <c r="C11" s="23">
        <v>1520</v>
      </c>
      <c r="D11" s="24">
        <v>1626.4</v>
      </c>
    </row>
    <row r="12" spans="1:4" ht="15.75" thickBot="1" x14ac:dyDescent="0.3">
      <c r="A12" s="21" t="s">
        <v>711</v>
      </c>
      <c r="B12" s="22" t="s">
        <v>4269</v>
      </c>
      <c r="C12" s="23">
        <v>1525</v>
      </c>
      <c r="D12" s="24">
        <v>1631.75</v>
      </c>
    </row>
    <row r="13" spans="1:4" ht="15.75" thickBot="1" x14ac:dyDescent="0.3">
      <c r="A13" s="21" t="s">
        <v>614</v>
      </c>
      <c r="B13" s="22" t="s">
        <v>4270</v>
      </c>
      <c r="C13" s="23">
        <v>320</v>
      </c>
      <c r="D13" s="24">
        <v>339.99419999999998</v>
      </c>
    </row>
    <row r="14" spans="1:4" ht="15.75" thickBot="1" x14ac:dyDescent="0.3">
      <c r="A14" s="21" t="s">
        <v>619</v>
      </c>
      <c r="B14" s="22" t="s">
        <v>4271</v>
      </c>
      <c r="C14" s="23">
        <v>387</v>
      </c>
      <c r="D14" s="24">
        <v>410.29300000000006</v>
      </c>
    </row>
    <row r="15" spans="1:4" ht="15.75" thickBot="1" x14ac:dyDescent="0.3">
      <c r="A15" s="21" t="s">
        <v>624</v>
      </c>
      <c r="B15" s="22" t="s">
        <v>4272</v>
      </c>
      <c r="C15" s="23">
        <v>467</v>
      </c>
      <c r="D15" s="24">
        <v>495.96980000000002</v>
      </c>
    </row>
    <row r="16" spans="1:4" ht="15.75" thickBot="1" x14ac:dyDescent="0.3">
      <c r="A16" s="21" t="s">
        <v>629</v>
      </c>
      <c r="B16" s="22" t="s">
        <v>4273</v>
      </c>
      <c r="C16" s="23">
        <v>517</v>
      </c>
      <c r="D16" s="24">
        <v>550.09640000000002</v>
      </c>
    </row>
    <row r="17" spans="1:4" ht="15.75" thickBot="1" x14ac:dyDescent="0.3">
      <c r="A17" s="21" t="s">
        <v>634</v>
      </c>
      <c r="B17" s="22" t="s">
        <v>4274</v>
      </c>
      <c r="C17" s="23">
        <v>616</v>
      </c>
      <c r="D17" s="24">
        <v>654.46220000000005</v>
      </c>
    </row>
    <row r="18" spans="1:4" ht="15.75" thickBot="1" x14ac:dyDescent="0.3">
      <c r="A18" s="21" t="s">
        <v>639</v>
      </c>
      <c r="B18" s="22" t="s">
        <v>4275</v>
      </c>
      <c r="C18" s="23">
        <v>595</v>
      </c>
      <c r="D18" s="24">
        <v>632.7482</v>
      </c>
    </row>
    <row r="19" spans="1:4" ht="15.75" thickBot="1" x14ac:dyDescent="0.3">
      <c r="A19" s="21" t="s">
        <v>4282</v>
      </c>
      <c r="B19" s="22" t="s">
        <v>4276</v>
      </c>
      <c r="C19" s="23">
        <v>564</v>
      </c>
      <c r="D19" s="24">
        <v>597.84</v>
      </c>
    </row>
    <row r="20" spans="1:4" ht="15.75" thickBot="1" x14ac:dyDescent="0.3">
      <c r="A20" s="21" t="s">
        <v>643</v>
      </c>
      <c r="B20" s="22" t="s">
        <v>4277</v>
      </c>
      <c r="C20" s="23">
        <v>616</v>
      </c>
      <c r="D20" s="24">
        <v>658.34960000000001</v>
      </c>
    </row>
    <row r="21" spans="1:4" ht="15.75" thickBot="1" x14ac:dyDescent="0.3">
      <c r="A21" s="21" t="s">
        <v>647</v>
      </c>
      <c r="B21" s="22" t="s">
        <v>4278</v>
      </c>
      <c r="C21" s="23">
        <v>763</v>
      </c>
      <c r="D21" s="24">
        <v>811.96900000000005</v>
      </c>
    </row>
    <row r="22" spans="1:4" ht="15.75" thickBot="1" x14ac:dyDescent="0.3">
      <c r="A22" s="21" t="s">
        <v>652</v>
      </c>
      <c r="B22" s="22" t="s">
        <v>4279</v>
      </c>
      <c r="C22" s="23">
        <v>744</v>
      </c>
      <c r="D22" s="24">
        <v>792.80040000000008</v>
      </c>
    </row>
    <row r="23" spans="1:4" ht="15.75" thickBot="1" x14ac:dyDescent="0.3">
      <c r="A23" s="21" t="s">
        <v>656</v>
      </c>
      <c r="B23" s="22" t="s">
        <v>4280</v>
      </c>
      <c r="C23" s="23">
        <v>763</v>
      </c>
      <c r="D23" s="24">
        <v>815.85639999999989</v>
      </c>
    </row>
    <row r="24" spans="1:4" x14ac:dyDescent="0.25">
      <c r="A24" t="s">
        <v>1168</v>
      </c>
      <c r="B24" t="s">
        <v>3105</v>
      </c>
      <c r="C24">
        <v>8.18</v>
      </c>
      <c r="D24">
        <v>8.5145300000000006</v>
      </c>
    </row>
    <row r="25" spans="1:4" x14ac:dyDescent="0.25">
      <c r="A25" t="s">
        <v>1166</v>
      </c>
      <c r="B25" t="s">
        <v>3103</v>
      </c>
      <c r="C25">
        <v>10.28</v>
      </c>
      <c r="D25">
        <v>10.74925</v>
      </c>
    </row>
    <row r="26" spans="1:4" x14ac:dyDescent="0.25">
      <c r="A26" t="s">
        <v>804</v>
      </c>
      <c r="B26" t="s">
        <v>802</v>
      </c>
      <c r="C26">
        <v>15.96</v>
      </c>
      <c r="D26">
        <v>18.461264999999997</v>
      </c>
    </row>
    <row r="27" spans="1:4" x14ac:dyDescent="0.25">
      <c r="A27" t="s">
        <v>808</v>
      </c>
      <c r="B27" t="s">
        <v>806</v>
      </c>
      <c r="C27">
        <v>17.260000000000002</v>
      </c>
      <c r="D27">
        <v>21.441749999999999</v>
      </c>
    </row>
    <row r="28" spans="1:4" x14ac:dyDescent="0.25">
      <c r="A28" t="s">
        <v>96</v>
      </c>
      <c r="B28" t="s">
        <v>94</v>
      </c>
      <c r="C28">
        <v>111.83</v>
      </c>
      <c r="D28">
        <v>114.73650000000001</v>
      </c>
    </row>
    <row r="29" spans="1:4" x14ac:dyDescent="0.25">
      <c r="A29" t="s">
        <v>243</v>
      </c>
      <c r="B29" t="s">
        <v>241</v>
      </c>
      <c r="C29">
        <v>16.5</v>
      </c>
      <c r="D29">
        <v>20.774999999999999</v>
      </c>
    </row>
    <row r="30" spans="1:4" x14ac:dyDescent="0.25">
      <c r="A30" t="s">
        <v>251</v>
      </c>
      <c r="B30" t="s">
        <v>249</v>
      </c>
      <c r="C30">
        <v>9.9</v>
      </c>
      <c r="D30">
        <v>13.274999999999999</v>
      </c>
    </row>
    <row r="31" spans="1:4" x14ac:dyDescent="0.25">
      <c r="A31" t="s">
        <v>247</v>
      </c>
      <c r="B31" t="s">
        <v>246</v>
      </c>
      <c r="C31">
        <v>12.1</v>
      </c>
      <c r="D31">
        <v>16.725000000000001</v>
      </c>
    </row>
    <row r="32" spans="1:4" x14ac:dyDescent="0.25">
      <c r="A32" t="s">
        <v>553</v>
      </c>
      <c r="B32" t="s">
        <v>3169</v>
      </c>
      <c r="C32">
        <v>38.61</v>
      </c>
      <c r="D32">
        <v>38.61</v>
      </c>
    </row>
    <row r="33" spans="1:4" x14ac:dyDescent="0.25">
      <c r="A33" t="s">
        <v>465</v>
      </c>
      <c r="B33" t="s">
        <v>463</v>
      </c>
      <c r="C33">
        <v>5.72</v>
      </c>
      <c r="D33">
        <v>5.72</v>
      </c>
    </row>
    <row r="34" spans="1:4" x14ac:dyDescent="0.25">
      <c r="A34" t="s">
        <v>469</v>
      </c>
      <c r="B34" t="s">
        <v>467</v>
      </c>
      <c r="C34">
        <v>3.35</v>
      </c>
      <c r="D34">
        <v>7.1549999999999994</v>
      </c>
    </row>
    <row r="35" spans="1:4" x14ac:dyDescent="0.25">
      <c r="A35" t="s">
        <v>457</v>
      </c>
      <c r="B35" t="s">
        <v>455</v>
      </c>
      <c r="C35">
        <v>1.18</v>
      </c>
      <c r="D35">
        <v>1.3117500000000002</v>
      </c>
    </row>
    <row r="36" spans="1:4" x14ac:dyDescent="0.25">
      <c r="A36" t="s">
        <v>461</v>
      </c>
      <c r="B36" t="s">
        <v>459</v>
      </c>
      <c r="C36">
        <v>20.53</v>
      </c>
      <c r="D36">
        <v>20.625</v>
      </c>
    </row>
    <row r="37" spans="1:4" x14ac:dyDescent="0.25">
      <c r="A37" t="s">
        <v>100</v>
      </c>
      <c r="B37" t="s">
        <v>98</v>
      </c>
      <c r="C37">
        <v>90</v>
      </c>
      <c r="D37">
        <v>90.885000000000005</v>
      </c>
    </row>
    <row r="38" spans="1:4" x14ac:dyDescent="0.25">
      <c r="A38" t="s">
        <v>65</v>
      </c>
      <c r="B38" t="s">
        <v>63</v>
      </c>
      <c r="C38">
        <v>24</v>
      </c>
      <c r="D38">
        <v>24.825000000000003</v>
      </c>
    </row>
    <row r="39" spans="1:4" x14ac:dyDescent="0.25">
      <c r="A39" t="s">
        <v>105</v>
      </c>
      <c r="B39" t="s">
        <v>103</v>
      </c>
      <c r="C39">
        <v>35</v>
      </c>
      <c r="D39">
        <v>35.664000000000001</v>
      </c>
    </row>
    <row r="40" spans="1:4" x14ac:dyDescent="0.25">
      <c r="A40" t="s">
        <v>307</v>
      </c>
      <c r="B40" t="s">
        <v>305</v>
      </c>
      <c r="C40">
        <v>31</v>
      </c>
      <c r="D40">
        <v>31</v>
      </c>
    </row>
    <row r="41" spans="1:4" x14ac:dyDescent="0.25">
      <c r="A41" t="s">
        <v>300</v>
      </c>
      <c r="B41" t="s">
        <v>298</v>
      </c>
      <c r="C41">
        <v>27</v>
      </c>
      <c r="D41">
        <v>27</v>
      </c>
    </row>
    <row r="42" spans="1:4" x14ac:dyDescent="0.25">
      <c r="A42" t="s">
        <v>303</v>
      </c>
      <c r="B42" t="s">
        <v>302</v>
      </c>
      <c r="C42">
        <v>27</v>
      </c>
      <c r="D42">
        <v>27</v>
      </c>
    </row>
    <row r="43" spans="1:4" x14ac:dyDescent="0.25">
      <c r="A43" t="s">
        <v>10</v>
      </c>
      <c r="B43" t="s">
        <v>8</v>
      </c>
      <c r="C43">
        <v>141.36000000000001</v>
      </c>
      <c r="D43">
        <v>141.36000000000001</v>
      </c>
    </row>
    <row r="44" spans="1:4" x14ac:dyDescent="0.25">
      <c r="A44" t="s">
        <v>205</v>
      </c>
      <c r="B44" t="s">
        <v>203</v>
      </c>
      <c r="C44">
        <v>138.13</v>
      </c>
      <c r="D44">
        <v>138.13</v>
      </c>
    </row>
    <row r="45" spans="1:4" x14ac:dyDescent="0.25">
      <c r="A45" t="s">
        <v>20</v>
      </c>
      <c r="B45" t="s">
        <v>18</v>
      </c>
      <c r="C45">
        <v>11.25</v>
      </c>
      <c r="D45">
        <v>11.25</v>
      </c>
    </row>
    <row r="46" spans="1:4" x14ac:dyDescent="0.25">
      <c r="A46" t="s">
        <v>225</v>
      </c>
      <c r="B46" t="s">
        <v>223</v>
      </c>
      <c r="C46">
        <v>431.65</v>
      </c>
      <c r="D46">
        <v>431.65</v>
      </c>
    </row>
    <row r="47" spans="1:4" x14ac:dyDescent="0.25">
      <c r="A47" t="s">
        <v>230</v>
      </c>
      <c r="B47" t="s">
        <v>228</v>
      </c>
      <c r="C47">
        <v>441.73</v>
      </c>
      <c r="D47">
        <v>441.73</v>
      </c>
    </row>
    <row r="48" spans="1:4" x14ac:dyDescent="0.25">
      <c r="A48" t="s">
        <v>220</v>
      </c>
      <c r="B48" t="s">
        <v>218</v>
      </c>
      <c r="C48">
        <v>315.06</v>
      </c>
      <c r="D48">
        <v>315.06</v>
      </c>
    </row>
    <row r="49" spans="1:4" x14ac:dyDescent="0.25">
      <c r="A49" t="s">
        <v>201</v>
      </c>
      <c r="B49" t="s">
        <v>199</v>
      </c>
      <c r="C49">
        <v>119.89</v>
      </c>
      <c r="D49">
        <v>119.89</v>
      </c>
    </row>
    <row r="50" spans="1:4" x14ac:dyDescent="0.25">
      <c r="A50" t="s">
        <v>215</v>
      </c>
      <c r="B50" t="s">
        <v>213</v>
      </c>
      <c r="C50">
        <v>237.1</v>
      </c>
      <c r="D50">
        <v>237.1</v>
      </c>
    </row>
    <row r="51" spans="1:4" x14ac:dyDescent="0.25">
      <c r="A51" t="s">
        <v>210</v>
      </c>
      <c r="B51" t="s">
        <v>208</v>
      </c>
      <c r="C51">
        <v>191.42</v>
      </c>
      <c r="D51">
        <v>191.42</v>
      </c>
    </row>
    <row r="52" spans="1:4" x14ac:dyDescent="0.25">
      <c r="A52" t="s">
        <v>155</v>
      </c>
      <c r="B52" t="s">
        <v>153</v>
      </c>
      <c r="C52">
        <v>107.62</v>
      </c>
      <c r="D52">
        <v>107.62</v>
      </c>
    </row>
    <row r="53" spans="1:4" x14ac:dyDescent="0.25">
      <c r="A53" t="s">
        <v>160</v>
      </c>
      <c r="B53" t="s">
        <v>158</v>
      </c>
      <c r="C53">
        <v>71.05</v>
      </c>
      <c r="D53">
        <v>71.05</v>
      </c>
    </row>
    <row r="54" spans="1:4" x14ac:dyDescent="0.25">
      <c r="A54" t="s">
        <v>165</v>
      </c>
      <c r="B54" t="s">
        <v>163</v>
      </c>
      <c r="C54">
        <v>100.31</v>
      </c>
      <c r="D54">
        <v>100.31</v>
      </c>
    </row>
    <row r="55" spans="1:4" x14ac:dyDescent="0.25">
      <c r="A55" t="s">
        <v>410</v>
      </c>
      <c r="B55" t="s">
        <v>408</v>
      </c>
      <c r="C55">
        <v>25.14</v>
      </c>
      <c r="D55">
        <v>27.147539999999999</v>
      </c>
    </row>
    <row r="56" spans="1:4" x14ac:dyDescent="0.25">
      <c r="A56" t="s">
        <v>15</v>
      </c>
      <c r="B56" t="s">
        <v>13</v>
      </c>
      <c r="C56">
        <v>38.799999999999997</v>
      </c>
      <c r="D56">
        <v>49</v>
      </c>
    </row>
    <row r="57" spans="1:4" x14ac:dyDescent="0.25">
      <c r="A57" t="s">
        <v>179</v>
      </c>
      <c r="B57" t="s">
        <v>2306</v>
      </c>
      <c r="C57">
        <v>47.94</v>
      </c>
      <c r="D57">
        <v>56.699999999999996</v>
      </c>
    </row>
    <row r="58" spans="1:4" x14ac:dyDescent="0.25">
      <c r="A58" t="s">
        <v>29</v>
      </c>
      <c r="B58" t="s">
        <v>27</v>
      </c>
      <c r="C58">
        <v>38.369999999999997</v>
      </c>
      <c r="D58">
        <v>38.369999999999997</v>
      </c>
    </row>
    <row r="59" spans="1:4" x14ac:dyDescent="0.25">
      <c r="A59" t="s">
        <v>34</v>
      </c>
      <c r="B59" t="s">
        <v>32</v>
      </c>
      <c r="C59">
        <v>34.53</v>
      </c>
      <c r="D59">
        <v>34.53</v>
      </c>
    </row>
    <row r="60" spans="1:4" x14ac:dyDescent="0.25">
      <c r="A60" t="s">
        <v>84</v>
      </c>
      <c r="B60" t="s">
        <v>82</v>
      </c>
      <c r="C60">
        <v>4.87</v>
      </c>
      <c r="D60">
        <v>4.87</v>
      </c>
    </row>
    <row r="61" spans="1:4" x14ac:dyDescent="0.25">
      <c r="A61" t="s">
        <v>47</v>
      </c>
      <c r="B61" t="s">
        <v>45</v>
      </c>
      <c r="C61">
        <v>4.9400000000000004</v>
      </c>
      <c r="D61">
        <v>4.9400000000000004</v>
      </c>
    </row>
    <row r="62" spans="1:4" x14ac:dyDescent="0.25">
      <c r="A62" t="s">
        <v>87</v>
      </c>
      <c r="B62" t="s">
        <v>86</v>
      </c>
      <c r="C62">
        <v>4.9400000000000004</v>
      </c>
      <c r="D62">
        <v>4.9400000000000004</v>
      </c>
    </row>
    <row r="63" spans="1:4" x14ac:dyDescent="0.25">
      <c r="A63" t="s">
        <v>70</v>
      </c>
      <c r="B63" t="s">
        <v>68</v>
      </c>
      <c r="C63">
        <v>32.479999999999997</v>
      </c>
      <c r="D63">
        <v>32.479999999999997</v>
      </c>
    </row>
    <row r="64" spans="1:4" x14ac:dyDescent="0.25">
      <c r="A64" t="s">
        <v>192</v>
      </c>
      <c r="B64" t="s">
        <v>190</v>
      </c>
      <c r="C64">
        <v>41.1</v>
      </c>
      <c r="D64">
        <v>41.1</v>
      </c>
    </row>
    <row r="65" spans="1:4" x14ac:dyDescent="0.25">
      <c r="A65" t="s">
        <v>557</v>
      </c>
      <c r="B65" t="s">
        <v>555</v>
      </c>
      <c r="C65">
        <v>90.27</v>
      </c>
      <c r="D65">
        <v>90.27</v>
      </c>
    </row>
    <row r="66" spans="1:4" x14ac:dyDescent="0.25">
      <c r="A66" t="s">
        <v>75</v>
      </c>
      <c r="B66" t="s">
        <v>73</v>
      </c>
      <c r="C66">
        <v>55.83</v>
      </c>
      <c r="D66">
        <v>55.83</v>
      </c>
    </row>
    <row r="67" spans="1:4" x14ac:dyDescent="0.25">
      <c r="A67" t="s">
        <v>1457</v>
      </c>
      <c r="B67" t="s">
        <v>1456</v>
      </c>
      <c r="C67">
        <v>82.5</v>
      </c>
      <c r="D67">
        <v>82.5</v>
      </c>
    </row>
    <row r="68" spans="1:4" x14ac:dyDescent="0.25">
      <c r="A68" t="s">
        <v>1453</v>
      </c>
      <c r="B68" t="s">
        <v>1451</v>
      </c>
      <c r="C68">
        <v>165</v>
      </c>
      <c r="D68">
        <v>165</v>
      </c>
    </row>
    <row r="69" spans="1:4" x14ac:dyDescent="0.25">
      <c r="A69" t="s">
        <v>311</v>
      </c>
      <c r="B69" t="s">
        <v>309</v>
      </c>
      <c r="C69">
        <v>16.489999999999998</v>
      </c>
      <c r="D69">
        <v>16.489999999999998</v>
      </c>
    </row>
    <row r="70" spans="1:4" x14ac:dyDescent="0.25">
      <c r="A70" t="s">
        <v>266</v>
      </c>
      <c r="B70" t="s">
        <v>264</v>
      </c>
      <c r="C70">
        <v>58.8</v>
      </c>
      <c r="D70">
        <v>58.8</v>
      </c>
    </row>
    <row r="71" spans="1:4" x14ac:dyDescent="0.25">
      <c r="A71" t="s">
        <v>43</v>
      </c>
      <c r="B71" t="s">
        <v>41</v>
      </c>
      <c r="C71">
        <v>37.97</v>
      </c>
      <c r="D71">
        <v>37.97</v>
      </c>
    </row>
    <row r="72" spans="1:4" x14ac:dyDescent="0.25">
      <c r="A72" t="s">
        <v>284</v>
      </c>
      <c r="B72" t="s">
        <v>283</v>
      </c>
      <c r="C72">
        <v>19.32</v>
      </c>
      <c r="D72">
        <v>19.32</v>
      </c>
    </row>
    <row r="73" spans="1:4" x14ac:dyDescent="0.25">
      <c r="A73" t="s">
        <v>453</v>
      </c>
      <c r="B73" t="s">
        <v>451</v>
      </c>
      <c r="C73">
        <v>24.03</v>
      </c>
      <c r="D73">
        <v>24.03</v>
      </c>
    </row>
    <row r="74" spans="1:4" x14ac:dyDescent="0.25">
      <c r="A74" t="s">
        <v>277</v>
      </c>
      <c r="B74" t="s">
        <v>275</v>
      </c>
      <c r="C74">
        <v>10.26</v>
      </c>
      <c r="D74">
        <v>11.565</v>
      </c>
    </row>
    <row r="75" spans="1:4" x14ac:dyDescent="0.25">
      <c r="A75" t="s">
        <v>443</v>
      </c>
      <c r="B75" t="s">
        <v>442</v>
      </c>
      <c r="C75">
        <v>7</v>
      </c>
      <c r="D75">
        <v>8.0500000000000007</v>
      </c>
    </row>
    <row r="76" spans="1:4" x14ac:dyDescent="0.25">
      <c r="A76" t="s">
        <v>1648</v>
      </c>
      <c r="B76" t="s">
        <v>1650</v>
      </c>
      <c r="C76">
        <v>5.1100000000000003</v>
      </c>
      <c r="D76">
        <v>5.2779999999999996</v>
      </c>
    </row>
    <row r="77" spans="1:4" x14ac:dyDescent="0.25">
      <c r="A77" t="s">
        <v>485</v>
      </c>
      <c r="B77" t="s">
        <v>4051</v>
      </c>
      <c r="C77">
        <v>31</v>
      </c>
      <c r="D77">
        <v>31.738500000000005</v>
      </c>
    </row>
    <row r="78" spans="1:4" x14ac:dyDescent="0.25">
      <c r="A78" t="s">
        <v>52</v>
      </c>
      <c r="B78" t="s">
        <v>1653</v>
      </c>
      <c r="C78">
        <v>4.18</v>
      </c>
      <c r="D78">
        <v>4.2640000000000002</v>
      </c>
    </row>
    <row r="79" spans="1:4" x14ac:dyDescent="0.25">
      <c r="A79" t="s">
        <v>170</v>
      </c>
      <c r="B79" t="s">
        <v>1659</v>
      </c>
      <c r="C79">
        <v>6.34</v>
      </c>
      <c r="D79">
        <v>6.370000000000001</v>
      </c>
    </row>
    <row r="80" spans="1:4" x14ac:dyDescent="0.25">
      <c r="A80" t="s">
        <v>56</v>
      </c>
      <c r="B80" t="s">
        <v>54</v>
      </c>
      <c r="C80">
        <v>4.63</v>
      </c>
      <c r="D80">
        <v>4.734</v>
      </c>
    </row>
    <row r="81" spans="1:4" x14ac:dyDescent="0.25">
      <c r="A81" t="s">
        <v>269</v>
      </c>
      <c r="B81" t="s">
        <v>2725</v>
      </c>
      <c r="C81">
        <v>15</v>
      </c>
      <c r="D81">
        <v>15</v>
      </c>
    </row>
    <row r="82" spans="1:4" x14ac:dyDescent="0.25">
      <c r="A82" t="s">
        <v>2397</v>
      </c>
      <c r="B82" t="s">
        <v>2399</v>
      </c>
      <c r="C82">
        <v>1.22</v>
      </c>
      <c r="D82">
        <v>1.5174500000000002</v>
      </c>
    </row>
    <row r="83" spans="1:4" x14ac:dyDescent="0.25">
      <c r="A83" t="s">
        <v>324</v>
      </c>
      <c r="B83" t="s">
        <v>322</v>
      </c>
      <c r="C83">
        <v>59.85</v>
      </c>
      <c r="D83">
        <v>59.85</v>
      </c>
    </row>
    <row r="84" spans="1:4" x14ac:dyDescent="0.25">
      <c r="A84" t="s">
        <v>320</v>
      </c>
      <c r="B84" t="s">
        <v>318</v>
      </c>
      <c r="C84">
        <v>95.85</v>
      </c>
      <c r="D84">
        <v>95.85</v>
      </c>
    </row>
    <row r="85" spans="1:4" x14ac:dyDescent="0.25">
      <c r="A85" t="s">
        <v>1467</v>
      </c>
      <c r="B85" t="s">
        <v>4283</v>
      </c>
      <c r="C85">
        <v>1.1200000000000001</v>
      </c>
      <c r="D85">
        <v>1.288</v>
      </c>
    </row>
    <row r="86" spans="1:4" x14ac:dyDescent="0.25">
      <c r="A86" t="s">
        <v>1297</v>
      </c>
      <c r="B86" t="s">
        <v>4284</v>
      </c>
      <c r="C86">
        <v>1.32</v>
      </c>
      <c r="D86">
        <v>1.518</v>
      </c>
    </row>
    <row r="87" spans="1:4" x14ac:dyDescent="0.25">
      <c r="A87" t="s">
        <v>1470</v>
      </c>
      <c r="B87" t="s">
        <v>4285</v>
      </c>
      <c r="C87">
        <v>1.4</v>
      </c>
      <c r="D87">
        <v>1.6099999999999999</v>
      </c>
    </row>
    <row r="88" spans="1:4" x14ac:dyDescent="0.25">
      <c r="A88" t="s">
        <v>1301</v>
      </c>
      <c r="B88" t="s">
        <v>4286</v>
      </c>
      <c r="C88">
        <v>1.65</v>
      </c>
      <c r="D88">
        <v>1.8974999999999997</v>
      </c>
    </row>
    <row r="89" spans="1:4" x14ac:dyDescent="0.25">
      <c r="A89" t="s">
        <v>1473</v>
      </c>
      <c r="B89" t="s">
        <v>4287</v>
      </c>
      <c r="C89">
        <v>0.56000000000000005</v>
      </c>
      <c r="D89">
        <v>0.64400000000000002</v>
      </c>
    </row>
    <row r="90" spans="1:4" x14ac:dyDescent="0.25">
      <c r="A90" t="s">
        <v>1304</v>
      </c>
      <c r="B90" t="s">
        <v>4288</v>
      </c>
      <c r="C90">
        <v>0.66</v>
      </c>
      <c r="D90">
        <v>0.75900000000000001</v>
      </c>
    </row>
    <row r="91" spans="1:4" x14ac:dyDescent="0.25">
      <c r="A91" t="s">
        <v>1463</v>
      </c>
      <c r="B91" t="s">
        <v>4289</v>
      </c>
      <c r="C91">
        <v>0.84</v>
      </c>
      <c r="D91">
        <v>0.96599999999999986</v>
      </c>
    </row>
    <row r="92" spans="1:4" x14ac:dyDescent="0.25">
      <c r="A92" t="s">
        <v>1968</v>
      </c>
      <c r="B92" t="s">
        <v>4290</v>
      </c>
      <c r="C92">
        <v>0.99</v>
      </c>
      <c r="D92">
        <v>1.1384999999999998</v>
      </c>
    </row>
    <row r="93" spans="1:4" x14ac:dyDescent="0.25">
      <c r="A93" t="s">
        <v>865</v>
      </c>
      <c r="B93" t="s">
        <v>1907</v>
      </c>
      <c r="C93">
        <v>0.2</v>
      </c>
      <c r="D93">
        <v>0.22000000000000003</v>
      </c>
    </row>
    <row r="94" spans="1:4" x14ac:dyDescent="0.25">
      <c r="A94" t="s">
        <v>870</v>
      </c>
      <c r="B94" t="s">
        <v>1909</v>
      </c>
      <c r="C94">
        <v>0.22</v>
      </c>
      <c r="D94">
        <v>0.24200000000000002</v>
      </c>
    </row>
    <row r="95" spans="1:4" x14ac:dyDescent="0.25">
      <c r="A95" t="s">
        <v>875</v>
      </c>
      <c r="B95" t="s">
        <v>1911</v>
      </c>
      <c r="C95">
        <v>0.28000000000000003</v>
      </c>
      <c r="D95">
        <v>0.30800000000000005</v>
      </c>
    </row>
    <row r="96" spans="1:4" x14ac:dyDescent="0.25">
      <c r="A96" t="s">
        <v>1870</v>
      </c>
      <c r="B96" t="s">
        <v>1872</v>
      </c>
      <c r="C96">
        <v>0.05</v>
      </c>
      <c r="D96">
        <v>5.5000000000000007E-2</v>
      </c>
    </row>
    <row r="97" spans="1:4" x14ac:dyDescent="0.25">
      <c r="A97" t="s">
        <v>840</v>
      </c>
      <c r="B97" t="s">
        <v>1875</v>
      </c>
      <c r="C97">
        <v>0.06</v>
      </c>
      <c r="D97">
        <v>6.6000000000000003E-2</v>
      </c>
    </row>
    <row r="98" spans="1:4" x14ac:dyDescent="0.25">
      <c r="A98" t="s">
        <v>1876</v>
      </c>
      <c r="B98" t="s">
        <v>1878</v>
      </c>
      <c r="C98">
        <v>7.0000000000000007E-2</v>
      </c>
      <c r="D98">
        <v>7.7000000000000013E-2</v>
      </c>
    </row>
    <row r="99" spans="1:4" x14ac:dyDescent="0.25">
      <c r="A99" t="s">
        <v>845</v>
      </c>
      <c r="B99" t="s">
        <v>1880</v>
      </c>
      <c r="C99">
        <v>0.08</v>
      </c>
      <c r="D99">
        <v>8.8000000000000009E-2</v>
      </c>
    </row>
    <row r="100" spans="1:4" x14ac:dyDescent="0.25">
      <c r="A100" t="s">
        <v>1881</v>
      </c>
      <c r="B100" t="s">
        <v>1884</v>
      </c>
      <c r="C100">
        <v>0.1</v>
      </c>
      <c r="D100">
        <v>0.11000000000000001</v>
      </c>
    </row>
    <row r="101" spans="1:4" x14ac:dyDescent="0.25">
      <c r="A101" t="s">
        <v>1885</v>
      </c>
      <c r="B101" t="s">
        <v>1887</v>
      </c>
      <c r="C101">
        <v>0.1</v>
      </c>
      <c r="D101">
        <v>0.11000000000000001</v>
      </c>
    </row>
    <row r="102" spans="1:4" x14ac:dyDescent="0.25">
      <c r="A102" t="s">
        <v>850</v>
      </c>
      <c r="B102" t="s">
        <v>1889</v>
      </c>
      <c r="C102">
        <v>0.11</v>
      </c>
      <c r="D102">
        <v>0.12100000000000001</v>
      </c>
    </row>
    <row r="103" spans="1:4" x14ac:dyDescent="0.25">
      <c r="A103" t="s">
        <v>1890</v>
      </c>
      <c r="B103" t="s">
        <v>1892</v>
      </c>
      <c r="C103">
        <v>0.12</v>
      </c>
      <c r="D103">
        <v>0.13200000000000001</v>
      </c>
    </row>
    <row r="104" spans="1:4" x14ac:dyDescent="0.25">
      <c r="A104" t="s">
        <v>1893</v>
      </c>
      <c r="B104" t="s">
        <v>1895</v>
      </c>
      <c r="C104">
        <v>0.13</v>
      </c>
      <c r="D104">
        <v>0.14300000000000002</v>
      </c>
    </row>
    <row r="105" spans="1:4" x14ac:dyDescent="0.25">
      <c r="A105" t="s">
        <v>855</v>
      </c>
      <c r="B105" t="s">
        <v>1897</v>
      </c>
      <c r="C105">
        <v>0.14000000000000001</v>
      </c>
      <c r="D105">
        <v>0.15400000000000003</v>
      </c>
    </row>
    <row r="106" spans="1:4" x14ac:dyDescent="0.25">
      <c r="A106" t="s">
        <v>1898</v>
      </c>
      <c r="B106" t="s">
        <v>1900</v>
      </c>
      <c r="C106">
        <v>0.14000000000000001</v>
      </c>
      <c r="D106">
        <v>0.15400000000000003</v>
      </c>
    </row>
    <row r="107" spans="1:4" x14ac:dyDescent="0.25">
      <c r="A107" t="s">
        <v>1901</v>
      </c>
      <c r="B107" t="s">
        <v>1903</v>
      </c>
      <c r="C107">
        <v>0.16</v>
      </c>
      <c r="D107">
        <v>0.17600000000000002</v>
      </c>
    </row>
    <row r="108" spans="1:4" x14ac:dyDescent="0.25">
      <c r="A108" t="s">
        <v>860</v>
      </c>
      <c r="B108" t="s">
        <v>1905</v>
      </c>
      <c r="C108">
        <v>0.17</v>
      </c>
      <c r="D108">
        <v>0.18700000000000003</v>
      </c>
    </row>
    <row r="109" spans="1:4" x14ac:dyDescent="0.25">
      <c r="A109" t="s">
        <v>473</v>
      </c>
      <c r="B109" t="s">
        <v>471</v>
      </c>
      <c r="C109">
        <v>71.62</v>
      </c>
      <c r="D109">
        <v>76.631687999999997</v>
      </c>
    </row>
    <row r="110" spans="1:4" x14ac:dyDescent="0.25">
      <c r="A110" t="s">
        <v>478</v>
      </c>
      <c r="B110" t="s">
        <v>476</v>
      </c>
      <c r="C110">
        <v>91.2</v>
      </c>
      <c r="D110">
        <v>97.582716000000005</v>
      </c>
    </row>
    <row r="111" spans="1:4" x14ac:dyDescent="0.25">
      <c r="A111" t="s">
        <v>496</v>
      </c>
      <c r="B111" t="s">
        <v>494</v>
      </c>
      <c r="C111">
        <v>20.91</v>
      </c>
      <c r="D111">
        <v>21.96</v>
      </c>
    </row>
    <row r="112" spans="1:4" x14ac:dyDescent="0.25">
      <c r="A112" t="s">
        <v>501</v>
      </c>
      <c r="B112" t="s">
        <v>499</v>
      </c>
      <c r="C112">
        <v>26.09</v>
      </c>
      <c r="D112">
        <v>27.405000000000001</v>
      </c>
    </row>
    <row r="113" spans="1:4" x14ac:dyDescent="0.25">
      <c r="A113" t="s">
        <v>483</v>
      </c>
      <c r="B113" t="s">
        <v>2701</v>
      </c>
      <c r="C113">
        <v>2.12</v>
      </c>
      <c r="D113">
        <v>2.3320000000000003</v>
      </c>
    </row>
    <row r="114" spans="1:4" x14ac:dyDescent="0.25">
      <c r="A114" t="s">
        <v>259</v>
      </c>
      <c r="B114" t="s">
        <v>257</v>
      </c>
      <c r="C114">
        <v>14.9</v>
      </c>
      <c r="D114">
        <v>16.6617</v>
      </c>
    </row>
    <row r="115" spans="1:4" x14ac:dyDescent="0.25">
      <c r="A115" t="s">
        <v>255</v>
      </c>
      <c r="B115" t="s">
        <v>253</v>
      </c>
      <c r="C115">
        <v>22.82</v>
      </c>
      <c r="D115">
        <v>25.039300000000004</v>
      </c>
    </row>
    <row r="116" spans="1:4" x14ac:dyDescent="0.25">
      <c r="A116" t="s">
        <v>2637</v>
      </c>
      <c r="B116" t="s">
        <v>4291</v>
      </c>
      <c r="C116">
        <v>0.53</v>
      </c>
      <c r="D116">
        <v>0.53300000000000003</v>
      </c>
    </row>
    <row r="117" spans="1:4" x14ac:dyDescent="0.25">
      <c r="A117" t="s">
        <v>1017</v>
      </c>
      <c r="B117" t="s">
        <v>4292</v>
      </c>
      <c r="C117">
        <v>0.64</v>
      </c>
      <c r="D117">
        <v>0.63700000000000001</v>
      </c>
    </row>
    <row r="118" spans="1:4" x14ac:dyDescent="0.25">
      <c r="A118" t="s">
        <v>1020</v>
      </c>
      <c r="B118" t="s">
        <v>4293</v>
      </c>
      <c r="C118">
        <v>0.91</v>
      </c>
      <c r="D118">
        <v>1.0660000000000001</v>
      </c>
    </row>
    <row r="119" spans="1:4" x14ac:dyDescent="0.25">
      <c r="A119" t="s">
        <v>2505</v>
      </c>
      <c r="B119" t="s">
        <v>4294</v>
      </c>
      <c r="C119">
        <v>0.6</v>
      </c>
      <c r="D119">
        <v>0.59800000000000009</v>
      </c>
    </row>
    <row r="120" spans="1:4" x14ac:dyDescent="0.25">
      <c r="A120" t="s">
        <v>1010</v>
      </c>
      <c r="B120" t="s">
        <v>4295</v>
      </c>
      <c r="C120">
        <v>0.46</v>
      </c>
      <c r="D120">
        <v>0.46799999999999997</v>
      </c>
    </row>
    <row r="121" spans="1:4" x14ac:dyDescent="0.25">
      <c r="A121" t="s">
        <v>1013</v>
      </c>
      <c r="B121" t="s">
        <v>4296</v>
      </c>
      <c r="C121">
        <v>0.92</v>
      </c>
      <c r="D121">
        <v>0.96199999999999997</v>
      </c>
    </row>
    <row r="122" spans="1:4" x14ac:dyDescent="0.25">
      <c r="A122" t="s">
        <v>489</v>
      </c>
      <c r="B122" t="s">
        <v>487</v>
      </c>
      <c r="C122">
        <v>8.23</v>
      </c>
      <c r="D122">
        <v>8.2279999999999998</v>
      </c>
    </row>
    <row r="123" spans="1:4" x14ac:dyDescent="0.25">
      <c r="A123" t="s">
        <v>433</v>
      </c>
      <c r="B123" t="s">
        <v>431</v>
      </c>
      <c r="C123">
        <v>11.02</v>
      </c>
      <c r="D123">
        <v>11.22</v>
      </c>
    </row>
    <row r="124" spans="1:4" x14ac:dyDescent="0.25">
      <c r="A124" t="s">
        <v>436</v>
      </c>
      <c r="B124" t="s">
        <v>435</v>
      </c>
      <c r="C124">
        <v>11.03</v>
      </c>
      <c r="D124">
        <v>11.214</v>
      </c>
    </row>
    <row r="125" spans="1:4" x14ac:dyDescent="0.25">
      <c r="A125" t="s">
        <v>426</v>
      </c>
      <c r="B125" t="s">
        <v>4034</v>
      </c>
      <c r="C125">
        <v>3.54</v>
      </c>
      <c r="D125">
        <v>3.54</v>
      </c>
    </row>
    <row r="126" spans="1:4" x14ac:dyDescent="0.25">
      <c r="A126" t="s">
        <v>429</v>
      </c>
      <c r="B126" t="s">
        <v>4037</v>
      </c>
      <c r="C126">
        <v>2.85</v>
      </c>
      <c r="D126">
        <v>2.85</v>
      </c>
    </row>
    <row r="127" spans="1:4" x14ac:dyDescent="0.25">
      <c r="A127" t="s">
        <v>421</v>
      </c>
      <c r="B127" t="s">
        <v>4029</v>
      </c>
      <c r="C127">
        <v>2.31</v>
      </c>
      <c r="D127">
        <v>2.31</v>
      </c>
    </row>
    <row r="128" spans="1:4" x14ac:dyDescent="0.25">
      <c r="A128" t="s">
        <v>423</v>
      </c>
      <c r="B128" t="s">
        <v>4032</v>
      </c>
      <c r="C128">
        <v>2.31</v>
      </c>
      <c r="D128">
        <v>2.31</v>
      </c>
    </row>
    <row r="129" spans="1:4" x14ac:dyDescent="0.25">
      <c r="A129" t="s">
        <v>330</v>
      </c>
      <c r="B129" t="s">
        <v>4014</v>
      </c>
      <c r="C129">
        <v>1.87</v>
      </c>
      <c r="D129">
        <v>2.0100000000000002</v>
      </c>
    </row>
    <row r="130" spans="1:4" x14ac:dyDescent="0.25">
      <c r="A130" t="s">
        <v>418</v>
      </c>
      <c r="B130" t="s">
        <v>4027</v>
      </c>
      <c r="C130">
        <v>1.87</v>
      </c>
      <c r="D130">
        <v>2.0619999999999998</v>
      </c>
    </row>
    <row r="131" spans="1:4" x14ac:dyDescent="0.25">
      <c r="A131" t="s">
        <v>416</v>
      </c>
      <c r="B131" t="s">
        <v>4025</v>
      </c>
      <c r="C131">
        <v>2.25</v>
      </c>
      <c r="D131">
        <v>2.39785</v>
      </c>
    </row>
    <row r="132" spans="1:4" x14ac:dyDescent="0.25">
      <c r="A132" t="s">
        <v>327</v>
      </c>
      <c r="B132" t="s">
        <v>4011</v>
      </c>
      <c r="C132">
        <v>2.25</v>
      </c>
      <c r="D132">
        <v>2.5680000000000001</v>
      </c>
    </row>
    <row r="133" spans="1:4" x14ac:dyDescent="0.25">
      <c r="A133" t="s">
        <v>333</v>
      </c>
      <c r="B133" t="s">
        <v>4017</v>
      </c>
      <c r="C133">
        <v>2.91</v>
      </c>
      <c r="D133">
        <v>3.1260000000000003</v>
      </c>
    </row>
    <row r="134" spans="1:4" x14ac:dyDescent="0.25">
      <c r="A134" t="s">
        <v>449</v>
      </c>
      <c r="B134" t="s">
        <v>4046</v>
      </c>
      <c r="C134">
        <v>3.22</v>
      </c>
      <c r="D134">
        <v>3.2249999999999996</v>
      </c>
    </row>
    <row r="135" spans="1:4" x14ac:dyDescent="0.25">
      <c r="A135" t="s">
        <v>336</v>
      </c>
      <c r="B135" t="s">
        <v>4020</v>
      </c>
      <c r="C135">
        <v>2.56</v>
      </c>
      <c r="D135">
        <v>2.7494999999999998</v>
      </c>
    </row>
    <row r="136" spans="1:4" x14ac:dyDescent="0.25">
      <c r="A136" t="s">
        <v>446</v>
      </c>
      <c r="B136" t="s">
        <v>4043</v>
      </c>
      <c r="C136">
        <v>3.44</v>
      </c>
      <c r="D136">
        <v>3.6914999999999996</v>
      </c>
    </row>
    <row r="137" spans="1:4" x14ac:dyDescent="0.25">
      <c r="A137" t="s">
        <v>440</v>
      </c>
      <c r="B137" t="s">
        <v>438</v>
      </c>
      <c r="C137">
        <v>1.34</v>
      </c>
      <c r="D137">
        <v>1.4338000000000002</v>
      </c>
    </row>
    <row r="138" spans="1:4" x14ac:dyDescent="0.25">
      <c r="A138" t="s">
        <v>296</v>
      </c>
      <c r="B138" t="s">
        <v>294</v>
      </c>
      <c r="C138">
        <v>1.1000000000000001</v>
      </c>
      <c r="D138">
        <v>1.2687999999999999</v>
      </c>
    </row>
    <row r="139" spans="1:4" x14ac:dyDescent="0.25">
      <c r="A139" t="s">
        <v>281</v>
      </c>
      <c r="B139" t="s">
        <v>279</v>
      </c>
      <c r="C139">
        <v>7.44</v>
      </c>
      <c r="D139">
        <v>7.44</v>
      </c>
    </row>
    <row r="140" spans="1:4" x14ac:dyDescent="0.25">
      <c r="A140" t="s">
        <v>1222</v>
      </c>
      <c r="B140" t="s">
        <v>2758</v>
      </c>
      <c r="C140">
        <v>2.61</v>
      </c>
      <c r="D140">
        <v>7.83</v>
      </c>
    </row>
    <row r="141" spans="1:4" x14ac:dyDescent="0.25">
      <c r="A141" t="s">
        <v>1226</v>
      </c>
      <c r="B141" t="s">
        <v>2432</v>
      </c>
      <c r="C141">
        <v>3.45</v>
      </c>
      <c r="D141">
        <v>12.909000000000001</v>
      </c>
    </row>
    <row r="142" spans="1:4" x14ac:dyDescent="0.25">
      <c r="A142" t="s">
        <v>273</v>
      </c>
      <c r="B142" t="s">
        <v>4297</v>
      </c>
      <c r="C142">
        <v>3.77</v>
      </c>
      <c r="D142">
        <v>6.9809999999999999</v>
      </c>
    </row>
    <row r="143" spans="1:4" x14ac:dyDescent="0.25">
      <c r="A143" t="s">
        <v>715</v>
      </c>
      <c r="B143" t="s">
        <v>2177</v>
      </c>
      <c r="C143">
        <v>0.8</v>
      </c>
      <c r="D143">
        <v>0.8</v>
      </c>
    </row>
    <row r="144" spans="1:4" x14ac:dyDescent="0.25">
      <c r="A144" t="s">
        <v>719</v>
      </c>
      <c r="B144" t="s">
        <v>1986</v>
      </c>
      <c r="C144">
        <v>1.29</v>
      </c>
      <c r="D144">
        <v>1.3</v>
      </c>
    </row>
    <row r="145" spans="1:4" x14ac:dyDescent="0.25">
      <c r="A145" t="s">
        <v>2761</v>
      </c>
      <c r="B145" t="s">
        <v>2763</v>
      </c>
      <c r="C145">
        <v>5.92</v>
      </c>
      <c r="D145">
        <v>6.5965500000000006</v>
      </c>
    </row>
    <row r="146" spans="1:4" x14ac:dyDescent="0.25">
      <c r="A146" t="s">
        <v>1040</v>
      </c>
      <c r="B146" t="s">
        <v>2763</v>
      </c>
      <c r="C146">
        <v>8.3800000000000008</v>
      </c>
      <c r="D146">
        <v>9.0762750000000008</v>
      </c>
    </row>
    <row r="147" spans="1:4" x14ac:dyDescent="0.25">
      <c r="A147" t="s">
        <v>1044</v>
      </c>
      <c r="B147" t="s">
        <v>2763</v>
      </c>
      <c r="C147">
        <v>10.77</v>
      </c>
      <c r="D147">
        <v>12.037500000000001</v>
      </c>
    </row>
    <row r="148" spans="1:4" x14ac:dyDescent="0.25">
      <c r="A148" t="s">
        <v>540</v>
      </c>
      <c r="B148" t="s">
        <v>538</v>
      </c>
      <c r="C148">
        <v>29.78</v>
      </c>
      <c r="D148">
        <v>29.78</v>
      </c>
    </row>
    <row r="149" spans="1:4" x14ac:dyDescent="0.25">
      <c r="A149" t="s">
        <v>532</v>
      </c>
      <c r="B149" t="s">
        <v>530</v>
      </c>
      <c r="C149">
        <v>13.19</v>
      </c>
      <c r="D149">
        <v>13.19</v>
      </c>
    </row>
    <row r="150" spans="1:4" x14ac:dyDescent="0.25">
      <c r="A150" t="s">
        <v>536</v>
      </c>
      <c r="B150" t="s">
        <v>4298</v>
      </c>
      <c r="C150">
        <v>7.33</v>
      </c>
      <c r="D150">
        <v>13.19</v>
      </c>
    </row>
    <row r="151" spans="1:4" x14ac:dyDescent="0.25">
      <c r="A151" t="s">
        <v>528</v>
      </c>
      <c r="B151" t="s">
        <v>4299</v>
      </c>
      <c r="C151">
        <v>6.26</v>
      </c>
      <c r="D151">
        <v>6.26</v>
      </c>
    </row>
    <row r="152" spans="1:4" x14ac:dyDescent="0.25">
      <c r="A152" t="s">
        <v>60</v>
      </c>
      <c r="B152" t="s">
        <v>1576</v>
      </c>
      <c r="C152">
        <v>6.17</v>
      </c>
      <c r="D152">
        <v>6.17</v>
      </c>
    </row>
    <row r="153" spans="1:4" x14ac:dyDescent="0.25">
      <c r="A153" t="s">
        <v>1053</v>
      </c>
      <c r="B153" t="s">
        <v>2806</v>
      </c>
      <c r="C153">
        <v>7.99</v>
      </c>
      <c r="D153">
        <v>7.99</v>
      </c>
    </row>
    <row r="154" spans="1:4" x14ac:dyDescent="0.25">
      <c r="A154" t="s">
        <v>379</v>
      </c>
      <c r="B154" t="s">
        <v>377</v>
      </c>
      <c r="C154">
        <v>38.96</v>
      </c>
      <c r="D154">
        <v>38.96</v>
      </c>
    </row>
    <row r="155" spans="1:4" x14ac:dyDescent="0.25">
      <c r="A155" t="s">
        <v>1052</v>
      </c>
      <c r="B155" t="s">
        <v>4300</v>
      </c>
      <c r="C155">
        <v>13.24</v>
      </c>
      <c r="D155">
        <v>13.24</v>
      </c>
    </row>
    <row r="156" spans="1:4" x14ac:dyDescent="0.25">
      <c r="A156" t="s">
        <v>1051</v>
      </c>
      <c r="B156" t="s">
        <v>4301</v>
      </c>
      <c r="C156">
        <v>11.72</v>
      </c>
      <c r="D156">
        <v>11.72</v>
      </c>
    </row>
    <row r="157" spans="1:4" x14ac:dyDescent="0.25">
      <c r="A157" t="s">
        <v>402</v>
      </c>
      <c r="B157" t="s">
        <v>400</v>
      </c>
      <c r="C157">
        <v>69.05</v>
      </c>
      <c r="D157">
        <v>69.05</v>
      </c>
    </row>
    <row r="158" spans="1:4" x14ac:dyDescent="0.25">
      <c r="A158" t="s">
        <v>1054</v>
      </c>
      <c r="B158" t="s">
        <v>2813</v>
      </c>
      <c r="C158">
        <v>16.260000000000002</v>
      </c>
      <c r="D158">
        <v>16.260000000000002</v>
      </c>
    </row>
    <row r="159" spans="1:4" x14ac:dyDescent="0.25">
      <c r="A159" t="s">
        <v>374</v>
      </c>
      <c r="B159" t="s">
        <v>2810</v>
      </c>
      <c r="C159">
        <v>9.43</v>
      </c>
      <c r="D159">
        <v>9.43</v>
      </c>
    </row>
    <row r="160" spans="1:4" x14ac:dyDescent="0.25">
      <c r="A160" t="s">
        <v>362</v>
      </c>
      <c r="B160" t="s">
        <v>360</v>
      </c>
      <c r="C160">
        <v>0.97</v>
      </c>
      <c r="D160">
        <v>0.97</v>
      </c>
    </row>
    <row r="161" spans="1:4" x14ac:dyDescent="0.25">
      <c r="A161" t="s">
        <v>3511</v>
      </c>
      <c r="B161" t="s">
        <v>562</v>
      </c>
      <c r="C161">
        <v>5.85</v>
      </c>
      <c r="D161">
        <v>5.85</v>
      </c>
    </row>
    <row r="162" spans="1:4" x14ac:dyDescent="0.25">
      <c r="A162" t="s">
        <v>1050</v>
      </c>
      <c r="B162" t="s">
        <v>4302</v>
      </c>
      <c r="C162">
        <v>38.130000000000003</v>
      </c>
      <c r="D162">
        <v>38.130000000000003</v>
      </c>
    </row>
    <row r="163" spans="1:4" x14ac:dyDescent="0.25">
      <c r="A163" t="s">
        <v>1047</v>
      </c>
      <c r="B163" t="s">
        <v>4303</v>
      </c>
      <c r="C163">
        <v>38.61</v>
      </c>
      <c r="D163">
        <v>38.61</v>
      </c>
    </row>
    <row r="164" spans="1:4" x14ac:dyDescent="0.25">
      <c r="A164" t="s">
        <v>3085</v>
      </c>
      <c r="B164" t="s">
        <v>4304</v>
      </c>
      <c r="C164">
        <v>56.5</v>
      </c>
      <c r="D164">
        <v>56.5</v>
      </c>
    </row>
    <row r="165" spans="1:4" x14ac:dyDescent="0.25">
      <c r="A165" t="s">
        <v>1048</v>
      </c>
      <c r="B165" t="s">
        <v>4305</v>
      </c>
      <c r="C165">
        <v>38.61</v>
      </c>
      <c r="D165">
        <v>38.61</v>
      </c>
    </row>
    <row r="166" spans="1:4" x14ac:dyDescent="0.25">
      <c r="A166" t="s">
        <v>2848</v>
      </c>
      <c r="B166" t="s">
        <v>395</v>
      </c>
      <c r="C166">
        <v>33.090000000000003</v>
      </c>
      <c r="D166">
        <v>33.090000000000003</v>
      </c>
    </row>
    <row r="167" spans="1:4" x14ac:dyDescent="0.25">
      <c r="A167" t="s">
        <v>2844</v>
      </c>
      <c r="B167" t="s">
        <v>387</v>
      </c>
      <c r="C167">
        <v>14.26</v>
      </c>
      <c r="D167">
        <v>14.26</v>
      </c>
    </row>
    <row r="168" spans="1:4" x14ac:dyDescent="0.25">
      <c r="A168" t="s">
        <v>2846</v>
      </c>
      <c r="B168" t="s">
        <v>391</v>
      </c>
      <c r="C168">
        <v>3.88</v>
      </c>
      <c r="D168">
        <v>3.88</v>
      </c>
    </row>
    <row r="169" spans="1:4" x14ac:dyDescent="0.25">
      <c r="A169" t="s">
        <v>3501</v>
      </c>
      <c r="B169" t="s">
        <v>4306</v>
      </c>
      <c r="C169">
        <v>4.3099999999999996</v>
      </c>
      <c r="D169">
        <v>4.3029999999999999</v>
      </c>
    </row>
    <row r="170" spans="1:4" x14ac:dyDescent="0.25">
      <c r="A170" t="s">
        <v>345</v>
      </c>
      <c r="B170" t="s">
        <v>343</v>
      </c>
      <c r="C170">
        <v>119.44</v>
      </c>
      <c r="D170">
        <v>119.44</v>
      </c>
    </row>
    <row r="171" spans="1:4" x14ac:dyDescent="0.25">
      <c r="A171" t="s">
        <v>414</v>
      </c>
      <c r="B171" t="s">
        <v>412</v>
      </c>
      <c r="C171">
        <v>14.8</v>
      </c>
      <c r="D171">
        <v>14.8</v>
      </c>
    </row>
    <row r="172" spans="1:4" x14ac:dyDescent="0.25">
      <c r="A172" t="s">
        <v>544</v>
      </c>
      <c r="B172" t="s">
        <v>542</v>
      </c>
      <c r="C172">
        <v>63.03</v>
      </c>
      <c r="D172">
        <v>63.03</v>
      </c>
    </row>
    <row r="173" spans="1:4" x14ac:dyDescent="0.25">
      <c r="A173" t="s">
        <v>2928</v>
      </c>
      <c r="B173" t="s">
        <v>348</v>
      </c>
      <c r="C173">
        <v>148.19999999999999</v>
      </c>
      <c r="D173">
        <v>148.19999999999999</v>
      </c>
    </row>
    <row r="174" spans="1:4" x14ac:dyDescent="0.25">
      <c r="A174" t="s">
        <v>340</v>
      </c>
      <c r="B174" t="s">
        <v>338</v>
      </c>
      <c r="C174">
        <v>8.5399999999999991</v>
      </c>
      <c r="D174">
        <v>8.5399999999999991</v>
      </c>
    </row>
    <row r="175" spans="1:4" x14ac:dyDescent="0.25">
      <c r="A175" t="s">
        <v>509</v>
      </c>
      <c r="B175" t="s">
        <v>1724</v>
      </c>
      <c r="C175">
        <v>10.15</v>
      </c>
      <c r="D175">
        <v>10.15</v>
      </c>
    </row>
    <row r="176" spans="1:4" x14ac:dyDescent="0.25">
      <c r="A176" t="s">
        <v>505</v>
      </c>
      <c r="B176" t="s">
        <v>1705</v>
      </c>
      <c r="C176">
        <v>10.15</v>
      </c>
      <c r="D176">
        <v>10.15</v>
      </c>
    </row>
    <row r="177" spans="1:4" x14ac:dyDescent="0.25">
      <c r="A177" t="s">
        <v>569</v>
      </c>
      <c r="B177" t="s">
        <v>567</v>
      </c>
      <c r="C177">
        <v>9.31</v>
      </c>
      <c r="D177">
        <v>9.31</v>
      </c>
    </row>
    <row r="178" spans="1:4" x14ac:dyDescent="0.25">
      <c r="A178" t="s">
        <v>513</v>
      </c>
      <c r="B178" t="s">
        <v>512</v>
      </c>
      <c r="C178">
        <v>10.15</v>
      </c>
      <c r="D178">
        <v>10.15</v>
      </c>
    </row>
    <row r="179" spans="1:4" x14ac:dyDescent="0.25">
      <c r="A179" t="s">
        <v>366</v>
      </c>
      <c r="B179" t="s">
        <v>2802</v>
      </c>
      <c r="C179">
        <v>1.77</v>
      </c>
      <c r="D179">
        <v>1.77</v>
      </c>
    </row>
    <row r="180" spans="1:4" x14ac:dyDescent="0.25">
      <c r="A180" t="s">
        <v>384</v>
      </c>
      <c r="B180" t="s">
        <v>382</v>
      </c>
      <c r="C180">
        <v>55.19</v>
      </c>
      <c r="D180">
        <v>55.19</v>
      </c>
    </row>
    <row r="181" spans="1:4" x14ac:dyDescent="0.25">
      <c r="A181" t="s">
        <v>371</v>
      </c>
      <c r="B181" t="s">
        <v>369</v>
      </c>
      <c r="C181">
        <v>1.02</v>
      </c>
      <c r="D181">
        <v>1.02</v>
      </c>
    </row>
    <row r="182" spans="1:4" x14ac:dyDescent="0.25">
      <c r="A182" t="s">
        <v>3521</v>
      </c>
      <c r="B182" t="s">
        <v>1433</v>
      </c>
      <c r="C182">
        <v>60</v>
      </c>
      <c r="D182">
        <v>60</v>
      </c>
    </row>
    <row r="183" spans="1:4" x14ac:dyDescent="0.25">
      <c r="A183" t="s">
        <v>3519</v>
      </c>
      <c r="B183" t="s">
        <v>1432</v>
      </c>
      <c r="C183">
        <v>60</v>
      </c>
      <c r="D183">
        <v>60</v>
      </c>
    </row>
    <row r="184" spans="1:4" x14ac:dyDescent="0.25">
      <c r="A184" t="s">
        <v>3513</v>
      </c>
      <c r="B184" t="s">
        <v>3515</v>
      </c>
      <c r="C184">
        <v>14</v>
      </c>
      <c r="D184">
        <v>14</v>
      </c>
    </row>
    <row r="185" spans="1:4" x14ac:dyDescent="0.25">
      <c r="A185" t="s">
        <v>3516</v>
      </c>
      <c r="B185" t="s">
        <v>3518</v>
      </c>
      <c r="C185">
        <v>14</v>
      </c>
      <c r="D185">
        <v>14</v>
      </c>
    </row>
    <row r="186" spans="1:4" x14ac:dyDescent="0.25">
      <c r="A186" t="s">
        <v>3527</v>
      </c>
      <c r="B186" t="s">
        <v>3529</v>
      </c>
      <c r="C186">
        <v>60</v>
      </c>
      <c r="D186">
        <v>60</v>
      </c>
    </row>
    <row r="187" spans="1:4" x14ac:dyDescent="0.25">
      <c r="A187" t="s">
        <v>3525</v>
      </c>
      <c r="B187" t="s">
        <v>1435</v>
      </c>
      <c r="C187">
        <v>35</v>
      </c>
      <c r="D187">
        <v>35</v>
      </c>
    </row>
    <row r="188" spans="1:4" x14ac:dyDescent="0.25">
      <c r="A188" t="s">
        <v>3523</v>
      </c>
      <c r="B188" t="s">
        <v>1434</v>
      </c>
      <c r="C188">
        <v>35</v>
      </c>
      <c r="D188">
        <v>35</v>
      </c>
    </row>
    <row r="189" spans="1:4" x14ac:dyDescent="0.25">
      <c r="A189" t="s">
        <v>2837</v>
      </c>
      <c r="B189" t="s">
        <v>2839</v>
      </c>
      <c r="C189">
        <v>40.6</v>
      </c>
      <c r="D189">
        <v>40.6</v>
      </c>
    </row>
    <row r="190" spans="1:4" x14ac:dyDescent="0.25">
      <c r="A190" t="s">
        <v>1064</v>
      </c>
      <c r="B190" t="s">
        <v>2836</v>
      </c>
      <c r="C190">
        <v>40.6</v>
      </c>
      <c r="D190">
        <v>40.6</v>
      </c>
    </row>
    <row r="191" spans="1:4" x14ac:dyDescent="0.25">
      <c r="A191" t="s">
        <v>1063</v>
      </c>
      <c r="B191" t="s">
        <v>2834</v>
      </c>
      <c r="C191">
        <v>40.6</v>
      </c>
      <c r="D191">
        <v>40.6</v>
      </c>
    </row>
    <row r="192" spans="1:4" x14ac:dyDescent="0.25">
      <c r="A192" t="s">
        <v>1065</v>
      </c>
      <c r="B192" t="s">
        <v>2841</v>
      </c>
      <c r="C192">
        <v>40.6</v>
      </c>
      <c r="D192">
        <v>40.6</v>
      </c>
    </row>
    <row r="193" spans="1:10" x14ac:dyDescent="0.25">
      <c r="A193" t="s">
        <v>1066</v>
      </c>
      <c r="B193" t="s">
        <v>2843</v>
      </c>
      <c r="C193">
        <v>40.6</v>
      </c>
      <c r="D193">
        <v>40.6</v>
      </c>
    </row>
    <row r="194" spans="1:10" x14ac:dyDescent="0.25">
      <c r="A194" t="s">
        <v>1061</v>
      </c>
      <c r="B194" t="s">
        <v>2830</v>
      </c>
      <c r="C194">
        <v>40.6</v>
      </c>
      <c r="D194">
        <v>40.6</v>
      </c>
    </row>
    <row r="195" spans="1:10" x14ac:dyDescent="0.25">
      <c r="A195" t="s">
        <v>1060</v>
      </c>
      <c r="B195" t="s">
        <v>2828</v>
      </c>
      <c r="C195">
        <v>40.6</v>
      </c>
      <c r="D195">
        <v>40.6</v>
      </c>
    </row>
    <row r="196" spans="1:10" x14ac:dyDescent="0.25">
      <c r="A196" t="s">
        <v>1059</v>
      </c>
      <c r="B196" t="s">
        <v>2825</v>
      </c>
      <c r="C196">
        <v>40.6</v>
      </c>
      <c r="D196">
        <v>40.6</v>
      </c>
    </row>
    <row r="197" spans="1:10" x14ac:dyDescent="0.25">
      <c r="A197" t="s">
        <v>1062</v>
      </c>
      <c r="B197" t="s">
        <v>2832</v>
      </c>
      <c r="C197">
        <v>40.6</v>
      </c>
      <c r="D197">
        <v>40.6</v>
      </c>
    </row>
    <row r="198" spans="1:10" x14ac:dyDescent="0.25">
      <c r="A198" t="s">
        <v>1114</v>
      </c>
      <c r="B198" t="s">
        <v>4307</v>
      </c>
      <c r="C198">
        <v>1643</v>
      </c>
      <c r="D198">
        <v>1903.4848999999999</v>
      </c>
    </row>
    <row r="199" spans="1:10" x14ac:dyDescent="0.25">
      <c r="A199" t="s">
        <v>1143</v>
      </c>
      <c r="B199" t="s">
        <v>4308</v>
      </c>
      <c r="C199">
        <v>1573</v>
      </c>
      <c r="D199">
        <v>1808.578033</v>
      </c>
    </row>
    <row r="200" spans="1:10" x14ac:dyDescent="0.25">
      <c r="A200" t="s">
        <v>1119</v>
      </c>
      <c r="B200" t="s">
        <v>4309</v>
      </c>
      <c r="C200">
        <v>2028</v>
      </c>
      <c r="D200">
        <v>2311.5315000000001</v>
      </c>
    </row>
    <row r="201" spans="1:10" x14ac:dyDescent="0.25">
      <c r="A201" t="s">
        <v>1148</v>
      </c>
      <c r="B201" t="s">
        <v>4310</v>
      </c>
      <c r="C201">
        <v>2054</v>
      </c>
      <c r="D201">
        <v>2380.3740000000003</v>
      </c>
    </row>
    <row r="202" spans="1:10" x14ac:dyDescent="0.25">
      <c r="A202" t="s">
        <v>1124</v>
      </c>
      <c r="B202" t="s">
        <v>4311</v>
      </c>
      <c r="C202">
        <v>2388</v>
      </c>
      <c r="D202">
        <v>2765.4576000000002</v>
      </c>
    </row>
    <row r="203" spans="1:10" x14ac:dyDescent="0.25">
      <c r="A203" t="s">
        <v>1153</v>
      </c>
      <c r="B203" t="s">
        <v>4312</v>
      </c>
      <c r="C203">
        <v>2169</v>
      </c>
      <c r="D203">
        <v>2537.0481</v>
      </c>
    </row>
    <row r="204" spans="1:10" x14ac:dyDescent="0.25">
      <c r="A204" t="s">
        <v>1129</v>
      </c>
      <c r="B204" t="s">
        <v>4313</v>
      </c>
      <c r="C204">
        <v>2698</v>
      </c>
      <c r="D204">
        <v>3140.9135999999999</v>
      </c>
    </row>
    <row r="205" spans="1:10" x14ac:dyDescent="0.25">
      <c r="A205" t="s">
        <v>1134</v>
      </c>
      <c r="B205" t="s">
        <v>4314</v>
      </c>
      <c r="C205">
        <v>2813</v>
      </c>
      <c r="D205">
        <v>3297.5844000000002</v>
      </c>
    </row>
    <row r="206" spans="1:10" x14ac:dyDescent="0.25">
      <c r="A206" t="s">
        <v>1158</v>
      </c>
      <c r="B206" t="s">
        <v>4315</v>
      </c>
      <c r="C206">
        <v>2898</v>
      </c>
      <c r="D206">
        <v>3337.6701999999996</v>
      </c>
    </row>
    <row r="207" spans="1:10" x14ac:dyDescent="0.25">
      <c r="A207" t="s">
        <v>1163</v>
      </c>
      <c r="B207" t="s">
        <v>4316</v>
      </c>
      <c r="C207">
        <v>3307</v>
      </c>
      <c r="D207">
        <v>3626.4301999999998</v>
      </c>
    </row>
    <row r="208" spans="1:10" x14ac:dyDescent="0.25">
      <c r="A208" t="s">
        <v>1139</v>
      </c>
      <c r="B208" t="s">
        <v>4317</v>
      </c>
      <c r="C208">
        <v>3035</v>
      </c>
      <c r="D208">
        <v>3442.4615999999996</v>
      </c>
      <c r="H208">
        <v>2031.25</v>
      </c>
      <c r="I208">
        <v>2531.25</v>
      </c>
      <c r="J208">
        <v>1881</v>
      </c>
    </row>
    <row r="209" spans="1:10" x14ac:dyDescent="0.25">
      <c r="A209" t="s">
        <v>1067</v>
      </c>
      <c r="B209" t="s">
        <v>4318</v>
      </c>
      <c r="C209">
        <v>321</v>
      </c>
      <c r="D209">
        <v>362.72999999999996</v>
      </c>
      <c r="H209">
        <f>H208*1.2</f>
        <v>2437.5</v>
      </c>
      <c r="I209">
        <f>I208*1.2</f>
        <v>3037.5</v>
      </c>
      <c r="J209">
        <f>J208*1.2</f>
        <v>2257.1999999999998</v>
      </c>
    </row>
    <row r="210" spans="1:10" x14ac:dyDescent="0.25">
      <c r="A210" t="s">
        <v>1071</v>
      </c>
      <c r="B210" t="s">
        <v>4319</v>
      </c>
      <c r="C210">
        <v>635</v>
      </c>
      <c r="D210">
        <v>718.05219999999997</v>
      </c>
    </row>
    <row r="211" spans="1:10" x14ac:dyDescent="0.25">
      <c r="A211" t="s">
        <v>1075</v>
      </c>
      <c r="B211" t="s">
        <v>4320</v>
      </c>
      <c r="C211">
        <v>785</v>
      </c>
      <c r="D211">
        <v>888.30579999999998</v>
      </c>
    </row>
    <row r="212" spans="1:10" x14ac:dyDescent="0.25">
      <c r="A212" t="s">
        <v>1080</v>
      </c>
      <c r="B212" t="s">
        <v>4321</v>
      </c>
      <c r="C212">
        <v>892</v>
      </c>
      <c r="D212">
        <v>1016.8803999999999</v>
      </c>
    </row>
    <row r="213" spans="1:10" x14ac:dyDescent="0.25">
      <c r="A213" t="s">
        <v>1085</v>
      </c>
      <c r="B213" t="s">
        <v>4322</v>
      </c>
      <c r="C213">
        <v>1121</v>
      </c>
      <c r="D213">
        <v>1277.2662000000003</v>
      </c>
    </row>
    <row r="214" spans="1:10" x14ac:dyDescent="0.25">
      <c r="A214" t="s">
        <v>1090</v>
      </c>
      <c r="B214" t="s">
        <v>4323</v>
      </c>
      <c r="C214">
        <v>1239</v>
      </c>
      <c r="D214">
        <v>1394.8522</v>
      </c>
    </row>
    <row r="215" spans="1:10" x14ac:dyDescent="0.25">
      <c r="A215" t="s">
        <v>1095</v>
      </c>
      <c r="B215" t="s">
        <v>4324</v>
      </c>
      <c r="C215">
        <v>1178</v>
      </c>
      <c r="D215">
        <v>1355.6016000000002</v>
      </c>
    </row>
    <row r="216" spans="1:10" x14ac:dyDescent="0.25">
      <c r="A216" t="s">
        <v>1100</v>
      </c>
      <c r="B216" t="s">
        <v>4325</v>
      </c>
      <c r="C216">
        <v>1456</v>
      </c>
      <c r="D216">
        <v>1665.2410000000002</v>
      </c>
    </row>
    <row r="217" spans="1:10" x14ac:dyDescent="0.25">
      <c r="A217" t="s">
        <v>1105</v>
      </c>
      <c r="B217" t="s">
        <v>4326</v>
      </c>
      <c r="C217">
        <v>1621</v>
      </c>
      <c r="D217">
        <v>1827.3724000000002</v>
      </c>
    </row>
    <row r="218" spans="1:10" x14ac:dyDescent="0.25">
      <c r="A218" t="s">
        <v>1110</v>
      </c>
      <c r="B218" t="s">
        <v>4327</v>
      </c>
      <c r="C218">
        <v>1513</v>
      </c>
      <c r="D218">
        <v>1743.5764000000001</v>
      </c>
    </row>
    <row r="219" spans="1:10" x14ac:dyDescent="0.25">
      <c r="A219" t="s">
        <v>762</v>
      </c>
      <c r="B219" t="s">
        <v>4328</v>
      </c>
      <c r="C219">
        <v>622</v>
      </c>
      <c r="D219">
        <v>695.78297999999995</v>
      </c>
    </row>
    <row r="220" spans="1:10" x14ac:dyDescent="0.25">
      <c r="A220" t="s">
        <v>766</v>
      </c>
      <c r="B220" t="s">
        <v>4329</v>
      </c>
      <c r="C220">
        <v>727</v>
      </c>
      <c r="D220">
        <v>814.24</v>
      </c>
    </row>
    <row r="221" spans="1:10" x14ac:dyDescent="0.25">
      <c r="A221" t="s">
        <v>771</v>
      </c>
      <c r="B221" t="s">
        <v>4330</v>
      </c>
      <c r="C221">
        <v>765</v>
      </c>
      <c r="D221">
        <v>856.8</v>
      </c>
    </row>
    <row r="222" spans="1:10" x14ac:dyDescent="0.25">
      <c r="A222" t="s">
        <v>775</v>
      </c>
      <c r="B222" t="s">
        <v>4331</v>
      </c>
      <c r="C222">
        <v>877</v>
      </c>
      <c r="D222">
        <v>980.9848199999999</v>
      </c>
    </row>
    <row r="223" spans="1:10" x14ac:dyDescent="0.25">
      <c r="A223" t="s">
        <v>780</v>
      </c>
      <c r="B223" t="s">
        <v>4332</v>
      </c>
      <c r="C223">
        <v>1101</v>
      </c>
      <c r="D223">
        <v>1233.1199999999999</v>
      </c>
    </row>
    <row r="224" spans="1:10" x14ac:dyDescent="0.25">
      <c r="A224" t="s">
        <v>785</v>
      </c>
      <c r="B224" t="s">
        <v>4333</v>
      </c>
      <c r="C224">
        <v>1141</v>
      </c>
      <c r="D224">
        <v>1277.92</v>
      </c>
    </row>
    <row r="225" spans="1:4" x14ac:dyDescent="0.25">
      <c r="A225" t="s">
        <v>723</v>
      </c>
      <c r="B225" t="s">
        <v>4334</v>
      </c>
      <c r="C225">
        <v>204</v>
      </c>
      <c r="D225">
        <v>236.37546</v>
      </c>
    </row>
    <row r="226" spans="1:4" x14ac:dyDescent="0.25">
      <c r="A226" t="s">
        <v>728</v>
      </c>
      <c r="B226" t="s">
        <v>4335</v>
      </c>
      <c r="C226">
        <v>254</v>
      </c>
      <c r="D226">
        <v>288.24551999999994</v>
      </c>
    </row>
    <row r="227" spans="1:4" x14ac:dyDescent="0.25">
      <c r="A227" t="s">
        <v>732</v>
      </c>
      <c r="B227" t="s">
        <v>4336</v>
      </c>
      <c r="C227">
        <v>257</v>
      </c>
      <c r="D227">
        <v>293.07275999999996</v>
      </c>
    </row>
    <row r="228" spans="1:4" x14ac:dyDescent="0.25">
      <c r="A228" t="s">
        <v>737</v>
      </c>
      <c r="B228" t="s">
        <v>4337</v>
      </c>
      <c r="C228">
        <v>305</v>
      </c>
      <c r="D228">
        <v>344.86691999999999</v>
      </c>
    </row>
    <row r="229" spans="1:4" x14ac:dyDescent="0.25">
      <c r="A229" t="s">
        <v>742</v>
      </c>
      <c r="B229" t="s">
        <v>4338</v>
      </c>
      <c r="C229">
        <v>416</v>
      </c>
      <c r="D229">
        <v>466.15511999999995</v>
      </c>
    </row>
    <row r="230" spans="1:4" x14ac:dyDescent="0.25">
      <c r="A230" t="s">
        <v>747</v>
      </c>
      <c r="B230" t="s">
        <v>4339</v>
      </c>
      <c r="C230">
        <v>455</v>
      </c>
      <c r="D230">
        <v>524.21861999999999</v>
      </c>
    </row>
    <row r="231" spans="1:4" x14ac:dyDescent="0.25">
      <c r="A231" t="s">
        <v>752</v>
      </c>
      <c r="B231" t="s">
        <v>4340</v>
      </c>
      <c r="C231">
        <v>520</v>
      </c>
      <c r="D231">
        <v>588.35411999999997</v>
      </c>
    </row>
    <row r="232" spans="1:4" x14ac:dyDescent="0.25">
      <c r="A232" t="s">
        <v>757</v>
      </c>
      <c r="B232" t="s">
        <v>4341</v>
      </c>
      <c r="C232">
        <v>548</v>
      </c>
      <c r="D232">
        <v>613.76</v>
      </c>
    </row>
    <row r="233" spans="1:4" x14ac:dyDescent="0.25">
      <c r="A233" t="s">
        <v>315</v>
      </c>
      <c r="B233" t="s">
        <v>313</v>
      </c>
      <c r="C233">
        <v>524.71</v>
      </c>
      <c r="D233">
        <v>526.40700000000004</v>
      </c>
    </row>
    <row r="234" spans="1:4" x14ac:dyDescent="0.25">
      <c r="A234" t="s">
        <v>518</v>
      </c>
      <c r="B234" t="s">
        <v>516</v>
      </c>
      <c r="C234">
        <v>530</v>
      </c>
      <c r="D234">
        <v>530.42000000000007</v>
      </c>
    </row>
    <row r="235" spans="1:4" x14ac:dyDescent="0.25">
      <c r="A235" t="s">
        <v>549</v>
      </c>
      <c r="B235" t="s">
        <v>547</v>
      </c>
      <c r="C235">
        <v>920</v>
      </c>
      <c r="D235">
        <v>923.64975000000004</v>
      </c>
    </row>
    <row r="236" spans="1:4" x14ac:dyDescent="0.25">
      <c r="A236" t="s">
        <v>140</v>
      </c>
      <c r="B236" t="s">
        <v>138</v>
      </c>
      <c r="C236">
        <v>715</v>
      </c>
      <c r="D236">
        <v>759.15000000000009</v>
      </c>
    </row>
    <row r="237" spans="1:4" x14ac:dyDescent="0.25">
      <c r="A237" t="s">
        <v>797</v>
      </c>
      <c r="B237" t="s">
        <v>4342</v>
      </c>
      <c r="C237">
        <v>761</v>
      </c>
      <c r="D237">
        <v>801.51700000000005</v>
      </c>
    </row>
    <row r="238" spans="1:4" x14ac:dyDescent="0.25">
      <c r="A238" t="s">
        <v>150</v>
      </c>
      <c r="B238" t="s">
        <v>148</v>
      </c>
      <c r="C238">
        <v>187</v>
      </c>
      <c r="D238">
        <v>187.75800000000001</v>
      </c>
    </row>
    <row r="239" spans="1:4" x14ac:dyDescent="0.25">
      <c r="A239" t="s">
        <v>110</v>
      </c>
      <c r="B239" t="s">
        <v>108</v>
      </c>
      <c r="C239">
        <v>200</v>
      </c>
      <c r="D239">
        <v>200.70600000000002</v>
      </c>
    </row>
    <row r="240" spans="1:4" x14ac:dyDescent="0.25">
      <c r="A240" t="s">
        <v>115</v>
      </c>
      <c r="B240" t="s">
        <v>113</v>
      </c>
      <c r="C240">
        <v>182.76</v>
      </c>
      <c r="D240">
        <v>185.05432999999999</v>
      </c>
    </row>
    <row r="241" spans="1:4" x14ac:dyDescent="0.25">
      <c r="A241" t="s">
        <v>125</v>
      </c>
      <c r="B241" t="s">
        <v>123</v>
      </c>
      <c r="C241">
        <v>168</v>
      </c>
      <c r="D241">
        <v>168</v>
      </c>
    </row>
    <row r="242" spans="1:4" x14ac:dyDescent="0.25">
      <c r="A242" t="s">
        <v>288</v>
      </c>
      <c r="B242" t="s">
        <v>286</v>
      </c>
      <c r="C242">
        <v>120</v>
      </c>
      <c r="D242">
        <v>120.54</v>
      </c>
    </row>
    <row r="243" spans="1:4" x14ac:dyDescent="0.25">
      <c r="A243" t="s">
        <v>129</v>
      </c>
      <c r="B243" t="s">
        <v>128</v>
      </c>
      <c r="C243">
        <v>54</v>
      </c>
      <c r="D243">
        <v>53.8</v>
      </c>
    </row>
    <row r="244" spans="1:4" x14ac:dyDescent="0.25">
      <c r="A244" t="s">
        <v>120</v>
      </c>
      <c r="B244" t="s">
        <v>118</v>
      </c>
      <c r="C244">
        <v>124</v>
      </c>
      <c r="D244">
        <v>124</v>
      </c>
    </row>
    <row r="245" spans="1:4" x14ac:dyDescent="0.25">
      <c r="A245" t="s">
        <v>940</v>
      </c>
      <c r="B245" t="s">
        <v>4343</v>
      </c>
      <c r="C245">
        <v>880</v>
      </c>
      <c r="D245">
        <v>1083.7399999999998</v>
      </c>
    </row>
    <row r="246" spans="1:4" x14ac:dyDescent="0.25">
      <c r="A246" t="s">
        <v>978</v>
      </c>
      <c r="B246" t="s">
        <v>4344</v>
      </c>
      <c r="C246">
        <v>748</v>
      </c>
      <c r="D246">
        <v>933.56799999999998</v>
      </c>
    </row>
    <row r="247" spans="1:4" x14ac:dyDescent="0.25">
      <c r="A247" t="s">
        <v>945</v>
      </c>
      <c r="B247" t="s">
        <v>4345</v>
      </c>
      <c r="C247">
        <v>1116</v>
      </c>
      <c r="D247">
        <v>1383.4871999999998</v>
      </c>
    </row>
    <row r="248" spans="1:4" x14ac:dyDescent="0.25">
      <c r="A248" t="s">
        <v>983</v>
      </c>
      <c r="B248" t="s">
        <v>4346</v>
      </c>
      <c r="C248">
        <v>1068</v>
      </c>
      <c r="D248">
        <v>1327.1376</v>
      </c>
    </row>
    <row r="249" spans="1:4" x14ac:dyDescent="0.25">
      <c r="A249" t="s">
        <v>950</v>
      </c>
      <c r="B249" t="s">
        <v>4347</v>
      </c>
      <c r="C249">
        <v>1272</v>
      </c>
      <c r="D249">
        <v>1579.8119999999999</v>
      </c>
    </row>
    <row r="250" spans="1:4" x14ac:dyDescent="0.25">
      <c r="A250" t="s">
        <v>955</v>
      </c>
      <c r="B250" t="s">
        <v>4348</v>
      </c>
      <c r="C250">
        <v>1183</v>
      </c>
      <c r="D250">
        <v>1476.0335999999998</v>
      </c>
    </row>
    <row r="251" spans="1:4" x14ac:dyDescent="0.25">
      <c r="A251" t="s">
        <v>958</v>
      </c>
      <c r="B251" t="s">
        <v>4349</v>
      </c>
      <c r="C251">
        <v>1473</v>
      </c>
      <c r="D251">
        <v>1828.8383999999999</v>
      </c>
    </row>
    <row r="252" spans="1:4" x14ac:dyDescent="0.25">
      <c r="A252" t="s">
        <v>963</v>
      </c>
      <c r="B252" t="s">
        <v>4350</v>
      </c>
      <c r="C252">
        <v>1588</v>
      </c>
      <c r="D252">
        <v>1977.7343999999998</v>
      </c>
    </row>
    <row r="253" spans="1:4" x14ac:dyDescent="0.25">
      <c r="A253" t="s">
        <v>988</v>
      </c>
      <c r="B253" t="s">
        <v>4351</v>
      </c>
      <c r="C253">
        <v>1690</v>
      </c>
      <c r="D253">
        <v>2035.6599999999999</v>
      </c>
    </row>
    <row r="254" spans="1:4" x14ac:dyDescent="0.25">
      <c r="A254" t="s">
        <v>992</v>
      </c>
      <c r="B254" t="s">
        <v>4352</v>
      </c>
      <c r="C254">
        <v>1886</v>
      </c>
      <c r="D254">
        <v>2099.2280000000001</v>
      </c>
    </row>
    <row r="255" spans="1:4" x14ac:dyDescent="0.25">
      <c r="A255" t="s">
        <v>968</v>
      </c>
      <c r="B255" t="s">
        <v>4353</v>
      </c>
      <c r="C255">
        <v>1796</v>
      </c>
      <c r="D255">
        <v>2145.4103999999998</v>
      </c>
    </row>
    <row r="256" spans="1:4" x14ac:dyDescent="0.25">
      <c r="A256" t="s">
        <v>903</v>
      </c>
      <c r="B256" t="s">
        <v>4354</v>
      </c>
      <c r="C256">
        <v>247</v>
      </c>
      <c r="D256">
        <v>307.75919999999996</v>
      </c>
    </row>
    <row r="257" spans="1:4" x14ac:dyDescent="0.25">
      <c r="A257" t="s">
        <v>907</v>
      </c>
      <c r="B257" t="s">
        <v>4355</v>
      </c>
      <c r="C257">
        <v>317</v>
      </c>
      <c r="D257">
        <v>392.33600000000001</v>
      </c>
    </row>
    <row r="258" spans="1:4" x14ac:dyDescent="0.25">
      <c r="A258" t="s">
        <v>912</v>
      </c>
      <c r="B258" t="s">
        <v>4356</v>
      </c>
      <c r="C258">
        <v>374</v>
      </c>
      <c r="D258">
        <v>466.78399999999999</v>
      </c>
    </row>
    <row r="259" spans="1:4" x14ac:dyDescent="0.25">
      <c r="A259" t="s">
        <v>917</v>
      </c>
      <c r="B259" t="s">
        <v>4357</v>
      </c>
      <c r="C259">
        <v>504</v>
      </c>
      <c r="D259">
        <v>622.80399999999997</v>
      </c>
    </row>
    <row r="260" spans="1:4" x14ac:dyDescent="0.25">
      <c r="A260" t="s">
        <v>921</v>
      </c>
      <c r="B260" t="s">
        <v>4358</v>
      </c>
      <c r="C260">
        <v>644</v>
      </c>
      <c r="D260">
        <v>762.10400000000004</v>
      </c>
    </row>
    <row r="261" spans="1:4" x14ac:dyDescent="0.25">
      <c r="A261" t="s">
        <v>926</v>
      </c>
      <c r="B261" t="s">
        <v>4359</v>
      </c>
      <c r="C261">
        <v>562</v>
      </c>
      <c r="D261">
        <v>697.25199999999995</v>
      </c>
    </row>
    <row r="262" spans="1:4" x14ac:dyDescent="0.25">
      <c r="A262" t="s">
        <v>931</v>
      </c>
      <c r="B262" t="s">
        <v>4360</v>
      </c>
      <c r="C262">
        <v>692</v>
      </c>
      <c r="D262">
        <v>853.27199999999993</v>
      </c>
    </row>
    <row r="263" spans="1:4" x14ac:dyDescent="0.25">
      <c r="A263" t="s">
        <v>973</v>
      </c>
      <c r="B263" t="s">
        <v>4361</v>
      </c>
      <c r="C263">
        <v>876</v>
      </c>
      <c r="D263">
        <v>1034.5719999999999</v>
      </c>
    </row>
    <row r="264" spans="1:4" x14ac:dyDescent="0.25">
      <c r="A264" t="s">
        <v>936</v>
      </c>
      <c r="B264" t="s">
        <v>4362</v>
      </c>
      <c r="C264">
        <v>750</v>
      </c>
      <c r="D264">
        <v>927.71999999999991</v>
      </c>
    </row>
    <row r="265" spans="1:4" x14ac:dyDescent="0.25">
      <c r="A265" t="s">
        <v>233</v>
      </c>
      <c r="B265" t="s">
        <v>4363</v>
      </c>
      <c r="C265">
        <v>4072</v>
      </c>
      <c r="D265">
        <v>4451.0623999999998</v>
      </c>
    </row>
    <row r="266" spans="1:4" x14ac:dyDescent="0.25">
      <c r="A266" t="s">
        <v>235</v>
      </c>
      <c r="B266" t="s">
        <v>4364</v>
      </c>
      <c r="C266">
        <v>4766</v>
      </c>
      <c r="D266">
        <v>5325.0544</v>
      </c>
    </row>
    <row r="267" spans="1:4" x14ac:dyDescent="0.25">
      <c r="A267" t="s">
        <v>880</v>
      </c>
      <c r="B267" t="s">
        <v>4365</v>
      </c>
      <c r="C267">
        <v>1018</v>
      </c>
      <c r="D267">
        <v>1112.7655999999999</v>
      </c>
    </row>
    <row r="268" spans="1:4" x14ac:dyDescent="0.25">
      <c r="A268" t="s">
        <v>237</v>
      </c>
      <c r="B268" t="s">
        <v>4366</v>
      </c>
      <c r="C268">
        <v>8144</v>
      </c>
      <c r="D268">
        <v>8902.1247999999996</v>
      </c>
    </row>
    <row r="269" spans="1:4" x14ac:dyDescent="0.25">
      <c r="A269" t="s">
        <v>172</v>
      </c>
      <c r="B269" t="s">
        <v>4367</v>
      </c>
      <c r="C269">
        <v>1192</v>
      </c>
      <c r="D269">
        <v>1331.2636</v>
      </c>
    </row>
    <row r="270" spans="1:4" x14ac:dyDescent="0.25">
      <c r="A270" t="s">
        <v>887</v>
      </c>
      <c r="B270" t="s">
        <v>4368</v>
      </c>
      <c r="C270">
        <v>2036</v>
      </c>
      <c r="D270">
        <v>2225.5311999999999</v>
      </c>
    </row>
    <row r="271" spans="1:4" x14ac:dyDescent="0.25">
      <c r="A271" t="s">
        <v>174</v>
      </c>
      <c r="B271" t="s">
        <v>4369</v>
      </c>
      <c r="C271">
        <v>2383</v>
      </c>
      <c r="D271">
        <v>2662.5272</v>
      </c>
    </row>
    <row r="272" spans="1:4" x14ac:dyDescent="0.25">
      <c r="A272" t="s">
        <v>3424</v>
      </c>
      <c r="B272" t="s">
        <v>3426</v>
      </c>
      <c r="C272">
        <v>1622</v>
      </c>
      <c r="D272">
        <v>1669.976296</v>
      </c>
    </row>
    <row r="273" spans="1:4" x14ac:dyDescent="0.25">
      <c r="A273" t="s">
        <v>1266</v>
      </c>
      <c r="B273" t="s">
        <v>3431</v>
      </c>
      <c r="C273">
        <v>1814</v>
      </c>
      <c r="D273">
        <v>1875.3894986666667</v>
      </c>
    </row>
    <row r="274" spans="1:4" x14ac:dyDescent="0.25">
      <c r="A274" t="s">
        <v>1270</v>
      </c>
      <c r="B274" t="s">
        <v>3433</v>
      </c>
      <c r="C274">
        <v>1933</v>
      </c>
      <c r="D274">
        <v>2010.9963413333332</v>
      </c>
    </row>
    <row r="275" spans="1:4" x14ac:dyDescent="0.25">
      <c r="A275" t="s">
        <v>1274</v>
      </c>
      <c r="B275" t="s">
        <v>3435</v>
      </c>
      <c r="C275">
        <v>2066</v>
      </c>
      <c r="D275">
        <v>2137.4526506666666</v>
      </c>
    </row>
    <row r="276" spans="1:4" x14ac:dyDescent="0.25">
      <c r="A276" t="s">
        <v>1278</v>
      </c>
      <c r="B276" t="s">
        <v>3437</v>
      </c>
      <c r="C276">
        <v>1947</v>
      </c>
      <c r="D276">
        <v>2011.1537053333334</v>
      </c>
    </row>
    <row r="277" spans="1:4" x14ac:dyDescent="0.25">
      <c r="A277" t="s">
        <v>1282</v>
      </c>
      <c r="B277" t="s">
        <v>3439</v>
      </c>
      <c r="C277">
        <v>2342</v>
      </c>
      <c r="D277">
        <v>2422.5003280000001</v>
      </c>
    </row>
    <row r="278" spans="1:4" x14ac:dyDescent="0.25">
      <c r="A278" t="s">
        <v>1286</v>
      </c>
      <c r="B278" t="s">
        <v>3441</v>
      </c>
      <c r="C278">
        <v>2430</v>
      </c>
      <c r="D278">
        <v>2511.3800773333332</v>
      </c>
    </row>
    <row r="279" spans="1:4" x14ac:dyDescent="0.25">
      <c r="A279" t="s">
        <v>1290</v>
      </c>
      <c r="B279" t="s">
        <v>3446</v>
      </c>
      <c r="C279">
        <v>2543</v>
      </c>
      <c r="D279">
        <v>2626.5323146666665</v>
      </c>
    </row>
    <row r="280" spans="1:4" x14ac:dyDescent="0.25">
      <c r="A280" t="s">
        <v>1238</v>
      </c>
      <c r="B280" t="s">
        <v>3409</v>
      </c>
      <c r="C280">
        <v>1064</v>
      </c>
      <c r="D280">
        <v>1089.2471405333333</v>
      </c>
    </row>
    <row r="281" spans="1:4" x14ac:dyDescent="0.25">
      <c r="A281" t="s">
        <v>1242</v>
      </c>
      <c r="B281" t="s">
        <v>3411</v>
      </c>
      <c r="C281">
        <v>1182</v>
      </c>
      <c r="D281">
        <v>1227.6336026666665</v>
      </c>
    </row>
    <row r="282" spans="1:4" x14ac:dyDescent="0.25">
      <c r="A282" t="s">
        <v>1246</v>
      </c>
      <c r="B282" t="s">
        <v>3413</v>
      </c>
      <c r="C282">
        <v>1297</v>
      </c>
      <c r="D282">
        <v>1341.6464293333333</v>
      </c>
    </row>
    <row r="283" spans="1:4" x14ac:dyDescent="0.25">
      <c r="A283" t="s">
        <v>1250</v>
      </c>
      <c r="B283" t="s">
        <v>3415</v>
      </c>
      <c r="C283">
        <v>1328</v>
      </c>
      <c r="D283">
        <v>1372.424352</v>
      </c>
    </row>
    <row r="284" spans="1:4" x14ac:dyDescent="0.25">
      <c r="A284" t="s">
        <v>3416</v>
      </c>
      <c r="B284" t="s">
        <v>3418</v>
      </c>
      <c r="C284">
        <v>1412</v>
      </c>
      <c r="D284">
        <v>1457.4709493333335</v>
      </c>
    </row>
    <row r="285" spans="1:4" x14ac:dyDescent="0.25">
      <c r="A285" t="s">
        <v>1258</v>
      </c>
      <c r="B285" t="s">
        <v>3423</v>
      </c>
      <c r="C285">
        <v>1475</v>
      </c>
      <c r="D285">
        <v>1522.3346986666668</v>
      </c>
    </row>
    <row r="286" spans="1:4" x14ac:dyDescent="0.25">
      <c r="A286" t="s">
        <v>3378</v>
      </c>
      <c r="B286" t="s">
        <v>3380</v>
      </c>
      <c r="C286">
        <v>1508</v>
      </c>
      <c r="D286">
        <v>1553.24</v>
      </c>
    </row>
    <row r="287" spans="1:4" x14ac:dyDescent="0.25">
      <c r="A287" t="s">
        <v>1398</v>
      </c>
      <c r="B287" t="s">
        <v>3385</v>
      </c>
      <c r="C287">
        <v>1716</v>
      </c>
      <c r="D287">
        <v>1767.6179866666666</v>
      </c>
    </row>
    <row r="288" spans="1:4" x14ac:dyDescent="0.25">
      <c r="A288" t="s">
        <v>1402</v>
      </c>
      <c r="B288" t="s">
        <v>3387</v>
      </c>
      <c r="C288">
        <v>1860</v>
      </c>
      <c r="D288">
        <v>1925.7623893333332</v>
      </c>
    </row>
    <row r="289" spans="1:4" x14ac:dyDescent="0.25">
      <c r="A289" t="s">
        <v>1406</v>
      </c>
      <c r="B289" t="s">
        <v>3389</v>
      </c>
      <c r="C289">
        <v>1976</v>
      </c>
      <c r="D289">
        <v>2037.3361386666668</v>
      </c>
    </row>
    <row r="290" spans="1:4" x14ac:dyDescent="0.25">
      <c r="A290" t="s">
        <v>1410</v>
      </c>
      <c r="B290" t="s">
        <v>3391</v>
      </c>
      <c r="C290">
        <v>1840</v>
      </c>
      <c r="D290">
        <v>1894.7034733333332</v>
      </c>
    </row>
    <row r="291" spans="1:4" x14ac:dyDescent="0.25">
      <c r="A291" t="s">
        <v>1414</v>
      </c>
      <c r="B291" t="s">
        <v>3393</v>
      </c>
      <c r="C291">
        <v>2251</v>
      </c>
      <c r="D291">
        <v>2318.7538159999999</v>
      </c>
    </row>
    <row r="292" spans="1:4" x14ac:dyDescent="0.25">
      <c r="A292" t="s">
        <v>1418</v>
      </c>
      <c r="B292" t="s">
        <v>3395</v>
      </c>
      <c r="C292">
        <v>2328</v>
      </c>
      <c r="D292">
        <v>2397.1054853333335</v>
      </c>
    </row>
    <row r="293" spans="1:4" x14ac:dyDescent="0.25">
      <c r="A293" t="s">
        <v>1422</v>
      </c>
      <c r="B293" t="s">
        <v>3400</v>
      </c>
      <c r="C293">
        <v>2425</v>
      </c>
      <c r="D293">
        <v>2495.6670826666668</v>
      </c>
    </row>
    <row r="294" spans="1:4" x14ac:dyDescent="0.25">
      <c r="A294" t="s">
        <v>1371</v>
      </c>
      <c r="B294" t="s">
        <v>3363</v>
      </c>
      <c r="C294">
        <v>959</v>
      </c>
      <c r="D294">
        <v>982.77159733333337</v>
      </c>
    </row>
    <row r="295" spans="1:4" x14ac:dyDescent="0.25">
      <c r="A295" t="s">
        <v>1375</v>
      </c>
      <c r="B295" t="s">
        <v>3365</v>
      </c>
      <c r="C295">
        <v>1107</v>
      </c>
      <c r="D295">
        <v>1143.2988906666667</v>
      </c>
    </row>
    <row r="296" spans="1:4" x14ac:dyDescent="0.25">
      <c r="A296" t="s">
        <v>1379</v>
      </c>
      <c r="B296" t="s">
        <v>3367</v>
      </c>
      <c r="C296">
        <v>1202</v>
      </c>
      <c r="D296">
        <v>1240.5107333333333</v>
      </c>
    </row>
    <row r="297" spans="1:4" x14ac:dyDescent="0.25">
      <c r="A297" t="s">
        <v>1383</v>
      </c>
      <c r="B297" t="s">
        <v>3369</v>
      </c>
      <c r="C297">
        <v>1240</v>
      </c>
      <c r="D297">
        <v>1278.3431840000001</v>
      </c>
    </row>
    <row r="298" spans="1:4" x14ac:dyDescent="0.25">
      <c r="A298" t="s">
        <v>3370</v>
      </c>
      <c r="B298" t="s">
        <v>3372</v>
      </c>
      <c r="C298">
        <v>1312</v>
      </c>
      <c r="D298">
        <v>1350.7769973333334</v>
      </c>
    </row>
    <row r="299" spans="1:4" x14ac:dyDescent="0.25">
      <c r="A299" t="s">
        <v>1390</v>
      </c>
      <c r="B299" t="s">
        <v>3377</v>
      </c>
      <c r="C299">
        <v>1375</v>
      </c>
      <c r="D299">
        <v>1415.1007466666667</v>
      </c>
    </row>
    <row r="300" spans="1:4" x14ac:dyDescent="0.25">
      <c r="A300" t="s">
        <v>3471</v>
      </c>
      <c r="B300" t="s">
        <v>3473</v>
      </c>
      <c r="C300">
        <v>86</v>
      </c>
      <c r="D300">
        <v>90.473500000000001</v>
      </c>
    </row>
    <row r="301" spans="1:4" x14ac:dyDescent="0.25">
      <c r="A301" t="s">
        <v>3474</v>
      </c>
      <c r="B301" t="s">
        <v>3476</v>
      </c>
      <c r="C301">
        <v>40</v>
      </c>
      <c r="D301">
        <v>41.084000000000003</v>
      </c>
    </row>
    <row r="302" spans="1:4" x14ac:dyDescent="0.25">
      <c r="A302" t="s">
        <v>1338</v>
      </c>
      <c r="B302" t="s">
        <v>3478</v>
      </c>
      <c r="C302">
        <v>100</v>
      </c>
      <c r="D302">
        <v>103.33750000000001</v>
      </c>
    </row>
    <row r="303" spans="1:4" x14ac:dyDescent="0.25">
      <c r="A303" t="s">
        <v>1341</v>
      </c>
      <c r="B303" t="s">
        <v>3480</v>
      </c>
      <c r="C303">
        <v>51</v>
      </c>
      <c r="D303">
        <v>54.521499999999996</v>
      </c>
    </row>
    <row r="304" spans="1:4" x14ac:dyDescent="0.25">
      <c r="A304" t="s">
        <v>1345</v>
      </c>
      <c r="B304" t="s">
        <v>3482</v>
      </c>
      <c r="C304">
        <v>94</v>
      </c>
      <c r="D304">
        <v>96.849500000000006</v>
      </c>
    </row>
    <row r="305" spans="1:4" x14ac:dyDescent="0.25">
      <c r="A305" t="s">
        <v>1348</v>
      </c>
      <c r="B305" t="s">
        <v>3484</v>
      </c>
      <c r="C305">
        <v>100</v>
      </c>
      <c r="D305">
        <v>103.8395</v>
      </c>
    </row>
    <row r="306" spans="1:4" x14ac:dyDescent="0.25">
      <c r="A306" t="s">
        <v>1351</v>
      </c>
      <c r="B306" t="s">
        <v>3486</v>
      </c>
      <c r="C306">
        <v>100</v>
      </c>
      <c r="D306">
        <v>103.8395</v>
      </c>
    </row>
    <row r="307" spans="1:4" x14ac:dyDescent="0.25">
      <c r="A307" t="s">
        <v>1355</v>
      </c>
      <c r="B307" t="s">
        <v>3488</v>
      </c>
      <c r="C307">
        <v>105</v>
      </c>
      <c r="D307">
        <v>109.28450000000001</v>
      </c>
    </row>
    <row r="308" spans="1:4" x14ac:dyDescent="0.25">
      <c r="A308" t="s">
        <v>1359</v>
      </c>
      <c r="B308" t="s">
        <v>3493</v>
      </c>
      <c r="C308">
        <v>115</v>
      </c>
      <c r="D308">
        <v>119.7715</v>
      </c>
    </row>
    <row r="309" spans="1:4" x14ac:dyDescent="0.25">
      <c r="A309" t="s">
        <v>1307</v>
      </c>
      <c r="B309" t="s">
        <v>3451</v>
      </c>
      <c r="C309">
        <v>35</v>
      </c>
      <c r="D309">
        <v>36.667999999999999</v>
      </c>
    </row>
    <row r="310" spans="1:4" x14ac:dyDescent="0.25">
      <c r="A310" t="s">
        <v>1310</v>
      </c>
      <c r="B310" t="s">
        <v>3454</v>
      </c>
      <c r="C310">
        <v>35</v>
      </c>
      <c r="D310">
        <v>36.667999999999999</v>
      </c>
    </row>
    <row r="311" spans="1:4" x14ac:dyDescent="0.25">
      <c r="A311" t="s">
        <v>1313</v>
      </c>
      <c r="B311" t="s">
        <v>3456</v>
      </c>
      <c r="C311">
        <v>40</v>
      </c>
      <c r="D311">
        <v>41.363</v>
      </c>
    </row>
    <row r="312" spans="1:4" x14ac:dyDescent="0.25">
      <c r="A312" t="s">
        <v>1316</v>
      </c>
      <c r="B312" t="s">
        <v>3458</v>
      </c>
      <c r="C312">
        <v>51</v>
      </c>
      <c r="D312">
        <v>54.521499999999996</v>
      </c>
    </row>
    <row r="313" spans="1:4" x14ac:dyDescent="0.25">
      <c r="A313" t="s">
        <v>1319</v>
      </c>
      <c r="B313" t="s">
        <v>3460</v>
      </c>
      <c r="C313">
        <v>40</v>
      </c>
      <c r="D313">
        <v>41.084000000000003</v>
      </c>
    </row>
    <row r="314" spans="1:4" x14ac:dyDescent="0.25">
      <c r="A314" t="s">
        <v>1323</v>
      </c>
      <c r="B314" t="s">
        <v>3462</v>
      </c>
      <c r="C314">
        <v>61</v>
      </c>
      <c r="D314">
        <v>64.427499999999995</v>
      </c>
    </row>
    <row r="315" spans="1:4" x14ac:dyDescent="0.25">
      <c r="A315" t="s">
        <v>3463</v>
      </c>
      <c r="B315" t="s">
        <v>3465</v>
      </c>
      <c r="C315">
        <v>70</v>
      </c>
      <c r="D315">
        <v>73.667500000000004</v>
      </c>
    </row>
    <row r="316" spans="1:4" x14ac:dyDescent="0.25">
      <c r="A316" t="s">
        <v>1330</v>
      </c>
      <c r="B316" t="s">
        <v>3470</v>
      </c>
      <c r="C316">
        <v>71</v>
      </c>
      <c r="D316">
        <v>75.362499999999997</v>
      </c>
    </row>
    <row r="317" spans="1:4" x14ac:dyDescent="0.25">
      <c r="A317" t="s">
        <v>560</v>
      </c>
      <c r="B317" t="s">
        <v>559</v>
      </c>
      <c r="C317">
        <v>35</v>
      </c>
      <c r="D317">
        <v>36.313000000000002</v>
      </c>
    </row>
    <row r="318" spans="1:4" x14ac:dyDescent="0.25">
      <c r="A318" t="s">
        <v>1195</v>
      </c>
      <c r="B318" t="s">
        <v>3305</v>
      </c>
      <c r="C318">
        <v>965</v>
      </c>
      <c r="D318">
        <v>978.07181500000013</v>
      </c>
    </row>
    <row r="319" spans="1:4" x14ac:dyDescent="0.25">
      <c r="A319" t="s">
        <v>1197</v>
      </c>
      <c r="B319" t="s">
        <v>3307</v>
      </c>
      <c r="C319">
        <v>1096</v>
      </c>
      <c r="D319">
        <v>1109.6913150000005</v>
      </c>
    </row>
    <row r="320" spans="1:4" x14ac:dyDescent="0.25">
      <c r="A320" t="s">
        <v>1206</v>
      </c>
      <c r="B320" t="s">
        <v>3321</v>
      </c>
      <c r="C320">
        <v>995</v>
      </c>
      <c r="D320">
        <v>1008.5513150000003</v>
      </c>
    </row>
    <row r="321" spans="1:4" x14ac:dyDescent="0.25">
      <c r="A321" t="s">
        <v>1208</v>
      </c>
      <c r="B321" t="s">
        <v>3303</v>
      </c>
      <c r="C321">
        <v>1107</v>
      </c>
      <c r="D321">
        <v>1120.5359150000006</v>
      </c>
    </row>
    <row r="322" spans="1:4" x14ac:dyDescent="0.25">
      <c r="A322" t="s">
        <v>1179</v>
      </c>
      <c r="B322" t="s">
        <v>3212</v>
      </c>
      <c r="C322">
        <v>890</v>
      </c>
      <c r="D322">
        <v>903.11991500000011</v>
      </c>
    </row>
    <row r="323" spans="1:4" x14ac:dyDescent="0.25">
      <c r="A323" t="s">
        <v>1181</v>
      </c>
      <c r="B323" t="s">
        <v>3249</v>
      </c>
      <c r="C323">
        <v>998</v>
      </c>
      <c r="D323">
        <v>1011.6234150000001</v>
      </c>
    </row>
    <row r="324" spans="1:4" x14ac:dyDescent="0.25">
      <c r="A324" t="s">
        <v>1198</v>
      </c>
      <c r="B324" t="s">
        <v>3323</v>
      </c>
      <c r="C324">
        <v>1039</v>
      </c>
      <c r="D324">
        <v>1053.496075</v>
      </c>
    </row>
    <row r="325" spans="1:4" x14ac:dyDescent="0.25">
      <c r="A325" t="s">
        <v>1200</v>
      </c>
      <c r="B325" t="s">
        <v>3309</v>
      </c>
      <c r="C325">
        <v>1144</v>
      </c>
      <c r="D325">
        <v>1158.1808150000004</v>
      </c>
    </row>
    <row r="326" spans="1:4" x14ac:dyDescent="0.25">
      <c r="A326" t="s">
        <v>1210</v>
      </c>
      <c r="B326" t="s">
        <v>3325</v>
      </c>
      <c r="C326">
        <v>1049</v>
      </c>
      <c r="D326">
        <v>1063.5760750000002</v>
      </c>
    </row>
    <row r="327" spans="1:4" x14ac:dyDescent="0.25">
      <c r="A327" t="s">
        <v>1212</v>
      </c>
      <c r="B327" t="s">
        <v>3311</v>
      </c>
      <c r="C327">
        <v>1146</v>
      </c>
      <c r="D327">
        <v>1159.3688150000005</v>
      </c>
    </row>
    <row r="328" spans="1:4" x14ac:dyDescent="0.25">
      <c r="A328" t="s">
        <v>1185</v>
      </c>
      <c r="B328" t="s">
        <v>3245</v>
      </c>
      <c r="C328">
        <v>938</v>
      </c>
      <c r="D328">
        <v>953.64467500000012</v>
      </c>
    </row>
    <row r="329" spans="1:4" x14ac:dyDescent="0.25">
      <c r="A329" t="s">
        <v>1187</v>
      </c>
      <c r="B329" t="s">
        <v>3256</v>
      </c>
      <c r="C329">
        <v>1044</v>
      </c>
      <c r="D329">
        <v>1057.5108149999999</v>
      </c>
    </row>
    <row r="330" spans="1:4" x14ac:dyDescent="0.25">
      <c r="A330" t="s">
        <v>1216</v>
      </c>
      <c r="B330" t="s">
        <v>3313</v>
      </c>
      <c r="C330">
        <v>1349</v>
      </c>
      <c r="D330">
        <v>1362.3788150000005</v>
      </c>
    </row>
    <row r="331" spans="1:4" x14ac:dyDescent="0.25">
      <c r="A331" t="s">
        <v>1218</v>
      </c>
      <c r="B331" t="s">
        <v>3315</v>
      </c>
      <c r="C331">
        <v>1344</v>
      </c>
      <c r="D331">
        <v>1357.6388150000007</v>
      </c>
    </row>
    <row r="332" spans="1:4" x14ac:dyDescent="0.25">
      <c r="A332" t="s">
        <v>1214</v>
      </c>
      <c r="B332" t="s">
        <v>3258</v>
      </c>
      <c r="C332">
        <v>1249</v>
      </c>
      <c r="D332">
        <v>1263.1250900000005</v>
      </c>
    </row>
    <row r="333" spans="1:4" x14ac:dyDescent="0.25">
      <c r="A333" t="s">
        <v>1189</v>
      </c>
      <c r="B333" t="s">
        <v>3317</v>
      </c>
      <c r="C333">
        <v>967</v>
      </c>
      <c r="D333">
        <v>980.22131500000023</v>
      </c>
    </row>
    <row r="334" spans="1:4" x14ac:dyDescent="0.25">
      <c r="A334" t="s">
        <v>1193</v>
      </c>
      <c r="B334" t="s">
        <v>3551</v>
      </c>
      <c r="C334">
        <v>1088</v>
      </c>
      <c r="D334">
        <v>1092.4384149999998</v>
      </c>
    </row>
    <row r="335" spans="1:4" x14ac:dyDescent="0.25">
      <c r="A335" t="s">
        <v>1201</v>
      </c>
      <c r="B335" t="s">
        <v>3319</v>
      </c>
      <c r="C335">
        <v>980</v>
      </c>
      <c r="D335">
        <v>993.30131500000027</v>
      </c>
    </row>
    <row r="336" spans="1:4" x14ac:dyDescent="0.25">
      <c r="A336" t="s">
        <v>1205</v>
      </c>
      <c r="B336" t="s">
        <v>3666</v>
      </c>
      <c r="C336">
        <v>1094</v>
      </c>
      <c r="D336">
        <v>1098.018415</v>
      </c>
    </row>
    <row r="337" spans="1:4" x14ac:dyDescent="0.25">
      <c r="A337" t="s">
        <v>1172</v>
      </c>
      <c r="B337" t="s">
        <v>3243</v>
      </c>
      <c r="C337">
        <v>885</v>
      </c>
      <c r="D337">
        <v>899.21741499999985</v>
      </c>
    </row>
    <row r="338" spans="1:4" x14ac:dyDescent="0.25">
      <c r="A338" t="s">
        <v>1176</v>
      </c>
      <c r="B338" t="s">
        <v>3247</v>
      </c>
      <c r="C338">
        <v>979</v>
      </c>
      <c r="D338">
        <v>983.518415</v>
      </c>
    </row>
    <row r="339" spans="1:4" x14ac:dyDescent="0.25">
      <c r="A339" t="s">
        <v>4370</v>
      </c>
      <c r="B339" t="s">
        <v>4371</v>
      </c>
      <c r="C339">
        <v>968</v>
      </c>
      <c r="D339">
        <v>993.30131500000027</v>
      </c>
    </row>
    <row r="340" spans="1:4" x14ac:dyDescent="0.25">
      <c r="A340" t="s">
        <v>817</v>
      </c>
      <c r="B340" t="s">
        <v>2517</v>
      </c>
      <c r="C340">
        <v>414</v>
      </c>
      <c r="D340">
        <v>422.23219999999998</v>
      </c>
    </row>
    <row r="341" spans="1:4" x14ac:dyDescent="0.25">
      <c r="A341" t="s">
        <v>821</v>
      </c>
      <c r="B341" t="s">
        <v>2519</v>
      </c>
      <c r="C341">
        <v>477</v>
      </c>
      <c r="D341">
        <v>485.06856400000004</v>
      </c>
    </row>
    <row r="342" spans="1:4" x14ac:dyDescent="0.25">
      <c r="A342" t="s">
        <v>825</v>
      </c>
      <c r="B342" t="s">
        <v>2521</v>
      </c>
      <c r="C342">
        <v>519</v>
      </c>
      <c r="D342">
        <v>527.98492799999997</v>
      </c>
    </row>
    <row r="343" spans="1:4" x14ac:dyDescent="0.25">
      <c r="A343" t="s">
        <v>812</v>
      </c>
      <c r="B343" t="s">
        <v>2515</v>
      </c>
      <c r="C343">
        <v>384</v>
      </c>
      <c r="D343">
        <v>389.70929000000001</v>
      </c>
    </row>
    <row r="344" spans="1:4" x14ac:dyDescent="0.25">
      <c r="A344" t="s">
        <v>524</v>
      </c>
      <c r="B344" t="s">
        <v>522</v>
      </c>
      <c r="C344">
        <v>159</v>
      </c>
      <c r="D344">
        <v>160.20416499999999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Sans decli</vt:lpstr>
      <vt:lpstr>Sans decli actif</vt:lpstr>
      <vt:lpstr>Avec decli</vt:lpstr>
      <vt:lpstr>Avec decli actif</vt:lpstr>
      <vt:lpstr>Requetes Extraction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2021-05-31T14:33:14Z</dcterms:created>
  <dcterms:modified xsi:type="dcterms:W3CDTF">2021-10-04T20:26:09Z</dcterms:modified>
</cp:coreProperties>
</file>