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unt Sinai\de Witte lab\Side projects\Monocyte project\Covariates\"/>
    </mc:Choice>
  </mc:AlternateContent>
  <xr:revisionPtr revIDLastSave="0" documentId="13_ncr:1_{981F7476-856D-44F5-9272-63BCBC236675}" xr6:coauthVersionLast="47" xr6:coauthVersionMax="47" xr10:uidLastSave="{00000000-0000-0000-0000-000000000000}"/>
  <bookViews>
    <workbookView xWindow="-110" yWindow="-110" windowWidth="27580" windowHeight="17860" xr2:uid="{00000000-000D-0000-FFFF-FFFF00000000}"/>
  </bookViews>
  <sheets>
    <sheet name="covariates_SCZMonoMoGli" sheetId="1" r:id="rId1"/>
    <sheet name="Demographic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3" l="1"/>
  <c r="M19" i="3"/>
  <c r="M28" i="3"/>
  <c r="P49" i="3"/>
  <c r="Q49" i="3"/>
  <c r="O49" i="3"/>
  <c r="M49" i="3"/>
  <c r="P59" i="3"/>
  <c r="Q59" i="3"/>
  <c r="O59" i="3"/>
  <c r="K59" i="3"/>
  <c r="L59" i="3"/>
  <c r="P79" i="3"/>
  <c r="Q79" i="3"/>
  <c r="O79" i="3"/>
  <c r="P101" i="3"/>
  <c r="Q101" i="3"/>
  <c r="O101" i="3"/>
  <c r="I101" i="3"/>
  <c r="I79" i="3"/>
  <c r="I49" i="3"/>
  <c r="I28" i="3"/>
  <c r="I19" i="3"/>
  <c r="L101" i="3"/>
  <c r="M101" i="3"/>
  <c r="K101" i="3"/>
  <c r="R102" i="3"/>
  <c r="R101" i="3"/>
  <c r="J102" i="3"/>
  <c r="J101" i="3"/>
  <c r="G102" i="3"/>
  <c r="G101" i="3"/>
  <c r="L79" i="3"/>
  <c r="M79" i="3"/>
  <c r="K79" i="3"/>
  <c r="R80" i="3"/>
  <c r="R79" i="3"/>
  <c r="J80" i="3"/>
  <c r="J79" i="3"/>
  <c r="G80" i="3"/>
  <c r="G79" i="3"/>
  <c r="R60" i="3"/>
  <c r="R59" i="3"/>
  <c r="J60" i="3"/>
  <c r="J59" i="3"/>
  <c r="G60" i="3"/>
  <c r="G59" i="3"/>
  <c r="L49" i="3"/>
  <c r="K49" i="3"/>
  <c r="R50" i="3"/>
  <c r="R49" i="3"/>
  <c r="J50" i="3"/>
  <c r="J49" i="3"/>
  <c r="G50" i="3"/>
  <c r="G49" i="3"/>
  <c r="L28" i="3"/>
  <c r="K28" i="3"/>
  <c r="R29" i="3"/>
  <c r="R28" i="3"/>
  <c r="J29" i="3"/>
  <c r="J28" i="3"/>
  <c r="G29" i="3"/>
  <c r="G28" i="3"/>
  <c r="K19" i="3"/>
  <c r="L19" i="3"/>
  <c r="R20" i="3"/>
  <c r="R19" i="3"/>
  <c r="X20" i="3"/>
  <c r="X19" i="3"/>
  <c r="W20" i="3"/>
  <c r="W19" i="3"/>
  <c r="V20" i="3"/>
  <c r="V19" i="3"/>
  <c r="U20" i="3"/>
  <c r="U19" i="3"/>
  <c r="T20" i="3"/>
  <c r="T19" i="3"/>
  <c r="S20" i="3"/>
  <c r="S19" i="3"/>
  <c r="J20" i="3"/>
  <c r="J19" i="3"/>
  <c r="G20" i="3"/>
  <c r="G19" i="3"/>
</calcChain>
</file>

<file path=xl/sharedStrings.xml><?xml version="1.0" encoding="utf-8"?>
<sst xmlns="http://schemas.openxmlformats.org/spreadsheetml/2006/main" count="332" uniqueCount="148">
  <si>
    <t>sample_ID</t>
  </si>
  <si>
    <t>subjectID</t>
  </si>
  <si>
    <t>status</t>
  </si>
  <si>
    <t>Cell_type</t>
  </si>
  <si>
    <t>age</t>
  </si>
  <si>
    <t>sex</t>
  </si>
  <si>
    <t>BMI</t>
  </si>
  <si>
    <t>drugs</t>
  </si>
  <si>
    <t>smoking</t>
  </si>
  <si>
    <t>coffee</t>
  </si>
  <si>
    <t>duration_illness</t>
  </si>
  <si>
    <t>antipsychotics</t>
  </si>
  <si>
    <t>antidepressive</t>
  </si>
  <si>
    <t>antianxiety</t>
  </si>
  <si>
    <t>RIN</t>
  </si>
  <si>
    <t>Exonic.Rate</t>
  </si>
  <si>
    <t>Intergenic.Rate</t>
  </si>
  <si>
    <t>Mapped</t>
  </si>
  <si>
    <t>Genes.Detected</t>
  </si>
  <si>
    <t>rRNA.rate</t>
  </si>
  <si>
    <t>Mean.Per.Base.Cov.</t>
  </si>
  <si>
    <t>S004</t>
  </si>
  <si>
    <t>S038</t>
  </si>
  <si>
    <t>S049</t>
  </si>
  <si>
    <t>S058</t>
  </si>
  <si>
    <t>S059</t>
  </si>
  <si>
    <t>S063</t>
  </si>
  <si>
    <t>S073</t>
  </si>
  <si>
    <t>S075</t>
  </si>
  <si>
    <t>S079</t>
  </si>
  <si>
    <t>S086</t>
  </si>
  <si>
    <t>1_LPS</t>
  </si>
  <si>
    <t>S013</t>
  </si>
  <si>
    <t>S088</t>
  </si>
  <si>
    <t>C030</t>
  </si>
  <si>
    <t>22_LPS</t>
  </si>
  <si>
    <t>23_LPS</t>
  </si>
  <si>
    <t>C002</t>
  </si>
  <si>
    <t>24_LPS</t>
  </si>
  <si>
    <t>C010</t>
  </si>
  <si>
    <t>C008</t>
  </si>
  <si>
    <t>C017</t>
  </si>
  <si>
    <t>26_LPS</t>
  </si>
  <si>
    <t>C038</t>
  </si>
  <si>
    <t>27_LPS</t>
  </si>
  <si>
    <t>C013</t>
  </si>
  <si>
    <t>28_LPS</t>
  </si>
  <si>
    <t>C016</t>
  </si>
  <si>
    <t>29_LPS</t>
  </si>
  <si>
    <t>2_LPS</t>
  </si>
  <si>
    <t>C015</t>
  </si>
  <si>
    <t>C026</t>
  </si>
  <si>
    <t>C006</t>
  </si>
  <si>
    <t>C035</t>
  </si>
  <si>
    <t>C019</t>
  </si>
  <si>
    <t>C037</t>
  </si>
  <si>
    <t>C031</t>
  </si>
  <si>
    <t>C039</t>
  </si>
  <si>
    <t>C028</t>
  </si>
  <si>
    <t>C032</t>
  </si>
  <si>
    <t>3_LPS</t>
  </si>
  <si>
    <t>C009</t>
  </si>
  <si>
    <t>4_LPS</t>
  </si>
  <si>
    <t>S032</t>
  </si>
  <si>
    <t>S045</t>
  </si>
  <si>
    <t>5_LPS</t>
  </si>
  <si>
    <t>S047</t>
  </si>
  <si>
    <t>6_LPS</t>
  </si>
  <si>
    <t>S046</t>
  </si>
  <si>
    <t>7_LPS</t>
  </si>
  <si>
    <t>S056</t>
  </si>
  <si>
    <t>8_LPS</t>
  </si>
  <si>
    <t>S036</t>
  </si>
  <si>
    <t>for variables</t>
  </si>
  <si>
    <t>number</t>
  </si>
  <si>
    <t>meaning</t>
  </si>
  <si>
    <t>"yes"</t>
  </si>
  <si>
    <t>"no"</t>
  </si>
  <si>
    <t>male</t>
  </si>
  <si>
    <t>female</t>
  </si>
  <si>
    <t>ctr</t>
  </si>
  <si>
    <t>patient</t>
  </si>
  <si>
    <t>imputing data</t>
  </si>
  <si>
    <t>NA antipsycotics, antidepressive, antianxiety and illness duration ctrs set to no</t>
  </si>
  <si>
    <t>cell-type</t>
  </si>
  <si>
    <t>mogli</t>
  </si>
  <si>
    <t>monocytes</t>
  </si>
  <si>
    <t>CTR001</t>
  </si>
  <si>
    <t>&amp;</t>
  </si>
  <si>
    <t>21_LPS</t>
  </si>
  <si>
    <t>removed due to NA in BMI, smoking, drugs, coffee etc.</t>
  </si>
  <si>
    <t>Monocytes</t>
  </si>
  <si>
    <t>RIN had NA, imputed RIN with average monocytes</t>
  </si>
  <si>
    <t>stimulation</t>
  </si>
  <si>
    <t>no</t>
  </si>
  <si>
    <t>LPS</t>
  </si>
  <si>
    <t>batch</t>
  </si>
  <si>
    <t>age_clusters</t>
  </si>
  <si>
    <t>S064</t>
  </si>
  <si>
    <t>S031</t>
  </si>
  <si>
    <t>90_10</t>
  </si>
  <si>
    <t>90_11</t>
  </si>
  <si>
    <t>90_12</t>
  </si>
  <si>
    <t>90_13</t>
  </si>
  <si>
    <t>90_14</t>
  </si>
  <si>
    <t>90_15</t>
  </si>
  <si>
    <t>90_16</t>
  </si>
  <si>
    <t>90_17</t>
  </si>
  <si>
    <t>90_18</t>
  </si>
  <si>
    <t>90_19</t>
  </si>
  <si>
    <t>90_1</t>
  </si>
  <si>
    <t>90_20</t>
  </si>
  <si>
    <t>90_23</t>
  </si>
  <si>
    <t>90_24</t>
  </si>
  <si>
    <t>90_25</t>
  </si>
  <si>
    <t>90_26</t>
  </si>
  <si>
    <t>90_27</t>
  </si>
  <si>
    <t>90_28</t>
  </si>
  <si>
    <t>90_29</t>
  </si>
  <si>
    <t>90_2</t>
  </si>
  <si>
    <t>90_30</t>
  </si>
  <si>
    <t>90_31</t>
  </si>
  <si>
    <t>90_32</t>
  </si>
  <si>
    <t>90_33</t>
  </si>
  <si>
    <t>90_34</t>
  </si>
  <si>
    <t>90_35</t>
  </si>
  <si>
    <t>90_36</t>
  </si>
  <si>
    <t>90_37</t>
  </si>
  <si>
    <t>90_38</t>
  </si>
  <si>
    <t>90_39</t>
  </si>
  <si>
    <t>90_3</t>
  </si>
  <si>
    <t>90_40</t>
  </si>
  <si>
    <t>90_4</t>
  </si>
  <si>
    <t>90_5</t>
  </si>
  <si>
    <t>90_6</t>
  </si>
  <si>
    <t>90_7</t>
  </si>
  <si>
    <t>90_8</t>
  </si>
  <si>
    <t>90_9</t>
  </si>
  <si>
    <t>SCZ mono</t>
  </si>
  <si>
    <t>SCZ mogli</t>
  </si>
  <si>
    <t>CTR mogli</t>
  </si>
  <si>
    <t>SCZ LPS mogli</t>
  </si>
  <si>
    <t>CTR LPS mogli</t>
  </si>
  <si>
    <t>CTR mono</t>
  </si>
  <si>
    <t>stdev</t>
  </si>
  <si>
    <t>C001</t>
  </si>
  <si>
    <t>NA</t>
  </si>
  <si>
    <t>90_21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</si>
</sst>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workbookViewId="0">
      <selection activeCell="M24" sqref="M24"/>
    </sheetView>
  </sheetViews>
  <sheetFormatPr baseColWidth="10" defaultRowHeight="15.5" x14ac:dyDescent="0.35"/>
  <cols>
    <col min="8" max="8" width="14.16406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93</v>
      </c>
      <c r="E1" t="s">
        <v>96</v>
      </c>
      <c r="F1" t="s">
        <v>3</v>
      </c>
      <c r="G1" t="s">
        <v>4</v>
      </c>
      <c r="H1" t="s">
        <v>97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35">
      <c r="A2" t="s">
        <v>100</v>
      </c>
      <c r="B2" t="s">
        <v>22</v>
      </c>
      <c r="C2">
        <v>1</v>
      </c>
      <c r="D2">
        <v>0</v>
      </c>
      <c r="E2">
        <v>5</v>
      </c>
      <c r="F2">
        <v>2</v>
      </c>
      <c r="G2">
        <v>21</v>
      </c>
      <c r="H2">
        <v>1</v>
      </c>
      <c r="I2">
        <v>1</v>
      </c>
      <c r="J2">
        <v>31.46</v>
      </c>
      <c r="K2">
        <v>0</v>
      </c>
      <c r="L2">
        <v>1</v>
      </c>
      <c r="M2">
        <v>1</v>
      </c>
      <c r="N2">
        <v>3</v>
      </c>
      <c r="O2">
        <v>1</v>
      </c>
      <c r="P2">
        <v>0</v>
      </c>
      <c r="Q2">
        <v>0</v>
      </c>
      <c r="R2">
        <v>9.3000000000000007</v>
      </c>
      <c r="S2">
        <v>0.74605535999999995</v>
      </c>
      <c r="T2">
        <v>7.4916295999999993E-2</v>
      </c>
      <c r="U2">
        <v>32877559</v>
      </c>
      <c r="V2">
        <v>13393</v>
      </c>
      <c r="W2">
        <v>3.1265978E-2</v>
      </c>
      <c r="X2">
        <v>19.858131</v>
      </c>
    </row>
    <row r="3" spans="1:24" x14ac:dyDescent="0.35">
      <c r="A3" t="s">
        <v>101</v>
      </c>
      <c r="B3" t="s">
        <v>23</v>
      </c>
      <c r="C3">
        <v>1</v>
      </c>
      <c r="D3">
        <v>0</v>
      </c>
      <c r="E3">
        <v>7</v>
      </c>
      <c r="F3">
        <v>2</v>
      </c>
      <c r="G3">
        <v>22</v>
      </c>
      <c r="H3">
        <v>1</v>
      </c>
      <c r="I3">
        <v>2</v>
      </c>
      <c r="J3">
        <v>27.1</v>
      </c>
      <c r="K3">
        <v>0</v>
      </c>
      <c r="L3">
        <v>0</v>
      </c>
      <c r="M3">
        <v>0</v>
      </c>
      <c r="N3">
        <v>16</v>
      </c>
      <c r="O3">
        <v>1</v>
      </c>
      <c r="P3">
        <v>0</v>
      </c>
      <c r="Q3">
        <v>0</v>
      </c>
      <c r="R3">
        <v>8.8000000000000007</v>
      </c>
      <c r="S3">
        <v>0.71032375000000003</v>
      </c>
      <c r="T3">
        <v>8.6933634999999995E-2</v>
      </c>
      <c r="U3">
        <v>32960396</v>
      </c>
      <c r="V3">
        <v>13426</v>
      </c>
      <c r="W3">
        <v>2.8720498000000001E-2</v>
      </c>
      <c r="X3">
        <v>20.465634999999999</v>
      </c>
    </row>
    <row r="4" spans="1:24" x14ac:dyDescent="0.35">
      <c r="A4" t="s">
        <v>102</v>
      </c>
      <c r="B4" t="s">
        <v>24</v>
      </c>
      <c r="C4">
        <v>1</v>
      </c>
      <c r="D4">
        <v>0</v>
      </c>
      <c r="E4">
        <v>7</v>
      </c>
      <c r="F4">
        <v>2</v>
      </c>
      <c r="G4">
        <v>25</v>
      </c>
      <c r="H4">
        <v>2</v>
      </c>
      <c r="I4">
        <v>2</v>
      </c>
      <c r="J4">
        <v>21.15</v>
      </c>
      <c r="K4">
        <v>0</v>
      </c>
      <c r="L4">
        <v>1</v>
      </c>
      <c r="M4">
        <v>1</v>
      </c>
      <c r="N4">
        <v>3</v>
      </c>
      <c r="O4">
        <v>1</v>
      </c>
      <c r="P4">
        <v>1</v>
      </c>
      <c r="Q4">
        <v>0</v>
      </c>
      <c r="R4">
        <v>9</v>
      </c>
      <c r="S4">
        <v>0.75727049999999996</v>
      </c>
      <c r="T4">
        <v>6.9544330000000001E-2</v>
      </c>
      <c r="U4">
        <v>31794109</v>
      </c>
      <c r="V4">
        <v>13611</v>
      </c>
      <c r="W4">
        <v>2.4516933000000001E-2</v>
      </c>
      <c r="X4">
        <v>21.241040000000002</v>
      </c>
    </row>
    <row r="5" spans="1:24" x14ac:dyDescent="0.35">
      <c r="A5" t="s">
        <v>103</v>
      </c>
      <c r="B5" t="s">
        <v>25</v>
      </c>
      <c r="C5">
        <v>1</v>
      </c>
      <c r="D5">
        <v>0</v>
      </c>
      <c r="E5">
        <v>6</v>
      </c>
      <c r="F5">
        <v>2</v>
      </c>
      <c r="G5">
        <v>29</v>
      </c>
      <c r="H5">
        <v>2</v>
      </c>
      <c r="I5">
        <v>1</v>
      </c>
      <c r="J5">
        <v>22.84</v>
      </c>
      <c r="K5">
        <v>0</v>
      </c>
      <c r="L5">
        <v>0</v>
      </c>
      <c r="M5">
        <v>0</v>
      </c>
      <c r="N5">
        <v>2</v>
      </c>
      <c r="O5">
        <v>1</v>
      </c>
      <c r="P5">
        <v>1</v>
      </c>
      <c r="Q5">
        <v>0</v>
      </c>
      <c r="R5">
        <v>9.1</v>
      </c>
      <c r="S5">
        <v>0.73341476999999999</v>
      </c>
      <c r="T5">
        <v>8.6018319999999995E-2</v>
      </c>
      <c r="U5">
        <v>27879655</v>
      </c>
      <c r="V5">
        <v>13424</v>
      </c>
      <c r="W5">
        <v>3.2193224999999999E-2</v>
      </c>
      <c r="X5">
        <v>18.350898999999998</v>
      </c>
    </row>
    <row r="6" spans="1:24" x14ac:dyDescent="0.35">
      <c r="A6" t="s">
        <v>104</v>
      </c>
      <c r="B6" t="s">
        <v>26</v>
      </c>
      <c r="C6">
        <v>1</v>
      </c>
      <c r="D6">
        <v>0</v>
      </c>
      <c r="E6">
        <v>6</v>
      </c>
      <c r="F6">
        <v>2</v>
      </c>
      <c r="G6">
        <v>25</v>
      </c>
      <c r="H6">
        <v>2</v>
      </c>
      <c r="I6">
        <v>2</v>
      </c>
      <c r="J6">
        <v>19.829999999999998</v>
      </c>
      <c r="K6">
        <v>1</v>
      </c>
      <c r="L6">
        <v>1</v>
      </c>
      <c r="M6">
        <v>1</v>
      </c>
      <c r="N6">
        <v>3</v>
      </c>
      <c r="O6">
        <v>1</v>
      </c>
      <c r="P6">
        <v>0</v>
      </c>
      <c r="Q6">
        <v>0</v>
      </c>
      <c r="R6">
        <v>7.8</v>
      </c>
      <c r="S6">
        <v>0.72238594</v>
      </c>
      <c r="T6">
        <v>7.6939724000000001E-2</v>
      </c>
      <c r="U6">
        <v>39941669</v>
      </c>
      <c r="V6">
        <v>14002</v>
      </c>
      <c r="W6">
        <v>2.5792813000000001E-2</v>
      </c>
      <c r="X6">
        <v>25.227142000000001</v>
      </c>
    </row>
    <row r="7" spans="1:24" x14ac:dyDescent="0.35">
      <c r="A7" t="s">
        <v>105</v>
      </c>
      <c r="B7" t="s">
        <v>98</v>
      </c>
      <c r="C7">
        <v>1</v>
      </c>
      <c r="D7">
        <v>0</v>
      </c>
      <c r="E7">
        <v>7</v>
      </c>
      <c r="F7">
        <v>2</v>
      </c>
      <c r="G7">
        <v>20</v>
      </c>
      <c r="H7">
        <v>1</v>
      </c>
      <c r="I7">
        <v>1</v>
      </c>
      <c r="J7">
        <v>20.28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8.9</v>
      </c>
      <c r="S7">
        <v>0.72707160000000004</v>
      </c>
      <c r="T7">
        <v>7.52308E-2</v>
      </c>
      <c r="U7">
        <v>30679388</v>
      </c>
      <c r="V7">
        <v>13429</v>
      </c>
      <c r="W7">
        <v>2.8327129999999999E-2</v>
      </c>
      <c r="X7">
        <v>20.830390000000001</v>
      </c>
    </row>
    <row r="8" spans="1:24" x14ac:dyDescent="0.35">
      <c r="A8" t="s">
        <v>106</v>
      </c>
      <c r="B8" t="s">
        <v>27</v>
      </c>
      <c r="C8">
        <v>1</v>
      </c>
      <c r="D8">
        <v>0</v>
      </c>
      <c r="E8">
        <v>5</v>
      </c>
      <c r="F8">
        <v>2</v>
      </c>
      <c r="G8">
        <v>20</v>
      </c>
      <c r="H8">
        <v>1</v>
      </c>
      <c r="I8">
        <v>1</v>
      </c>
      <c r="J8">
        <v>28.72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9.3000000000000007</v>
      </c>
      <c r="S8">
        <v>0.75852125999999997</v>
      </c>
      <c r="T8">
        <v>7.8454369999999995E-2</v>
      </c>
      <c r="U8">
        <v>46160718</v>
      </c>
      <c r="V8">
        <v>13942</v>
      </c>
      <c r="W8">
        <v>2.4048498000000001E-2</v>
      </c>
      <c r="X8">
        <v>32.303192000000003</v>
      </c>
    </row>
    <row r="9" spans="1:24" x14ac:dyDescent="0.35">
      <c r="A9" t="s">
        <v>107</v>
      </c>
      <c r="B9" t="s">
        <v>28</v>
      </c>
      <c r="C9">
        <v>1</v>
      </c>
      <c r="D9">
        <v>0</v>
      </c>
      <c r="E9">
        <v>5</v>
      </c>
      <c r="F9">
        <v>2</v>
      </c>
      <c r="G9">
        <v>26</v>
      </c>
      <c r="H9">
        <v>2</v>
      </c>
      <c r="I9">
        <v>1</v>
      </c>
      <c r="J9">
        <v>23.94</v>
      </c>
      <c r="K9">
        <v>0</v>
      </c>
      <c r="L9">
        <v>0</v>
      </c>
      <c r="M9">
        <v>0</v>
      </c>
      <c r="N9">
        <v>10</v>
      </c>
      <c r="O9">
        <v>0</v>
      </c>
      <c r="P9">
        <v>0</v>
      </c>
      <c r="Q9">
        <v>0</v>
      </c>
      <c r="R9">
        <v>9.3000000000000007</v>
      </c>
      <c r="S9">
        <v>0.76444113000000002</v>
      </c>
      <c r="T9">
        <v>6.9750489999999998E-2</v>
      </c>
      <c r="U9">
        <v>36345682</v>
      </c>
      <c r="V9">
        <v>13664</v>
      </c>
      <c r="W9">
        <v>2.1694573000000002E-2</v>
      </c>
      <c r="X9">
        <v>25.155761999999999</v>
      </c>
    </row>
    <row r="10" spans="1:24" x14ac:dyDescent="0.35">
      <c r="A10" t="s">
        <v>108</v>
      </c>
      <c r="B10" t="s">
        <v>29</v>
      </c>
      <c r="C10">
        <v>1</v>
      </c>
      <c r="D10">
        <v>0</v>
      </c>
      <c r="E10">
        <v>7</v>
      </c>
      <c r="F10">
        <v>2</v>
      </c>
      <c r="G10">
        <v>30</v>
      </c>
      <c r="H10">
        <v>2</v>
      </c>
      <c r="I10">
        <v>1</v>
      </c>
      <c r="J10">
        <v>24.96</v>
      </c>
      <c r="K10">
        <v>0</v>
      </c>
      <c r="L10">
        <v>1</v>
      </c>
      <c r="M10">
        <v>1</v>
      </c>
      <c r="N10">
        <v>2</v>
      </c>
      <c r="O10">
        <v>1</v>
      </c>
      <c r="P10">
        <v>0</v>
      </c>
      <c r="Q10">
        <v>0</v>
      </c>
      <c r="R10">
        <v>9.1999999999999993</v>
      </c>
      <c r="S10">
        <v>0.74308039999999997</v>
      </c>
      <c r="T10">
        <v>7.0037299999999997E-2</v>
      </c>
      <c r="U10">
        <v>30213543</v>
      </c>
      <c r="V10">
        <v>13486</v>
      </c>
      <c r="W10">
        <v>2.440399E-2</v>
      </c>
      <c r="X10">
        <v>20.940011999999999</v>
      </c>
    </row>
    <row r="11" spans="1:24" x14ac:dyDescent="0.35">
      <c r="A11" t="s">
        <v>109</v>
      </c>
      <c r="B11" t="s">
        <v>30</v>
      </c>
      <c r="C11">
        <v>1</v>
      </c>
      <c r="D11">
        <v>0</v>
      </c>
      <c r="E11">
        <v>6</v>
      </c>
      <c r="F11">
        <v>2</v>
      </c>
      <c r="G11">
        <v>26</v>
      </c>
      <c r="H11">
        <v>2</v>
      </c>
      <c r="I11">
        <v>1</v>
      </c>
      <c r="J11">
        <v>30.6</v>
      </c>
      <c r="K11">
        <v>1</v>
      </c>
      <c r="L11">
        <v>1</v>
      </c>
      <c r="M11">
        <v>1</v>
      </c>
      <c r="N11">
        <v>3</v>
      </c>
      <c r="O11">
        <v>1</v>
      </c>
      <c r="P11">
        <v>0</v>
      </c>
      <c r="Q11">
        <v>0</v>
      </c>
      <c r="R11">
        <v>9.3000000000000007</v>
      </c>
      <c r="S11">
        <v>0.76244239999999996</v>
      </c>
      <c r="T11">
        <v>6.7172109999999993E-2</v>
      </c>
      <c r="U11">
        <v>31956207</v>
      </c>
      <c r="V11">
        <v>13463</v>
      </c>
      <c r="W11">
        <v>2.3073388E-2</v>
      </c>
      <c r="X11">
        <v>21.81175</v>
      </c>
    </row>
    <row r="12" spans="1:24" x14ac:dyDescent="0.35">
      <c r="A12" t="s">
        <v>110</v>
      </c>
      <c r="B12" t="s">
        <v>21</v>
      </c>
      <c r="C12">
        <v>1</v>
      </c>
      <c r="D12">
        <v>0</v>
      </c>
      <c r="E12">
        <v>5</v>
      </c>
      <c r="F12">
        <v>2</v>
      </c>
      <c r="G12">
        <v>20</v>
      </c>
      <c r="H12">
        <v>1</v>
      </c>
      <c r="I12">
        <v>1</v>
      </c>
      <c r="J12">
        <v>22.1</v>
      </c>
      <c r="K12">
        <v>1</v>
      </c>
      <c r="L12">
        <v>1</v>
      </c>
      <c r="M12">
        <v>1</v>
      </c>
      <c r="N12">
        <v>3</v>
      </c>
      <c r="O12">
        <v>0</v>
      </c>
      <c r="P12">
        <v>0</v>
      </c>
      <c r="Q12">
        <v>0</v>
      </c>
      <c r="R12">
        <v>9</v>
      </c>
      <c r="S12">
        <v>0.71596484999999999</v>
      </c>
      <c r="T12">
        <v>8.1654414999999994E-2</v>
      </c>
      <c r="U12">
        <v>38034210</v>
      </c>
      <c r="V12">
        <v>13884</v>
      </c>
      <c r="W12">
        <v>2.8591683E-2</v>
      </c>
      <c r="X12">
        <v>24.147922999999999</v>
      </c>
    </row>
    <row r="13" spans="1:24" x14ac:dyDescent="0.35">
      <c r="A13" t="s">
        <v>111</v>
      </c>
      <c r="B13" t="s">
        <v>33</v>
      </c>
      <c r="C13">
        <v>1</v>
      </c>
      <c r="D13">
        <v>0</v>
      </c>
      <c r="E13">
        <v>6</v>
      </c>
      <c r="F13">
        <v>2</v>
      </c>
      <c r="G13">
        <v>25</v>
      </c>
      <c r="H13">
        <v>2</v>
      </c>
      <c r="I13">
        <v>2</v>
      </c>
      <c r="J13">
        <v>26.59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9.1999999999999993</v>
      </c>
      <c r="S13">
        <v>0.73407750000000005</v>
      </c>
      <c r="T13">
        <v>7.277438E-2</v>
      </c>
      <c r="U13">
        <v>40720636</v>
      </c>
      <c r="V13">
        <v>13797</v>
      </c>
      <c r="W13">
        <v>2.3235295E-2</v>
      </c>
      <c r="X13">
        <v>26.98668</v>
      </c>
    </row>
    <row r="14" spans="1:24" x14ac:dyDescent="0.35">
      <c r="A14" t="s">
        <v>147</v>
      </c>
      <c r="B14" t="s">
        <v>145</v>
      </c>
      <c r="C14">
        <v>0</v>
      </c>
      <c r="D14">
        <v>0</v>
      </c>
      <c r="E14">
        <v>5</v>
      </c>
      <c r="F14">
        <v>2</v>
      </c>
      <c r="G14">
        <v>21</v>
      </c>
      <c r="H14">
        <v>1</v>
      </c>
      <c r="I14">
        <v>2</v>
      </c>
      <c r="J14" t="s">
        <v>146</v>
      </c>
      <c r="K14" t="s">
        <v>146</v>
      </c>
      <c r="L14" t="s">
        <v>146</v>
      </c>
      <c r="M14" t="s">
        <v>146</v>
      </c>
      <c r="N14" t="s">
        <v>146</v>
      </c>
      <c r="O14" t="s">
        <v>146</v>
      </c>
      <c r="P14" t="s">
        <v>146</v>
      </c>
      <c r="Q14" t="s">
        <v>146</v>
      </c>
      <c r="R14">
        <v>8.6</v>
      </c>
      <c r="S14">
        <v>0.69517280000000004</v>
      </c>
      <c r="T14">
        <v>8.087097E-2</v>
      </c>
      <c r="U14">
        <v>40069682</v>
      </c>
      <c r="V14">
        <v>13812</v>
      </c>
      <c r="W14">
        <v>3.1159820000000001E-2</v>
      </c>
      <c r="X14">
        <v>23.297325000000001</v>
      </c>
    </row>
    <row r="15" spans="1:24" x14ac:dyDescent="0.35">
      <c r="A15" t="s">
        <v>112</v>
      </c>
      <c r="B15" t="s">
        <v>37</v>
      </c>
      <c r="C15">
        <v>0</v>
      </c>
      <c r="D15">
        <v>0</v>
      </c>
      <c r="E15">
        <v>5</v>
      </c>
      <c r="F15">
        <v>2</v>
      </c>
      <c r="G15">
        <v>20</v>
      </c>
      <c r="H15">
        <v>1</v>
      </c>
      <c r="I15">
        <v>2</v>
      </c>
      <c r="J15">
        <v>18.079999999999998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8.9</v>
      </c>
      <c r="S15">
        <v>0.68812329999999999</v>
      </c>
      <c r="T15">
        <v>7.756797E-2</v>
      </c>
      <c r="U15">
        <v>32175832</v>
      </c>
      <c r="V15">
        <v>13564</v>
      </c>
      <c r="W15">
        <v>2.6393349999999999E-2</v>
      </c>
      <c r="X15">
        <v>18.882090000000002</v>
      </c>
    </row>
    <row r="16" spans="1:24" x14ac:dyDescent="0.35">
      <c r="A16" t="s">
        <v>113</v>
      </c>
      <c r="B16" t="s">
        <v>39</v>
      </c>
      <c r="C16">
        <v>0</v>
      </c>
      <c r="D16">
        <v>0</v>
      </c>
      <c r="E16">
        <v>5</v>
      </c>
      <c r="F16">
        <v>2</v>
      </c>
      <c r="G16">
        <v>25</v>
      </c>
      <c r="H16">
        <v>2</v>
      </c>
      <c r="I16">
        <v>1</v>
      </c>
      <c r="J16">
        <v>25.76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9.1</v>
      </c>
      <c r="S16">
        <v>0.72236979999999995</v>
      </c>
      <c r="T16">
        <v>7.7275330000000003E-2</v>
      </c>
      <c r="U16">
        <v>45067007</v>
      </c>
      <c r="V16">
        <v>14005</v>
      </c>
      <c r="W16">
        <v>3.112492E-2</v>
      </c>
      <c r="X16">
        <v>29.350269999999998</v>
      </c>
    </row>
    <row r="17" spans="1:24" x14ac:dyDescent="0.35">
      <c r="A17" t="s">
        <v>114</v>
      </c>
      <c r="B17" t="s">
        <v>40</v>
      </c>
      <c r="C17">
        <v>0</v>
      </c>
      <c r="D17">
        <v>0</v>
      </c>
      <c r="E17">
        <v>6</v>
      </c>
      <c r="F17">
        <v>2</v>
      </c>
      <c r="G17">
        <v>25</v>
      </c>
      <c r="H17">
        <v>2</v>
      </c>
      <c r="I17">
        <v>2</v>
      </c>
      <c r="J17">
        <v>32.74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9.1999999999999993</v>
      </c>
      <c r="S17">
        <v>0.72333323999999999</v>
      </c>
      <c r="T17">
        <v>6.8385824999999997E-2</v>
      </c>
      <c r="U17">
        <v>40316718</v>
      </c>
      <c r="V17">
        <v>13781</v>
      </c>
      <c r="W17">
        <v>1.8548459E-2</v>
      </c>
      <c r="X17">
        <v>27.15551</v>
      </c>
    </row>
    <row r="18" spans="1:24" x14ac:dyDescent="0.35">
      <c r="A18" t="s">
        <v>115</v>
      </c>
      <c r="B18" t="s">
        <v>41</v>
      </c>
      <c r="C18">
        <v>0</v>
      </c>
      <c r="D18">
        <v>0</v>
      </c>
      <c r="E18">
        <v>7</v>
      </c>
      <c r="F18">
        <v>2</v>
      </c>
      <c r="G18">
        <v>28</v>
      </c>
      <c r="H18">
        <v>2</v>
      </c>
      <c r="I18">
        <v>1</v>
      </c>
      <c r="J18">
        <v>20.02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9.3000000000000007</v>
      </c>
      <c r="S18">
        <v>0.77758609999999995</v>
      </c>
      <c r="T18">
        <v>6.4594020000000002E-2</v>
      </c>
      <c r="U18">
        <v>30815716</v>
      </c>
      <c r="V18">
        <v>13485</v>
      </c>
      <c r="W18">
        <v>1.9367454999999999E-2</v>
      </c>
      <c r="X18">
        <v>22.25949</v>
      </c>
    </row>
    <row r="19" spans="1:24" x14ac:dyDescent="0.35">
      <c r="A19" t="s">
        <v>116</v>
      </c>
      <c r="B19" t="s">
        <v>43</v>
      </c>
      <c r="C19">
        <v>0</v>
      </c>
      <c r="D19">
        <v>0</v>
      </c>
      <c r="E19">
        <v>6</v>
      </c>
      <c r="F19">
        <v>2</v>
      </c>
      <c r="G19">
        <v>35</v>
      </c>
      <c r="H19">
        <v>2</v>
      </c>
      <c r="I19">
        <v>1</v>
      </c>
      <c r="J19">
        <v>34.94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9</v>
      </c>
      <c r="S19">
        <v>0.76259904999999995</v>
      </c>
      <c r="T19">
        <v>6.7081109999999999E-2</v>
      </c>
      <c r="U19">
        <v>41019758</v>
      </c>
      <c r="V19">
        <v>13597</v>
      </c>
      <c r="W19">
        <v>2.4265403000000001E-2</v>
      </c>
      <c r="X19">
        <v>26.941161999999998</v>
      </c>
    </row>
    <row r="20" spans="1:24" x14ac:dyDescent="0.35">
      <c r="A20" t="s">
        <v>117</v>
      </c>
      <c r="B20" t="s">
        <v>45</v>
      </c>
      <c r="C20">
        <v>0</v>
      </c>
      <c r="D20">
        <v>0</v>
      </c>
      <c r="E20">
        <v>6</v>
      </c>
      <c r="F20">
        <v>2</v>
      </c>
      <c r="G20">
        <v>22</v>
      </c>
      <c r="H20">
        <v>1</v>
      </c>
      <c r="I20">
        <v>1</v>
      </c>
      <c r="J20">
        <v>19.920000000000002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9.1999999999999993</v>
      </c>
      <c r="S20">
        <v>0.69266737</v>
      </c>
      <c r="T20">
        <v>8.0480889999999999E-2</v>
      </c>
      <c r="U20">
        <v>29896701</v>
      </c>
      <c r="V20">
        <v>13472</v>
      </c>
      <c r="W20">
        <v>2.2724080000000001E-2</v>
      </c>
      <c r="X20">
        <v>19.296900000000001</v>
      </c>
    </row>
    <row r="21" spans="1:24" x14ac:dyDescent="0.35">
      <c r="A21" t="s">
        <v>118</v>
      </c>
      <c r="B21" t="s">
        <v>47</v>
      </c>
      <c r="C21">
        <v>0</v>
      </c>
      <c r="D21">
        <v>0</v>
      </c>
      <c r="E21">
        <v>6</v>
      </c>
      <c r="F21">
        <v>2</v>
      </c>
      <c r="G21">
        <v>22</v>
      </c>
      <c r="H21">
        <v>1</v>
      </c>
      <c r="I21">
        <v>1</v>
      </c>
      <c r="J21">
        <v>20.59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8.9</v>
      </c>
      <c r="S21">
        <v>0.76507055999999996</v>
      </c>
      <c r="T21">
        <v>6.7176639999999996E-2</v>
      </c>
      <c r="U21">
        <v>37596033</v>
      </c>
      <c r="V21">
        <v>13765</v>
      </c>
      <c r="W21">
        <v>2.5855706999999999E-2</v>
      </c>
      <c r="X21">
        <v>24.006992</v>
      </c>
    </row>
    <row r="22" spans="1:24" x14ac:dyDescent="0.35">
      <c r="A22" t="s">
        <v>119</v>
      </c>
      <c r="B22" t="s">
        <v>32</v>
      </c>
      <c r="C22">
        <v>1</v>
      </c>
      <c r="D22">
        <v>0</v>
      </c>
      <c r="E22">
        <v>5</v>
      </c>
      <c r="F22">
        <v>2</v>
      </c>
      <c r="G22">
        <v>20</v>
      </c>
      <c r="H22">
        <v>1</v>
      </c>
      <c r="I22">
        <v>1</v>
      </c>
      <c r="J22">
        <v>21.8</v>
      </c>
      <c r="K22">
        <v>0</v>
      </c>
      <c r="L22">
        <v>1</v>
      </c>
      <c r="M22">
        <v>1</v>
      </c>
      <c r="N22">
        <v>2</v>
      </c>
      <c r="O22">
        <v>1</v>
      </c>
      <c r="P22">
        <v>0</v>
      </c>
      <c r="Q22">
        <v>0</v>
      </c>
      <c r="R22">
        <v>9.3000000000000007</v>
      </c>
      <c r="S22">
        <v>0.76821834</v>
      </c>
      <c r="T22">
        <v>6.5498024000000002E-2</v>
      </c>
      <c r="U22">
        <v>36104905</v>
      </c>
      <c r="V22">
        <v>13474</v>
      </c>
      <c r="W22">
        <v>2.6603005999999998E-2</v>
      </c>
      <c r="X22">
        <v>23.761700000000001</v>
      </c>
    </row>
    <row r="23" spans="1:24" x14ac:dyDescent="0.35">
      <c r="A23" t="s">
        <v>120</v>
      </c>
      <c r="B23" t="s">
        <v>50</v>
      </c>
      <c r="C23">
        <v>0</v>
      </c>
      <c r="D23">
        <v>0</v>
      </c>
      <c r="E23">
        <v>7</v>
      </c>
      <c r="F23">
        <v>2</v>
      </c>
      <c r="G23">
        <v>22</v>
      </c>
      <c r="H23">
        <v>1</v>
      </c>
      <c r="I23">
        <v>1</v>
      </c>
      <c r="J23">
        <v>33.590000000000003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8.9</v>
      </c>
      <c r="S23">
        <v>0.78557604999999997</v>
      </c>
      <c r="T23">
        <v>6.6619579999999998E-2</v>
      </c>
      <c r="U23">
        <v>44617573</v>
      </c>
      <c r="V23">
        <v>13748</v>
      </c>
      <c r="W23">
        <v>3.3343570000000003E-2</v>
      </c>
      <c r="X23">
        <v>32.250630000000001</v>
      </c>
    </row>
    <row r="24" spans="1:24" x14ac:dyDescent="0.35">
      <c r="A24" t="s">
        <v>121</v>
      </c>
      <c r="B24" t="s">
        <v>51</v>
      </c>
      <c r="C24">
        <v>0</v>
      </c>
      <c r="D24">
        <v>0</v>
      </c>
      <c r="E24">
        <v>5</v>
      </c>
      <c r="F24">
        <v>2</v>
      </c>
      <c r="G24">
        <v>22</v>
      </c>
      <c r="H24">
        <v>1</v>
      </c>
      <c r="I24">
        <v>1</v>
      </c>
      <c r="J24">
        <v>22.45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8.8000000000000007</v>
      </c>
      <c r="S24">
        <v>0.73225147000000002</v>
      </c>
      <c r="T24">
        <v>8.0137394000000001E-2</v>
      </c>
      <c r="U24">
        <v>39771259</v>
      </c>
      <c r="V24">
        <v>13755</v>
      </c>
      <c r="W24">
        <v>2.9467208000000002E-2</v>
      </c>
      <c r="X24">
        <v>24.617909999999998</v>
      </c>
    </row>
    <row r="25" spans="1:24" x14ac:dyDescent="0.35">
      <c r="A25" t="s">
        <v>122</v>
      </c>
      <c r="B25" t="s">
        <v>52</v>
      </c>
      <c r="C25">
        <v>0</v>
      </c>
      <c r="D25">
        <v>0</v>
      </c>
      <c r="E25">
        <v>5</v>
      </c>
      <c r="F25">
        <v>2</v>
      </c>
      <c r="G25">
        <v>27</v>
      </c>
      <c r="H25">
        <v>2</v>
      </c>
      <c r="I25">
        <v>1</v>
      </c>
      <c r="J25">
        <v>29.98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9.1</v>
      </c>
      <c r="S25">
        <v>0.77637769999999995</v>
      </c>
      <c r="T25">
        <v>7.3163889999999995E-2</v>
      </c>
      <c r="U25">
        <v>37389306</v>
      </c>
      <c r="V25">
        <v>13511</v>
      </c>
      <c r="W25">
        <v>2.8993986999999999E-2</v>
      </c>
      <c r="X25">
        <v>24.969125999999999</v>
      </c>
    </row>
    <row r="26" spans="1:24" x14ac:dyDescent="0.35">
      <c r="A26" t="s">
        <v>123</v>
      </c>
      <c r="B26" t="s">
        <v>53</v>
      </c>
      <c r="C26">
        <v>0</v>
      </c>
      <c r="D26">
        <v>0</v>
      </c>
      <c r="E26">
        <v>6</v>
      </c>
      <c r="F26">
        <v>2</v>
      </c>
      <c r="G26">
        <v>21</v>
      </c>
      <c r="H26">
        <v>1</v>
      </c>
      <c r="I26">
        <v>1</v>
      </c>
      <c r="J26">
        <v>21.05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9.1999999999999993</v>
      </c>
      <c r="S26">
        <v>0.77600163</v>
      </c>
      <c r="T26">
        <v>7.3428229999999997E-2</v>
      </c>
      <c r="U26">
        <v>31864749</v>
      </c>
      <c r="V26">
        <v>13484</v>
      </c>
      <c r="W26">
        <v>3.3147980000000001E-2</v>
      </c>
      <c r="X26">
        <v>22.884674</v>
      </c>
    </row>
    <row r="27" spans="1:24" x14ac:dyDescent="0.35">
      <c r="A27" t="s">
        <v>124</v>
      </c>
      <c r="B27" t="s">
        <v>54</v>
      </c>
      <c r="C27">
        <v>0</v>
      </c>
      <c r="D27">
        <v>0</v>
      </c>
      <c r="E27">
        <v>6</v>
      </c>
      <c r="F27">
        <v>2</v>
      </c>
      <c r="G27">
        <v>29</v>
      </c>
      <c r="H27">
        <v>2</v>
      </c>
      <c r="I27">
        <v>1</v>
      </c>
      <c r="J27">
        <v>20.57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9.1</v>
      </c>
      <c r="S27">
        <v>0.77700996</v>
      </c>
      <c r="T27">
        <v>7.2299600000000006E-2</v>
      </c>
      <c r="U27">
        <v>27447703</v>
      </c>
      <c r="V27">
        <v>13461</v>
      </c>
      <c r="W27">
        <v>2.8713549000000001E-2</v>
      </c>
      <c r="X27">
        <v>18.766264</v>
      </c>
    </row>
    <row r="28" spans="1:24" x14ac:dyDescent="0.35">
      <c r="A28" t="s">
        <v>125</v>
      </c>
      <c r="B28" t="s">
        <v>55</v>
      </c>
      <c r="C28">
        <v>0</v>
      </c>
      <c r="D28">
        <v>0</v>
      </c>
      <c r="E28">
        <v>7</v>
      </c>
      <c r="F28">
        <v>2</v>
      </c>
      <c r="G28">
        <v>23</v>
      </c>
      <c r="H28">
        <v>1</v>
      </c>
      <c r="I28">
        <v>1</v>
      </c>
      <c r="J28">
        <v>25.64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9</v>
      </c>
      <c r="S28">
        <v>0.71339600000000003</v>
      </c>
      <c r="T28">
        <v>7.1545139999999993E-2</v>
      </c>
      <c r="U28">
        <v>40902975</v>
      </c>
      <c r="V28">
        <v>13854</v>
      </c>
      <c r="W28">
        <v>2.4432037E-2</v>
      </c>
      <c r="X28">
        <v>26.537822999999999</v>
      </c>
    </row>
    <row r="29" spans="1:24" x14ac:dyDescent="0.35">
      <c r="A29" t="s">
        <v>126</v>
      </c>
      <c r="B29" t="s">
        <v>56</v>
      </c>
      <c r="C29">
        <v>0</v>
      </c>
      <c r="D29">
        <v>0</v>
      </c>
      <c r="E29">
        <v>6</v>
      </c>
      <c r="F29">
        <v>2</v>
      </c>
      <c r="G29">
        <v>25</v>
      </c>
      <c r="H29">
        <v>2</v>
      </c>
      <c r="I29">
        <v>1</v>
      </c>
      <c r="J29">
        <v>21.9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8.5</v>
      </c>
      <c r="S29">
        <v>0.63760006000000002</v>
      </c>
      <c r="T29">
        <v>8.4377885E-2</v>
      </c>
      <c r="U29">
        <v>30399255</v>
      </c>
      <c r="V29">
        <v>13923</v>
      </c>
      <c r="W29">
        <v>3.5288036000000002E-2</v>
      </c>
      <c r="X29">
        <v>16.439143999999999</v>
      </c>
    </row>
    <row r="30" spans="1:24" x14ac:dyDescent="0.35">
      <c r="A30" t="s">
        <v>127</v>
      </c>
      <c r="B30" t="s">
        <v>57</v>
      </c>
      <c r="C30">
        <v>0</v>
      </c>
      <c r="D30">
        <v>0</v>
      </c>
      <c r="E30">
        <v>7</v>
      </c>
      <c r="F30">
        <v>2</v>
      </c>
      <c r="G30">
        <v>44</v>
      </c>
      <c r="H30">
        <v>2</v>
      </c>
      <c r="I30">
        <v>1</v>
      </c>
      <c r="J30">
        <v>28.34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9.5</v>
      </c>
      <c r="S30">
        <v>0.70873063999999997</v>
      </c>
      <c r="T30">
        <v>8.1527130000000003E-2</v>
      </c>
      <c r="U30">
        <v>33083590</v>
      </c>
      <c r="V30">
        <v>13107</v>
      </c>
      <c r="W30">
        <v>3.5277820000000001E-2</v>
      </c>
      <c r="X30">
        <v>18.212032000000001</v>
      </c>
    </row>
    <row r="31" spans="1:24" x14ac:dyDescent="0.35">
      <c r="A31" t="s">
        <v>128</v>
      </c>
      <c r="B31" t="s">
        <v>58</v>
      </c>
      <c r="C31">
        <v>0</v>
      </c>
      <c r="D31">
        <v>0</v>
      </c>
      <c r="E31">
        <v>6</v>
      </c>
      <c r="F31">
        <v>2</v>
      </c>
      <c r="G31">
        <v>23</v>
      </c>
      <c r="H31">
        <v>1</v>
      </c>
      <c r="I31">
        <v>1</v>
      </c>
      <c r="J31">
        <v>24.54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9</v>
      </c>
      <c r="S31">
        <v>0.76078199999999996</v>
      </c>
      <c r="T31">
        <v>7.1738355000000004E-2</v>
      </c>
      <c r="U31">
        <v>34502157</v>
      </c>
      <c r="V31">
        <v>13604</v>
      </c>
      <c r="W31">
        <v>2.6627959999999999E-2</v>
      </c>
      <c r="X31">
        <v>24.111269</v>
      </c>
    </row>
    <row r="32" spans="1:24" x14ac:dyDescent="0.35">
      <c r="A32" t="s">
        <v>129</v>
      </c>
      <c r="B32" t="s">
        <v>59</v>
      </c>
      <c r="C32">
        <v>0</v>
      </c>
      <c r="D32">
        <v>0</v>
      </c>
      <c r="E32">
        <v>7</v>
      </c>
      <c r="F32">
        <v>2</v>
      </c>
      <c r="G32">
        <v>22</v>
      </c>
      <c r="H32">
        <v>1</v>
      </c>
      <c r="I32">
        <v>1</v>
      </c>
      <c r="J32">
        <v>22.98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9.1</v>
      </c>
      <c r="S32">
        <v>0.76833419999999997</v>
      </c>
      <c r="T32">
        <v>6.9055825000000001E-2</v>
      </c>
      <c r="U32">
        <v>33541514</v>
      </c>
      <c r="V32">
        <v>13651</v>
      </c>
      <c r="W32">
        <v>2.3745589000000001E-2</v>
      </c>
      <c r="X32">
        <v>24.142775</v>
      </c>
    </row>
    <row r="33" spans="1:24" x14ac:dyDescent="0.35">
      <c r="A33" t="s">
        <v>130</v>
      </c>
      <c r="B33" t="s">
        <v>99</v>
      </c>
      <c r="C33">
        <v>1</v>
      </c>
      <c r="D33">
        <v>0</v>
      </c>
      <c r="E33">
        <v>7</v>
      </c>
      <c r="F33">
        <v>2</v>
      </c>
      <c r="G33">
        <v>18</v>
      </c>
      <c r="H33">
        <v>1</v>
      </c>
      <c r="I33">
        <v>1</v>
      </c>
      <c r="J33">
        <v>28.73</v>
      </c>
      <c r="K33">
        <v>0</v>
      </c>
      <c r="L33">
        <v>1</v>
      </c>
      <c r="M33">
        <v>1</v>
      </c>
      <c r="N33">
        <v>2</v>
      </c>
      <c r="O33">
        <v>1</v>
      </c>
      <c r="P33">
        <v>0</v>
      </c>
      <c r="Q33">
        <v>1</v>
      </c>
      <c r="R33">
        <v>9.1999999999999993</v>
      </c>
      <c r="S33">
        <v>0.72599959999999997</v>
      </c>
      <c r="T33">
        <v>7.2535180000000005E-2</v>
      </c>
      <c r="U33">
        <v>37633324</v>
      </c>
      <c r="V33">
        <v>13854</v>
      </c>
      <c r="W33">
        <v>2.8069378999999998E-2</v>
      </c>
      <c r="X33">
        <v>25.064654999999998</v>
      </c>
    </row>
    <row r="34" spans="1:24" x14ac:dyDescent="0.35">
      <c r="A34" t="s">
        <v>131</v>
      </c>
      <c r="B34" t="s">
        <v>61</v>
      </c>
      <c r="C34">
        <v>0</v>
      </c>
      <c r="D34">
        <v>0</v>
      </c>
      <c r="E34">
        <v>5</v>
      </c>
      <c r="F34">
        <v>2</v>
      </c>
      <c r="G34">
        <v>21</v>
      </c>
      <c r="H34">
        <v>1</v>
      </c>
      <c r="I34">
        <v>1</v>
      </c>
      <c r="J34">
        <v>20.28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9</v>
      </c>
      <c r="S34">
        <v>0.7546832</v>
      </c>
      <c r="T34">
        <v>7.2790190000000005E-2</v>
      </c>
      <c r="U34">
        <v>36081221</v>
      </c>
      <c r="V34">
        <v>13573</v>
      </c>
      <c r="W34">
        <v>2.5139669999999999E-2</v>
      </c>
      <c r="X34">
        <v>24.573502999999999</v>
      </c>
    </row>
    <row r="35" spans="1:24" x14ac:dyDescent="0.35">
      <c r="A35" t="s">
        <v>132</v>
      </c>
      <c r="B35" t="s">
        <v>63</v>
      </c>
      <c r="C35">
        <v>1</v>
      </c>
      <c r="D35">
        <v>0</v>
      </c>
      <c r="E35">
        <v>6</v>
      </c>
      <c r="F35">
        <v>2</v>
      </c>
      <c r="G35">
        <v>18</v>
      </c>
      <c r="H35">
        <v>1</v>
      </c>
      <c r="I35">
        <v>1</v>
      </c>
      <c r="J35">
        <v>20.43</v>
      </c>
      <c r="K35">
        <v>1</v>
      </c>
      <c r="L35">
        <v>1</v>
      </c>
      <c r="M35">
        <v>1</v>
      </c>
      <c r="N35">
        <v>2</v>
      </c>
      <c r="O35">
        <v>1</v>
      </c>
      <c r="P35">
        <v>0</v>
      </c>
      <c r="Q35">
        <v>0</v>
      </c>
      <c r="R35">
        <v>2.9</v>
      </c>
      <c r="S35">
        <v>0.73273509999999997</v>
      </c>
      <c r="T35">
        <v>8.0391599999999994E-2</v>
      </c>
      <c r="U35">
        <v>34201584</v>
      </c>
      <c r="V35">
        <v>13676</v>
      </c>
      <c r="W35">
        <v>2.7231690999999999E-2</v>
      </c>
      <c r="X35">
        <v>24.180444999999999</v>
      </c>
    </row>
    <row r="36" spans="1:24" x14ac:dyDescent="0.35">
      <c r="A36" t="s">
        <v>133</v>
      </c>
      <c r="B36" t="s">
        <v>64</v>
      </c>
      <c r="C36">
        <v>1</v>
      </c>
      <c r="D36">
        <v>0</v>
      </c>
      <c r="E36">
        <v>5</v>
      </c>
      <c r="F36">
        <v>2</v>
      </c>
      <c r="G36">
        <v>18</v>
      </c>
      <c r="H36">
        <v>1</v>
      </c>
      <c r="I36">
        <v>1</v>
      </c>
      <c r="J36">
        <v>24.69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9</v>
      </c>
      <c r="S36">
        <v>0.73329692999999996</v>
      </c>
      <c r="T36">
        <v>7.5781490000000007E-2</v>
      </c>
      <c r="U36">
        <v>40312351</v>
      </c>
      <c r="V36">
        <v>13741</v>
      </c>
      <c r="W36">
        <v>2.479193E-2</v>
      </c>
      <c r="X36">
        <v>25.750546</v>
      </c>
    </row>
    <row r="37" spans="1:24" x14ac:dyDescent="0.35">
      <c r="A37" t="s">
        <v>134</v>
      </c>
      <c r="B37" t="s">
        <v>66</v>
      </c>
      <c r="C37">
        <v>1</v>
      </c>
      <c r="D37">
        <v>0</v>
      </c>
      <c r="E37">
        <v>7</v>
      </c>
      <c r="F37">
        <v>2</v>
      </c>
      <c r="G37">
        <v>29</v>
      </c>
      <c r="H37">
        <v>2</v>
      </c>
      <c r="I37">
        <v>1</v>
      </c>
      <c r="J37">
        <v>26.02</v>
      </c>
      <c r="K37">
        <v>0</v>
      </c>
      <c r="L37">
        <v>0</v>
      </c>
      <c r="M37">
        <v>1</v>
      </c>
      <c r="N37">
        <v>2</v>
      </c>
      <c r="O37">
        <v>1</v>
      </c>
      <c r="P37">
        <v>0</v>
      </c>
      <c r="Q37">
        <v>1</v>
      </c>
      <c r="R37">
        <v>8.9</v>
      </c>
      <c r="S37">
        <v>0.75250890000000004</v>
      </c>
      <c r="T37">
        <v>6.5452029999999994E-2</v>
      </c>
      <c r="U37">
        <v>37350210</v>
      </c>
      <c r="V37">
        <v>13608</v>
      </c>
      <c r="W37">
        <v>2.0339619999999999E-2</v>
      </c>
      <c r="X37">
        <v>25.522112</v>
      </c>
    </row>
    <row r="38" spans="1:24" x14ac:dyDescent="0.35">
      <c r="A38" t="s">
        <v>135</v>
      </c>
      <c r="B38" t="s">
        <v>68</v>
      </c>
      <c r="C38">
        <v>1</v>
      </c>
      <c r="D38">
        <v>0</v>
      </c>
      <c r="E38">
        <v>7</v>
      </c>
      <c r="F38">
        <v>2</v>
      </c>
      <c r="G38">
        <v>23</v>
      </c>
      <c r="H38">
        <v>1</v>
      </c>
      <c r="I38">
        <v>1</v>
      </c>
      <c r="J38">
        <v>22.5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9.1</v>
      </c>
      <c r="S38">
        <v>0.70985710000000002</v>
      </c>
      <c r="T38">
        <v>7.4185109999999999E-2</v>
      </c>
      <c r="U38">
        <v>40875442</v>
      </c>
      <c r="V38">
        <v>13717</v>
      </c>
      <c r="W38">
        <v>2.4578867000000001E-2</v>
      </c>
      <c r="X38">
        <v>25.432053</v>
      </c>
    </row>
    <row r="39" spans="1:24" x14ac:dyDescent="0.35">
      <c r="A39" t="s">
        <v>136</v>
      </c>
      <c r="B39" t="s">
        <v>70</v>
      </c>
      <c r="C39">
        <v>1</v>
      </c>
      <c r="D39">
        <v>0</v>
      </c>
      <c r="E39">
        <v>6</v>
      </c>
      <c r="F39">
        <v>2</v>
      </c>
      <c r="G39">
        <v>19</v>
      </c>
      <c r="H39">
        <v>1</v>
      </c>
      <c r="I39">
        <v>1</v>
      </c>
      <c r="J39">
        <v>23.77</v>
      </c>
      <c r="K39">
        <v>0</v>
      </c>
      <c r="L39">
        <v>0</v>
      </c>
      <c r="M39">
        <v>1</v>
      </c>
      <c r="N39">
        <v>3</v>
      </c>
      <c r="O39">
        <v>1</v>
      </c>
      <c r="P39">
        <v>0</v>
      </c>
      <c r="Q39">
        <v>0</v>
      </c>
      <c r="R39">
        <v>8.3000000000000007</v>
      </c>
      <c r="S39">
        <v>0.71424352999999996</v>
      </c>
      <c r="T39">
        <v>6.9927210000000004E-2</v>
      </c>
      <c r="U39">
        <v>45119831</v>
      </c>
      <c r="V39">
        <v>13974</v>
      </c>
      <c r="W39">
        <v>1.9201976999999999E-2</v>
      </c>
      <c r="X39">
        <v>28.861733999999998</v>
      </c>
    </row>
    <row r="40" spans="1:24" x14ac:dyDescent="0.35">
      <c r="A40" t="s">
        <v>137</v>
      </c>
      <c r="B40" t="s">
        <v>72</v>
      </c>
      <c r="C40">
        <v>1</v>
      </c>
      <c r="D40">
        <v>0</v>
      </c>
      <c r="E40">
        <v>6</v>
      </c>
      <c r="F40">
        <v>2</v>
      </c>
      <c r="G40">
        <v>28</v>
      </c>
      <c r="H40">
        <v>2</v>
      </c>
      <c r="I40">
        <v>1</v>
      </c>
      <c r="J40">
        <v>30.79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8.6999999999999993</v>
      </c>
      <c r="S40">
        <v>0.66506310000000002</v>
      </c>
      <c r="T40">
        <v>9.1211600000000004E-2</v>
      </c>
      <c r="U40">
        <v>33908058</v>
      </c>
      <c r="V40">
        <v>13580</v>
      </c>
      <c r="W40">
        <v>3.0346150999999998E-2</v>
      </c>
      <c r="X40">
        <v>19.408497000000001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7461-C08B-4344-A4F3-3278F8CC6507}">
  <dimension ref="A1:X118"/>
  <sheetViews>
    <sheetView topLeftCell="B88" workbookViewId="0">
      <selection activeCell="P122" sqref="P122"/>
    </sheetView>
  </sheetViews>
  <sheetFormatPr baseColWidth="10" defaultRowHeight="15.5" x14ac:dyDescent="0.35"/>
  <cols>
    <col min="3" max="3" width="13.33203125" customWidth="1"/>
    <col min="8" max="8" width="14.1640625" customWidth="1"/>
    <col min="11" max="11" width="12.6640625" bestFit="1" customWidth="1"/>
    <col min="12" max="12" width="15" customWidth="1"/>
    <col min="13" max="13" width="12.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93</v>
      </c>
      <c r="E1" t="s">
        <v>96</v>
      </c>
      <c r="F1" t="s">
        <v>3</v>
      </c>
      <c r="G1" t="s">
        <v>4</v>
      </c>
      <c r="H1" t="s">
        <v>97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35">
      <c r="A2">
        <v>22</v>
      </c>
      <c r="B2" t="s">
        <v>34</v>
      </c>
      <c r="C2">
        <v>0</v>
      </c>
      <c r="D2">
        <v>0</v>
      </c>
      <c r="E2">
        <v>4</v>
      </c>
      <c r="F2">
        <v>1</v>
      </c>
      <c r="G2">
        <v>23</v>
      </c>
      <c r="H2">
        <v>1</v>
      </c>
      <c r="I2">
        <v>2</v>
      </c>
      <c r="J2">
        <v>27.89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8.8000000000000007</v>
      </c>
      <c r="S2">
        <v>0.85</v>
      </c>
      <c r="T2">
        <v>7.0000000000000007E-2</v>
      </c>
      <c r="U2">
        <v>17307044</v>
      </c>
      <c r="V2">
        <v>13800</v>
      </c>
      <c r="W2">
        <v>6.0000000000000001E-3</v>
      </c>
      <c r="X2">
        <v>12.368</v>
      </c>
    </row>
    <row r="3" spans="1:24" x14ac:dyDescent="0.35">
      <c r="A3">
        <v>25</v>
      </c>
      <c r="B3" t="s">
        <v>40</v>
      </c>
      <c r="C3">
        <v>0</v>
      </c>
      <c r="D3">
        <v>0</v>
      </c>
      <c r="E3">
        <v>2</v>
      </c>
      <c r="F3">
        <v>1</v>
      </c>
      <c r="G3">
        <v>25</v>
      </c>
      <c r="H3">
        <v>2</v>
      </c>
      <c r="I3">
        <v>2</v>
      </c>
      <c r="J3">
        <v>32.74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8.5</v>
      </c>
      <c r="S3">
        <v>0.89900000000000002</v>
      </c>
      <c r="T3">
        <v>3.5000000000000003E-2</v>
      </c>
      <c r="U3">
        <v>25970332</v>
      </c>
      <c r="V3">
        <v>13987</v>
      </c>
      <c r="W3">
        <v>7.0000000000000001E-3</v>
      </c>
      <c r="X3">
        <v>21.439</v>
      </c>
    </row>
    <row r="4" spans="1:24" x14ac:dyDescent="0.35">
      <c r="A4">
        <v>26</v>
      </c>
      <c r="B4" t="s">
        <v>41</v>
      </c>
      <c r="C4">
        <v>0</v>
      </c>
      <c r="D4">
        <v>0</v>
      </c>
      <c r="E4">
        <v>3</v>
      </c>
      <c r="F4">
        <v>1</v>
      </c>
      <c r="G4">
        <v>28</v>
      </c>
      <c r="H4">
        <v>2</v>
      </c>
      <c r="I4">
        <v>1</v>
      </c>
      <c r="J4">
        <v>20.02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8.6999999999999993</v>
      </c>
      <c r="S4">
        <v>0.92</v>
      </c>
      <c r="T4">
        <v>2.9000000000000001E-2</v>
      </c>
      <c r="U4">
        <v>14988722</v>
      </c>
      <c r="V4">
        <v>12981</v>
      </c>
      <c r="W4">
        <v>7.0000000000000001E-3</v>
      </c>
      <c r="X4">
        <v>10.680999999999999</v>
      </c>
    </row>
    <row r="5" spans="1:24" x14ac:dyDescent="0.35">
      <c r="A5">
        <v>27</v>
      </c>
      <c r="B5" t="s">
        <v>43</v>
      </c>
      <c r="C5">
        <v>0</v>
      </c>
      <c r="D5">
        <v>0</v>
      </c>
      <c r="E5">
        <v>4</v>
      </c>
      <c r="F5">
        <v>1</v>
      </c>
      <c r="G5">
        <v>35</v>
      </c>
      <c r="H5">
        <v>2</v>
      </c>
      <c r="I5">
        <v>1</v>
      </c>
      <c r="J5">
        <v>34.94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8.9</v>
      </c>
      <c r="S5">
        <v>0.91300000000000003</v>
      </c>
      <c r="T5">
        <v>3.3000000000000002E-2</v>
      </c>
      <c r="U5">
        <v>32453343</v>
      </c>
      <c r="V5">
        <v>13893</v>
      </c>
      <c r="W5">
        <v>6.0000000000000001E-3</v>
      </c>
      <c r="X5">
        <v>24.852</v>
      </c>
    </row>
    <row r="6" spans="1:24" x14ac:dyDescent="0.35">
      <c r="A6">
        <v>28</v>
      </c>
      <c r="B6" t="s">
        <v>45</v>
      </c>
      <c r="C6">
        <v>0</v>
      </c>
      <c r="D6">
        <v>0</v>
      </c>
      <c r="E6">
        <v>1</v>
      </c>
      <c r="F6">
        <v>1</v>
      </c>
      <c r="G6">
        <v>22</v>
      </c>
      <c r="H6">
        <v>1</v>
      </c>
      <c r="I6">
        <v>1</v>
      </c>
      <c r="J6">
        <v>19.920000000000002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</v>
      </c>
      <c r="S6">
        <v>0.91100000000000003</v>
      </c>
      <c r="T6">
        <v>3.2000000000000001E-2</v>
      </c>
      <c r="U6">
        <v>26074607</v>
      </c>
      <c r="V6">
        <v>13594</v>
      </c>
      <c r="W6">
        <v>6.0000000000000001E-3</v>
      </c>
      <c r="X6">
        <v>18.756</v>
      </c>
    </row>
    <row r="7" spans="1:24" x14ac:dyDescent="0.35">
      <c r="A7">
        <v>29</v>
      </c>
      <c r="B7" t="s">
        <v>47</v>
      </c>
      <c r="C7">
        <v>0</v>
      </c>
      <c r="D7">
        <v>0</v>
      </c>
      <c r="E7">
        <v>1</v>
      </c>
      <c r="F7">
        <v>1</v>
      </c>
      <c r="G7">
        <v>22</v>
      </c>
      <c r="H7">
        <v>1</v>
      </c>
      <c r="I7">
        <v>1</v>
      </c>
      <c r="J7">
        <v>20.59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9.1</v>
      </c>
      <c r="S7">
        <v>0.90200000000000002</v>
      </c>
      <c r="T7">
        <v>3.9E-2</v>
      </c>
      <c r="U7">
        <v>26799110</v>
      </c>
      <c r="V7">
        <v>13750</v>
      </c>
      <c r="W7">
        <v>8.0000000000000002E-3</v>
      </c>
      <c r="X7">
        <v>21.291</v>
      </c>
    </row>
    <row r="8" spans="1:24" x14ac:dyDescent="0.35">
      <c r="A8">
        <v>30</v>
      </c>
      <c r="B8" t="s">
        <v>50</v>
      </c>
      <c r="C8">
        <v>0</v>
      </c>
      <c r="D8">
        <v>0</v>
      </c>
      <c r="E8">
        <v>3</v>
      </c>
      <c r="F8">
        <v>1</v>
      </c>
      <c r="G8">
        <v>22</v>
      </c>
      <c r="H8">
        <v>1</v>
      </c>
      <c r="I8">
        <v>1</v>
      </c>
      <c r="J8">
        <v>33.590000000000003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8.8000000000000007</v>
      </c>
      <c r="S8">
        <v>0.878</v>
      </c>
      <c r="T8">
        <v>4.1000000000000002E-2</v>
      </c>
      <c r="U8">
        <v>28919547</v>
      </c>
      <c r="V8">
        <v>14453</v>
      </c>
      <c r="W8">
        <v>8.9999999999999993E-3</v>
      </c>
      <c r="X8">
        <v>24.698</v>
      </c>
    </row>
    <row r="9" spans="1:24" x14ac:dyDescent="0.35">
      <c r="A9">
        <v>31</v>
      </c>
      <c r="B9" t="s">
        <v>51</v>
      </c>
      <c r="C9">
        <v>0</v>
      </c>
      <c r="D9">
        <v>0</v>
      </c>
      <c r="E9">
        <v>3</v>
      </c>
      <c r="F9">
        <v>1</v>
      </c>
      <c r="G9">
        <v>22</v>
      </c>
      <c r="H9">
        <v>1</v>
      </c>
      <c r="I9">
        <v>1</v>
      </c>
      <c r="J9">
        <v>22.45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9</v>
      </c>
      <c r="S9">
        <v>0.88900000000000001</v>
      </c>
      <c r="T9">
        <v>3.6999999999999998E-2</v>
      </c>
      <c r="U9">
        <v>30450926</v>
      </c>
      <c r="V9">
        <v>14319</v>
      </c>
      <c r="W9">
        <v>7.0000000000000001E-3</v>
      </c>
      <c r="X9">
        <v>25.541</v>
      </c>
    </row>
    <row r="10" spans="1:24" x14ac:dyDescent="0.35">
      <c r="A10">
        <v>32</v>
      </c>
      <c r="B10" t="s">
        <v>52</v>
      </c>
      <c r="C10">
        <v>0</v>
      </c>
      <c r="D10">
        <v>0</v>
      </c>
      <c r="E10">
        <v>3</v>
      </c>
      <c r="F10">
        <v>1</v>
      </c>
      <c r="G10">
        <v>27</v>
      </c>
      <c r="H10">
        <v>2</v>
      </c>
      <c r="I10">
        <v>1</v>
      </c>
      <c r="J10">
        <v>29.98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9.5</v>
      </c>
      <c r="S10">
        <v>0.89600000000000002</v>
      </c>
      <c r="T10">
        <v>3.5999999999999997E-2</v>
      </c>
      <c r="U10">
        <v>26469040</v>
      </c>
      <c r="V10">
        <v>13891</v>
      </c>
      <c r="W10">
        <v>8.0000000000000002E-3</v>
      </c>
      <c r="X10">
        <v>19.242000000000001</v>
      </c>
    </row>
    <row r="11" spans="1:24" x14ac:dyDescent="0.35">
      <c r="A11">
        <v>33</v>
      </c>
      <c r="B11" t="s">
        <v>53</v>
      </c>
      <c r="C11">
        <v>0</v>
      </c>
      <c r="D11">
        <v>0</v>
      </c>
      <c r="E11">
        <v>2</v>
      </c>
      <c r="F11">
        <v>1</v>
      </c>
      <c r="G11">
        <v>21</v>
      </c>
      <c r="H11">
        <v>1</v>
      </c>
      <c r="I11">
        <v>1</v>
      </c>
      <c r="J11">
        <v>21.05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9.1</v>
      </c>
      <c r="S11">
        <v>0.89800000000000002</v>
      </c>
      <c r="T11">
        <v>3.5000000000000003E-2</v>
      </c>
      <c r="U11">
        <v>22117284</v>
      </c>
      <c r="V11">
        <v>13657</v>
      </c>
      <c r="W11">
        <v>8.0000000000000002E-3</v>
      </c>
      <c r="X11">
        <v>17.042000000000002</v>
      </c>
    </row>
    <row r="12" spans="1:24" x14ac:dyDescent="0.35">
      <c r="A12">
        <v>34</v>
      </c>
      <c r="B12" t="s">
        <v>54</v>
      </c>
      <c r="C12">
        <v>0</v>
      </c>
      <c r="D12">
        <v>0</v>
      </c>
      <c r="E12">
        <v>3</v>
      </c>
      <c r="F12">
        <v>1</v>
      </c>
      <c r="G12">
        <v>29</v>
      </c>
      <c r="H12">
        <v>2</v>
      </c>
      <c r="I12">
        <v>1</v>
      </c>
      <c r="J12">
        <v>20.57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8.6999999999999993</v>
      </c>
      <c r="S12">
        <v>0.90200000000000002</v>
      </c>
      <c r="T12">
        <v>3.5000000000000003E-2</v>
      </c>
      <c r="U12">
        <v>24353610</v>
      </c>
      <c r="V12">
        <v>13847</v>
      </c>
      <c r="W12">
        <v>8.9999999999999993E-3</v>
      </c>
      <c r="X12">
        <v>18.292000000000002</v>
      </c>
    </row>
    <row r="13" spans="1:24" x14ac:dyDescent="0.35">
      <c r="A13">
        <v>35</v>
      </c>
      <c r="B13" t="s">
        <v>55</v>
      </c>
      <c r="C13">
        <v>0</v>
      </c>
      <c r="D13">
        <v>0</v>
      </c>
      <c r="E13">
        <v>3</v>
      </c>
      <c r="F13">
        <v>1</v>
      </c>
      <c r="G13">
        <v>23</v>
      </c>
      <c r="H13">
        <v>1</v>
      </c>
      <c r="I13">
        <v>1</v>
      </c>
      <c r="J13">
        <v>25.64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9.1999999999999993</v>
      </c>
      <c r="S13">
        <v>0.89500000000000002</v>
      </c>
      <c r="T13">
        <v>3.6999999999999998E-2</v>
      </c>
      <c r="U13">
        <v>28120766</v>
      </c>
      <c r="V13">
        <v>13959</v>
      </c>
      <c r="W13">
        <v>8.0000000000000002E-3</v>
      </c>
      <c r="X13">
        <v>22.702999999999999</v>
      </c>
    </row>
    <row r="14" spans="1:24" x14ac:dyDescent="0.35">
      <c r="A14">
        <v>36</v>
      </c>
      <c r="B14" t="s">
        <v>56</v>
      </c>
      <c r="C14">
        <v>0</v>
      </c>
      <c r="D14">
        <v>0</v>
      </c>
      <c r="E14">
        <v>3</v>
      </c>
      <c r="F14">
        <v>1</v>
      </c>
      <c r="G14">
        <v>25</v>
      </c>
      <c r="H14">
        <v>2</v>
      </c>
      <c r="I14">
        <v>1</v>
      </c>
      <c r="J14">
        <v>21.9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9</v>
      </c>
      <c r="S14">
        <v>0.876</v>
      </c>
      <c r="T14">
        <v>4.2000000000000003E-2</v>
      </c>
      <c r="U14">
        <v>23901308</v>
      </c>
      <c r="V14">
        <v>14282</v>
      </c>
      <c r="W14">
        <v>0.01</v>
      </c>
      <c r="X14">
        <v>19.858000000000001</v>
      </c>
    </row>
    <row r="15" spans="1:24" x14ac:dyDescent="0.35">
      <c r="A15">
        <v>37</v>
      </c>
      <c r="B15" t="s">
        <v>57</v>
      </c>
      <c r="C15">
        <v>0</v>
      </c>
      <c r="D15">
        <v>0</v>
      </c>
      <c r="E15">
        <v>3</v>
      </c>
      <c r="F15">
        <v>1</v>
      </c>
      <c r="G15">
        <v>44</v>
      </c>
      <c r="H15">
        <v>2</v>
      </c>
      <c r="I15">
        <v>1</v>
      </c>
      <c r="J15">
        <v>28.34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9.1</v>
      </c>
      <c r="S15">
        <v>0.89600000000000002</v>
      </c>
      <c r="T15">
        <v>3.5999999999999997E-2</v>
      </c>
      <c r="U15">
        <v>31108674</v>
      </c>
      <c r="V15">
        <v>14072</v>
      </c>
      <c r="W15">
        <v>8.0000000000000002E-3</v>
      </c>
      <c r="X15">
        <v>23.914999999999999</v>
      </c>
    </row>
    <row r="16" spans="1:24" x14ac:dyDescent="0.35">
      <c r="A16">
        <v>38</v>
      </c>
      <c r="B16" t="s">
        <v>58</v>
      </c>
      <c r="C16">
        <v>0</v>
      </c>
      <c r="D16">
        <v>0</v>
      </c>
      <c r="E16">
        <v>2</v>
      </c>
      <c r="F16">
        <v>1</v>
      </c>
      <c r="G16">
        <v>23</v>
      </c>
      <c r="H16">
        <v>1</v>
      </c>
      <c r="I16">
        <v>1</v>
      </c>
      <c r="J16">
        <v>24.54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8.9</v>
      </c>
      <c r="S16">
        <v>0.88700000000000001</v>
      </c>
      <c r="T16">
        <v>3.6999999999999998E-2</v>
      </c>
      <c r="U16">
        <v>17648572</v>
      </c>
      <c r="V16">
        <v>13754</v>
      </c>
      <c r="W16">
        <v>7.0000000000000001E-3</v>
      </c>
      <c r="X16">
        <v>13.500999999999999</v>
      </c>
    </row>
    <row r="17" spans="1:24" x14ac:dyDescent="0.35">
      <c r="A17">
        <v>39</v>
      </c>
      <c r="B17" t="s">
        <v>59</v>
      </c>
      <c r="C17">
        <v>0</v>
      </c>
      <c r="D17">
        <v>0</v>
      </c>
      <c r="E17">
        <v>3</v>
      </c>
      <c r="F17">
        <v>1</v>
      </c>
      <c r="G17">
        <v>22</v>
      </c>
      <c r="H17">
        <v>1</v>
      </c>
      <c r="I17">
        <v>1</v>
      </c>
      <c r="J17">
        <v>22.98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9.1</v>
      </c>
      <c r="S17">
        <v>0.89600000000000002</v>
      </c>
      <c r="T17">
        <v>3.5000000000000003E-2</v>
      </c>
      <c r="U17">
        <v>28663088</v>
      </c>
      <c r="V17">
        <v>13979</v>
      </c>
      <c r="W17">
        <v>6.0000000000000001E-3</v>
      </c>
      <c r="X17">
        <v>22.619</v>
      </c>
    </row>
    <row r="18" spans="1:24" x14ac:dyDescent="0.35">
      <c r="A18">
        <v>40</v>
      </c>
      <c r="B18" t="s">
        <v>61</v>
      </c>
      <c r="C18">
        <v>0</v>
      </c>
      <c r="D18">
        <v>0</v>
      </c>
      <c r="E18">
        <v>2</v>
      </c>
      <c r="F18">
        <v>1</v>
      </c>
      <c r="G18">
        <v>21</v>
      </c>
      <c r="H18">
        <v>1</v>
      </c>
      <c r="I18">
        <v>1</v>
      </c>
      <c r="J18">
        <v>20.28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9</v>
      </c>
      <c r="S18">
        <v>0.88400000000000001</v>
      </c>
      <c r="T18">
        <v>3.6999999999999998E-2</v>
      </c>
      <c r="U18">
        <v>23735409</v>
      </c>
      <c r="V18">
        <v>13959</v>
      </c>
      <c r="W18">
        <v>8.9999999999999993E-3</v>
      </c>
      <c r="X18">
        <v>18.071999999999999</v>
      </c>
    </row>
    <row r="19" spans="1:24" x14ac:dyDescent="0.35">
      <c r="G19">
        <f>AVERAGE(G2:G18)</f>
        <v>25.529411764705884</v>
      </c>
      <c r="I19">
        <f>2/17</f>
        <v>0.11764705882352941</v>
      </c>
      <c r="J19">
        <f>AVERAGE(J2:J18)</f>
        <v>25.142352941176469</v>
      </c>
      <c r="K19" s="1">
        <f>SUM(K2:K18)/17</f>
        <v>0.29411764705882354</v>
      </c>
      <c r="L19">
        <f>SUM(L2:L18)/17</f>
        <v>0.17647058823529413</v>
      </c>
      <c r="M19">
        <f>SUM(M2:M18)/17</f>
        <v>0.58823529411764708</v>
      </c>
      <c r="R19">
        <f t="shared" ref="R19:X19" si="0">AVERAGE(R2:R18)</f>
        <v>8.9647058823529395</v>
      </c>
      <c r="S19">
        <f t="shared" si="0"/>
        <v>0.89364705882352957</v>
      </c>
      <c r="T19">
        <f t="shared" si="0"/>
        <v>3.8000000000000006E-2</v>
      </c>
      <c r="U19">
        <f t="shared" si="0"/>
        <v>25240081.294117648</v>
      </c>
      <c r="V19">
        <f t="shared" si="0"/>
        <v>13892.764705882353</v>
      </c>
      <c r="W19">
        <f t="shared" si="0"/>
        <v>7.5882352941176474E-3</v>
      </c>
      <c r="X19">
        <f t="shared" si="0"/>
        <v>19.698235294117648</v>
      </c>
    </row>
    <row r="20" spans="1:24" x14ac:dyDescent="0.35">
      <c r="G20">
        <f>STDEV(G2:G18)</f>
        <v>5.990801772914284</v>
      </c>
      <c r="J20">
        <f>STDEV(J2:J18)</f>
        <v>5.1528978854278993</v>
      </c>
      <c r="R20">
        <f t="shared" ref="R20:X20" si="1">STDEV(R2:R18)</f>
        <v>0.22896827419587035</v>
      </c>
      <c r="S20">
        <f t="shared" si="1"/>
        <v>1.619390771428638E-2</v>
      </c>
      <c r="T20">
        <f t="shared" si="1"/>
        <v>8.8034084308294611E-3</v>
      </c>
      <c r="U20">
        <f t="shared" si="1"/>
        <v>4953517.2613913948</v>
      </c>
      <c r="V20">
        <f t="shared" si="1"/>
        <v>328.89598078491406</v>
      </c>
      <c r="W20">
        <f t="shared" si="1"/>
        <v>1.2277430273377528E-3</v>
      </c>
      <c r="X20">
        <f t="shared" si="1"/>
        <v>4.4219084896881924</v>
      </c>
    </row>
    <row r="21" spans="1:24" x14ac:dyDescent="0.35">
      <c r="A21" t="s">
        <v>35</v>
      </c>
      <c r="B21" t="s">
        <v>34</v>
      </c>
      <c r="C21">
        <v>0</v>
      </c>
      <c r="D21">
        <v>1</v>
      </c>
      <c r="E21">
        <v>1</v>
      </c>
      <c r="F21">
        <v>1</v>
      </c>
      <c r="G21">
        <v>23</v>
      </c>
      <c r="H21">
        <v>1</v>
      </c>
      <c r="I21">
        <v>2</v>
      </c>
      <c r="J21">
        <v>27.89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9.1</v>
      </c>
      <c r="S21">
        <v>0.90400000000000003</v>
      </c>
      <c r="T21">
        <v>3.5000000000000003E-2</v>
      </c>
      <c r="U21">
        <v>31342671</v>
      </c>
      <c r="V21">
        <v>13161</v>
      </c>
      <c r="W21">
        <v>8.9999999999999993E-3</v>
      </c>
      <c r="X21">
        <v>18.884</v>
      </c>
    </row>
    <row r="22" spans="1:24" x14ac:dyDescent="0.35">
      <c r="A22" t="s">
        <v>36</v>
      </c>
      <c r="B22" t="s">
        <v>37</v>
      </c>
      <c r="C22">
        <v>0</v>
      </c>
      <c r="D22">
        <v>1</v>
      </c>
      <c r="E22">
        <v>4</v>
      </c>
      <c r="F22">
        <v>1</v>
      </c>
      <c r="G22">
        <v>20</v>
      </c>
      <c r="H22">
        <v>1</v>
      </c>
      <c r="I22">
        <v>2</v>
      </c>
      <c r="J22">
        <v>18.079999999999998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9</v>
      </c>
      <c r="S22">
        <v>0.877</v>
      </c>
      <c r="T22">
        <v>4.9000000000000002E-2</v>
      </c>
      <c r="U22">
        <v>24551833</v>
      </c>
      <c r="V22">
        <v>13257</v>
      </c>
      <c r="W22">
        <v>8.9999999999999993E-3</v>
      </c>
      <c r="X22">
        <v>15.653</v>
      </c>
    </row>
    <row r="23" spans="1:24" x14ac:dyDescent="0.35">
      <c r="A23" t="s">
        <v>38</v>
      </c>
      <c r="B23" t="s">
        <v>39</v>
      </c>
      <c r="C23">
        <v>0</v>
      </c>
      <c r="D23">
        <v>1</v>
      </c>
      <c r="E23">
        <v>1</v>
      </c>
      <c r="F23">
        <v>1</v>
      </c>
      <c r="G23">
        <v>25</v>
      </c>
      <c r="H23">
        <v>2</v>
      </c>
      <c r="I23">
        <v>1</v>
      </c>
      <c r="J23">
        <v>25.76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9.3000000000000007</v>
      </c>
      <c r="S23">
        <v>0.89500000000000002</v>
      </c>
      <c r="T23">
        <v>3.6999999999999998E-2</v>
      </c>
      <c r="U23">
        <v>49244983</v>
      </c>
      <c r="V23">
        <v>14286</v>
      </c>
      <c r="W23">
        <v>8.9999999999999993E-3</v>
      </c>
      <c r="X23">
        <v>31.254000000000001</v>
      </c>
    </row>
    <row r="24" spans="1:24" x14ac:dyDescent="0.35">
      <c r="A24" t="s">
        <v>42</v>
      </c>
      <c r="B24" t="s">
        <v>41</v>
      </c>
      <c r="C24">
        <v>0</v>
      </c>
      <c r="D24">
        <v>1</v>
      </c>
      <c r="E24">
        <v>2</v>
      </c>
      <c r="F24">
        <v>1</v>
      </c>
      <c r="G24">
        <v>28</v>
      </c>
      <c r="H24">
        <v>2</v>
      </c>
      <c r="I24">
        <v>1</v>
      </c>
      <c r="J24">
        <v>20.02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9</v>
      </c>
      <c r="S24">
        <v>0.90100000000000002</v>
      </c>
      <c r="T24">
        <v>3.2000000000000001E-2</v>
      </c>
      <c r="U24">
        <v>22639962</v>
      </c>
      <c r="V24">
        <v>13100</v>
      </c>
      <c r="W24">
        <v>8.0000000000000002E-3</v>
      </c>
      <c r="X24">
        <v>12.66</v>
      </c>
    </row>
    <row r="25" spans="1:24" x14ac:dyDescent="0.35">
      <c r="A25" t="s">
        <v>44</v>
      </c>
      <c r="B25" t="s">
        <v>43</v>
      </c>
      <c r="C25">
        <v>0</v>
      </c>
      <c r="D25">
        <v>1</v>
      </c>
      <c r="E25">
        <v>1</v>
      </c>
      <c r="F25">
        <v>1</v>
      </c>
      <c r="G25">
        <v>35</v>
      </c>
      <c r="H25">
        <v>2</v>
      </c>
      <c r="I25">
        <v>1</v>
      </c>
      <c r="J25">
        <v>34.94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9.1</v>
      </c>
      <c r="S25">
        <v>0.90100000000000002</v>
      </c>
      <c r="T25">
        <v>3.6999999999999998E-2</v>
      </c>
      <c r="U25">
        <v>22766110</v>
      </c>
      <c r="V25">
        <v>12787</v>
      </c>
      <c r="W25">
        <v>8.0000000000000002E-3</v>
      </c>
      <c r="X25">
        <v>13.662000000000001</v>
      </c>
    </row>
    <row r="26" spans="1:24" x14ac:dyDescent="0.35">
      <c r="A26" t="s">
        <v>46</v>
      </c>
      <c r="B26" t="s">
        <v>45</v>
      </c>
      <c r="C26">
        <v>0</v>
      </c>
      <c r="D26">
        <v>1</v>
      </c>
      <c r="E26">
        <v>4</v>
      </c>
      <c r="F26">
        <v>1</v>
      </c>
      <c r="G26">
        <v>22</v>
      </c>
      <c r="H26">
        <v>1</v>
      </c>
      <c r="I26">
        <v>1</v>
      </c>
      <c r="J26">
        <v>19.920000000000002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9.4</v>
      </c>
      <c r="S26">
        <v>0.90100000000000002</v>
      </c>
      <c r="T26">
        <v>3.6999999999999998E-2</v>
      </c>
      <c r="U26">
        <v>26636518</v>
      </c>
      <c r="V26">
        <v>12929</v>
      </c>
      <c r="W26">
        <v>8.0000000000000002E-3</v>
      </c>
      <c r="X26">
        <v>15.523999999999999</v>
      </c>
    </row>
    <row r="27" spans="1:24" x14ac:dyDescent="0.35">
      <c r="A27" t="s">
        <v>48</v>
      </c>
      <c r="B27" t="s">
        <v>47</v>
      </c>
      <c r="C27">
        <v>0</v>
      </c>
      <c r="D27">
        <v>1</v>
      </c>
      <c r="E27">
        <v>4</v>
      </c>
      <c r="F27">
        <v>1</v>
      </c>
      <c r="G27">
        <v>22</v>
      </c>
      <c r="H27">
        <v>1</v>
      </c>
      <c r="I27">
        <v>1</v>
      </c>
      <c r="J27">
        <v>20.59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9.6999999999999993</v>
      </c>
      <c r="S27">
        <v>0.89900000000000002</v>
      </c>
      <c r="T27">
        <v>3.5000000000000003E-2</v>
      </c>
      <c r="U27">
        <v>24480229</v>
      </c>
      <c r="V27">
        <v>13429</v>
      </c>
      <c r="W27">
        <v>7.0000000000000001E-3</v>
      </c>
      <c r="X27">
        <v>17.376000000000001</v>
      </c>
    </row>
    <row r="28" spans="1:24" x14ac:dyDescent="0.35">
      <c r="G28">
        <f>AVERAGE(G21:G27)</f>
        <v>25</v>
      </c>
      <c r="I28">
        <f>2/7</f>
        <v>0.2857142857142857</v>
      </c>
      <c r="J28">
        <f>AVERAGE(J21:J27)</f>
        <v>23.88571428571429</v>
      </c>
      <c r="K28" s="1">
        <f>SUM(K21:K27)/7</f>
        <v>0.2857142857142857</v>
      </c>
      <c r="L28" s="1">
        <f t="shared" ref="L28" si="2">SUM(L21:L27)/7</f>
        <v>0.14285714285714285</v>
      </c>
      <c r="M28" s="1">
        <f>SUM(M21:M27)/7</f>
        <v>0.7142857142857143</v>
      </c>
      <c r="R28">
        <f>AVERAGE(R21:R27)</f>
        <v>9.2285714285714295</v>
      </c>
    </row>
    <row r="29" spans="1:24" x14ac:dyDescent="0.35">
      <c r="G29">
        <f>STDEV(G21:G27)</f>
        <v>5.0990195135927845</v>
      </c>
      <c r="J29">
        <f>STDEV(J21:J27)</f>
        <v>6.0136396553802269</v>
      </c>
      <c r="R29">
        <f>STDEV(R21:R27)</f>
        <v>0.25634797778466223</v>
      </c>
    </row>
    <row r="30" spans="1:24" x14ac:dyDescent="0.35">
      <c r="A30">
        <v>1</v>
      </c>
      <c r="B30" t="s">
        <v>21</v>
      </c>
      <c r="C30">
        <v>1</v>
      </c>
      <c r="D30">
        <v>0</v>
      </c>
      <c r="E30">
        <v>1</v>
      </c>
      <c r="F30">
        <v>1</v>
      </c>
      <c r="G30">
        <v>20</v>
      </c>
      <c r="H30">
        <v>1</v>
      </c>
      <c r="I30">
        <v>1</v>
      </c>
      <c r="J30">
        <v>22.1</v>
      </c>
      <c r="K30">
        <v>1</v>
      </c>
      <c r="L30">
        <v>1</v>
      </c>
      <c r="M30">
        <v>1</v>
      </c>
      <c r="N30">
        <v>3</v>
      </c>
      <c r="O30">
        <v>0</v>
      </c>
      <c r="P30">
        <v>0</v>
      </c>
      <c r="Q30">
        <v>0</v>
      </c>
      <c r="R30">
        <v>8.9</v>
      </c>
      <c r="S30">
        <v>0.91600000000000004</v>
      </c>
      <c r="T30">
        <v>3.4000000000000002E-2</v>
      </c>
      <c r="U30">
        <v>33246776</v>
      </c>
      <c r="V30">
        <v>13734</v>
      </c>
      <c r="W30">
        <v>6.0000000000000001E-3</v>
      </c>
      <c r="X30">
        <v>24.085000000000001</v>
      </c>
    </row>
    <row r="31" spans="1:24" x14ac:dyDescent="0.35">
      <c r="A31">
        <v>10</v>
      </c>
      <c r="B31" t="s">
        <v>22</v>
      </c>
      <c r="C31">
        <v>1</v>
      </c>
      <c r="D31">
        <v>0</v>
      </c>
      <c r="E31">
        <v>3</v>
      </c>
      <c r="F31">
        <v>1</v>
      </c>
      <c r="G31">
        <v>21</v>
      </c>
      <c r="H31">
        <v>1</v>
      </c>
      <c r="I31">
        <v>1</v>
      </c>
      <c r="J31">
        <v>31.46</v>
      </c>
      <c r="K31">
        <v>0</v>
      </c>
      <c r="L31">
        <v>1</v>
      </c>
      <c r="M31">
        <v>1</v>
      </c>
      <c r="N31">
        <v>3</v>
      </c>
      <c r="O31">
        <v>1</v>
      </c>
      <c r="P31">
        <v>0</v>
      </c>
      <c r="Q31">
        <v>0</v>
      </c>
      <c r="R31">
        <v>8.6999999999999993</v>
      </c>
      <c r="S31">
        <v>0.89400000000000002</v>
      </c>
      <c r="T31">
        <v>3.5999999999999997E-2</v>
      </c>
      <c r="U31">
        <v>30961417</v>
      </c>
      <c r="V31">
        <v>14100</v>
      </c>
      <c r="W31">
        <v>8.0000000000000002E-3</v>
      </c>
      <c r="X31">
        <v>23.152999999999999</v>
      </c>
    </row>
    <row r="32" spans="1:24" x14ac:dyDescent="0.35">
      <c r="A32">
        <v>11</v>
      </c>
      <c r="B32" t="s">
        <v>23</v>
      </c>
      <c r="C32">
        <v>1</v>
      </c>
      <c r="D32">
        <v>0</v>
      </c>
      <c r="E32">
        <v>3</v>
      </c>
      <c r="F32">
        <v>1</v>
      </c>
      <c r="G32">
        <v>22</v>
      </c>
      <c r="H32">
        <v>1</v>
      </c>
      <c r="I32">
        <v>2</v>
      </c>
      <c r="J32">
        <v>27.1</v>
      </c>
      <c r="K32">
        <v>0</v>
      </c>
      <c r="L32">
        <v>0</v>
      </c>
      <c r="M32">
        <v>0</v>
      </c>
      <c r="N32">
        <v>16</v>
      </c>
      <c r="O32">
        <v>1</v>
      </c>
      <c r="P32">
        <v>0</v>
      </c>
      <c r="Q32">
        <v>0</v>
      </c>
      <c r="R32">
        <v>8.6</v>
      </c>
      <c r="S32">
        <v>0.90100000000000002</v>
      </c>
      <c r="T32">
        <v>3.6999999999999998E-2</v>
      </c>
      <c r="U32">
        <v>28118332</v>
      </c>
      <c r="V32">
        <v>14199</v>
      </c>
      <c r="W32">
        <v>8.0000000000000002E-3</v>
      </c>
      <c r="X32">
        <v>22.484000000000002</v>
      </c>
    </row>
    <row r="33" spans="1:24" x14ac:dyDescent="0.35">
      <c r="A33">
        <v>12</v>
      </c>
      <c r="B33" t="s">
        <v>24</v>
      </c>
      <c r="C33">
        <v>1</v>
      </c>
      <c r="D33">
        <v>0</v>
      </c>
      <c r="E33">
        <v>2</v>
      </c>
      <c r="F33">
        <v>1</v>
      </c>
      <c r="G33">
        <v>25</v>
      </c>
      <c r="H33">
        <v>2</v>
      </c>
      <c r="I33">
        <v>2</v>
      </c>
      <c r="J33">
        <v>21.15</v>
      </c>
      <c r="K33">
        <v>0</v>
      </c>
      <c r="L33">
        <v>1</v>
      </c>
      <c r="M33">
        <v>1</v>
      </c>
      <c r="N33">
        <v>3</v>
      </c>
      <c r="O33">
        <v>1</v>
      </c>
      <c r="P33">
        <v>1</v>
      </c>
      <c r="Q33">
        <v>0</v>
      </c>
      <c r="R33">
        <v>9.1</v>
      </c>
      <c r="S33">
        <v>0.89</v>
      </c>
      <c r="T33">
        <v>3.5999999999999997E-2</v>
      </c>
      <c r="U33">
        <v>24359973</v>
      </c>
      <c r="V33">
        <v>13896</v>
      </c>
      <c r="W33">
        <v>8.0000000000000002E-3</v>
      </c>
      <c r="X33">
        <v>18.419</v>
      </c>
    </row>
    <row r="34" spans="1:24" x14ac:dyDescent="0.35">
      <c r="A34">
        <v>13</v>
      </c>
      <c r="B34" t="s">
        <v>25</v>
      </c>
      <c r="C34">
        <v>1</v>
      </c>
      <c r="D34">
        <v>0</v>
      </c>
      <c r="E34">
        <v>2</v>
      </c>
      <c r="F34">
        <v>1</v>
      </c>
      <c r="G34">
        <v>29</v>
      </c>
      <c r="H34">
        <v>2</v>
      </c>
      <c r="I34">
        <v>1</v>
      </c>
      <c r="J34">
        <v>22.84</v>
      </c>
      <c r="K34">
        <v>0</v>
      </c>
      <c r="L34">
        <v>0</v>
      </c>
      <c r="M34">
        <v>0</v>
      </c>
      <c r="N34">
        <v>2</v>
      </c>
      <c r="O34">
        <v>1</v>
      </c>
      <c r="P34">
        <v>1</v>
      </c>
      <c r="Q34">
        <v>0</v>
      </c>
      <c r="R34">
        <v>9.1</v>
      </c>
      <c r="S34">
        <v>0.90600000000000003</v>
      </c>
      <c r="T34">
        <v>3.2000000000000001E-2</v>
      </c>
      <c r="U34">
        <v>22735944</v>
      </c>
      <c r="V34">
        <v>13601</v>
      </c>
      <c r="W34">
        <v>8.0000000000000002E-3</v>
      </c>
      <c r="X34">
        <v>16.797000000000001</v>
      </c>
    </row>
    <row r="35" spans="1:24" x14ac:dyDescent="0.35">
      <c r="A35">
        <v>14</v>
      </c>
      <c r="B35" t="s">
        <v>26</v>
      </c>
      <c r="C35">
        <v>1</v>
      </c>
      <c r="D35">
        <v>0</v>
      </c>
      <c r="E35">
        <v>2</v>
      </c>
      <c r="F35">
        <v>1</v>
      </c>
      <c r="G35">
        <v>25</v>
      </c>
      <c r="H35">
        <v>2</v>
      </c>
      <c r="I35">
        <v>2</v>
      </c>
      <c r="J35">
        <v>19.829999999999998</v>
      </c>
      <c r="K35">
        <v>1</v>
      </c>
      <c r="L35">
        <v>1</v>
      </c>
      <c r="M35">
        <v>1</v>
      </c>
      <c r="N35">
        <v>3</v>
      </c>
      <c r="O35">
        <v>1</v>
      </c>
      <c r="P35">
        <v>0</v>
      </c>
      <c r="Q35">
        <v>0</v>
      </c>
      <c r="R35">
        <v>9</v>
      </c>
      <c r="S35">
        <v>0.89600000000000002</v>
      </c>
      <c r="T35">
        <v>3.4000000000000002E-2</v>
      </c>
      <c r="U35">
        <v>20087847</v>
      </c>
      <c r="V35">
        <v>13523</v>
      </c>
      <c r="W35">
        <v>8.0000000000000002E-3</v>
      </c>
      <c r="X35">
        <v>14.68</v>
      </c>
    </row>
    <row r="36" spans="1:24" x14ac:dyDescent="0.35">
      <c r="A36">
        <v>15</v>
      </c>
      <c r="B36" t="s">
        <v>98</v>
      </c>
      <c r="C36">
        <v>1</v>
      </c>
      <c r="D36">
        <v>0</v>
      </c>
      <c r="E36">
        <v>2</v>
      </c>
      <c r="F36">
        <v>1</v>
      </c>
      <c r="G36">
        <v>20</v>
      </c>
      <c r="H36">
        <v>1</v>
      </c>
      <c r="I36">
        <v>1</v>
      </c>
      <c r="J36">
        <v>20.28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0</v>
      </c>
      <c r="R36">
        <v>9.1999999999999993</v>
      </c>
      <c r="S36">
        <v>0.89200000000000002</v>
      </c>
      <c r="T36">
        <v>3.5999999999999997E-2</v>
      </c>
      <c r="U36">
        <v>18077793</v>
      </c>
      <c r="V36">
        <v>13594</v>
      </c>
      <c r="W36">
        <v>7.0000000000000001E-3</v>
      </c>
      <c r="X36">
        <v>15.035</v>
      </c>
    </row>
    <row r="37" spans="1:24" x14ac:dyDescent="0.35">
      <c r="A37">
        <v>16</v>
      </c>
      <c r="B37" t="s">
        <v>27</v>
      </c>
      <c r="C37">
        <v>1</v>
      </c>
      <c r="D37">
        <v>0</v>
      </c>
      <c r="E37">
        <v>2</v>
      </c>
      <c r="F37">
        <v>1</v>
      </c>
      <c r="G37">
        <v>20</v>
      </c>
      <c r="H37">
        <v>1</v>
      </c>
      <c r="I37">
        <v>1</v>
      </c>
      <c r="J37">
        <v>28.72</v>
      </c>
      <c r="K37">
        <v>0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9.1999999999999993</v>
      </c>
      <c r="S37">
        <v>0.89100000000000001</v>
      </c>
      <c r="T37">
        <v>3.5999999999999997E-2</v>
      </c>
      <c r="U37">
        <v>21048725</v>
      </c>
      <c r="V37">
        <v>13636</v>
      </c>
      <c r="W37">
        <v>8.0000000000000002E-3</v>
      </c>
      <c r="X37">
        <v>15.8</v>
      </c>
    </row>
    <row r="38" spans="1:24" x14ac:dyDescent="0.35">
      <c r="A38">
        <v>17</v>
      </c>
      <c r="B38" t="s">
        <v>28</v>
      </c>
      <c r="C38">
        <v>1</v>
      </c>
      <c r="D38">
        <v>0</v>
      </c>
      <c r="E38">
        <v>1</v>
      </c>
      <c r="F38">
        <v>1</v>
      </c>
      <c r="G38">
        <v>26</v>
      </c>
      <c r="H38">
        <v>2</v>
      </c>
      <c r="I38">
        <v>1</v>
      </c>
      <c r="J38">
        <v>23.94</v>
      </c>
      <c r="K38">
        <v>0</v>
      </c>
      <c r="L38">
        <v>0</v>
      </c>
      <c r="M38">
        <v>0</v>
      </c>
      <c r="N38">
        <v>10</v>
      </c>
      <c r="O38">
        <v>0</v>
      </c>
      <c r="P38">
        <v>0</v>
      </c>
      <c r="Q38">
        <v>0</v>
      </c>
      <c r="R38">
        <v>9</v>
      </c>
      <c r="S38">
        <v>0.89300000000000002</v>
      </c>
      <c r="T38">
        <v>3.5000000000000003E-2</v>
      </c>
      <c r="U38">
        <v>42297691</v>
      </c>
      <c r="V38">
        <v>14286</v>
      </c>
      <c r="W38">
        <v>7.0000000000000001E-3</v>
      </c>
      <c r="X38">
        <v>31.331</v>
      </c>
    </row>
    <row r="39" spans="1:24" x14ac:dyDescent="0.35">
      <c r="A39">
        <v>18</v>
      </c>
      <c r="B39" t="s">
        <v>29</v>
      </c>
      <c r="C39">
        <v>1</v>
      </c>
      <c r="D39">
        <v>0</v>
      </c>
      <c r="E39">
        <v>2</v>
      </c>
      <c r="F39">
        <v>1</v>
      </c>
      <c r="G39">
        <v>30</v>
      </c>
      <c r="H39">
        <v>2</v>
      </c>
      <c r="I39">
        <v>1</v>
      </c>
      <c r="J39">
        <v>24.96</v>
      </c>
      <c r="K39">
        <v>0</v>
      </c>
      <c r="L39">
        <v>1</v>
      </c>
      <c r="M39">
        <v>1</v>
      </c>
      <c r="N39">
        <v>2</v>
      </c>
      <c r="O39">
        <v>1</v>
      </c>
      <c r="P39">
        <v>0</v>
      </c>
      <c r="Q39">
        <v>0</v>
      </c>
      <c r="R39">
        <v>9.1</v>
      </c>
      <c r="S39">
        <v>0.88700000000000001</v>
      </c>
      <c r="T39">
        <v>3.9E-2</v>
      </c>
      <c r="U39">
        <v>23944564</v>
      </c>
      <c r="V39">
        <v>14067</v>
      </c>
      <c r="W39">
        <v>8.0000000000000002E-3</v>
      </c>
      <c r="X39">
        <v>19.097999999999999</v>
      </c>
    </row>
    <row r="40" spans="1:24" x14ac:dyDescent="0.35">
      <c r="A40">
        <v>19</v>
      </c>
      <c r="B40" t="s">
        <v>30</v>
      </c>
      <c r="C40">
        <v>1</v>
      </c>
      <c r="D40">
        <v>0</v>
      </c>
      <c r="E40">
        <v>3</v>
      </c>
      <c r="F40">
        <v>1</v>
      </c>
      <c r="G40">
        <v>26</v>
      </c>
      <c r="H40">
        <v>2</v>
      </c>
      <c r="I40">
        <v>1</v>
      </c>
      <c r="J40">
        <v>30.6</v>
      </c>
      <c r="K40">
        <v>1</v>
      </c>
      <c r="L40">
        <v>1</v>
      </c>
      <c r="M40">
        <v>1</v>
      </c>
      <c r="N40">
        <v>3</v>
      </c>
      <c r="O40">
        <v>1</v>
      </c>
      <c r="P40">
        <v>0</v>
      </c>
      <c r="Q40">
        <v>0</v>
      </c>
      <c r="R40">
        <v>9.1999999999999993</v>
      </c>
      <c r="S40">
        <v>0.89900000000000002</v>
      </c>
      <c r="T40">
        <v>3.3000000000000002E-2</v>
      </c>
      <c r="U40">
        <v>28634304</v>
      </c>
      <c r="V40">
        <v>13678</v>
      </c>
      <c r="W40">
        <v>7.0000000000000001E-3</v>
      </c>
      <c r="X40">
        <v>20.36</v>
      </c>
    </row>
    <row r="41" spans="1:24" x14ac:dyDescent="0.35">
      <c r="A41">
        <v>2</v>
      </c>
      <c r="B41" t="s">
        <v>32</v>
      </c>
      <c r="C41">
        <v>1</v>
      </c>
      <c r="D41">
        <v>0</v>
      </c>
      <c r="E41">
        <v>4</v>
      </c>
      <c r="F41">
        <v>1</v>
      </c>
      <c r="G41">
        <v>20</v>
      </c>
      <c r="H41">
        <v>1</v>
      </c>
      <c r="I41">
        <v>1</v>
      </c>
      <c r="J41">
        <v>21.8</v>
      </c>
      <c r="K41">
        <v>0</v>
      </c>
      <c r="L41">
        <v>1</v>
      </c>
      <c r="M41">
        <v>1</v>
      </c>
      <c r="N41">
        <v>2</v>
      </c>
      <c r="O41">
        <v>1</v>
      </c>
      <c r="P41">
        <v>0</v>
      </c>
      <c r="Q41">
        <v>0</v>
      </c>
      <c r="R41">
        <v>8.6999999999999993</v>
      </c>
      <c r="S41">
        <v>0.88900000000000001</v>
      </c>
      <c r="T41">
        <v>4.9000000000000002E-2</v>
      </c>
      <c r="U41">
        <v>33013115</v>
      </c>
      <c r="V41">
        <v>14179</v>
      </c>
      <c r="W41">
        <v>6.0000000000000001E-3</v>
      </c>
      <c r="X41">
        <v>24.526</v>
      </c>
    </row>
    <row r="42" spans="1:24" x14ac:dyDescent="0.35">
      <c r="A42">
        <v>20</v>
      </c>
      <c r="B42" t="s">
        <v>33</v>
      </c>
      <c r="C42">
        <v>1</v>
      </c>
      <c r="D42">
        <v>0</v>
      </c>
      <c r="E42">
        <v>1</v>
      </c>
      <c r="F42">
        <v>1</v>
      </c>
      <c r="G42">
        <v>25</v>
      </c>
      <c r="H42">
        <v>2</v>
      </c>
      <c r="I42">
        <v>2</v>
      </c>
      <c r="J42">
        <v>26.59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9.1999999999999993</v>
      </c>
      <c r="S42">
        <v>0.876</v>
      </c>
      <c r="T42">
        <v>4.3999999999999997E-2</v>
      </c>
      <c r="U42">
        <v>35001084</v>
      </c>
      <c r="V42">
        <v>14474</v>
      </c>
      <c r="W42">
        <v>8.0000000000000002E-3</v>
      </c>
      <c r="X42">
        <v>29.05</v>
      </c>
    </row>
    <row r="43" spans="1:24" x14ac:dyDescent="0.35">
      <c r="A43">
        <v>3</v>
      </c>
      <c r="B43" t="s">
        <v>99</v>
      </c>
      <c r="C43">
        <v>1</v>
      </c>
      <c r="D43">
        <v>0</v>
      </c>
      <c r="E43">
        <v>4</v>
      </c>
      <c r="F43">
        <v>1</v>
      </c>
      <c r="G43">
        <v>18</v>
      </c>
      <c r="H43">
        <v>1</v>
      </c>
      <c r="I43">
        <v>1</v>
      </c>
      <c r="J43">
        <v>28.73</v>
      </c>
      <c r="K43">
        <v>0</v>
      </c>
      <c r="L43">
        <v>1</v>
      </c>
      <c r="M43">
        <v>1</v>
      </c>
      <c r="N43">
        <v>2</v>
      </c>
      <c r="O43">
        <v>1</v>
      </c>
      <c r="P43">
        <v>0</v>
      </c>
      <c r="Q43">
        <v>1</v>
      </c>
      <c r="R43">
        <v>8.9</v>
      </c>
      <c r="S43">
        <v>0.88100000000000001</v>
      </c>
      <c r="T43">
        <v>5.0999999999999997E-2</v>
      </c>
      <c r="U43">
        <v>26843466</v>
      </c>
      <c r="V43">
        <v>14223</v>
      </c>
      <c r="W43">
        <v>5.0000000000000001E-3</v>
      </c>
      <c r="X43">
        <v>21.178000000000001</v>
      </c>
    </row>
    <row r="44" spans="1:24" x14ac:dyDescent="0.35">
      <c r="A44">
        <v>5</v>
      </c>
      <c r="B44" t="s">
        <v>64</v>
      </c>
      <c r="C44">
        <v>1</v>
      </c>
      <c r="D44">
        <v>0</v>
      </c>
      <c r="E44">
        <v>1</v>
      </c>
      <c r="F44">
        <v>1</v>
      </c>
      <c r="G44">
        <v>18</v>
      </c>
      <c r="H44">
        <v>1</v>
      </c>
      <c r="I44">
        <v>1</v>
      </c>
      <c r="J44">
        <v>24.69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8.6</v>
      </c>
      <c r="S44">
        <v>0.91</v>
      </c>
      <c r="T44">
        <v>3.7999999999999999E-2</v>
      </c>
      <c r="U44">
        <v>29429205</v>
      </c>
      <c r="V44">
        <v>13804</v>
      </c>
      <c r="W44">
        <v>1.0999999999999999E-2</v>
      </c>
      <c r="X44">
        <v>20.158999999999999</v>
      </c>
    </row>
    <row r="45" spans="1:24" x14ac:dyDescent="0.35">
      <c r="A45">
        <v>6</v>
      </c>
      <c r="B45" t="s">
        <v>66</v>
      </c>
      <c r="C45">
        <v>1</v>
      </c>
      <c r="D45">
        <v>0</v>
      </c>
      <c r="E45">
        <v>2</v>
      </c>
      <c r="F45">
        <v>1</v>
      </c>
      <c r="G45">
        <v>29</v>
      </c>
      <c r="H45">
        <v>2</v>
      </c>
      <c r="I45">
        <v>1</v>
      </c>
      <c r="J45">
        <v>26.02</v>
      </c>
      <c r="K45">
        <v>0</v>
      </c>
      <c r="L45">
        <v>0</v>
      </c>
      <c r="M45">
        <v>1</v>
      </c>
      <c r="N45">
        <v>2</v>
      </c>
      <c r="O45">
        <v>1</v>
      </c>
      <c r="P45">
        <v>0</v>
      </c>
      <c r="Q45">
        <v>1</v>
      </c>
      <c r="R45">
        <v>8.8000000000000007</v>
      </c>
      <c r="S45">
        <v>0.91200000000000003</v>
      </c>
      <c r="T45">
        <v>3.1E-2</v>
      </c>
      <c r="U45">
        <v>22592767</v>
      </c>
      <c r="V45">
        <v>13328</v>
      </c>
      <c r="W45">
        <v>6.0000000000000001E-3</v>
      </c>
      <c r="X45">
        <v>16.675999999999998</v>
      </c>
    </row>
    <row r="46" spans="1:24" x14ac:dyDescent="0.35">
      <c r="A46">
        <v>7</v>
      </c>
      <c r="B46" t="s">
        <v>68</v>
      </c>
      <c r="C46">
        <v>1</v>
      </c>
      <c r="D46">
        <v>0</v>
      </c>
      <c r="E46">
        <v>1</v>
      </c>
      <c r="F46">
        <v>1</v>
      </c>
      <c r="G46">
        <v>23</v>
      </c>
      <c r="H46">
        <v>1</v>
      </c>
      <c r="I46">
        <v>1</v>
      </c>
      <c r="J46">
        <v>22.5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8.6</v>
      </c>
      <c r="S46">
        <v>0.90800000000000003</v>
      </c>
      <c r="T46">
        <v>0.03</v>
      </c>
      <c r="U46">
        <v>36596463</v>
      </c>
      <c r="V46">
        <v>14155</v>
      </c>
      <c r="W46">
        <v>7.0000000000000001E-3</v>
      </c>
      <c r="X46">
        <v>27.721</v>
      </c>
    </row>
    <row r="47" spans="1:24" x14ac:dyDescent="0.35">
      <c r="A47">
        <v>8</v>
      </c>
      <c r="B47" t="s">
        <v>70</v>
      </c>
      <c r="C47">
        <v>1</v>
      </c>
      <c r="D47">
        <v>0</v>
      </c>
      <c r="E47">
        <v>3</v>
      </c>
      <c r="F47">
        <v>1</v>
      </c>
      <c r="G47">
        <v>19</v>
      </c>
      <c r="H47">
        <v>1</v>
      </c>
      <c r="I47">
        <v>1</v>
      </c>
      <c r="J47">
        <v>23.77</v>
      </c>
      <c r="K47">
        <v>0</v>
      </c>
      <c r="L47">
        <v>0</v>
      </c>
      <c r="M47">
        <v>1</v>
      </c>
      <c r="N47">
        <v>3</v>
      </c>
      <c r="O47">
        <v>1</v>
      </c>
      <c r="P47">
        <v>0</v>
      </c>
      <c r="Q47">
        <v>0</v>
      </c>
      <c r="R47">
        <v>8.8000000000000007</v>
      </c>
      <c r="S47">
        <v>0.91600000000000004</v>
      </c>
      <c r="T47">
        <v>3.1E-2</v>
      </c>
      <c r="U47">
        <v>31781951</v>
      </c>
      <c r="V47">
        <v>13852</v>
      </c>
      <c r="W47">
        <v>7.0000000000000001E-3</v>
      </c>
      <c r="X47">
        <v>23.161000000000001</v>
      </c>
    </row>
    <row r="48" spans="1:24" x14ac:dyDescent="0.35">
      <c r="A48">
        <v>9</v>
      </c>
      <c r="B48" t="s">
        <v>72</v>
      </c>
      <c r="C48">
        <v>1</v>
      </c>
      <c r="D48">
        <v>0</v>
      </c>
      <c r="E48">
        <v>1</v>
      </c>
      <c r="F48">
        <v>1</v>
      </c>
      <c r="G48">
        <v>28</v>
      </c>
      <c r="H48">
        <v>2</v>
      </c>
      <c r="I48">
        <v>1</v>
      </c>
      <c r="J48">
        <v>30.79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9</v>
      </c>
      <c r="S48">
        <v>0.90900000000000003</v>
      </c>
      <c r="T48">
        <v>3.4000000000000002E-2</v>
      </c>
      <c r="U48">
        <v>23702925</v>
      </c>
      <c r="V48">
        <v>12787</v>
      </c>
      <c r="W48">
        <v>8.0000000000000002E-3</v>
      </c>
      <c r="X48">
        <v>16.516999999999999</v>
      </c>
    </row>
    <row r="49" spans="1:24" x14ac:dyDescent="0.35">
      <c r="G49">
        <f>AVERAGE(G30:G48)</f>
        <v>23.368421052631579</v>
      </c>
      <c r="I49">
        <f>4/19</f>
        <v>0.21052631578947367</v>
      </c>
      <c r="J49">
        <f>AVERAGE(J30:J48)</f>
        <v>25.151052631578949</v>
      </c>
      <c r="K49" s="1">
        <f>SUM(K30:K48)/19</f>
        <v>0.26315789473684209</v>
      </c>
      <c r="L49" s="1">
        <f t="shared" ref="L49" si="3">SUM(L30:L48)/19</f>
        <v>0.68421052631578949</v>
      </c>
      <c r="M49" s="1">
        <f>SUM(M30:M48)/19</f>
        <v>0.78947368421052633</v>
      </c>
      <c r="O49" s="1">
        <f>SUM(O30:O48)/19</f>
        <v>0.89473684210526316</v>
      </c>
      <c r="P49" s="1">
        <f t="shared" ref="P49:Q49" si="4">SUM(P30:P48)/19</f>
        <v>0.26315789473684209</v>
      </c>
      <c r="Q49" s="1">
        <f t="shared" si="4"/>
        <v>0.31578947368421051</v>
      </c>
      <c r="R49">
        <f>AVERAGE(R30:R48)</f>
        <v>8.9315789473684237</v>
      </c>
    </row>
    <row r="50" spans="1:24" x14ac:dyDescent="0.35">
      <c r="G50">
        <f>STDEV(G30:G48)</f>
        <v>3.9470175282637161</v>
      </c>
      <c r="J50">
        <f>STDEV(J30:J48)</f>
        <v>3.6365549856619213</v>
      </c>
      <c r="R50">
        <f>STDEV(R30:R48)</f>
        <v>0.21871501391066289</v>
      </c>
    </row>
    <row r="51" spans="1:24" x14ac:dyDescent="0.35">
      <c r="A51" t="s">
        <v>31</v>
      </c>
      <c r="B51" t="s">
        <v>21</v>
      </c>
      <c r="C51">
        <v>1</v>
      </c>
      <c r="D51">
        <v>1</v>
      </c>
      <c r="E51">
        <v>2</v>
      </c>
      <c r="F51">
        <v>1</v>
      </c>
      <c r="G51">
        <v>20</v>
      </c>
      <c r="H51">
        <v>1</v>
      </c>
      <c r="I51">
        <v>1</v>
      </c>
      <c r="J51">
        <v>22.1</v>
      </c>
      <c r="K51">
        <v>1</v>
      </c>
      <c r="L51">
        <v>1</v>
      </c>
      <c r="M51">
        <v>1</v>
      </c>
      <c r="N51">
        <v>3</v>
      </c>
      <c r="O51">
        <v>0</v>
      </c>
      <c r="P51">
        <v>0</v>
      </c>
      <c r="Q51">
        <v>0</v>
      </c>
      <c r="R51">
        <v>9.3000000000000007</v>
      </c>
      <c r="S51">
        <v>0.89500000000000002</v>
      </c>
      <c r="T51">
        <v>3.3000000000000002E-2</v>
      </c>
      <c r="U51">
        <v>23011867</v>
      </c>
      <c r="V51">
        <v>13230</v>
      </c>
      <c r="W51">
        <v>8.0000000000000002E-3</v>
      </c>
      <c r="X51">
        <v>12.547000000000001</v>
      </c>
    </row>
    <row r="52" spans="1:24" x14ac:dyDescent="0.35">
      <c r="A52" t="s">
        <v>49</v>
      </c>
      <c r="B52" t="s">
        <v>32</v>
      </c>
      <c r="C52">
        <v>1</v>
      </c>
      <c r="D52">
        <v>1</v>
      </c>
      <c r="E52">
        <v>3</v>
      </c>
      <c r="F52">
        <v>1</v>
      </c>
      <c r="G52">
        <v>20</v>
      </c>
      <c r="H52">
        <v>1</v>
      </c>
      <c r="I52">
        <v>1</v>
      </c>
      <c r="J52">
        <v>21.8</v>
      </c>
      <c r="K52">
        <v>0</v>
      </c>
      <c r="L52">
        <v>1</v>
      </c>
      <c r="M52">
        <v>1</v>
      </c>
      <c r="N52">
        <v>2</v>
      </c>
      <c r="O52">
        <v>1</v>
      </c>
      <c r="P52">
        <v>0</v>
      </c>
      <c r="Q52">
        <v>0</v>
      </c>
      <c r="R52">
        <v>9.1</v>
      </c>
      <c r="S52">
        <v>0.89200000000000002</v>
      </c>
      <c r="T52">
        <v>3.4000000000000002E-2</v>
      </c>
      <c r="U52">
        <v>32274782</v>
      </c>
      <c r="V52">
        <v>13637</v>
      </c>
      <c r="W52">
        <v>8.0000000000000002E-3</v>
      </c>
      <c r="X52">
        <v>17.786999999999999</v>
      </c>
    </row>
    <row r="53" spans="1:24" x14ac:dyDescent="0.35">
      <c r="A53" t="s">
        <v>60</v>
      </c>
      <c r="B53" t="s">
        <v>99</v>
      </c>
      <c r="C53">
        <v>1</v>
      </c>
      <c r="D53">
        <v>1</v>
      </c>
      <c r="E53">
        <v>2</v>
      </c>
      <c r="F53">
        <v>1</v>
      </c>
      <c r="G53">
        <v>18</v>
      </c>
      <c r="H53">
        <v>1</v>
      </c>
      <c r="I53">
        <v>1</v>
      </c>
      <c r="J53">
        <v>28.73</v>
      </c>
      <c r="K53">
        <v>0</v>
      </c>
      <c r="L53">
        <v>1</v>
      </c>
      <c r="M53">
        <v>1</v>
      </c>
      <c r="N53">
        <v>2</v>
      </c>
      <c r="O53">
        <v>1</v>
      </c>
      <c r="P53">
        <v>0</v>
      </c>
      <c r="Q53">
        <v>1</v>
      </c>
      <c r="R53">
        <v>9.1999999999999993</v>
      </c>
      <c r="S53">
        <v>0.88800000000000001</v>
      </c>
      <c r="T53">
        <v>3.6999999999999998E-2</v>
      </c>
      <c r="U53">
        <v>23685396</v>
      </c>
      <c r="V53">
        <v>13518</v>
      </c>
      <c r="W53">
        <v>8.0000000000000002E-3</v>
      </c>
      <c r="X53">
        <v>14.223000000000001</v>
      </c>
    </row>
    <row r="54" spans="1:24" x14ac:dyDescent="0.35">
      <c r="A54" t="s">
        <v>62</v>
      </c>
      <c r="B54" t="s">
        <v>63</v>
      </c>
      <c r="C54">
        <v>1</v>
      </c>
      <c r="D54">
        <v>1</v>
      </c>
      <c r="E54">
        <v>2</v>
      </c>
      <c r="F54">
        <v>1</v>
      </c>
      <c r="G54">
        <v>18</v>
      </c>
      <c r="H54">
        <v>1</v>
      </c>
      <c r="I54">
        <v>1</v>
      </c>
      <c r="J54">
        <v>20.43</v>
      </c>
      <c r="K54">
        <v>1</v>
      </c>
      <c r="L54">
        <v>1</v>
      </c>
      <c r="M54">
        <v>1</v>
      </c>
      <c r="N54">
        <v>2</v>
      </c>
      <c r="O54">
        <v>1</v>
      </c>
      <c r="P54">
        <v>0</v>
      </c>
      <c r="Q54">
        <v>0</v>
      </c>
      <c r="R54">
        <v>8.9</v>
      </c>
      <c r="S54">
        <v>0.89500000000000002</v>
      </c>
      <c r="T54">
        <v>3.5999999999999997E-2</v>
      </c>
      <c r="U54">
        <v>25453538</v>
      </c>
      <c r="V54">
        <v>13565</v>
      </c>
      <c r="W54">
        <v>8.9999999999999993E-3</v>
      </c>
      <c r="X54">
        <v>14.484999999999999</v>
      </c>
    </row>
    <row r="55" spans="1:24" x14ac:dyDescent="0.35">
      <c r="A55" t="s">
        <v>65</v>
      </c>
      <c r="B55" t="s">
        <v>64</v>
      </c>
      <c r="C55">
        <v>1</v>
      </c>
      <c r="D55">
        <v>1</v>
      </c>
      <c r="E55">
        <v>3</v>
      </c>
      <c r="F55">
        <v>1</v>
      </c>
      <c r="G55">
        <v>18</v>
      </c>
      <c r="H55">
        <v>1</v>
      </c>
      <c r="I55">
        <v>1</v>
      </c>
      <c r="J55">
        <v>24.69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9.5</v>
      </c>
      <c r="S55">
        <v>0.89500000000000002</v>
      </c>
      <c r="T55">
        <v>3.5000000000000003E-2</v>
      </c>
      <c r="U55">
        <v>28544599</v>
      </c>
      <c r="V55">
        <v>13072</v>
      </c>
      <c r="W55">
        <v>8.0000000000000002E-3</v>
      </c>
      <c r="X55">
        <v>16.254999999999999</v>
      </c>
    </row>
    <row r="56" spans="1:24" x14ac:dyDescent="0.35">
      <c r="A56" t="s">
        <v>67</v>
      </c>
      <c r="B56" t="s">
        <v>66</v>
      </c>
      <c r="C56">
        <v>1</v>
      </c>
      <c r="D56">
        <v>1</v>
      </c>
      <c r="E56">
        <v>3</v>
      </c>
      <c r="F56">
        <v>1</v>
      </c>
      <c r="G56">
        <v>29</v>
      </c>
      <c r="H56">
        <v>2</v>
      </c>
      <c r="I56">
        <v>1</v>
      </c>
      <c r="J56">
        <v>26.02</v>
      </c>
      <c r="K56">
        <v>0</v>
      </c>
      <c r="L56">
        <v>0</v>
      </c>
      <c r="M56">
        <v>1</v>
      </c>
      <c r="N56">
        <v>2</v>
      </c>
      <c r="O56">
        <v>1</v>
      </c>
      <c r="P56">
        <v>0</v>
      </c>
      <c r="Q56">
        <v>1</v>
      </c>
      <c r="R56">
        <v>9</v>
      </c>
      <c r="S56">
        <v>0.90400000000000003</v>
      </c>
      <c r="T56">
        <v>3.2000000000000001E-2</v>
      </c>
      <c r="U56">
        <v>32334067</v>
      </c>
      <c r="V56">
        <v>13373</v>
      </c>
      <c r="W56">
        <v>8.0000000000000002E-3</v>
      </c>
      <c r="X56">
        <v>18.803000000000001</v>
      </c>
    </row>
    <row r="57" spans="1:24" x14ac:dyDescent="0.35">
      <c r="A57" t="s">
        <v>69</v>
      </c>
      <c r="B57" t="s">
        <v>68</v>
      </c>
      <c r="C57">
        <v>1</v>
      </c>
      <c r="D57">
        <v>1</v>
      </c>
      <c r="E57">
        <v>1</v>
      </c>
      <c r="F57">
        <v>1</v>
      </c>
      <c r="G57">
        <v>23</v>
      </c>
      <c r="H57">
        <v>1</v>
      </c>
      <c r="I57">
        <v>1</v>
      </c>
      <c r="J57">
        <v>22.5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8.9</v>
      </c>
      <c r="S57">
        <v>0.89400000000000002</v>
      </c>
      <c r="T57">
        <v>3.5000000000000003E-2</v>
      </c>
      <c r="U57">
        <v>27265755</v>
      </c>
      <c r="V57">
        <v>13614</v>
      </c>
      <c r="W57">
        <v>8.0000000000000002E-3</v>
      </c>
      <c r="X57">
        <v>17.148</v>
      </c>
    </row>
    <row r="58" spans="1:24" x14ac:dyDescent="0.35">
      <c r="A58" t="s">
        <v>71</v>
      </c>
      <c r="B58" t="s">
        <v>70</v>
      </c>
      <c r="C58">
        <v>1</v>
      </c>
      <c r="D58">
        <v>1</v>
      </c>
      <c r="E58">
        <v>1</v>
      </c>
      <c r="F58">
        <v>1</v>
      </c>
      <c r="G58">
        <v>19</v>
      </c>
      <c r="H58">
        <v>1</v>
      </c>
      <c r="I58">
        <v>1</v>
      </c>
      <c r="J58">
        <v>23.77</v>
      </c>
      <c r="K58">
        <v>0</v>
      </c>
      <c r="L58">
        <v>0</v>
      </c>
      <c r="M58">
        <v>1</v>
      </c>
      <c r="N58">
        <v>3</v>
      </c>
      <c r="O58">
        <v>1</v>
      </c>
      <c r="P58">
        <v>0</v>
      </c>
      <c r="Q58">
        <v>0</v>
      </c>
      <c r="R58">
        <v>9</v>
      </c>
      <c r="S58">
        <v>0.90600000000000003</v>
      </c>
      <c r="T58">
        <v>3.1E-2</v>
      </c>
      <c r="U58">
        <v>32023826</v>
      </c>
      <c r="V58">
        <v>13402</v>
      </c>
      <c r="W58">
        <v>8.0000000000000002E-3</v>
      </c>
      <c r="X58">
        <v>17.827000000000002</v>
      </c>
    </row>
    <row r="59" spans="1:24" x14ac:dyDescent="0.35">
      <c r="G59">
        <f>AVERAGE(G51:G58)</f>
        <v>20.625</v>
      </c>
      <c r="J59">
        <f>AVERAGE(J51:J58)</f>
        <v>23.755000000000003</v>
      </c>
      <c r="K59" s="1">
        <f>SUM(K51:K58)/8</f>
        <v>0.25</v>
      </c>
      <c r="L59" s="1">
        <f>SUM(L51:L58)/8</f>
        <v>0.75</v>
      </c>
      <c r="M59" s="1">
        <f>SUM(M51:M58)/8</f>
        <v>1</v>
      </c>
      <c r="O59" s="1">
        <f>SUM(O51:O58)/8</f>
        <v>0.875</v>
      </c>
      <c r="P59" s="1">
        <f t="shared" ref="P59:Q59" si="5">SUM(P51:P58)/8</f>
        <v>0.25</v>
      </c>
      <c r="Q59" s="1">
        <f t="shared" si="5"/>
        <v>0.5</v>
      </c>
      <c r="R59">
        <f>AVERAGE(R51:R58)</f>
        <v>9.1125000000000007</v>
      </c>
    </row>
    <row r="60" spans="1:24" x14ac:dyDescent="0.35">
      <c r="G60">
        <f>STDEV(G51:G58)</f>
        <v>3.7772817134623602</v>
      </c>
      <c r="J60">
        <f>STDEV(J51:J58)</f>
        <v>2.6711955589745955</v>
      </c>
      <c r="R60">
        <f>STDEV(R51:R58)</f>
        <v>0.21001700611413077</v>
      </c>
    </row>
    <row r="61" spans="1:24" x14ac:dyDescent="0.35">
      <c r="A61" t="s">
        <v>112</v>
      </c>
      <c r="B61" t="s">
        <v>37</v>
      </c>
      <c r="C61">
        <v>0</v>
      </c>
      <c r="D61">
        <v>0</v>
      </c>
      <c r="E61">
        <v>5</v>
      </c>
      <c r="F61">
        <v>2</v>
      </c>
      <c r="G61">
        <v>20</v>
      </c>
      <c r="H61">
        <v>1</v>
      </c>
      <c r="I61">
        <v>2</v>
      </c>
      <c r="J61">
        <v>18.079999999999998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8.9</v>
      </c>
      <c r="S61">
        <v>0.68812329999999999</v>
      </c>
      <c r="T61">
        <v>7.756797E-2</v>
      </c>
      <c r="U61">
        <v>32175832</v>
      </c>
      <c r="V61">
        <v>13564</v>
      </c>
      <c r="W61">
        <v>2.6393349999999999E-2</v>
      </c>
      <c r="X61">
        <v>18.882090000000002</v>
      </c>
    </row>
    <row r="62" spans="1:24" x14ac:dyDescent="0.35">
      <c r="A62" t="s">
        <v>113</v>
      </c>
      <c r="B62" t="s">
        <v>39</v>
      </c>
      <c r="C62">
        <v>0</v>
      </c>
      <c r="D62">
        <v>0</v>
      </c>
      <c r="E62">
        <v>5</v>
      </c>
      <c r="F62">
        <v>2</v>
      </c>
      <c r="G62">
        <v>25</v>
      </c>
      <c r="H62">
        <v>2</v>
      </c>
      <c r="I62">
        <v>1</v>
      </c>
      <c r="J62">
        <v>25.76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9.1</v>
      </c>
      <c r="S62">
        <v>0.72236979999999995</v>
      </c>
      <c r="T62">
        <v>7.7275330000000003E-2</v>
      </c>
      <c r="U62">
        <v>45067007</v>
      </c>
      <c r="V62">
        <v>14005</v>
      </c>
      <c r="W62">
        <v>3.112492E-2</v>
      </c>
      <c r="X62">
        <v>29.350269999999998</v>
      </c>
    </row>
    <row r="63" spans="1:24" x14ac:dyDescent="0.35">
      <c r="A63" t="s">
        <v>114</v>
      </c>
      <c r="B63" t="s">
        <v>40</v>
      </c>
      <c r="C63">
        <v>0</v>
      </c>
      <c r="D63">
        <v>0</v>
      </c>
      <c r="E63">
        <v>6</v>
      </c>
      <c r="F63">
        <v>2</v>
      </c>
      <c r="G63">
        <v>25</v>
      </c>
      <c r="H63">
        <v>2</v>
      </c>
      <c r="I63">
        <v>2</v>
      </c>
      <c r="J63">
        <v>32.74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9.1999999999999993</v>
      </c>
      <c r="S63">
        <v>0.72333323999999999</v>
      </c>
      <c r="T63">
        <v>6.8385824999999997E-2</v>
      </c>
      <c r="U63">
        <v>40316718</v>
      </c>
      <c r="V63">
        <v>13781</v>
      </c>
      <c r="W63">
        <v>1.8548459E-2</v>
      </c>
      <c r="X63">
        <v>27.15551</v>
      </c>
    </row>
    <row r="64" spans="1:24" x14ac:dyDescent="0.35">
      <c r="A64" t="s">
        <v>115</v>
      </c>
      <c r="B64" t="s">
        <v>41</v>
      </c>
      <c r="C64">
        <v>0</v>
      </c>
      <c r="D64">
        <v>0</v>
      </c>
      <c r="E64">
        <v>7</v>
      </c>
      <c r="F64">
        <v>2</v>
      </c>
      <c r="G64">
        <v>28</v>
      </c>
      <c r="H64">
        <v>2</v>
      </c>
      <c r="I64">
        <v>1</v>
      </c>
      <c r="J64">
        <v>20.02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9.3000000000000007</v>
      </c>
      <c r="S64">
        <v>0.77758609999999995</v>
      </c>
      <c r="T64">
        <v>6.4594020000000002E-2</v>
      </c>
      <c r="U64">
        <v>30815716</v>
      </c>
      <c r="V64">
        <v>13485</v>
      </c>
      <c r="W64">
        <v>1.9367454999999999E-2</v>
      </c>
      <c r="X64">
        <v>22.25949</v>
      </c>
    </row>
    <row r="65" spans="1:24" x14ac:dyDescent="0.35">
      <c r="A65" t="s">
        <v>116</v>
      </c>
      <c r="B65" t="s">
        <v>43</v>
      </c>
      <c r="C65">
        <v>0</v>
      </c>
      <c r="D65">
        <v>0</v>
      </c>
      <c r="E65">
        <v>6</v>
      </c>
      <c r="F65">
        <v>2</v>
      </c>
      <c r="G65">
        <v>35</v>
      </c>
      <c r="H65">
        <v>2</v>
      </c>
      <c r="I65">
        <v>1</v>
      </c>
      <c r="J65">
        <v>34.94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9</v>
      </c>
      <c r="S65">
        <v>0.76259904999999995</v>
      </c>
      <c r="T65">
        <v>6.7081109999999999E-2</v>
      </c>
      <c r="U65">
        <v>41019758</v>
      </c>
      <c r="V65">
        <v>13597</v>
      </c>
      <c r="W65">
        <v>2.4265403000000001E-2</v>
      </c>
      <c r="X65">
        <v>26.941161999999998</v>
      </c>
    </row>
    <row r="66" spans="1:24" x14ac:dyDescent="0.35">
      <c r="A66" t="s">
        <v>117</v>
      </c>
      <c r="B66" t="s">
        <v>45</v>
      </c>
      <c r="C66">
        <v>0</v>
      </c>
      <c r="D66">
        <v>0</v>
      </c>
      <c r="E66">
        <v>6</v>
      </c>
      <c r="F66">
        <v>2</v>
      </c>
      <c r="G66">
        <v>22</v>
      </c>
      <c r="H66">
        <v>1</v>
      </c>
      <c r="I66">
        <v>1</v>
      </c>
      <c r="J66">
        <v>19.920000000000002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9.1999999999999993</v>
      </c>
      <c r="S66">
        <v>0.69266737</v>
      </c>
      <c r="T66">
        <v>8.0480889999999999E-2</v>
      </c>
      <c r="U66">
        <v>29896701</v>
      </c>
      <c r="V66">
        <v>13472</v>
      </c>
      <c r="W66">
        <v>2.2724080000000001E-2</v>
      </c>
      <c r="X66">
        <v>19.296900000000001</v>
      </c>
    </row>
    <row r="67" spans="1:24" x14ac:dyDescent="0.35">
      <c r="A67" t="s">
        <v>118</v>
      </c>
      <c r="B67" t="s">
        <v>47</v>
      </c>
      <c r="C67">
        <v>0</v>
      </c>
      <c r="D67">
        <v>0</v>
      </c>
      <c r="E67">
        <v>6</v>
      </c>
      <c r="F67">
        <v>2</v>
      </c>
      <c r="G67">
        <v>22</v>
      </c>
      <c r="H67">
        <v>1</v>
      </c>
      <c r="I67">
        <v>1</v>
      </c>
      <c r="J67">
        <v>20.59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8.9</v>
      </c>
      <c r="S67">
        <v>0.76507055999999996</v>
      </c>
      <c r="T67">
        <v>6.7176639999999996E-2</v>
      </c>
      <c r="U67">
        <v>37596033</v>
      </c>
      <c r="V67">
        <v>13765</v>
      </c>
      <c r="W67">
        <v>2.5855706999999999E-2</v>
      </c>
      <c r="X67">
        <v>24.006992</v>
      </c>
    </row>
    <row r="68" spans="1:24" x14ac:dyDescent="0.35">
      <c r="A68" t="s">
        <v>120</v>
      </c>
      <c r="B68" t="s">
        <v>50</v>
      </c>
      <c r="C68">
        <v>0</v>
      </c>
      <c r="D68">
        <v>0</v>
      </c>
      <c r="E68">
        <v>7</v>
      </c>
      <c r="F68">
        <v>2</v>
      </c>
      <c r="G68">
        <v>22</v>
      </c>
      <c r="H68">
        <v>1</v>
      </c>
      <c r="I68">
        <v>1</v>
      </c>
      <c r="J68">
        <v>33.590000000000003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8.9</v>
      </c>
      <c r="S68">
        <v>0.78557604999999997</v>
      </c>
      <c r="T68">
        <v>6.6619579999999998E-2</v>
      </c>
      <c r="U68">
        <v>44617573</v>
      </c>
      <c r="V68">
        <v>13748</v>
      </c>
      <c r="W68">
        <v>3.3343570000000003E-2</v>
      </c>
      <c r="X68">
        <v>32.250630000000001</v>
      </c>
    </row>
    <row r="69" spans="1:24" x14ac:dyDescent="0.35">
      <c r="A69" t="s">
        <v>121</v>
      </c>
      <c r="B69" t="s">
        <v>51</v>
      </c>
      <c r="C69">
        <v>0</v>
      </c>
      <c r="D69">
        <v>0</v>
      </c>
      <c r="E69">
        <v>5</v>
      </c>
      <c r="F69">
        <v>2</v>
      </c>
      <c r="G69">
        <v>22</v>
      </c>
      <c r="H69">
        <v>1</v>
      </c>
      <c r="I69">
        <v>1</v>
      </c>
      <c r="J69">
        <v>22.45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8.8000000000000007</v>
      </c>
      <c r="S69">
        <v>0.73225147000000002</v>
      </c>
      <c r="T69">
        <v>8.0137394000000001E-2</v>
      </c>
      <c r="U69">
        <v>39771259</v>
      </c>
      <c r="V69">
        <v>13755</v>
      </c>
      <c r="W69">
        <v>2.9467208000000002E-2</v>
      </c>
      <c r="X69">
        <v>24.617909999999998</v>
      </c>
    </row>
    <row r="70" spans="1:24" x14ac:dyDescent="0.35">
      <c r="A70" t="s">
        <v>122</v>
      </c>
      <c r="B70" t="s">
        <v>52</v>
      </c>
      <c r="C70">
        <v>0</v>
      </c>
      <c r="D70">
        <v>0</v>
      </c>
      <c r="E70">
        <v>5</v>
      </c>
      <c r="F70">
        <v>2</v>
      </c>
      <c r="G70">
        <v>27</v>
      </c>
      <c r="H70">
        <v>2</v>
      </c>
      <c r="I70">
        <v>1</v>
      </c>
      <c r="J70">
        <v>29.98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9.1</v>
      </c>
      <c r="S70">
        <v>0.77637769999999995</v>
      </c>
      <c r="T70">
        <v>7.3163889999999995E-2</v>
      </c>
      <c r="U70">
        <v>37389306</v>
      </c>
      <c r="V70">
        <v>13511</v>
      </c>
      <c r="W70">
        <v>2.8993986999999999E-2</v>
      </c>
      <c r="X70">
        <v>24.969125999999999</v>
      </c>
    </row>
    <row r="71" spans="1:24" x14ac:dyDescent="0.35">
      <c r="A71" t="s">
        <v>123</v>
      </c>
      <c r="B71" t="s">
        <v>53</v>
      </c>
      <c r="C71">
        <v>0</v>
      </c>
      <c r="D71">
        <v>0</v>
      </c>
      <c r="E71">
        <v>6</v>
      </c>
      <c r="F71">
        <v>2</v>
      </c>
      <c r="G71">
        <v>21</v>
      </c>
      <c r="H71">
        <v>1</v>
      </c>
      <c r="I71">
        <v>1</v>
      </c>
      <c r="J71">
        <v>21.05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9.1999999999999993</v>
      </c>
      <c r="S71">
        <v>0.77600163</v>
      </c>
      <c r="T71">
        <v>7.3428229999999997E-2</v>
      </c>
      <c r="U71">
        <v>31864749</v>
      </c>
      <c r="V71">
        <v>13484</v>
      </c>
      <c r="W71">
        <v>3.3147980000000001E-2</v>
      </c>
      <c r="X71">
        <v>22.884674</v>
      </c>
    </row>
    <row r="72" spans="1:24" x14ac:dyDescent="0.35">
      <c r="A72" t="s">
        <v>124</v>
      </c>
      <c r="B72" t="s">
        <v>54</v>
      </c>
      <c r="C72">
        <v>0</v>
      </c>
      <c r="D72">
        <v>0</v>
      </c>
      <c r="E72">
        <v>6</v>
      </c>
      <c r="F72">
        <v>2</v>
      </c>
      <c r="G72">
        <v>29</v>
      </c>
      <c r="H72">
        <v>2</v>
      </c>
      <c r="I72">
        <v>1</v>
      </c>
      <c r="J72">
        <v>20.57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9.1</v>
      </c>
      <c r="S72">
        <v>0.77700996</v>
      </c>
      <c r="T72">
        <v>7.2299600000000006E-2</v>
      </c>
      <c r="U72">
        <v>27447703</v>
      </c>
      <c r="V72">
        <v>13461</v>
      </c>
      <c r="W72">
        <v>2.8713549000000001E-2</v>
      </c>
      <c r="X72">
        <v>18.766264</v>
      </c>
    </row>
    <row r="73" spans="1:24" x14ac:dyDescent="0.35">
      <c r="A73" t="s">
        <v>125</v>
      </c>
      <c r="B73" t="s">
        <v>55</v>
      </c>
      <c r="C73">
        <v>0</v>
      </c>
      <c r="D73">
        <v>0</v>
      </c>
      <c r="E73">
        <v>7</v>
      </c>
      <c r="F73">
        <v>2</v>
      </c>
      <c r="G73">
        <v>23</v>
      </c>
      <c r="H73">
        <v>1</v>
      </c>
      <c r="I73">
        <v>1</v>
      </c>
      <c r="J73">
        <v>25.64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9</v>
      </c>
      <c r="S73">
        <v>0.71339600000000003</v>
      </c>
      <c r="T73">
        <v>7.1545139999999993E-2</v>
      </c>
      <c r="U73">
        <v>40902975</v>
      </c>
      <c r="V73">
        <v>13854</v>
      </c>
      <c r="W73">
        <v>2.4432037E-2</v>
      </c>
      <c r="X73">
        <v>26.537822999999999</v>
      </c>
    </row>
    <row r="74" spans="1:24" x14ac:dyDescent="0.35">
      <c r="A74" t="s">
        <v>126</v>
      </c>
      <c r="B74" t="s">
        <v>56</v>
      </c>
      <c r="C74">
        <v>0</v>
      </c>
      <c r="D74">
        <v>0</v>
      </c>
      <c r="E74">
        <v>6</v>
      </c>
      <c r="F74">
        <v>2</v>
      </c>
      <c r="G74">
        <v>25</v>
      </c>
      <c r="H74">
        <v>2</v>
      </c>
      <c r="I74">
        <v>1</v>
      </c>
      <c r="J74">
        <v>21.9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8.5</v>
      </c>
      <c r="S74">
        <v>0.63760006000000002</v>
      </c>
      <c r="T74">
        <v>8.4377885E-2</v>
      </c>
      <c r="U74">
        <v>30399255</v>
      </c>
      <c r="V74">
        <v>13923</v>
      </c>
      <c r="W74">
        <v>3.5288036000000002E-2</v>
      </c>
      <c r="X74">
        <v>16.439143999999999</v>
      </c>
    </row>
    <row r="75" spans="1:24" x14ac:dyDescent="0.35">
      <c r="A75" t="s">
        <v>127</v>
      </c>
      <c r="B75" t="s">
        <v>57</v>
      </c>
      <c r="C75">
        <v>0</v>
      </c>
      <c r="D75">
        <v>0</v>
      </c>
      <c r="E75">
        <v>7</v>
      </c>
      <c r="F75">
        <v>2</v>
      </c>
      <c r="G75">
        <v>44</v>
      </c>
      <c r="H75">
        <v>2</v>
      </c>
      <c r="I75">
        <v>1</v>
      </c>
      <c r="J75">
        <v>28.34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9.5</v>
      </c>
      <c r="S75">
        <v>0.70873063999999997</v>
      </c>
      <c r="T75">
        <v>8.1527130000000003E-2</v>
      </c>
      <c r="U75">
        <v>33083590</v>
      </c>
      <c r="V75">
        <v>13107</v>
      </c>
      <c r="W75">
        <v>3.5277820000000001E-2</v>
      </c>
      <c r="X75">
        <v>18.212032000000001</v>
      </c>
    </row>
    <row r="76" spans="1:24" x14ac:dyDescent="0.35">
      <c r="A76" t="s">
        <v>128</v>
      </c>
      <c r="B76" t="s">
        <v>58</v>
      </c>
      <c r="C76">
        <v>0</v>
      </c>
      <c r="D76">
        <v>0</v>
      </c>
      <c r="E76">
        <v>6</v>
      </c>
      <c r="F76">
        <v>2</v>
      </c>
      <c r="G76">
        <v>23</v>
      </c>
      <c r="H76">
        <v>1</v>
      </c>
      <c r="I76">
        <v>1</v>
      </c>
      <c r="J76">
        <v>24.54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9</v>
      </c>
      <c r="S76">
        <v>0.76078199999999996</v>
      </c>
      <c r="T76">
        <v>7.1738355000000004E-2</v>
      </c>
      <c r="U76">
        <v>34502157</v>
      </c>
      <c r="V76">
        <v>13604</v>
      </c>
      <c r="W76">
        <v>2.6627959999999999E-2</v>
      </c>
      <c r="X76">
        <v>24.111269</v>
      </c>
    </row>
    <row r="77" spans="1:24" x14ac:dyDescent="0.35">
      <c r="A77" t="s">
        <v>129</v>
      </c>
      <c r="B77" t="s">
        <v>59</v>
      </c>
      <c r="C77">
        <v>0</v>
      </c>
      <c r="D77">
        <v>0</v>
      </c>
      <c r="E77">
        <v>7</v>
      </c>
      <c r="F77">
        <v>2</v>
      </c>
      <c r="G77">
        <v>22</v>
      </c>
      <c r="H77">
        <v>1</v>
      </c>
      <c r="I77">
        <v>1</v>
      </c>
      <c r="J77">
        <v>22.98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9.1</v>
      </c>
      <c r="S77">
        <v>0.76833419999999997</v>
      </c>
      <c r="T77">
        <v>6.9055825000000001E-2</v>
      </c>
      <c r="U77">
        <v>33541514</v>
      </c>
      <c r="V77">
        <v>13651</v>
      </c>
      <c r="W77">
        <v>2.3745589000000001E-2</v>
      </c>
      <c r="X77">
        <v>24.142775</v>
      </c>
    </row>
    <row r="78" spans="1:24" x14ac:dyDescent="0.35">
      <c r="A78" t="s">
        <v>131</v>
      </c>
      <c r="B78" t="s">
        <v>61</v>
      </c>
      <c r="C78">
        <v>0</v>
      </c>
      <c r="D78">
        <v>0</v>
      </c>
      <c r="E78">
        <v>5</v>
      </c>
      <c r="F78">
        <v>2</v>
      </c>
      <c r="G78">
        <v>21</v>
      </c>
      <c r="H78">
        <v>1</v>
      </c>
      <c r="I78">
        <v>1</v>
      </c>
      <c r="J78">
        <v>20.28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9</v>
      </c>
      <c r="S78">
        <v>0.7546832</v>
      </c>
      <c r="T78">
        <v>7.2790190000000005E-2</v>
      </c>
      <c r="U78">
        <v>36081221</v>
      </c>
      <c r="V78">
        <v>13573</v>
      </c>
      <c r="W78">
        <v>2.5139669999999999E-2</v>
      </c>
      <c r="X78">
        <v>24.573502999999999</v>
      </c>
    </row>
    <row r="79" spans="1:24" x14ac:dyDescent="0.35">
      <c r="G79">
        <f>AVERAGE(G61:G78)</f>
        <v>25.333333333333332</v>
      </c>
      <c r="I79">
        <f>2/18</f>
        <v>0.1111111111111111</v>
      </c>
      <c r="J79">
        <f>AVERAGE(J61:J78)</f>
        <v>24.631666666666668</v>
      </c>
      <c r="K79" s="1">
        <f>SUM(K61:K78)/18</f>
        <v>0.22222222222222221</v>
      </c>
      <c r="L79" s="1">
        <f t="shared" ref="L79:O79" si="6">SUM(L61:L78)/18</f>
        <v>0.16666666666666666</v>
      </c>
      <c r="M79" s="1">
        <f t="shared" si="6"/>
        <v>0.55555555555555558</v>
      </c>
      <c r="O79" s="1">
        <f t="shared" si="6"/>
        <v>0</v>
      </c>
      <c r="P79" s="1">
        <f t="shared" ref="P79" si="7">SUM(P61:P78)/18</f>
        <v>0</v>
      </c>
      <c r="Q79" s="1">
        <f t="shared" ref="Q79" si="8">SUM(Q61:Q78)/18</f>
        <v>0</v>
      </c>
      <c r="R79">
        <f>AVERAGE(R61:R78)</f>
        <v>9.0444444444444443</v>
      </c>
    </row>
    <row r="80" spans="1:24" x14ac:dyDescent="0.35">
      <c r="G80">
        <f>STDEV(G61:G78)</f>
        <v>5.9309755174199879</v>
      </c>
      <c r="J80">
        <f>STDEV(J61:J78)</f>
        <v>5.2179106140744365</v>
      </c>
      <c r="R80">
        <f>STDEV(R61:R78)</f>
        <v>0.21481105849018373</v>
      </c>
    </row>
    <row r="81" spans="1:24" ht="17" customHeight="1" x14ac:dyDescent="0.35">
      <c r="A81" t="s">
        <v>100</v>
      </c>
      <c r="B81" t="s">
        <v>22</v>
      </c>
      <c r="C81">
        <v>1</v>
      </c>
      <c r="D81">
        <v>0</v>
      </c>
      <c r="E81">
        <v>5</v>
      </c>
      <c r="F81">
        <v>2</v>
      </c>
      <c r="G81">
        <v>21</v>
      </c>
      <c r="H81">
        <v>1</v>
      </c>
      <c r="I81">
        <v>1</v>
      </c>
      <c r="J81">
        <v>31.46</v>
      </c>
      <c r="K81">
        <v>0</v>
      </c>
      <c r="L81">
        <v>1</v>
      </c>
      <c r="M81">
        <v>1</v>
      </c>
      <c r="N81">
        <v>3</v>
      </c>
      <c r="O81">
        <v>1</v>
      </c>
      <c r="P81">
        <v>0</v>
      </c>
      <c r="Q81">
        <v>0</v>
      </c>
      <c r="R81">
        <v>9.3000000000000007</v>
      </c>
      <c r="S81">
        <v>0.74605535999999995</v>
      </c>
      <c r="T81">
        <v>7.4916295999999993E-2</v>
      </c>
      <c r="U81">
        <v>32877559</v>
      </c>
      <c r="V81">
        <v>13393</v>
      </c>
      <c r="W81">
        <v>3.1265978E-2</v>
      </c>
      <c r="X81">
        <v>19.858131</v>
      </c>
    </row>
    <row r="82" spans="1:24" x14ac:dyDescent="0.35">
      <c r="A82" t="s">
        <v>101</v>
      </c>
      <c r="B82" t="s">
        <v>23</v>
      </c>
      <c r="C82">
        <v>1</v>
      </c>
      <c r="D82">
        <v>0</v>
      </c>
      <c r="E82">
        <v>7</v>
      </c>
      <c r="F82">
        <v>2</v>
      </c>
      <c r="G82">
        <v>22</v>
      </c>
      <c r="H82">
        <v>1</v>
      </c>
      <c r="I82">
        <v>2</v>
      </c>
      <c r="J82">
        <v>27.1</v>
      </c>
      <c r="K82">
        <v>0</v>
      </c>
      <c r="L82">
        <v>0</v>
      </c>
      <c r="M82">
        <v>0</v>
      </c>
      <c r="N82">
        <v>16</v>
      </c>
      <c r="O82">
        <v>1</v>
      </c>
      <c r="P82">
        <v>0</v>
      </c>
      <c r="Q82">
        <v>0</v>
      </c>
      <c r="R82">
        <v>8.8000000000000007</v>
      </c>
      <c r="S82">
        <v>0.71032375000000003</v>
      </c>
      <c r="T82">
        <v>8.6933634999999995E-2</v>
      </c>
      <c r="U82">
        <v>32960396</v>
      </c>
      <c r="V82">
        <v>13426</v>
      </c>
      <c r="W82">
        <v>2.8720498000000001E-2</v>
      </c>
      <c r="X82">
        <v>20.465634999999999</v>
      </c>
    </row>
    <row r="83" spans="1:24" x14ac:dyDescent="0.35">
      <c r="A83" t="s">
        <v>102</v>
      </c>
      <c r="B83" t="s">
        <v>24</v>
      </c>
      <c r="C83">
        <v>1</v>
      </c>
      <c r="D83">
        <v>0</v>
      </c>
      <c r="E83">
        <v>7</v>
      </c>
      <c r="F83">
        <v>2</v>
      </c>
      <c r="G83">
        <v>25</v>
      </c>
      <c r="H83">
        <v>2</v>
      </c>
      <c r="I83">
        <v>2</v>
      </c>
      <c r="J83">
        <v>21.15</v>
      </c>
      <c r="K83">
        <v>0</v>
      </c>
      <c r="L83">
        <v>1</v>
      </c>
      <c r="M83">
        <v>1</v>
      </c>
      <c r="N83">
        <v>3</v>
      </c>
      <c r="O83">
        <v>1</v>
      </c>
      <c r="P83">
        <v>1</v>
      </c>
      <c r="Q83">
        <v>0</v>
      </c>
      <c r="R83">
        <v>9</v>
      </c>
      <c r="S83">
        <v>0.75727049999999996</v>
      </c>
      <c r="T83">
        <v>6.9544330000000001E-2</v>
      </c>
      <c r="U83">
        <v>31794109</v>
      </c>
      <c r="V83">
        <v>13611</v>
      </c>
      <c r="W83">
        <v>2.4516933000000001E-2</v>
      </c>
      <c r="X83">
        <v>21.241040000000002</v>
      </c>
    </row>
    <row r="84" spans="1:24" x14ac:dyDescent="0.35">
      <c r="A84" t="s">
        <v>103</v>
      </c>
      <c r="B84" t="s">
        <v>25</v>
      </c>
      <c r="C84">
        <v>1</v>
      </c>
      <c r="D84">
        <v>0</v>
      </c>
      <c r="E84">
        <v>6</v>
      </c>
      <c r="F84">
        <v>2</v>
      </c>
      <c r="G84">
        <v>29</v>
      </c>
      <c r="H84">
        <v>2</v>
      </c>
      <c r="I84">
        <v>1</v>
      </c>
      <c r="J84">
        <v>22.84</v>
      </c>
      <c r="K84">
        <v>0</v>
      </c>
      <c r="L84">
        <v>0</v>
      </c>
      <c r="M84">
        <v>0</v>
      </c>
      <c r="N84">
        <v>2</v>
      </c>
      <c r="O84">
        <v>1</v>
      </c>
      <c r="P84">
        <v>1</v>
      </c>
      <c r="Q84">
        <v>0</v>
      </c>
      <c r="R84">
        <v>9.1</v>
      </c>
      <c r="S84">
        <v>0.73341476999999999</v>
      </c>
      <c r="T84">
        <v>8.6018319999999995E-2</v>
      </c>
      <c r="U84">
        <v>27879655</v>
      </c>
      <c r="V84">
        <v>13424</v>
      </c>
      <c r="W84">
        <v>3.2193224999999999E-2</v>
      </c>
      <c r="X84">
        <v>18.350898999999998</v>
      </c>
    </row>
    <row r="85" spans="1:24" x14ac:dyDescent="0.35">
      <c r="A85" t="s">
        <v>104</v>
      </c>
      <c r="B85" t="s">
        <v>26</v>
      </c>
      <c r="C85">
        <v>1</v>
      </c>
      <c r="D85">
        <v>0</v>
      </c>
      <c r="E85">
        <v>6</v>
      </c>
      <c r="F85">
        <v>2</v>
      </c>
      <c r="G85">
        <v>25</v>
      </c>
      <c r="H85">
        <v>2</v>
      </c>
      <c r="I85">
        <v>2</v>
      </c>
      <c r="J85">
        <v>19.829999999999998</v>
      </c>
      <c r="K85">
        <v>1</v>
      </c>
      <c r="L85">
        <v>1</v>
      </c>
      <c r="M85">
        <v>1</v>
      </c>
      <c r="N85">
        <v>3</v>
      </c>
      <c r="O85">
        <v>1</v>
      </c>
      <c r="P85">
        <v>0</v>
      </c>
      <c r="Q85">
        <v>0</v>
      </c>
      <c r="R85">
        <v>7.8</v>
      </c>
      <c r="S85">
        <v>0.72238594</v>
      </c>
      <c r="T85">
        <v>7.6939724000000001E-2</v>
      </c>
      <c r="U85">
        <v>39941669</v>
      </c>
      <c r="V85">
        <v>14002</v>
      </c>
      <c r="W85">
        <v>2.5792813000000001E-2</v>
      </c>
      <c r="X85">
        <v>25.227142000000001</v>
      </c>
    </row>
    <row r="86" spans="1:24" x14ac:dyDescent="0.35">
      <c r="A86" t="s">
        <v>105</v>
      </c>
      <c r="B86" t="s">
        <v>98</v>
      </c>
      <c r="C86">
        <v>1</v>
      </c>
      <c r="D86">
        <v>0</v>
      </c>
      <c r="E86">
        <v>7</v>
      </c>
      <c r="F86">
        <v>2</v>
      </c>
      <c r="G86">
        <v>20</v>
      </c>
      <c r="H86">
        <v>1</v>
      </c>
      <c r="I86">
        <v>1</v>
      </c>
      <c r="J86">
        <v>20.28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8.9</v>
      </c>
      <c r="S86">
        <v>0.72707160000000004</v>
      </c>
      <c r="T86">
        <v>7.52308E-2</v>
      </c>
      <c r="U86">
        <v>30679388</v>
      </c>
      <c r="V86">
        <v>13429</v>
      </c>
      <c r="W86">
        <v>2.8327129999999999E-2</v>
      </c>
      <c r="X86">
        <v>20.830390000000001</v>
      </c>
    </row>
    <row r="87" spans="1:24" x14ac:dyDescent="0.35">
      <c r="A87" t="s">
        <v>106</v>
      </c>
      <c r="B87" t="s">
        <v>27</v>
      </c>
      <c r="C87">
        <v>1</v>
      </c>
      <c r="D87">
        <v>0</v>
      </c>
      <c r="E87">
        <v>5</v>
      </c>
      <c r="F87">
        <v>2</v>
      </c>
      <c r="G87">
        <v>20</v>
      </c>
      <c r="H87">
        <v>1</v>
      </c>
      <c r="I87">
        <v>1</v>
      </c>
      <c r="J87">
        <v>28.72</v>
      </c>
      <c r="K87">
        <v>0</v>
      </c>
      <c r="L87">
        <v>1</v>
      </c>
      <c r="M87">
        <v>1</v>
      </c>
      <c r="N87">
        <v>1</v>
      </c>
      <c r="O87">
        <v>1</v>
      </c>
      <c r="P87">
        <v>0</v>
      </c>
      <c r="Q87">
        <v>1</v>
      </c>
      <c r="R87">
        <v>9.3000000000000007</v>
      </c>
      <c r="S87">
        <v>0.75852125999999997</v>
      </c>
      <c r="T87">
        <v>7.8454369999999995E-2</v>
      </c>
      <c r="U87">
        <v>46160718</v>
      </c>
      <c r="V87">
        <v>13942</v>
      </c>
      <c r="W87">
        <v>2.4048498000000001E-2</v>
      </c>
      <c r="X87">
        <v>32.303192000000003</v>
      </c>
    </row>
    <row r="88" spans="1:24" x14ac:dyDescent="0.35">
      <c r="A88" t="s">
        <v>107</v>
      </c>
      <c r="B88" t="s">
        <v>28</v>
      </c>
      <c r="C88">
        <v>1</v>
      </c>
      <c r="D88">
        <v>0</v>
      </c>
      <c r="E88">
        <v>5</v>
      </c>
      <c r="F88">
        <v>2</v>
      </c>
      <c r="G88">
        <v>26</v>
      </c>
      <c r="H88">
        <v>2</v>
      </c>
      <c r="I88">
        <v>1</v>
      </c>
      <c r="J88">
        <v>23.94</v>
      </c>
      <c r="K88">
        <v>0</v>
      </c>
      <c r="L88">
        <v>0</v>
      </c>
      <c r="M88">
        <v>0</v>
      </c>
      <c r="N88">
        <v>10</v>
      </c>
      <c r="O88">
        <v>0</v>
      </c>
      <c r="P88">
        <v>0</v>
      </c>
      <c r="Q88">
        <v>0</v>
      </c>
      <c r="R88">
        <v>9.3000000000000007</v>
      </c>
      <c r="S88">
        <v>0.76444113000000002</v>
      </c>
      <c r="T88">
        <v>6.9750489999999998E-2</v>
      </c>
      <c r="U88">
        <v>36345682</v>
      </c>
      <c r="V88">
        <v>13664</v>
      </c>
      <c r="W88">
        <v>2.1694573000000002E-2</v>
      </c>
      <c r="X88">
        <v>25.155761999999999</v>
      </c>
    </row>
    <row r="89" spans="1:24" x14ac:dyDescent="0.35">
      <c r="A89" t="s">
        <v>108</v>
      </c>
      <c r="B89" t="s">
        <v>29</v>
      </c>
      <c r="C89">
        <v>1</v>
      </c>
      <c r="D89">
        <v>0</v>
      </c>
      <c r="E89">
        <v>7</v>
      </c>
      <c r="F89">
        <v>2</v>
      </c>
      <c r="G89">
        <v>30</v>
      </c>
      <c r="H89">
        <v>2</v>
      </c>
      <c r="I89">
        <v>1</v>
      </c>
      <c r="J89">
        <v>24.96</v>
      </c>
      <c r="K89">
        <v>0</v>
      </c>
      <c r="L89">
        <v>1</v>
      </c>
      <c r="M89">
        <v>1</v>
      </c>
      <c r="N89">
        <v>2</v>
      </c>
      <c r="O89">
        <v>1</v>
      </c>
      <c r="P89">
        <v>0</v>
      </c>
      <c r="Q89">
        <v>0</v>
      </c>
      <c r="R89">
        <v>9.1999999999999993</v>
      </c>
      <c r="S89">
        <v>0.74308039999999997</v>
      </c>
      <c r="T89">
        <v>7.0037299999999997E-2</v>
      </c>
      <c r="U89">
        <v>30213543</v>
      </c>
      <c r="V89">
        <v>13486</v>
      </c>
      <c r="W89">
        <v>2.440399E-2</v>
      </c>
      <c r="X89">
        <v>20.940011999999999</v>
      </c>
    </row>
    <row r="90" spans="1:24" x14ac:dyDescent="0.35">
      <c r="A90" t="s">
        <v>109</v>
      </c>
      <c r="B90" t="s">
        <v>30</v>
      </c>
      <c r="C90">
        <v>1</v>
      </c>
      <c r="D90">
        <v>0</v>
      </c>
      <c r="E90">
        <v>6</v>
      </c>
      <c r="F90">
        <v>2</v>
      </c>
      <c r="G90">
        <v>26</v>
      </c>
      <c r="H90">
        <v>2</v>
      </c>
      <c r="I90">
        <v>1</v>
      </c>
      <c r="J90">
        <v>30.6</v>
      </c>
      <c r="K90">
        <v>1</v>
      </c>
      <c r="L90">
        <v>1</v>
      </c>
      <c r="M90">
        <v>1</v>
      </c>
      <c r="N90">
        <v>3</v>
      </c>
      <c r="O90">
        <v>1</v>
      </c>
      <c r="P90">
        <v>0</v>
      </c>
      <c r="Q90">
        <v>0</v>
      </c>
      <c r="R90">
        <v>9.3000000000000007</v>
      </c>
      <c r="S90">
        <v>0.76244239999999996</v>
      </c>
      <c r="T90">
        <v>6.7172109999999993E-2</v>
      </c>
      <c r="U90">
        <v>31956207</v>
      </c>
      <c r="V90">
        <v>13463</v>
      </c>
      <c r="W90">
        <v>2.3073388E-2</v>
      </c>
      <c r="X90">
        <v>21.81175</v>
      </c>
    </row>
    <row r="91" spans="1:24" x14ac:dyDescent="0.35">
      <c r="A91" t="s">
        <v>110</v>
      </c>
      <c r="B91" t="s">
        <v>21</v>
      </c>
      <c r="C91">
        <v>1</v>
      </c>
      <c r="D91">
        <v>0</v>
      </c>
      <c r="E91">
        <v>5</v>
      </c>
      <c r="F91">
        <v>2</v>
      </c>
      <c r="G91">
        <v>20</v>
      </c>
      <c r="H91">
        <v>1</v>
      </c>
      <c r="I91">
        <v>1</v>
      </c>
      <c r="J91">
        <v>22.1</v>
      </c>
      <c r="K91">
        <v>1</v>
      </c>
      <c r="L91">
        <v>1</v>
      </c>
      <c r="M91">
        <v>1</v>
      </c>
      <c r="N91">
        <v>3</v>
      </c>
      <c r="O91">
        <v>0</v>
      </c>
      <c r="P91">
        <v>0</v>
      </c>
      <c r="Q91">
        <v>0</v>
      </c>
      <c r="R91">
        <v>9</v>
      </c>
      <c r="S91">
        <v>0.71596484999999999</v>
      </c>
      <c r="T91">
        <v>8.1654414999999994E-2</v>
      </c>
      <c r="U91">
        <v>38034210</v>
      </c>
      <c r="V91">
        <v>13884</v>
      </c>
      <c r="W91">
        <v>2.8591683E-2</v>
      </c>
      <c r="X91">
        <v>24.147922999999999</v>
      </c>
    </row>
    <row r="92" spans="1:24" x14ac:dyDescent="0.35">
      <c r="A92" t="s">
        <v>111</v>
      </c>
      <c r="B92" t="s">
        <v>33</v>
      </c>
      <c r="C92">
        <v>1</v>
      </c>
      <c r="D92">
        <v>0</v>
      </c>
      <c r="E92">
        <v>6</v>
      </c>
      <c r="F92">
        <v>2</v>
      </c>
      <c r="G92">
        <v>25</v>
      </c>
      <c r="H92">
        <v>2</v>
      </c>
      <c r="I92">
        <v>2</v>
      </c>
      <c r="J92">
        <v>26.59</v>
      </c>
      <c r="K92">
        <v>1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9.1999999999999993</v>
      </c>
      <c r="S92">
        <v>0.73407750000000005</v>
      </c>
      <c r="T92">
        <v>7.277438E-2</v>
      </c>
      <c r="U92">
        <v>40720636</v>
      </c>
      <c r="V92">
        <v>13797</v>
      </c>
      <c r="W92">
        <v>2.3235295E-2</v>
      </c>
      <c r="X92">
        <v>26.98668</v>
      </c>
    </row>
    <row r="93" spans="1:24" x14ac:dyDescent="0.35">
      <c r="A93" t="s">
        <v>119</v>
      </c>
      <c r="B93" t="s">
        <v>32</v>
      </c>
      <c r="C93">
        <v>1</v>
      </c>
      <c r="D93">
        <v>0</v>
      </c>
      <c r="E93">
        <v>5</v>
      </c>
      <c r="F93">
        <v>2</v>
      </c>
      <c r="G93">
        <v>20</v>
      </c>
      <c r="H93">
        <v>1</v>
      </c>
      <c r="I93">
        <v>1</v>
      </c>
      <c r="J93">
        <v>21.8</v>
      </c>
      <c r="K93">
        <v>0</v>
      </c>
      <c r="L93">
        <v>1</v>
      </c>
      <c r="M93">
        <v>1</v>
      </c>
      <c r="N93">
        <v>2</v>
      </c>
      <c r="O93">
        <v>1</v>
      </c>
      <c r="P93">
        <v>0</v>
      </c>
      <c r="Q93">
        <v>0</v>
      </c>
      <c r="R93">
        <v>9.3000000000000007</v>
      </c>
      <c r="S93">
        <v>0.76821834</v>
      </c>
      <c r="T93">
        <v>6.5498024000000002E-2</v>
      </c>
      <c r="U93">
        <v>36104905</v>
      </c>
      <c r="V93">
        <v>13474</v>
      </c>
      <c r="W93">
        <v>2.6603005999999998E-2</v>
      </c>
      <c r="X93">
        <v>23.761700000000001</v>
      </c>
    </row>
    <row r="94" spans="1:24" x14ac:dyDescent="0.35">
      <c r="A94" t="s">
        <v>130</v>
      </c>
      <c r="B94" t="s">
        <v>99</v>
      </c>
      <c r="C94">
        <v>1</v>
      </c>
      <c r="D94">
        <v>0</v>
      </c>
      <c r="E94">
        <v>7</v>
      </c>
      <c r="F94">
        <v>2</v>
      </c>
      <c r="G94">
        <v>18</v>
      </c>
      <c r="H94">
        <v>1</v>
      </c>
      <c r="I94">
        <v>1</v>
      </c>
      <c r="J94">
        <v>28.73</v>
      </c>
      <c r="K94">
        <v>0</v>
      </c>
      <c r="L94">
        <v>1</v>
      </c>
      <c r="M94">
        <v>1</v>
      </c>
      <c r="N94">
        <v>2</v>
      </c>
      <c r="O94">
        <v>1</v>
      </c>
      <c r="P94">
        <v>0</v>
      </c>
      <c r="Q94">
        <v>1</v>
      </c>
      <c r="R94">
        <v>9.1999999999999993</v>
      </c>
      <c r="S94">
        <v>0.72599959999999997</v>
      </c>
      <c r="T94">
        <v>7.2535180000000005E-2</v>
      </c>
      <c r="U94">
        <v>37633324</v>
      </c>
      <c r="V94">
        <v>13854</v>
      </c>
      <c r="W94">
        <v>2.8069378999999998E-2</v>
      </c>
      <c r="X94">
        <v>25.064654999999998</v>
      </c>
    </row>
    <row r="95" spans="1:24" x14ac:dyDescent="0.35">
      <c r="A95" t="s">
        <v>132</v>
      </c>
      <c r="B95" t="s">
        <v>63</v>
      </c>
      <c r="C95">
        <v>1</v>
      </c>
      <c r="D95">
        <v>0</v>
      </c>
      <c r="E95">
        <v>6</v>
      </c>
      <c r="F95">
        <v>2</v>
      </c>
      <c r="G95">
        <v>18</v>
      </c>
      <c r="H95">
        <v>1</v>
      </c>
      <c r="I95">
        <v>1</v>
      </c>
      <c r="J95">
        <v>20.43</v>
      </c>
      <c r="K95">
        <v>1</v>
      </c>
      <c r="L95">
        <v>1</v>
      </c>
      <c r="M95">
        <v>1</v>
      </c>
      <c r="N95">
        <v>2</v>
      </c>
      <c r="O95">
        <v>1</v>
      </c>
      <c r="P95">
        <v>0</v>
      </c>
      <c r="Q95">
        <v>0</v>
      </c>
      <c r="R95">
        <v>2.9</v>
      </c>
      <c r="S95">
        <v>0.73273509999999997</v>
      </c>
      <c r="T95">
        <v>8.0391599999999994E-2</v>
      </c>
      <c r="U95">
        <v>34201584</v>
      </c>
      <c r="V95">
        <v>13676</v>
      </c>
      <c r="W95">
        <v>2.7231690999999999E-2</v>
      </c>
      <c r="X95">
        <v>24.180444999999999</v>
      </c>
    </row>
    <row r="96" spans="1:24" x14ac:dyDescent="0.35">
      <c r="A96" t="s">
        <v>133</v>
      </c>
      <c r="B96" t="s">
        <v>64</v>
      </c>
      <c r="C96">
        <v>1</v>
      </c>
      <c r="D96">
        <v>0</v>
      </c>
      <c r="E96">
        <v>5</v>
      </c>
      <c r="F96">
        <v>2</v>
      </c>
      <c r="G96">
        <v>18</v>
      </c>
      <c r="H96">
        <v>1</v>
      </c>
      <c r="I96">
        <v>1</v>
      </c>
      <c r="J96">
        <v>24.69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9</v>
      </c>
      <c r="S96">
        <v>0.73329692999999996</v>
      </c>
      <c r="T96">
        <v>7.5781490000000007E-2</v>
      </c>
      <c r="U96">
        <v>40312351</v>
      </c>
      <c r="V96">
        <v>13741</v>
      </c>
      <c r="W96">
        <v>2.479193E-2</v>
      </c>
      <c r="X96">
        <v>25.750546</v>
      </c>
    </row>
    <row r="97" spans="1:24" x14ac:dyDescent="0.35">
      <c r="A97" t="s">
        <v>134</v>
      </c>
      <c r="B97" t="s">
        <v>66</v>
      </c>
      <c r="C97">
        <v>1</v>
      </c>
      <c r="D97">
        <v>0</v>
      </c>
      <c r="E97">
        <v>7</v>
      </c>
      <c r="F97">
        <v>2</v>
      </c>
      <c r="G97">
        <v>29</v>
      </c>
      <c r="H97">
        <v>2</v>
      </c>
      <c r="I97">
        <v>1</v>
      </c>
      <c r="J97">
        <v>26.02</v>
      </c>
      <c r="K97">
        <v>0</v>
      </c>
      <c r="L97">
        <v>0</v>
      </c>
      <c r="M97">
        <v>1</v>
      </c>
      <c r="N97">
        <v>2</v>
      </c>
      <c r="O97">
        <v>1</v>
      </c>
      <c r="P97">
        <v>0</v>
      </c>
      <c r="Q97">
        <v>1</v>
      </c>
      <c r="R97">
        <v>8.9</v>
      </c>
      <c r="S97">
        <v>0.75250890000000004</v>
      </c>
      <c r="T97">
        <v>6.5452029999999994E-2</v>
      </c>
      <c r="U97">
        <v>37350210</v>
      </c>
      <c r="V97">
        <v>13608</v>
      </c>
      <c r="W97">
        <v>2.0339619999999999E-2</v>
      </c>
      <c r="X97">
        <v>25.522112</v>
      </c>
    </row>
    <row r="98" spans="1:24" x14ac:dyDescent="0.35">
      <c r="A98" t="s">
        <v>135</v>
      </c>
      <c r="B98" t="s">
        <v>68</v>
      </c>
      <c r="C98">
        <v>1</v>
      </c>
      <c r="D98">
        <v>0</v>
      </c>
      <c r="E98">
        <v>7</v>
      </c>
      <c r="F98">
        <v>2</v>
      </c>
      <c r="G98">
        <v>23</v>
      </c>
      <c r="H98">
        <v>1</v>
      </c>
      <c r="I98">
        <v>1</v>
      </c>
      <c r="J98">
        <v>22.5</v>
      </c>
      <c r="K98">
        <v>0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9.1</v>
      </c>
      <c r="S98">
        <v>0.70985710000000002</v>
      </c>
      <c r="T98">
        <v>7.4185109999999999E-2</v>
      </c>
      <c r="U98">
        <v>40875442</v>
      </c>
      <c r="V98">
        <v>13717</v>
      </c>
      <c r="W98">
        <v>2.4578867000000001E-2</v>
      </c>
      <c r="X98">
        <v>25.432053</v>
      </c>
    </row>
    <row r="99" spans="1:24" x14ac:dyDescent="0.35">
      <c r="A99" t="s">
        <v>136</v>
      </c>
      <c r="B99" t="s">
        <v>70</v>
      </c>
      <c r="C99">
        <v>1</v>
      </c>
      <c r="D99">
        <v>0</v>
      </c>
      <c r="E99">
        <v>6</v>
      </c>
      <c r="F99">
        <v>2</v>
      </c>
      <c r="G99">
        <v>19</v>
      </c>
      <c r="H99">
        <v>1</v>
      </c>
      <c r="I99">
        <v>1</v>
      </c>
      <c r="J99">
        <v>23.77</v>
      </c>
      <c r="K99">
        <v>0</v>
      </c>
      <c r="L99">
        <v>0</v>
      </c>
      <c r="M99">
        <v>1</v>
      </c>
      <c r="N99">
        <v>3</v>
      </c>
      <c r="O99">
        <v>1</v>
      </c>
      <c r="P99">
        <v>0</v>
      </c>
      <c r="Q99">
        <v>0</v>
      </c>
      <c r="R99">
        <v>8.3000000000000007</v>
      </c>
      <c r="S99">
        <v>0.71424352999999996</v>
      </c>
      <c r="T99">
        <v>6.9927210000000004E-2</v>
      </c>
      <c r="U99">
        <v>45119831</v>
      </c>
      <c r="V99">
        <v>13974</v>
      </c>
      <c r="W99">
        <v>1.9201976999999999E-2</v>
      </c>
      <c r="X99">
        <v>28.861733999999998</v>
      </c>
    </row>
    <row r="100" spans="1:24" x14ac:dyDescent="0.35">
      <c r="A100" t="s">
        <v>137</v>
      </c>
      <c r="B100" t="s">
        <v>72</v>
      </c>
      <c r="C100">
        <v>1</v>
      </c>
      <c r="D100">
        <v>0</v>
      </c>
      <c r="E100">
        <v>6</v>
      </c>
      <c r="F100">
        <v>2</v>
      </c>
      <c r="G100">
        <v>28</v>
      </c>
      <c r="H100">
        <v>2</v>
      </c>
      <c r="I100">
        <v>1</v>
      </c>
      <c r="J100">
        <v>30.79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8.6999999999999993</v>
      </c>
      <c r="S100">
        <v>0.66506310000000002</v>
      </c>
      <c r="T100">
        <v>9.1211600000000004E-2</v>
      </c>
      <c r="U100">
        <v>33908058</v>
      </c>
      <c r="V100">
        <v>13580</v>
      </c>
      <c r="W100">
        <v>3.0346150999999998E-2</v>
      </c>
      <c r="X100">
        <v>19.408497000000001</v>
      </c>
    </row>
    <row r="101" spans="1:24" x14ac:dyDescent="0.35">
      <c r="G101">
        <f>AVERAGE(G81:G100)</f>
        <v>23.1</v>
      </c>
      <c r="I101">
        <f>4/20</f>
        <v>0.2</v>
      </c>
      <c r="J101">
        <f>AVERAGE(J81:J100)</f>
        <v>24.914999999999999</v>
      </c>
      <c r="K101" s="1">
        <f>SUM(K81:K100)/20</f>
        <v>0.3</v>
      </c>
      <c r="L101" s="1">
        <f t="shared" ref="L101:O101" si="9">SUM(L81:L100)/20</f>
        <v>0.7</v>
      </c>
      <c r="M101" s="1">
        <f t="shared" si="9"/>
        <v>0.8</v>
      </c>
      <c r="O101" s="1">
        <f t="shared" si="9"/>
        <v>0.9</v>
      </c>
      <c r="P101" s="1">
        <f t="shared" ref="P101" si="10">SUM(P81:P100)/20</f>
        <v>0.25</v>
      </c>
      <c r="Q101" s="1">
        <f t="shared" ref="Q101" si="11">SUM(Q81:Q100)/20</f>
        <v>0.3</v>
      </c>
      <c r="R101">
        <f>AVERAGE(R81:R100)</f>
        <v>8.68</v>
      </c>
    </row>
    <row r="102" spans="1:24" x14ac:dyDescent="0.35">
      <c r="G102">
        <f>STDEV(G81:G100)</f>
        <v>4.0249223594996169</v>
      </c>
      <c r="J102">
        <f>STDEV(J81:J100)</f>
        <v>3.6936325010254598</v>
      </c>
      <c r="R102">
        <f>STDEV(R81:R100)</f>
        <v>1.411083943192913</v>
      </c>
    </row>
    <row r="104" spans="1:24" x14ac:dyDescent="0.35"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14</v>
      </c>
      <c r="K104" t="s">
        <v>11</v>
      </c>
      <c r="L104" t="s">
        <v>12</v>
      </c>
      <c r="M104" t="s">
        <v>13</v>
      </c>
    </row>
    <row r="105" spans="1:24" x14ac:dyDescent="0.35">
      <c r="C105" t="s">
        <v>139</v>
      </c>
      <c r="D105" s="1">
        <v>23.368421052631579</v>
      </c>
      <c r="E105" s="1">
        <v>0.21052631578947367</v>
      </c>
      <c r="F105" s="1">
        <v>25.151052631578949</v>
      </c>
      <c r="G105" s="1">
        <v>0.26315789473684209</v>
      </c>
      <c r="H105" s="1">
        <v>0.68421052631578949</v>
      </c>
      <c r="I105" s="1">
        <v>0.78947368421052633</v>
      </c>
      <c r="J105" s="1">
        <v>8.9315789473684237</v>
      </c>
      <c r="K105" s="1">
        <v>0.89473684210526316</v>
      </c>
      <c r="L105" s="1">
        <v>0.26315789473684209</v>
      </c>
      <c r="M105" s="1">
        <v>0.31578947368421051</v>
      </c>
    </row>
    <row r="106" spans="1:24" x14ac:dyDescent="0.35">
      <c r="C106" t="s">
        <v>144</v>
      </c>
      <c r="D106" s="1">
        <v>3.9470175282637161</v>
      </c>
      <c r="E106" s="1"/>
      <c r="F106" s="1">
        <v>3.6365549856619213</v>
      </c>
      <c r="G106" s="1"/>
      <c r="H106" s="1"/>
      <c r="I106" s="1"/>
      <c r="J106" s="1">
        <v>0.21871501391066289</v>
      </c>
      <c r="K106" s="1"/>
      <c r="L106" s="1"/>
      <c r="M106" s="1"/>
    </row>
    <row r="107" spans="1:24" x14ac:dyDescent="0.35">
      <c r="C107" t="s">
        <v>140</v>
      </c>
      <c r="D107" s="1">
        <v>25.529411764705884</v>
      </c>
      <c r="E107" s="1">
        <v>0.11764705882352941</v>
      </c>
      <c r="F107" s="1">
        <v>25.142352941176469</v>
      </c>
      <c r="G107" s="1">
        <v>0.29411764705882354</v>
      </c>
      <c r="H107" s="1">
        <v>0.17647058823529413</v>
      </c>
      <c r="I107" s="1">
        <v>0.58823529411764708</v>
      </c>
      <c r="J107" s="1">
        <v>8.9647058823529395</v>
      </c>
      <c r="K107" s="1"/>
      <c r="L107" s="1"/>
      <c r="M107" s="1"/>
    </row>
    <row r="108" spans="1:24" x14ac:dyDescent="0.35">
      <c r="C108" t="s">
        <v>144</v>
      </c>
      <c r="D108" s="1">
        <v>5.990801772914284</v>
      </c>
      <c r="E108" s="1"/>
      <c r="F108" s="1">
        <v>5.1528978854278993</v>
      </c>
      <c r="G108" s="1"/>
      <c r="H108" s="1"/>
      <c r="I108" s="1"/>
      <c r="J108" s="1">
        <v>0.22896827419587035</v>
      </c>
      <c r="K108" s="1"/>
      <c r="L108" s="1"/>
      <c r="M108" s="1"/>
    </row>
    <row r="109" spans="1:24" x14ac:dyDescent="0.35"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24" x14ac:dyDescent="0.35">
      <c r="C110" t="s">
        <v>141</v>
      </c>
      <c r="D110" s="1">
        <v>20.625</v>
      </c>
      <c r="E110" s="1">
        <v>0</v>
      </c>
      <c r="F110" s="1">
        <v>23.755000000000003</v>
      </c>
      <c r="G110" s="1">
        <v>0.25</v>
      </c>
      <c r="H110" s="1">
        <v>0.75</v>
      </c>
      <c r="I110" s="1">
        <v>1</v>
      </c>
      <c r="J110" s="1">
        <v>9.1125000000000007</v>
      </c>
      <c r="K110" s="1">
        <v>0.875</v>
      </c>
      <c r="L110" s="1">
        <v>0.25</v>
      </c>
      <c r="M110" s="1">
        <v>0.5</v>
      </c>
    </row>
    <row r="111" spans="1:24" x14ac:dyDescent="0.35">
      <c r="C111" t="s">
        <v>144</v>
      </c>
      <c r="D111" s="1">
        <v>3.7772817134623602</v>
      </c>
      <c r="E111" s="1"/>
      <c r="F111" s="1">
        <v>2.6711955589745955</v>
      </c>
      <c r="G111" s="1"/>
      <c r="H111" s="1"/>
      <c r="I111" s="1"/>
      <c r="J111" s="1">
        <v>0.21001700611413077</v>
      </c>
      <c r="K111" s="1"/>
      <c r="L111" s="1"/>
      <c r="M111" s="1"/>
    </row>
    <row r="112" spans="1:24" ht="17" customHeight="1" x14ac:dyDescent="0.35">
      <c r="C112" t="s">
        <v>142</v>
      </c>
      <c r="D112" s="1">
        <v>25</v>
      </c>
      <c r="E112" s="1">
        <v>0.2857142857142857</v>
      </c>
      <c r="F112" s="1">
        <v>23.88571428571429</v>
      </c>
      <c r="G112" s="1">
        <v>0.2857142857142857</v>
      </c>
      <c r="H112" s="1">
        <v>0.14285714285714285</v>
      </c>
      <c r="I112" s="1">
        <v>0.7142857142857143</v>
      </c>
      <c r="J112" s="1">
        <v>9.2285714285714295</v>
      </c>
      <c r="K112" s="1"/>
      <c r="L112" s="1"/>
      <c r="M112" s="1"/>
    </row>
    <row r="113" spans="3:13" ht="17" customHeight="1" x14ac:dyDescent="0.35">
      <c r="C113" t="s">
        <v>144</v>
      </c>
      <c r="D113" s="1">
        <v>5.0990195135927845</v>
      </c>
      <c r="E113" s="1"/>
      <c r="F113" s="1">
        <v>6.0136396553802269</v>
      </c>
      <c r="G113" s="1"/>
      <c r="H113" s="1"/>
      <c r="I113" s="1"/>
      <c r="J113" s="1">
        <v>0.25634797778466223</v>
      </c>
      <c r="K113" s="1"/>
      <c r="L113" s="1"/>
      <c r="M113" s="1"/>
    </row>
    <row r="114" spans="3:13" x14ac:dyDescent="0.35"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3:13" x14ac:dyDescent="0.35">
      <c r="C115" t="s">
        <v>138</v>
      </c>
      <c r="D115" s="1">
        <v>23.1</v>
      </c>
      <c r="E115" s="1">
        <v>0.2</v>
      </c>
      <c r="F115" s="1">
        <v>24.914999999999999</v>
      </c>
      <c r="G115" s="1">
        <v>0.3</v>
      </c>
      <c r="H115" s="1">
        <v>0.7</v>
      </c>
      <c r="I115" s="1">
        <v>0.8</v>
      </c>
      <c r="J115" s="1">
        <v>8.68</v>
      </c>
      <c r="K115" s="1">
        <v>0.9</v>
      </c>
      <c r="L115" s="1">
        <v>0.25</v>
      </c>
      <c r="M115" s="1">
        <v>0.3</v>
      </c>
    </row>
    <row r="116" spans="3:13" x14ac:dyDescent="0.35">
      <c r="C116" t="s">
        <v>144</v>
      </c>
      <c r="D116" s="1">
        <v>4.0249223594996169</v>
      </c>
      <c r="E116" s="1"/>
      <c r="F116" s="1">
        <v>3.6936325010254598</v>
      </c>
      <c r="G116" s="1"/>
      <c r="H116" s="1"/>
      <c r="I116" s="1"/>
      <c r="J116" s="1">
        <v>1.411083943192913</v>
      </c>
      <c r="K116" s="1"/>
      <c r="L116" s="1"/>
      <c r="M116" s="1"/>
    </row>
    <row r="117" spans="3:13" x14ac:dyDescent="0.35">
      <c r="C117" t="s">
        <v>143</v>
      </c>
      <c r="D117" s="1">
        <v>25.333333333333332</v>
      </c>
      <c r="E117" s="1">
        <v>0.1111111111111111</v>
      </c>
      <c r="F117" s="1">
        <v>24.631666666666668</v>
      </c>
      <c r="G117" s="1">
        <v>0.22222222222222221</v>
      </c>
      <c r="H117" s="1">
        <v>0.16666666666666666</v>
      </c>
      <c r="I117" s="1">
        <v>0.55555555555555558</v>
      </c>
      <c r="J117" s="1">
        <v>9.0444444444444443</v>
      </c>
      <c r="K117" s="1"/>
      <c r="L117" s="1"/>
      <c r="M117" s="1"/>
    </row>
    <row r="118" spans="3:13" x14ac:dyDescent="0.35">
      <c r="C118" t="s">
        <v>144</v>
      </c>
      <c r="D118" s="1">
        <v>5.9309755174199879</v>
      </c>
      <c r="E118" s="1"/>
      <c r="F118" s="1">
        <v>5.2179106140744365</v>
      </c>
      <c r="G118" s="1"/>
      <c r="H118" s="1"/>
      <c r="I118" s="1"/>
      <c r="J118" s="1">
        <v>0.21481105849018373</v>
      </c>
      <c r="K118" s="1"/>
      <c r="L118" s="1"/>
      <c r="M118" s="1"/>
    </row>
  </sheetData>
  <sortState xmlns:xlrd2="http://schemas.microsoft.com/office/spreadsheetml/2017/richdata2" ref="A2:P100">
    <sortCondition ref="F2:F100"/>
    <sortCondition ref="C2:C100"/>
    <sortCondition ref="D2:D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topLeftCell="A9" workbookViewId="0">
      <selection activeCell="E29" sqref="E29"/>
    </sheetView>
  </sheetViews>
  <sheetFormatPr baseColWidth="10" defaultRowHeight="15.5" x14ac:dyDescent="0.35"/>
  <sheetData>
    <row r="1" spans="1:3" x14ac:dyDescent="0.35">
      <c r="A1" t="s">
        <v>73</v>
      </c>
      <c r="B1" t="s">
        <v>74</v>
      </c>
      <c r="C1" t="s">
        <v>75</v>
      </c>
    </row>
    <row r="2" spans="1:3" x14ac:dyDescent="0.35">
      <c r="A2" t="s">
        <v>9</v>
      </c>
      <c r="B2">
        <v>1</v>
      </c>
      <c r="C2" t="s">
        <v>76</v>
      </c>
    </row>
    <row r="3" spans="1:3" x14ac:dyDescent="0.35">
      <c r="A3" t="s">
        <v>7</v>
      </c>
      <c r="B3">
        <v>0</v>
      </c>
      <c r="C3" t="s">
        <v>77</v>
      </c>
    </row>
    <row r="4" spans="1:3" x14ac:dyDescent="0.35">
      <c r="A4" t="s">
        <v>8</v>
      </c>
    </row>
    <row r="5" spans="1:3" x14ac:dyDescent="0.35">
      <c r="A5" t="s">
        <v>11</v>
      </c>
    </row>
    <row r="6" spans="1:3" x14ac:dyDescent="0.35">
      <c r="A6" t="s">
        <v>12</v>
      </c>
    </row>
    <row r="7" spans="1:3" x14ac:dyDescent="0.35">
      <c r="A7" t="s">
        <v>13</v>
      </c>
    </row>
    <row r="9" spans="1:3" x14ac:dyDescent="0.35">
      <c r="A9" t="s">
        <v>5</v>
      </c>
      <c r="B9">
        <v>1</v>
      </c>
      <c r="C9" t="s">
        <v>78</v>
      </c>
    </row>
    <row r="10" spans="1:3" x14ac:dyDescent="0.35">
      <c r="B10">
        <v>2</v>
      </c>
      <c r="C10" t="s">
        <v>79</v>
      </c>
    </row>
    <row r="12" spans="1:3" x14ac:dyDescent="0.35">
      <c r="A12" t="s">
        <v>2</v>
      </c>
      <c r="B12">
        <v>0</v>
      </c>
      <c r="C12" t="s">
        <v>80</v>
      </c>
    </row>
    <row r="13" spans="1:3" x14ac:dyDescent="0.35">
      <c r="B13">
        <v>1</v>
      </c>
      <c r="C13" t="s">
        <v>81</v>
      </c>
    </row>
    <row r="14" spans="1:3" x14ac:dyDescent="0.35">
      <c r="A14" t="s">
        <v>93</v>
      </c>
      <c r="B14">
        <v>0</v>
      </c>
      <c r="C14" t="s">
        <v>94</v>
      </c>
    </row>
    <row r="15" spans="1:3" x14ac:dyDescent="0.35">
      <c r="B15">
        <v>1</v>
      </c>
      <c r="C15" t="s">
        <v>95</v>
      </c>
    </row>
    <row r="16" spans="1:3" x14ac:dyDescent="0.35">
      <c r="A16" t="s">
        <v>82</v>
      </c>
    </row>
    <row r="17" spans="1:5" x14ac:dyDescent="0.35">
      <c r="A17" t="s">
        <v>83</v>
      </c>
    </row>
    <row r="19" spans="1:5" x14ac:dyDescent="0.35">
      <c r="A19" t="s">
        <v>84</v>
      </c>
      <c r="B19">
        <v>1</v>
      </c>
      <c r="C19" t="s">
        <v>85</v>
      </c>
    </row>
    <row r="20" spans="1:5" x14ac:dyDescent="0.35">
      <c r="B20">
        <v>2</v>
      </c>
      <c r="C20" t="s">
        <v>86</v>
      </c>
    </row>
    <row r="22" spans="1:5" x14ac:dyDescent="0.35">
      <c r="A22" t="s">
        <v>87</v>
      </c>
      <c r="B22">
        <v>21</v>
      </c>
      <c r="C22" t="s">
        <v>88</v>
      </c>
      <c r="D22" t="s">
        <v>89</v>
      </c>
      <c r="E22" t="s">
        <v>90</v>
      </c>
    </row>
    <row r="24" spans="1:5" x14ac:dyDescent="0.35">
      <c r="A24" t="s">
        <v>91</v>
      </c>
    </row>
    <row r="25" spans="1:5" x14ac:dyDescent="0.35">
      <c r="A25" t="s">
        <v>23</v>
      </c>
      <c r="B25">
        <v>11</v>
      </c>
      <c r="C25" t="s">
        <v>92</v>
      </c>
    </row>
    <row r="26" spans="1:5" x14ac:dyDescent="0.35">
      <c r="A26" t="s">
        <v>87</v>
      </c>
      <c r="B26">
        <v>21</v>
      </c>
      <c r="E2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covariates_SCZMonoMoGli</vt:lpstr>
      <vt:lpstr>Demographics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Raphael Kübler</cp:lastModifiedBy>
  <dcterms:created xsi:type="dcterms:W3CDTF">2018-12-05T14:50:00Z</dcterms:created>
  <dcterms:modified xsi:type="dcterms:W3CDTF">2021-12-07T19:57:40Z</dcterms:modified>
</cp:coreProperties>
</file>