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상명대학교 자료들\상명대학교 3학년 2학기 과목 정리\사용자인터페이스\과제\과제 1\"/>
    </mc:Choice>
  </mc:AlternateContent>
  <xr:revisionPtr revIDLastSave="0" documentId="13_ncr:1_{FC01C904-F7C4-48D4-90B8-17F3F2F39406}" xr6:coauthVersionLast="47" xr6:coauthVersionMax="47" xr10:uidLastSave="{00000000-0000-0000-0000-000000000000}"/>
  <bookViews>
    <workbookView xWindow="3970" yWindow="1830" windowWidth="20420" windowHeight="12600" activeTab="2" xr2:uid="{1D48B9BD-D1D1-42EB-A0F7-C4EEDFD971C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N14" i="1" l="1"/>
  <c r="N15" i="1"/>
  <c r="N16" i="1"/>
  <c r="N17" i="1"/>
  <c r="C4" i="3"/>
  <c r="C5" i="3"/>
  <c r="C6" i="3"/>
  <c r="C7" i="3"/>
  <c r="C8" i="3"/>
  <c r="C9" i="3"/>
  <c r="O10" i="1"/>
  <c r="N10" i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4" i="2"/>
  <c r="F4" i="2" s="1"/>
  <c r="F26" i="2" l="1"/>
</calcChain>
</file>

<file path=xl/sharedStrings.xml><?xml version="1.0" encoding="utf-8"?>
<sst xmlns="http://schemas.openxmlformats.org/spreadsheetml/2006/main" count="129" uniqueCount="77">
  <si>
    <t>HCI 엑셀 과제 임시 데이터</t>
    <phoneticPr fontId="3" type="noConversion"/>
  </si>
  <si>
    <t>010-4774-4269</t>
  </si>
  <si>
    <t>010-5304-7642</t>
  </si>
  <si>
    <t>010-8511-7209</t>
  </si>
  <si>
    <t>010-2743-2545</t>
  </si>
  <si>
    <t>010-1925-4832</t>
  </si>
  <si>
    <t>010-4429-5126</t>
  </si>
  <si>
    <t>010-8110-3703</t>
  </si>
  <si>
    <t>010-4061-1546</t>
  </si>
  <si>
    <t>010-6002-1208</t>
  </si>
  <si>
    <t>아이디</t>
    <phoneticPr fontId="3" type="noConversion"/>
  </si>
  <si>
    <t xml:space="preserve">이름 </t>
    <phoneticPr fontId="3" type="noConversion"/>
  </si>
  <si>
    <t>이메일</t>
    <phoneticPr fontId="3" type="noConversion"/>
  </si>
  <si>
    <t>연락처</t>
    <phoneticPr fontId="3" type="noConversion"/>
  </si>
  <si>
    <t>Asd104</t>
    <phoneticPr fontId="3" type="noConversion"/>
  </si>
  <si>
    <t>Asd100</t>
    <phoneticPr fontId="3" type="noConversion"/>
  </si>
  <si>
    <t>Asd200</t>
    <phoneticPr fontId="3" type="noConversion"/>
  </si>
  <si>
    <t>Asd208</t>
    <phoneticPr fontId="3" type="noConversion"/>
  </si>
  <si>
    <t>Asd304</t>
    <phoneticPr fontId="3" type="noConversion"/>
  </si>
  <si>
    <t>Asd378</t>
    <phoneticPr fontId="3" type="noConversion"/>
  </si>
  <si>
    <t>Asd475</t>
    <phoneticPr fontId="3" type="noConversion"/>
  </si>
  <si>
    <t>김선지</t>
    <phoneticPr fontId="3" type="noConversion"/>
  </si>
  <si>
    <t>정지웅</t>
    <phoneticPr fontId="3" type="noConversion"/>
  </si>
  <si>
    <t>정민국</t>
    <phoneticPr fontId="3" type="noConversion"/>
  </si>
  <si>
    <t>김민아</t>
    <phoneticPr fontId="3" type="noConversion"/>
  </si>
  <si>
    <t>전숙경</t>
    <phoneticPr fontId="3" type="noConversion"/>
  </si>
  <si>
    <t>최상아</t>
    <phoneticPr fontId="3" type="noConversion"/>
  </si>
  <si>
    <t>김황욱</t>
    <phoneticPr fontId="3" type="noConversion"/>
  </si>
  <si>
    <t>Asd577</t>
    <phoneticPr fontId="3" type="noConversion"/>
  </si>
  <si>
    <t>황호성</t>
    <phoneticPr fontId="3" type="noConversion"/>
  </si>
  <si>
    <t>Asd752</t>
    <phoneticPr fontId="3" type="noConversion"/>
  </si>
  <si>
    <t>김민수</t>
    <phoneticPr fontId="3" type="noConversion"/>
  </si>
  <si>
    <t>sj4269@sangmyung.kr</t>
    <phoneticPr fontId="3" type="noConversion"/>
  </si>
  <si>
    <t>jw7642@sangmyung.kr</t>
    <phoneticPr fontId="3" type="noConversion"/>
  </si>
  <si>
    <t>mg7209@sangmyung.kr</t>
    <phoneticPr fontId="3" type="noConversion"/>
  </si>
  <si>
    <t>mina123@sangmyung.kr</t>
    <phoneticPr fontId="3" type="noConversion"/>
  </si>
  <si>
    <t>skyung392@sangmyung.kr</t>
    <phoneticPr fontId="3" type="noConversion"/>
  </si>
  <si>
    <t>shyunk512@sangmyung.kr</t>
    <phoneticPr fontId="3" type="noConversion"/>
  </si>
  <si>
    <t>jea333@sangmyung.kr</t>
    <phoneticPr fontId="3" type="noConversion"/>
  </si>
  <si>
    <t>hwanguk@sangmyung.kr</t>
    <phoneticPr fontId="3" type="noConversion"/>
  </si>
  <si>
    <t>kimminsu@sangmyung.kr</t>
    <phoneticPr fontId="3" type="noConversion"/>
  </si>
  <si>
    <t>아이디를 참조해서 이메일을 출력</t>
  </si>
  <si>
    <t>이름</t>
    <phoneticPr fontId="3" type="noConversion"/>
  </si>
  <si>
    <t>날짜</t>
    <phoneticPr fontId="10" type="noConversion"/>
  </si>
  <si>
    <t>품명</t>
    <phoneticPr fontId="10" type="noConversion"/>
  </si>
  <si>
    <t>수량</t>
    <phoneticPr fontId="10" type="noConversion"/>
  </si>
  <si>
    <t>단가</t>
    <phoneticPr fontId="10" type="noConversion"/>
  </si>
  <si>
    <t>판매가격</t>
    <phoneticPr fontId="10" type="noConversion"/>
  </si>
  <si>
    <t>계</t>
    <phoneticPr fontId="10" type="noConversion"/>
  </si>
  <si>
    <t>단가표</t>
    <phoneticPr fontId="10" type="noConversion"/>
  </si>
  <si>
    <t>No.</t>
    <phoneticPr fontId="10" type="noConversion"/>
  </si>
  <si>
    <t>micro B 케이블</t>
    <phoneticPr fontId="10" type="noConversion"/>
  </si>
  <si>
    <t>벨크로</t>
    <phoneticPr fontId="10" type="noConversion"/>
  </si>
  <si>
    <t>HDMI 케이블</t>
    <phoneticPr fontId="10" type="noConversion"/>
  </si>
  <si>
    <t>C to C 케이블</t>
    <phoneticPr fontId="10" type="noConversion"/>
  </si>
  <si>
    <t>C to A 케이블</t>
    <phoneticPr fontId="3" type="noConversion"/>
  </si>
  <si>
    <t>DP 케이블</t>
    <phoneticPr fontId="10" type="noConversion"/>
  </si>
  <si>
    <t>DVI 케이블</t>
    <phoneticPr fontId="10" type="noConversion"/>
  </si>
  <si>
    <t>케이블 코드</t>
    <phoneticPr fontId="3" type="noConversion"/>
  </si>
  <si>
    <t>케이블 이름</t>
    <phoneticPr fontId="3" type="noConversion"/>
  </si>
  <si>
    <t>케이블 가격</t>
    <phoneticPr fontId="3" type="noConversion"/>
  </si>
  <si>
    <t>상태</t>
    <phoneticPr fontId="3" type="noConversion"/>
  </si>
  <si>
    <t>A001</t>
    <phoneticPr fontId="3" type="noConversion"/>
  </si>
  <si>
    <t>VGA 케이블</t>
    <phoneticPr fontId="3" type="noConversion"/>
  </si>
  <si>
    <t>A002</t>
    <phoneticPr fontId="3" type="noConversion"/>
  </si>
  <si>
    <t>DVI 케이블</t>
    <phoneticPr fontId="3" type="noConversion"/>
  </si>
  <si>
    <t>A003</t>
    <phoneticPr fontId="3" type="noConversion"/>
  </si>
  <si>
    <t>HDMI 케이블</t>
    <phoneticPr fontId="3" type="noConversion"/>
  </si>
  <si>
    <t>A004</t>
    <phoneticPr fontId="3" type="noConversion"/>
  </si>
  <si>
    <t>DP 케이블</t>
    <phoneticPr fontId="3" type="noConversion"/>
  </si>
  <si>
    <t>A005</t>
    <phoneticPr fontId="3" type="noConversion"/>
  </si>
  <si>
    <t>C to C 케이블</t>
    <phoneticPr fontId="3" type="noConversion"/>
  </si>
  <si>
    <t>mini HDMI 케이블</t>
    <phoneticPr fontId="3" type="noConversion"/>
  </si>
  <si>
    <t>A006</t>
    <phoneticPr fontId="3" type="noConversion"/>
  </si>
  <si>
    <t>양호</t>
    <phoneticPr fontId="3" type="noConversion"/>
  </si>
  <si>
    <t>불량</t>
    <phoneticPr fontId="3" type="noConversion"/>
  </si>
  <si>
    <t>MATCH 함수를 응용한 VLOOKUP함수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</si>
</sst>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0"/>
      <name val="맑은 고딕"/>
      <family val="2"/>
      <charset val="129"/>
      <scheme val="minor"/>
    </font>
    <font>
      <sz val="3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나눔고딕"/>
      <family val="3"/>
      <charset val="129"/>
    </font>
    <font>
      <sz val="8"/>
      <name val="돋움"/>
      <family val="3"/>
      <charset val="129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30"/>
      <color rgb="FF006100"/>
      <name val="맑은 고딕"/>
      <family val="2"/>
      <charset val="129"/>
      <scheme val="minor"/>
    </font>
    <font>
      <sz val="30"/>
      <color rgb="FF0061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rgb="FFF0F8FA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0" xfId="2" applyFont="1">
      <alignment vertical="center"/>
    </xf>
    <xf numFmtId="0" fontId="5" fillId="2" borderId="0" xfId="2" applyFont="1">
      <alignment vertical="center"/>
    </xf>
    <xf numFmtId="0" fontId="6" fillId="3" borderId="1" xfId="0" applyFont="1" applyFill="1" applyBorder="1" applyAlignment="1">
      <alignment horizontal="center"/>
    </xf>
    <xf numFmtId="3" fontId="7" fillId="3" borderId="1" xfId="3" applyNumberFormat="1" applyFill="1" applyBorder="1" applyAlignment="1">
      <alignment horizontal="center"/>
    </xf>
    <xf numFmtId="0" fontId="9" fillId="4" borderId="1" xfId="4" applyFont="1" applyFill="1" applyBorder="1" applyAlignment="1">
      <alignment horizontal="center" vertical="center"/>
    </xf>
    <xf numFmtId="14" fontId="11" fillId="0" borderId="1" xfId="4" applyNumberFormat="1" applyFont="1" applyBorder="1" applyAlignment="1">
      <alignment horizontal="center" vertical="center"/>
    </xf>
    <xf numFmtId="41" fontId="11" fillId="0" borderId="1" xfId="4" applyNumberFormat="1" applyFont="1" applyBorder="1">
      <alignment vertical="center"/>
    </xf>
    <xf numFmtId="0" fontId="11" fillId="0" borderId="1" xfId="4" applyFont="1" applyBorder="1" applyAlignment="1">
      <alignment horizontal="center" vertical="center"/>
    </xf>
    <xf numFmtId="41" fontId="11" fillId="5" borderId="1" xfId="5" applyFont="1" applyFill="1" applyBorder="1" applyAlignment="1">
      <alignment vertical="center"/>
    </xf>
    <xf numFmtId="41" fontId="11" fillId="5" borderId="1" xfId="4" applyNumberFormat="1" applyFont="1" applyFill="1" applyBorder="1">
      <alignment vertical="center"/>
    </xf>
    <xf numFmtId="41" fontId="11" fillId="0" borderId="1" xfId="4" applyNumberFormat="1" applyFont="1" applyBorder="1" applyAlignment="1">
      <alignment horizontal="center" vertical="center"/>
    </xf>
    <xf numFmtId="41" fontId="11" fillId="0" borderId="2" xfId="4" applyNumberFormat="1" applyFont="1" applyBorder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>
      <alignment vertical="center"/>
    </xf>
    <xf numFmtId="41" fontId="9" fillId="4" borderId="1" xfId="1" applyFont="1" applyFill="1" applyBorder="1" applyAlignment="1">
      <alignment horizontal="center" vertical="center"/>
    </xf>
    <xf numFmtId="41" fontId="11" fillId="0" borderId="1" xfId="4" applyNumberFormat="1" applyFont="1" applyBorder="1" applyAlignment="1">
      <alignment horizontal="left" vertical="center"/>
    </xf>
    <xf numFmtId="41" fontId="11" fillId="0" borderId="1" xfId="1" applyFont="1" applyBorder="1" applyAlignment="1">
      <alignment vertical="center"/>
    </xf>
    <xf numFmtId="41" fontId="11" fillId="0" borderId="1" xfId="1" applyFont="1" applyFill="1" applyBorder="1" applyAlignment="1">
      <alignment vertical="center"/>
    </xf>
    <xf numFmtId="0" fontId="13" fillId="6" borderId="0" xfId="6">
      <alignment vertical="center"/>
    </xf>
    <xf numFmtId="0" fontId="15" fillId="6" borderId="0" xfId="6" applyFont="1">
      <alignment vertical="center"/>
    </xf>
    <xf numFmtId="0" fontId="16" fillId="6" borderId="0" xfId="6" applyFont="1">
      <alignment vertical="center"/>
    </xf>
    <xf numFmtId="0" fontId="0" fillId="0" borderId="0" xfId="0" applyNumberFormat="1">
      <alignment vertical="center"/>
    </xf>
    <xf numFmtId="0" fontId="14" fillId="7" borderId="3" xfId="7">
      <alignment vertical="center"/>
    </xf>
  </cellXfs>
  <cellStyles count="8">
    <cellStyle name="강조색1" xfId="2" builtinId="29"/>
    <cellStyle name="셀 확인" xfId="7" builtinId="23"/>
    <cellStyle name="쉼표 [0]" xfId="1" builtinId="6"/>
    <cellStyle name="쉼표 [0] 3" xfId="5" xr:uid="{4447BCCF-99D9-4EE3-B662-D5BD46950747}"/>
    <cellStyle name="좋음" xfId="6" builtinId="26"/>
    <cellStyle name="표준" xfId="0" builtinId="0"/>
    <cellStyle name="표준 3" xfId="4" xr:uid="{D1ACEAD8-45C6-4307-8C23-3C531B8E713A}"/>
    <cellStyle name="하이퍼링크" xfId="3" builtinId="8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007DB0-24D0-4439-8CB7-EEA902CD6EB7}" name="표3" displayName="표3" ref="H7:K16" totalsRowShown="0">
  <autoFilter ref="H7:K16" xr:uid="{15007DB0-24D0-4439-8CB7-EEA902CD6EB7}"/>
  <tableColumns count="4">
    <tableColumn id="1" xr3:uid="{E922F828-DF4D-4D98-A473-07FE8E1924C2}" name="아이디"/>
    <tableColumn id="2" xr3:uid="{ED0BFE5B-4616-4CBD-B8A7-F0573CEDEE78}" name="이름 "/>
    <tableColumn id="3" xr3:uid="{B5D5888F-7CD4-4363-9A13-ED91CB508336}" name="이메일" dataDxfId="3"/>
    <tableColumn id="4" xr3:uid="{0C04D219-E35D-44D2-9BC5-CD67C60C83BE}" name="연락처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D2E6F1-2648-4265-93FC-16E54A7F53D3}" name="표7" displayName="표7" ref="M9:O10" totalsRowShown="0">
  <autoFilter ref="M9:O10" xr:uid="{60D2E6F1-2648-4265-93FC-16E54A7F53D3}"/>
  <tableColumns count="3">
    <tableColumn id="1" xr3:uid="{4651449F-E9D5-4C13-ABF8-2A836392507D}" name="아이디"/>
    <tableColumn id="2" xr3:uid="{4D6DF675-C795-4724-BF92-E8A5F6C9A73B}" name="이름">
      <calculatedColumnFormula>VLOOKUP(M10,$H$8:$K$16,2,0)</calculatedColumnFormula>
    </tableColumn>
    <tableColumn id="3" xr3:uid="{97361E8B-1199-4442-9F2C-9FEBCFE04393}" name="이메일">
      <calculatedColumnFormula>VLOOKUP(M10,$H$8:$K$16,3,0)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45A21E-8879-4BB3-9596-49EEDF62F7EB}" name="표4" displayName="표4" ref="M13:O17" totalsRowShown="0">
  <autoFilter ref="M13:O17" xr:uid="{EF45A21E-8879-4BB3-9596-49EEDF62F7EB}"/>
  <tableColumns count="3">
    <tableColumn id="1" xr3:uid="{C686FA49-F0E1-42DB-BD52-E2875BDDEE8B}" name="케이블 코드"/>
    <tableColumn id="2" xr3:uid="{1C6D0BA8-90D6-4847-AB04-481FD8211740}" name="케이블 이름" dataDxfId="0">
      <calculatedColumnFormula>VLOOKUP(표4[[#This Row],[케이블 코드]],Sheet3!$J$4:$L$9,2,0)</calculatedColumnFormula>
    </tableColumn>
    <tableColumn id="3" xr3:uid="{4330B1AA-FB9C-4611-AD2B-DCEB3ED3CA6B}" name="케이블 가격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85A7E-E737-4B89-91D3-EEFA148A6DF4}" name="표1" displayName="표1" ref="J3:L9" totalsRowShown="0">
  <autoFilter ref="J3:L9" xr:uid="{4B285A7E-E737-4B89-91D3-EEFA148A6DF4}"/>
  <tableColumns count="3">
    <tableColumn id="1" xr3:uid="{9AD8FCE5-97C0-46E5-ABB9-ADBD532F97ED}" name="케이블 코드"/>
    <tableColumn id="2" xr3:uid="{CBBB88FA-6ACF-46E1-AE37-672F643B9586}" name="케이블 이름"/>
    <tableColumn id="3" xr3:uid="{249B7FF1-4968-4BD1-BF40-937D04D09130}" name="케이블 가격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6F0F3C-FB41-4C37-A3F4-4AF4CEA0088C}" name="표2" displayName="표2" ref="B3:E9" totalsRowShown="0">
  <autoFilter ref="B3:E9" xr:uid="{FF6F0F3C-FB41-4C37-A3F4-4AF4CEA0088C}"/>
  <tableColumns count="4">
    <tableColumn id="1" xr3:uid="{60D697E4-BD7A-4EAC-9AEF-C37FBF77F918}" name="케이블 코드"/>
    <tableColumn id="2" xr3:uid="{B9DD6BB9-DEC2-4C95-ACCF-D107380528BF}" name="케이블 이름" dataDxfId="1">
      <calculatedColumnFormula>VLOOKUP(B4,$J$4:$L$9,2,1)</calculatedColumnFormula>
    </tableColumn>
    <tableColumn id="3" xr3:uid="{2C4C575C-A474-4252-979B-2C3F6C462608}" name="케이블 가격"/>
    <tableColumn id="4" xr3:uid="{FA39D4D1-2038-4AD5-88E6-C25BC0954466}" name="상태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wanguk@sangmyung.kr" TargetMode="External"/><Relationship Id="rId13" Type="http://schemas.openxmlformats.org/officeDocument/2006/relationships/table" Target="../tables/table3.xml"/><Relationship Id="rId3" Type="http://schemas.openxmlformats.org/officeDocument/2006/relationships/hyperlink" Target="mailto:mg7209@sangmyung.kr" TargetMode="External"/><Relationship Id="rId7" Type="http://schemas.openxmlformats.org/officeDocument/2006/relationships/hyperlink" Target="mailto:jea333@sangmyung.kr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jw7642@sangmyung.kr" TargetMode="External"/><Relationship Id="rId1" Type="http://schemas.openxmlformats.org/officeDocument/2006/relationships/hyperlink" Target="mailto:sj4269@sangmyung.kr" TargetMode="External"/><Relationship Id="rId6" Type="http://schemas.openxmlformats.org/officeDocument/2006/relationships/hyperlink" Target="mailto:shyunk512@sangmyung.kr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skyung392@sangmyung.kr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ina123@sangmyung.kr" TargetMode="External"/><Relationship Id="rId9" Type="http://schemas.openxmlformats.org/officeDocument/2006/relationships/hyperlink" Target="mailto:kimminsu@sangmyung.k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492A-2393-4888-BE55-5D99B6E30976}">
  <dimension ref="H4:O17"/>
  <sheetViews>
    <sheetView topLeftCell="F1" workbookViewId="0">
      <selection activeCell="K22" sqref="K22"/>
    </sheetView>
  </sheetViews>
  <sheetFormatPr defaultRowHeight="17" x14ac:dyDescent="0.45"/>
  <cols>
    <col min="10" max="10" width="36.5" customWidth="1"/>
    <col min="11" max="11" width="18.5" customWidth="1"/>
    <col min="13" max="14" width="12.4140625" customWidth="1"/>
    <col min="15" max="15" width="22.5" bestFit="1" customWidth="1"/>
  </cols>
  <sheetData>
    <row r="4" spans="8:15" ht="44" x14ac:dyDescent="0.45">
      <c r="H4" s="1" t="s">
        <v>0</v>
      </c>
      <c r="I4" s="2"/>
      <c r="J4" s="2"/>
      <c r="K4" s="2"/>
      <c r="L4" s="2"/>
      <c r="M4" s="2"/>
      <c r="N4" s="2"/>
    </row>
    <row r="7" spans="8:15" x14ac:dyDescent="0.45">
      <c r="H7" t="s">
        <v>10</v>
      </c>
      <c r="I7" t="s">
        <v>11</v>
      </c>
      <c r="J7" t="s">
        <v>12</v>
      </c>
      <c r="K7" t="s">
        <v>13</v>
      </c>
    </row>
    <row r="8" spans="8:15" x14ac:dyDescent="0.45">
      <c r="H8" t="s">
        <v>15</v>
      </c>
      <c r="I8" t="s">
        <v>21</v>
      </c>
      <c r="J8" s="4" t="s">
        <v>32</v>
      </c>
      <c r="K8" s="3" t="s">
        <v>1</v>
      </c>
      <c r="M8" t="s">
        <v>41</v>
      </c>
    </row>
    <row r="9" spans="8:15" x14ac:dyDescent="0.45">
      <c r="H9" t="s">
        <v>14</v>
      </c>
      <c r="I9" t="s">
        <v>22</v>
      </c>
      <c r="J9" s="4" t="s">
        <v>33</v>
      </c>
      <c r="K9" s="3" t="s">
        <v>2</v>
      </c>
      <c r="M9" t="s">
        <v>10</v>
      </c>
      <c r="N9" t="s">
        <v>42</v>
      </c>
      <c r="O9" t="s">
        <v>12</v>
      </c>
    </row>
    <row r="10" spans="8:15" x14ac:dyDescent="0.45">
      <c r="H10" t="s">
        <v>16</v>
      </c>
      <c r="I10" t="s">
        <v>23</v>
      </c>
      <c r="J10" s="4" t="s">
        <v>34</v>
      </c>
      <c r="K10" s="3" t="s">
        <v>3</v>
      </c>
      <c r="M10" t="s">
        <v>17</v>
      </c>
      <c r="N10" t="str">
        <f>VLOOKUP(M10,$H$8:$K$16,2,0)</f>
        <v>김민아</v>
      </c>
      <c r="O10" t="str">
        <f>VLOOKUP(M10,$H$8:$K$16,3,0)</f>
        <v>mina123@sangmyung.kr</v>
      </c>
    </row>
    <row r="11" spans="8:15" x14ac:dyDescent="0.45">
      <c r="H11" t="s">
        <v>17</v>
      </c>
      <c r="I11" t="s">
        <v>24</v>
      </c>
      <c r="J11" s="4" t="s">
        <v>35</v>
      </c>
      <c r="K11" s="3" t="s">
        <v>4</v>
      </c>
    </row>
    <row r="12" spans="8:15" x14ac:dyDescent="0.45">
      <c r="H12" t="s">
        <v>18</v>
      </c>
      <c r="I12" t="s">
        <v>25</v>
      </c>
      <c r="J12" s="4" t="s">
        <v>36</v>
      </c>
      <c r="K12" s="3" t="s">
        <v>5</v>
      </c>
    </row>
    <row r="13" spans="8:15" x14ac:dyDescent="0.45">
      <c r="H13" t="s">
        <v>19</v>
      </c>
      <c r="I13" t="s">
        <v>26</v>
      </c>
      <c r="J13" s="4" t="s">
        <v>37</v>
      </c>
      <c r="K13" s="3" t="s">
        <v>6</v>
      </c>
      <c r="M13" t="s">
        <v>58</v>
      </c>
      <c r="N13" t="s">
        <v>59</v>
      </c>
      <c r="O13" t="s">
        <v>60</v>
      </c>
    </row>
    <row r="14" spans="8:15" x14ac:dyDescent="0.45">
      <c r="H14" t="s">
        <v>20</v>
      </c>
      <c r="I14" t="s">
        <v>27</v>
      </c>
      <c r="J14" s="4" t="s">
        <v>38</v>
      </c>
      <c r="K14" s="3" t="s">
        <v>7</v>
      </c>
      <c r="M14" t="s">
        <v>62</v>
      </c>
      <c r="N14" t="str">
        <f>VLOOKUP(표4[[#This Row],[케이블 코드]],Sheet3!$J$4:$L$9,2,0)</f>
        <v>VGA 케이블</v>
      </c>
    </row>
    <row r="15" spans="8:15" x14ac:dyDescent="0.45">
      <c r="H15" t="s">
        <v>28</v>
      </c>
      <c r="I15" t="s">
        <v>29</v>
      </c>
      <c r="J15" s="4" t="s">
        <v>39</v>
      </c>
      <c r="K15" s="3" t="s">
        <v>8</v>
      </c>
      <c r="M15" t="s">
        <v>64</v>
      </c>
      <c r="N15" t="str">
        <f>VLOOKUP(표4[[#This Row],[케이블 코드]],Sheet3!$J$4:$L$9,2,0)</f>
        <v>DVI 케이블</v>
      </c>
    </row>
    <row r="16" spans="8:15" x14ac:dyDescent="0.45">
      <c r="H16" t="s">
        <v>30</v>
      </c>
      <c r="I16" t="s">
        <v>31</v>
      </c>
      <c r="J16" s="4" t="s">
        <v>40</v>
      </c>
      <c r="K16" s="3" t="s">
        <v>9</v>
      </c>
      <c r="M16" t="s">
        <v>66</v>
      </c>
      <c r="N16" t="str">
        <f>VLOOKUP(표4[[#This Row],[케이블 코드]],Sheet3!$J$4:$L$9,2,0)</f>
        <v>HDMI 케이블</v>
      </c>
    </row>
    <row r="17" spans="13:14" x14ac:dyDescent="0.45">
      <c r="M17" t="s">
        <v>68</v>
      </c>
      <c r="N17" t="str">
        <f>VLOOKUP(표4[[#This Row],[케이블 코드]],Sheet3!$J$4:$L$9,2,0)</f>
        <v>DP 케이블</v>
      </c>
    </row>
  </sheetData>
  <phoneticPr fontId="3" type="noConversion"/>
  <hyperlinks>
    <hyperlink ref="J8" r:id="rId1" xr:uid="{6CB64B01-D8AB-4B39-87BD-21D7FE940156}"/>
    <hyperlink ref="J9" r:id="rId2" xr:uid="{D68FEA36-E041-4F02-8520-D2EDC3871A03}"/>
    <hyperlink ref="J10" r:id="rId3" xr:uid="{E739C114-EF50-408D-89D4-97EDCD87417D}"/>
    <hyperlink ref="J11" r:id="rId4" xr:uid="{3179B9D0-B9BB-4979-81C3-AFAB30835ABD}"/>
    <hyperlink ref="J12" r:id="rId5" xr:uid="{E7604ABA-F18B-449F-81E7-B25766218B6E}"/>
    <hyperlink ref="J13" r:id="rId6" xr:uid="{1D1C6B7A-C7E8-423C-8DBB-90A6134E582F}"/>
    <hyperlink ref="J14" r:id="rId7" xr:uid="{A15C1101-3742-44AB-AE17-076FE71E8666}"/>
    <hyperlink ref="J15" r:id="rId8" xr:uid="{CCF45531-3F3E-4453-8F1F-F442129EA49F}"/>
    <hyperlink ref="J16" r:id="rId9" xr:uid="{A96A7451-DE7B-43CF-8747-D5D10D3DD70F}"/>
  </hyperlinks>
  <pageMargins left="0.7" right="0.7" top="0.75" bottom="0.75" header="0.3" footer="0.3"/>
  <pageSetup paperSize="9" orientation="portrait" r:id="rId10"/>
  <tableParts count="3"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00124-2977-4A4C-9DFA-F3B2F152B063}">
  <dimension ref="B1:J26"/>
  <sheetViews>
    <sheetView workbookViewId="0">
      <selection activeCell="B1" sqref="B1"/>
    </sheetView>
  </sheetViews>
  <sheetFormatPr defaultRowHeight="17" x14ac:dyDescent="0.45"/>
  <cols>
    <col min="2" max="2" width="12.6640625" customWidth="1"/>
    <col min="3" max="3" width="17.08203125" customWidth="1"/>
    <col min="5" max="5" width="8.9140625" bestFit="1" customWidth="1"/>
    <col min="6" max="6" width="12.1640625" customWidth="1"/>
    <col min="9" max="9" width="10.9140625" customWidth="1"/>
  </cols>
  <sheetData>
    <row r="1" spans="2:10" ht="44" x14ac:dyDescent="0.45">
      <c r="B1" s="1" t="s">
        <v>0</v>
      </c>
      <c r="C1" s="2"/>
      <c r="D1" s="2"/>
      <c r="E1" s="2"/>
      <c r="F1" s="2"/>
      <c r="G1" s="2"/>
      <c r="H1" s="2"/>
      <c r="I1" s="2"/>
    </row>
    <row r="3" spans="2:10" x14ac:dyDescent="0.45">
      <c r="B3" s="5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H3" s="13" t="s">
        <v>49</v>
      </c>
      <c r="I3" s="14"/>
      <c r="J3" s="14"/>
    </row>
    <row r="4" spans="2:10" x14ac:dyDescent="0.45">
      <c r="B4" s="6">
        <v>42465</v>
      </c>
      <c r="C4" s="7" t="s">
        <v>55</v>
      </c>
      <c r="D4" s="8">
        <v>50</v>
      </c>
      <c r="E4" s="9">
        <f>VLOOKUP(C4,$I$5:$J$11,2,0)</f>
        <v>3000</v>
      </c>
      <c r="F4" s="10">
        <f>D4*E4</f>
        <v>150000</v>
      </c>
      <c r="H4" s="5" t="s">
        <v>50</v>
      </c>
      <c r="I4" s="5" t="s">
        <v>44</v>
      </c>
      <c r="J4" s="15" t="s">
        <v>46</v>
      </c>
    </row>
    <row r="5" spans="2:10" x14ac:dyDescent="0.45">
      <c r="B5" s="6">
        <v>42465</v>
      </c>
      <c r="C5" s="7" t="s">
        <v>51</v>
      </c>
      <c r="D5" s="8">
        <v>80</v>
      </c>
      <c r="E5" s="9">
        <f t="shared" ref="E5:E25" si="0">VLOOKUP(C5,$I$5:$J$11,2,0)</f>
        <v>1000</v>
      </c>
      <c r="F5" s="10">
        <f t="shared" ref="F5:F25" si="1">D5*E5</f>
        <v>80000</v>
      </c>
      <c r="H5" s="8">
        <v>1</v>
      </c>
      <c r="I5" s="7" t="s">
        <v>55</v>
      </c>
      <c r="J5" s="17">
        <v>3000</v>
      </c>
    </row>
    <row r="6" spans="2:10" x14ac:dyDescent="0.45">
      <c r="B6" s="6">
        <v>42465</v>
      </c>
      <c r="C6" s="7" t="s">
        <v>52</v>
      </c>
      <c r="D6" s="8">
        <v>30</v>
      </c>
      <c r="E6" s="9">
        <f t="shared" si="0"/>
        <v>1500</v>
      </c>
      <c r="F6" s="10">
        <f t="shared" si="1"/>
        <v>45000</v>
      </c>
      <c r="H6" s="8">
        <v>2</v>
      </c>
      <c r="I6" s="7" t="s">
        <v>51</v>
      </c>
      <c r="J6" s="17">
        <v>1000</v>
      </c>
    </row>
    <row r="7" spans="2:10" x14ac:dyDescent="0.45">
      <c r="B7" s="6">
        <v>42465</v>
      </c>
      <c r="C7" s="7" t="s">
        <v>53</v>
      </c>
      <c r="D7" s="8">
        <v>70</v>
      </c>
      <c r="E7" s="9">
        <f t="shared" si="0"/>
        <v>3000</v>
      </c>
      <c r="F7" s="10">
        <f t="shared" si="1"/>
        <v>210000</v>
      </c>
      <c r="H7" s="8">
        <v>3</v>
      </c>
      <c r="I7" s="7" t="s">
        <v>52</v>
      </c>
      <c r="J7" s="17">
        <v>1500</v>
      </c>
    </row>
    <row r="8" spans="2:10" x14ac:dyDescent="0.45">
      <c r="B8" s="6">
        <v>42465</v>
      </c>
      <c r="C8" s="7" t="s">
        <v>54</v>
      </c>
      <c r="D8" s="8">
        <v>40</v>
      </c>
      <c r="E8" s="9">
        <f t="shared" si="0"/>
        <v>8000</v>
      </c>
      <c r="F8" s="10">
        <f t="shared" si="1"/>
        <v>320000</v>
      </c>
      <c r="H8" s="8">
        <v>4</v>
      </c>
      <c r="I8" s="7" t="s">
        <v>53</v>
      </c>
      <c r="J8" s="17">
        <v>3000</v>
      </c>
    </row>
    <row r="9" spans="2:10" x14ac:dyDescent="0.45">
      <c r="B9" s="6">
        <v>42465</v>
      </c>
      <c r="C9" s="7" t="s">
        <v>56</v>
      </c>
      <c r="D9" s="8">
        <v>10</v>
      </c>
      <c r="E9" s="9">
        <f t="shared" si="0"/>
        <v>1000</v>
      </c>
      <c r="F9" s="10">
        <f t="shared" si="1"/>
        <v>10000</v>
      </c>
      <c r="H9" s="8">
        <v>5</v>
      </c>
      <c r="I9" s="7" t="s">
        <v>54</v>
      </c>
      <c r="J9" s="17">
        <v>8000</v>
      </c>
    </row>
    <row r="10" spans="2:10" x14ac:dyDescent="0.45">
      <c r="B10" s="6">
        <v>42505</v>
      </c>
      <c r="C10" s="16" t="s">
        <v>57</v>
      </c>
      <c r="D10" s="8">
        <v>50</v>
      </c>
      <c r="E10" s="9">
        <f t="shared" si="0"/>
        <v>1500</v>
      </c>
      <c r="F10" s="10">
        <f t="shared" si="1"/>
        <v>75000</v>
      </c>
      <c r="H10" s="8">
        <v>6</v>
      </c>
      <c r="I10" s="7" t="s">
        <v>56</v>
      </c>
      <c r="J10" s="17">
        <v>1000</v>
      </c>
    </row>
    <row r="11" spans="2:10" x14ac:dyDescent="0.45">
      <c r="B11" s="6">
        <v>42505</v>
      </c>
      <c r="C11" s="7" t="s">
        <v>54</v>
      </c>
      <c r="D11" s="8">
        <v>80</v>
      </c>
      <c r="E11" s="9">
        <f t="shared" si="0"/>
        <v>8000</v>
      </c>
      <c r="F11" s="10">
        <f t="shared" si="1"/>
        <v>640000</v>
      </c>
      <c r="H11" s="8">
        <v>7</v>
      </c>
      <c r="I11" s="16" t="s">
        <v>57</v>
      </c>
      <c r="J11" s="18">
        <v>1500</v>
      </c>
    </row>
    <row r="12" spans="2:10" x14ac:dyDescent="0.45">
      <c r="B12" s="6">
        <v>42505</v>
      </c>
      <c r="C12" s="7" t="s">
        <v>52</v>
      </c>
      <c r="D12" s="8">
        <v>30</v>
      </c>
      <c r="E12" s="9">
        <f t="shared" si="0"/>
        <v>1500</v>
      </c>
      <c r="F12" s="10">
        <f t="shared" si="1"/>
        <v>45000</v>
      </c>
    </row>
    <row r="13" spans="2:10" x14ac:dyDescent="0.45">
      <c r="B13" s="6">
        <v>42505</v>
      </c>
      <c r="C13" s="7" t="s">
        <v>52</v>
      </c>
      <c r="D13" s="8">
        <v>50</v>
      </c>
      <c r="E13" s="9">
        <f t="shared" si="0"/>
        <v>1500</v>
      </c>
      <c r="F13" s="10">
        <f t="shared" si="1"/>
        <v>75000</v>
      </c>
    </row>
    <row r="14" spans="2:10" x14ac:dyDescent="0.45">
      <c r="B14" s="6">
        <v>42551</v>
      </c>
      <c r="C14" s="7" t="s">
        <v>51</v>
      </c>
      <c r="D14" s="8">
        <v>90</v>
      </c>
      <c r="E14" s="9">
        <f t="shared" si="0"/>
        <v>1000</v>
      </c>
      <c r="F14" s="10">
        <f t="shared" si="1"/>
        <v>90000</v>
      </c>
    </row>
    <row r="15" spans="2:10" x14ac:dyDescent="0.45">
      <c r="B15" s="6">
        <v>42551</v>
      </c>
      <c r="C15" s="7" t="s">
        <v>53</v>
      </c>
      <c r="D15" s="8">
        <v>50</v>
      </c>
      <c r="E15" s="9">
        <f t="shared" si="0"/>
        <v>3000</v>
      </c>
      <c r="F15" s="10">
        <f t="shared" si="1"/>
        <v>150000</v>
      </c>
    </row>
    <row r="16" spans="2:10" x14ac:dyDescent="0.45">
      <c r="B16" s="6">
        <v>42551</v>
      </c>
      <c r="C16" s="16" t="s">
        <v>57</v>
      </c>
      <c r="D16" s="8">
        <v>30</v>
      </c>
      <c r="E16" s="9">
        <f t="shared" si="0"/>
        <v>1500</v>
      </c>
      <c r="F16" s="10">
        <f t="shared" si="1"/>
        <v>45000</v>
      </c>
    </row>
    <row r="17" spans="2:6" x14ac:dyDescent="0.45">
      <c r="B17" s="6">
        <v>42551</v>
      </c>
      <c r="C17" s="7" t="s">
        <v>52</v>
      </c>
      <c r="D17" s="8">
        <v>40</v>
      </c>
      <c r="E17" s="9">
        <f t="shared" si="0"/>
        <v>1500</v>
      </c>
      <c r="F17" s="10">
        <f t="shared" si="1"/>
        <v>60000</v>
      </c>
    </row>
    <row r="18" spans="2:6" x14ac:dyDescent="0.45">
      <c r="B18" s="6">
        <v>42551</v>
      </c>
      <c r="C18" s="7" t="s">
        <v>55</v>
      </c>
      <c r="D18" s="8">
        <v>10</v>
      </c>
      <c r="E18" s="9">
        <f t="shared" si="0"/>
        <v>3000</v>
      </c>
      <c r="F18" s="10">
        <f t="shared" si="1"/>
        <v>30000</v>
      </c>
    </row>
    <row r="19" spans="2:6" x14ac:dyDescent="0.45">
      <c r="B19" s="6">
        <v>42551</v>
      </c>
      <c r="C19" s="16" t="s">
        <v>57</v>
      </c>
      <c r="D19" s="8">
        <v>40</v>
      </c>
      <c r="E19" s="9">
        <f t="shared" si="0"/>
        <v>1500</v>
      </c>
      <c r="F19" s="10">
        <f t="shared" si="1"/>
        <v>60000</v>
      </c>
    </row>
    <row r="20" spans="2:6" x14ac:dyDescent="0.45">
      <c r="B20" s="6">
        <v>42571</v>
      </c>
      <c r="C20" s="7" t="s">
        <v>54</v>
      </c>
      <c r="D20" s="8">
        <v>40</v>
      </c>
      <c r="E20" s="9">
        <f t="shared" si="0"/>
        <v>8000</v>
      </c>
      <c r="F20" s="10">
        <f t="shared" si="1"/>
        <v>320000</v>
      </c>
    </row>
    <row r="21" spans="2:6" x14ac:dyDescent="0.45">
      <c r="B21" s="6">
        <v>42614</v>
      </c>
      <c r="C21" s="7" t="s">
        <v>53</v>
      </c>
      <c r="D21" s="8">
        <v>80</v>
      </c>
      <c r="E21" s="9">
        <f t="shared" si="0"/>
        <v>3000</v>
      </c>
      <c r="F21" s="10">
        <f t="shared" si="1"/>
        <v>240000</v>
      </c>
    </row>
    <row r="22" spans="2:6" x14ac:dyDescent="0.45">
      <c r="B22" s="6">
        <v>42614</v>
      </c>
      <c r="C22" s="16" t="s">
        <v>57</v>
      </c>
      <c r="D22" s="8">
        <v>60</v>
      </c>
      <c r="E22" s="9">
        <f t="shared" si="0"/>
        <v>1500</v>
      </c>
      <c r="F22" s="10">
        <f t="shared" si="1"/>
        <v>90000</v>
      </c>
    </row>
    <row r="23" spans="2:6" x14ac:dyDescent="0.45">
      <c r="B23" s="6">
        <v>42614</v>
      </c>
      <c r="C23" s="7" t="s">
        <v>52</v>
      </c>
      <c r="D23" s="8">
        <v>20</v>
      </c>
      <c r="E23" s="9">
        <f t="shared" si="0"/>
        <v>1500</v>
      </c>
      <c r="F23" s="10">
        <f t="shared" si="1"/>
        <v>30000</v>
      </c>
    </row>
    <row r="24" spans="2:6" x14ac:dyDescent="0.45">
      <c r="B24" s="6">
        <v>42614</v>
      </c>
      <c r="C24" s="16" t="s">
        <v>57</v>
      </c>
      <c r="D24" s="8">
        <v>40</v>
      </c>
      <c r="E24" s="9">
        <f t="shared" si="0"/>
        <v>1500</v>
      </c>
      <c r="F24" s="10">
        <f t="shared" si="1"/>
        <v>60000</v>
      </c>
    </row>
    <row r="25" spans="2:6" x14ac:dyDescent="0.45">
      <c r="B25" s="6">
        <v>42614</v>
      </c>
      <c r="C25" s="7" t="s">
        <v>54</v>
      </c>
      <c r="D25" s="8">
        <v>20</v>
      </c>
      <c r="E25" s="9">
        <f t="shared" si="0"/>
        <v>8000</v>
      </c>
      <c r="F25" s="10">
        <f t="shared" si="1"/>
        <v>160000</v>
      </c>
    </row>
    <row r="26" spans="2:6" x14ac:dyDescent="0.45">
      <c r="B26" s="11" t="s">
        <v>48</v>
      </c>
      <c r="C26" s="12"/>
      <c r="D26" s="10"/>
      <c r="E26" s="10"/>
      <c r="F26" s="10">
        <f>SUM(F4:F25)</f>
        <v>2985000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9537-DC26-496D-BCB0-4B1FB9A9C187}">
  <dimension ref="A1:L14"/>
  <sheetViews>
    <sheetView tabSelected="1" workbookViewId="0">
      <selection activeCell="I16" sqref="I16"/>
    </sheetView>
  </sheetViews>
  <sheetFormatPr defaultRowHeight="17" x14ac:dyDescent="0.45"/>
  <cols>
    <col min="2" max="2" width="16.4140625" customWidth="1"/>
    <col min="3" max="3" width="20.6640625" customWidth="1"/>
    <col min="4" max="4" width="12.4140625" customWidth="1"/>
    <col min="5" max="5" width="6.25" customWidth="1"/>
    <col min="10" max="10" width="12.4140625" customWidth="1"/>
    <col min="11" max="11" width="16.83203125" bestFit="1" customWidth="1"/>
    <col min="12" max="12" width="12.4140625" customWidth="1"/>
  </cols>
  <sheetData>
    <row r="1" spans="1:12" ht="44" x14ac:dyDescent="0.45">
      <c r="A1" s="20" t="s">
        <v>0</v>
      </c>
      <c r="B1" s="21"/>
      <c r="C1" s="21"/>
      <c r="D1" s="21"/>
      <c r="E1" s="21"/>
      <c r="F1" s="21"/>
      <c r="G1" s="19"/>
    </row>
    <row r="3" spans="1:12" x14ac:dyDescent="0.45">
      <c r="B3" t="s">
        <v>58</v>
      </c>
      <c r="C3" t="s">
        <v>59</v>
      </c>
      <c r="D3" t="s">
        <v>60</v>
      </c>
      <c r="E3" t="s">
        <v>61</v>
      </c>
      <c r="J3" t="s">
        <v>58</v>
      </c>
      <c r="K3" t="s">
        <v>59</v>
      </c>
      <c r="L3" t="s">
        <v>60</v>
      </c>
    </row>
    <row r="4" spans="1:12" x14ac:dyDescent="0.45">
      <c r="B4" t="s">
        <v>62</v>
      </c>
      <c r="C4" s="22" t="str">
        <f t="shared" ref="C4:C9" si="0">VLOOKUP(B4,$J$4:$L$9,2,1)</f>
        <v>VGA 케이블</v>
      </c>
      <c r="E4" t="s">
        <v>74</v>
      </c>
      <c r="J4" t="s">
        <v>62</v>
      </c>
      <c r="K4" t="s">
        <v>63</v>
      </c>
      <c r="L4">
        <v>3000</v>
      </c>
    </row>
    <row r="5" spans="1:12" x14ac:dyDescent="0.45">
      <c r="B5" t="s">
        <v>66</v>
      </c>
      <c r="C5" t="str">
        <f t="shared" si="0"/>
        <v>HDMI 케이블</v>
      </c>
      <c r="E5" t="s">
        <v>75</v>
      </c>
      <c r="J5" t="s">
        <v>64</v>
      </c>
      <c r="K5" t="s">
        <v>65</v>
      </c>
      <c r="L5">
        <v>5000</v>
      </c>
    </row>
    <row r="6" spans="1:12" x14ac:dyDescent="0.45">
      <c r="B6" t="s">
        <v>68</v>
      </c>
      <c r="C6" t="str">
        <f t="shared" si="0"/>
        <v>DP 케이블</v>
      </c>
      <c r="E6" t="s">
        <v>75</v>
      </c>
      <c r="J6" t="s">
        <v>66</v>
      </c>
      <c r="K6" t="s">
        <v>67</v>
      </c>
      <c r="L6">
        <v>10000</v>
      </c>
    </row>
    <row r="7" spans="1:12" x14ac:dyDescent="0.45">
      <c r="B7" t="s">
        <v>64</v>
      </c>
      <c r="C7" t="str">
        <f t="shared" si="0"/>
        <v>DVI 케이블</v>
      </c>
      <c r="E7" t="s">
        <v>74</v>
      </c>
      <c r="J7" t="s">
        <v>68</v>
      </c>
      <c r="K7" t="s">
        <v>69</v>
      </c>
      <c r="L7">
        <v>20000</v>
      </c>
    </row>
    <row r="8" spans="1:12" x14ac:dyDescent="0.45">
      <c r="B8" t="s">
        <v>70</v>
      </c>
      <c r="C8" t="str">
        <f t="shared" si="0"/>
        <v>C to C 케이블</v>
      </c>
      <c r="E8" t="s">
        <v>74</v>
      </c>
      <c r="J8" t="s">
        <v>70</v>
      </c>
      <c r="K8" t="s">
        <v>71</v>
      </c>
      <c r="L8">
        <v>30000</v>
      </c>
    </row>
    <row r="9" spans="1:12" x14ac:dyDescent="0.45">
      <c r="B9" t="s">
        <v>73</v>
      </c>
      <c r="C9" t="str">
        <f t="shared" si="0"/>
        <v>mini HDMI 케이블</v>
      </c>
      <c r="E9" t="s">
        <v>75</v>
      </c>
      <c r="J9" t="s">
        <v>73</v>
      </c>
      <c r="K9" t="s">
        <v>72</v>
      </c>
      <c r="L9">
        <v>14500</v>
      </c>
    </row>
    <row r="11" spans="1:12" ht="17.5" thickBot="1" x14ac:dyDescent="0.5"/>
    <row r="12" spans="1:12" ht="18" thickTop="1" thickBot="1" x14ac:dyDescent="0.5">
      <c r="B12" s="23" t="s">
        <v>76</v>
      </c>
      <c r="C12" s="23"/>
    </row>
    <row r="13" spans="1:12" ht="17.5" thickTop="1" x14ac:dyDescent="0.45">
      <c r="B13" t="s">
        <v>58</v>
      </c>
      <c r="C13" t="s">
        <v>68</v>
      </c>
    </row>
    <row r="14" spans="1:12" x14ac:dyDescent="0.45">
      <c r="B14" t="s">
        <v>60</v>
      </c>
      <c r="C14" t="str">
        <f>VLOOKUP(C13,$J$4:$L$9,2,0)</f>
        <v>DP 케이블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정경재</dc:creator>
  <cp:lastModifiedBy>정경재</cp:lastModifiedBy>
  <dcterms:created xsi:type="dcterms:W3CDTF">2021-09-28T00:26:08Z</dcterms:created>
  <dcterms:modified xsi:type="dcterms:W3CDTF">2021-09-28T09:07:32Z</dcterms:modified>
</cp:coreProperties>
</file>